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5.xml" ContentType="application/vnd.ms-office.activeX+xml"/>
  <Override PartName="/xl/activeX/activeX4.bin" ContentType="application/vnd.ms-office.activeX"/>
  <Override PartName="/xl/activeX/activeX6.xml" ContentType="application/vnd.ms-office.activeX+xml"/>
  <Override PartName="/xl/activeX/activeX5.bin" ContentType="application/vnd.ms-office.activeX"/>
  <Override PartName="/xl/activeX/activeX7.xml" ContentType="application/vnd.ms-office.activeX+xml"/>
  <Override PartName="/xl/activeX/activeX6.bin" ContentType="application/vnd.ms-office.activeX"/>
  <Override PartName="/xl/activeX/activeX8.xml" ContentType="application/vnd.ms-office.activeX+xml"/>
  <Override PartName="/xl/activeX/activeX7.bin" ContentType="application/vnd.ms-office.activeX"/>
  <Override PartName="/xl/activeX/activeX9.xml" ContentType="application/vnd.ms-office.activeX+xml"/>
  <Override PartName="/xl/activeX/activeX8.bin" ContentType="application/vnd.ms-office.activeX"/>
  <Override PartName="/xl/activeX/activeX10.xml" ContentType="application/vnd.ms-office.activeX+xml"/>
  <Override PartName="/xl/activeX/activeX9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10" yWindow="45" windowWidth="20760" windowHeight="9210" tabRatio="685"/>
  </bookViews>
  <sheets>
    <sheet name="Création OPCVM" sheetId="1" r:id="rId1"/>
    <sheet name="Prêt-emprunt + Pensions livrées" sheetId="3" state="hidden" r:id="rId2"/>
    <sheet name="Standard Codes" sheetId="7" state="hidden" r:id="rId3"/>
    <sheet name="Données source 2" sheetId="8" state="hidden" r:id="rId4"/>
    <sheet name="Données sources" sheetId="2" state="hidden" r:id="rId5"/>
    <sheet name="Cash monitoring" sheetId="9" state="hidden" r:id="rId6"/>
  </sheets>
  <externalReferences>
    <externalReference r:id="rId7"/>
    <externalReference r:id="rId8"/>
  </externalReferences>
  <definedNames>
    <definedName name="_xlnm._FilterDatabase" localSheetId="4" hidden="1">'Données sources'!$B$40:$FL$40</definedName>
    <definedName name="AbonnementIRL">'[1]onglet technique'!$A$5106:$A$5108</definedName>
    <definedName name="ACTIVITÉS">#REF!</definedName>
    <definedName name="AED">'Données source 2'!$B$25:$B$29</definedName>
    <definedName name="AFN">'Données source 2'!$C$25:$C$29</definedName>
    <definedName name="ALL">'Données source 2'!$D$25:$D$29</definedName>
    <definedName name="AMD">'Données source 2'!$E$25:$E$29</definedName>
    <definedName name="ANG">'Données source 2'!$F$25:$F$29</definedName>
    <definedName name="AnnonceCoupon">'[1]onglet technique'!$D$5106:$D$5108</definedName>
    <definedName name="AOA">'Données source 2'!$G$25:$G$29</definedName>
    <definedName name="ARS">'Données source 2'!$H$25:$H$29</definedName>
    <definedName name="AUD">'Données source 2'!$I$26:$I$29</definedName>
    <definedName name="AWG">'Données source 2'!$J$25:$J$29</definedName>
    <definedName name="AZN">'Données source 2'!$K$25:$K$29</definedName>
    <definedName name="BAM">'Données source 2'!$L$25:$L$29</definedName>
    <definedName name="BaseArrete">'[1]onglet technique'!$H$5116:$H$5118</definedName>
    <definedName name="BBD">'Données source 2'!$M$25:$M$29</definedName>
    <definedName name="BDT">'Données source 2'!$N$25:$N$29</definedName>
    <definedName name="BGL">'Données source 2'!$O$25:$O$29</definedName>
    <definedName name="BHD">'Données source 2'!$P$25:$P$29</definedName>
    <definedName name="BIF">'Données source 2'!$Q$25:$Q$29</definedName>
    <definedName name="BMD">'Données source 2'!$R$25:$R$29</definedName>
    <definedName name="BND">'Données source 2'!$S$25:$S$29</definedName>
    <definedName name="BRL">'Données source 2'!$T$25</definedName>
    <definedName name="BSD">'Données source 2'!$U$25:$U$29</definedName>
    <definedName name="BTN">'Données source 2'!$V$25:$V$29</definedName>
    <definedName name="BWP">'Données source 2'!$W$25:$W$29</definedName>
    <definedName name="BYR">'Données source 2'!$X$25:$X$29</definedName>
    <definedName name="BZD">'Données source 2'!$Y$25:$Y$29</definedName>
    <definedName name="CAD">'Données source 2'!$Z$26:$Z$29</definedName>
    <definedName name="CategorieClientele">'[1]onglet technique'!$G$5010:$G$5012</definedName>
    <definedName name="CDF">'Données source 2'!$AA$26:$AA$29</definedName>
    <definedName name="CHF">'Données source 2'!$AB$26:$AB$29</definedName>
    <definedName name="CLP">'Données source 2'!$AC$26:$AC$29</definedName>
    <definedName name="CNH">'Données source 2'!$AD$26:$AD$29</definedName>
    <definedName name="CNY">'Données source 2'!$AE$26</definedName>
    <definedName name="Coche">'[1]onglet technique'!$E$5010:$E$5011</definedName>
    <definedName name="COMMISSIONS_DE_MOUVEMENTS">#REF!</definedName>
    <definedName name="CompteSegregue">'[1]onglet technique'!$B$5116:$B$5118</definedName>
    <definedName name="CONFIRMATION_EXECUTION_ORDRES_SOUSCRIPTION_RACHAT">#REF!</definedName>
    <definedName name="COP">'Données source 2'!$AF$26:$AF$29</definedName>
    <definedName name="CRC">'Données source 2'!$AG$26:$AG$29</definedName>
    <definedName name="CUP">'Données source 2'!$AH$26:$AH$29</definedName>
    <definedName name="CVE">'Données source 2'!$AI$26:$AI$29</definedName>
    <definedName name="CZK">'Données source 2'!$AJ$26:$AJ$29</definedName>
    <definedName name="DateValeur">'[1]onglet technique'!$Q$5106:$Q$5108</definedName>
    <definedName name="DÉTAILS_TECHNIQUES">#REF!</definedName>
    <definedName name="Devises_NDF" localSheetId="3">#REF!</definedName>
    <definedName name="Devises_NDF" localSheetId="2">#REF!</definedName>
    <definedName name="Devises_NDF">#REF!</definedName>
    <definedName name="DJF">'Données source 2'!$AK$26:$AK$29</definedName>
    <definedName name="DKK">'Données source 2'!$AL$26:$AL$29</definedName>
    <definedName name="DOP">'Données source 2'!$AM$25:$AM$29</definedName>
    <definedName name="DZD">'Données source 2'!$AN$25:$AN$29</definedName>
    <definedName name="EEK">'Données source 2'!$AO$25:$AO$29</definedName>
    <definedName name="EGP">'Données source 2'!$AP$25:$AP$29</definedName>
    <definedName name="ERN">'Données source 2'!$AQ$25:$AQ$29</definedName>
    <definedName name="Etablissement">'[1]onglet technique'!$I$5010:$I$5012</definedName>
    <definedName name="ETB">'Données source 2'!$AR$25:$AR$29</definedName>
    <definedName name="EUR">'Données source 2'!$AS$25:$AS$75</definedName>
    <definedName name="Exoneration">'[1]onglet technique'!$Q$5116:$Q$5118</definedName>
    <definedName name="FJD">'Données source 2'!$AT$25:$AT$29</definedName>
    <definedName name="FKP">'Données source 2'!$AU$25:$AU$29</definedName>
    <definedName name="Frequence">'[1]onglet technique'!$E$5116:$E$5122</definedName>
    <definedName name="FrequencePrlv">'[1]onglet technique'!$I$5116:$I$5119</definedName>
    <definedName name="GBP">'Données source 2'!$AV$26:$AV$29</definedName>
    <definedName name="GEL">'Données source 2'!$AW$25:$AW$29</definedName>
    <definedName name="GGP">'Données source 2'!$AX$25:$AX$29</definedName>
    <definedName name="GHC">'Données source 2'!$AY$25:$AY$29</definedName>
    <definedName name="GIP">'Données source 2'!$AZ$25:$AZ$29</definedName>
    <definedName name="GMD">'Données source 2'!$BA$25:$BA$29</definedName>
    <definedName name="GNF">'Données source 2'!$BB$25:$BB$29</definedName>
    <definedName name="GroupeConditions">'[1]onglet technique'!$J$5116:$J$5131</definedName>
    <definedName name="GTQ">'Données source 2'!$BC$25:$BC$29</definedName>
    <definedName name="GYD">'Données source 2'!$BD$25:$BD$29</definedName>
    <definedName name="HKD">'Données source 2'!$BE$25:$BE$29</definedName>
    <definedName name="HNL">'Données source 2'!$BF$25:$BF$29</definedName>
    <definedName name="HRK">'Données source 2'!$BG$25:$BG$29</definedName>
    <definedName name="HTG">'Données source 2'!$BH$25:$BH$29</definedName>
    <definedName name="HUF">'Données source 2'!$BI$25:$BI$29</definedName>
    <definedName name="IDENTIFICATION_DU_TIERS">#REF!</definedName>
    <definedName name="IDR">'Données source 2'!$BJ$25:$BJ$29</definedName>
    <definedName name="ILS">'Données source 2'!$BK$25:$BK$29</definedName>
    <definedName name="IMP">'Données source 2'!$BL$25:$BL$29</definedName>
    <definedName name="INR">'Données source 2'!$BM$25:$BM$29</definedName>
    <definedName name="INTERVENANTS">#REF!</definedName>
    <definedName name="IQD">'Données source 2'!$BN$25:$BN$29</definedName>
    <definedName name="IRR">'Données source 2'!$BO$25:$BO$29</definedName>
    <definedName name="ISK">'Données source 2'!$BP$25:$BP$29</definedName>
    <definedName name="ISKµ">'Données source 2'!$BP$25:$BP$29</definedName>
    <definedName name="JEP">'Données source 2'!$BQ$25:$BQ$29</definedName>
    <definedName name="JMD">'Données source 2'!$BR$25:$BR$29</definedName>
    <definedName name="JOD">'Données source 2'!$BS$25:$BS$29</definedName>
    <definedName name="JoursRelance">'[1]onglet technique'!$R$5145:$R$5152</definedName>
    <definedName name="Jplus">'[1]onglet technique'!$J$5139:$J$5142</definedName>
    <definedName name="JPY">'Données source 2'!$BT$25:$BT$29</definedName>
    <definedName name="KES">'Données source 2'!$BU$25:$BU$29</definedName>
    <definedName name="KGS">'Données source 2'!$BV$25:$BV$29</definedName>
    <definedName name="KHR">'Données source 2'!$BW$25:$BW$29</definedName>
    <definedName name="KMF">'Données source 2'!$BX$25:$BX$29</definedName>
    <definedName name="KMFR">'Données source 2'!$BX$25:$BX$29</definedName>
    <definedName name="KPW">'Données source 2'!$BY$25:$BY$29</definedName>
    <definedName name="KRW">'Données source 2'!$BZ$25:$BZ$29</definedName>
    <definedName name="KWD">'Données source 2'!$CA$25:$CA$29</definedName>
    <definedName name="KYD">'Données source 2'!$CB$25:$CB$29</definedName>
    <definedName name="KZT">'Données source 2'!$CC$25:$CC$29</definedName>
    <definedName name="LAK">'Données source 2'!$CD$25:$CD$29</definedName>
    <definedName name="Langue">'[1]onglet technique'!$B$5010:$B$5011</definedName>
    <definedName name="LBP">'Données source 2'!$CE$25:$CE$29</definedName>
    <definedName name="Liste_comptes_titres">'[2]Création comptes-titres'!$L$60:$L$79</definedName>
    <definedName name="LISTE_DES_COMPTES_A_OUVRIR">#REF!</definedName>
    <definedName name="liste_devise">'Données sources'!$B$40:$FL$40</definedName>
    <definedName name="liste_devises">'Données source 2'!$A$24:$FL$24</definedName>
    <definedName name="LKR">'Données source 2'!$CF$25:$CF$29</definedName>
    <definedName name="LRD">'Données source 2'!$CG$25:$CG$29</definedName>
    <definedName name="LSL">'Données source 2'!$CH$25:$CH$29</definedName>
    <definedName name="LTL">'Données source 2'!$CI$25:$CI$29</definedName>
    <definedName name="LVL">'Données source 2'!$CJ$25:$CJ$29</definedName>
    <definedName name="LYD">'Données source 2'!$CK$25:$CK$29</definedName>
    <definedName name="MAD">'Données source 2'!$CL$25:$CL$29</definedName>
    <definedName name="MaitreNourricier">'[1]onglet technique'!$C$5010:$C$5011</definedName>
    <definedName name="MDL">'Données source 2'!$CM$25:$CM$29</definedName>
    <definedName name="MGA">'Données source 2'!$CN$25:$CN$29</definedName>
    <definedName name="MKD">'Données source 2'!$CO$25:$CO$29</definedName>
    <definedName name="MMK">'Données source 2'!$CP$25:$CP$29</definedName>
    <definedName name="MNT">'Données source 2'!$CQ$25:$CQ$29</definedName>
    <definedName name="ModalitesAssemblee">'[1]onglet technique'!$I$5106:$I$5110</definedName>
    <definedName name="ModeGestion">'[1]onglet technique'!$A$5116:$A$5118</definedName>
    <definedName name="MRO">'Données source 2'!$CR$25:$CR$29</definedName>
    <definedName name="MTL">'Données source 2'!$CS$25:$CS$29</definedName>
    <definedName name="MUR">'Données source 2'!$CT$25:$CT$29</definedName>
    <definedName name="MVR">'Données source 2'!$CU$25:$CU$29</definedName>
    <definedName name="MWK">'Données source 2'!$CV$25:$CV$29</definedName>
    <definedName name="MXN">'Données source 2'!$CW$25:$CW$29</definedName>
    <definedName name="MYR">'Données source 2'!$CX$25:$CX$29</definedName>
    <definedName name="MZM">'Données source 2'!$CY$25:$CY$29</definedName>
    <definedName name="NAD">'Données source 2'!$CZ$25:$CZ$29</definedName>
    <definedName name="NGN">'Données source 2'!$DA$25:$DA$29</definedName>
    <definedName name="NIO">'Données source 2'!$DB$25:$DB$29</definedName>
    <definedName name="NOK">'Données source 2'!$DC$25:$DC$29</definedName>
    <definedName name="NPR">'Données source 2'!$DD$25:$DD$29</definedName>
    <definedName name="NZD">'Données source 2'!$DE$25:$DE$29</definedName>
    <definedName name="OMR">'Données source 2'!$DF$25:$DF$29</definedName>
    <definedName name="OuiNon">'[1]onglet technique'!$A$5010:$A$5011</definedName>
    <definedName name="OuiNonI">'[1]onglet technique'!$H$5106:$H$5108</definedName>
    <definedName name="PAB">'Données source 2'!$DG$25:$DG$29</definedName>
    <definedName name="PEN">'Données source 2'!$DH$25:$DH$29</definedName>
    <definedName name="PGK">'Données source 2'!$DI$25:$DI$29</definedName>
    <definedName name="PHP">'Données source 2'!$DJ$25:$DJ$29</definedName>
    <definedName name="PKR">'Données source 2'!$DK$25:$DK$29</definedName>
    <definedName name="PLN">'Données source 2'!$DL$25:$DL$29</definedName>
    <definedName name="PreAnOST">'[1]onglet technique'!$L$5145:$L$5146</definedName>
    <definedName name="PYG">'Données source 2'!$DM$25:$DM$29</definedName>
    <definedName name="QAR">'Données source 2'!$DN$25:$DN$29</definedName>
    <definedName name="RegroupementAnnonce">'[1]onglet technique'!$M$5106:$M$5111</definedName>
    <definedName name="ReseauDepositaire">'[1]onglet technique'!$C$5106:$C$5109</definedName>
    <definedName name="ResidenceFiscale">'[1]onglet technique'!$H$5010:$H$5016</definedName>
    <definedName name="ROL">'Données source 2'!$DO$25:$DO$29</definedName>
    <definedName name="RUB">'Données source 2'!$DP$25:$DP$29</definedName>
    <definedName name="RWF">'Données source 2'!$DQ$25:$DQ$29</definedName>
    <definedName name="SAR">'Données source 2'!$DR$25:$DR$29</definedName>
    <definedName name="SBD">'Données source 2'!$DS$25:$DS$29</definedName>
    <definedName name="SCR">'Données source 2'!$DT$25:$DT$29</definedName>
    <definedName name="SDG">'Données source 2'!$DU$25:$DU$29</definedName>
    <definedName name="SEK">'Données source 2'!$DV$25:$DV$29</definedName>
    <definedName name="SGD">'Données source 2'!$DW$25:$DW$29</definedName>
    <definedName name="SHP">'Données source 2'!$DX$25:$DX$29</definedName>
    <definedName name="SLL">'Données source 2'!$DY$25:$DY$29</definedName>
    <definedName name="SOS">'Données source 2'!$DZ$25:$DZ$29</definedName>
    <definedName name="SourceDocuments">'[1]onglet technique'!$L$5106:$L$5108</definedName>
    <definedName name="SPL">'Données source 2'!$EA$25:$EA$29</definedName>
    <definedName name="SRG">'Données source 2'!$EB$25:$EB$29</definedName>
    <definedName name="STD">'Données source 2'!$EC$25:$EC$29</definedName>
    <definedName name="SVC">'Données source 2'!$ED$25:$ED$29</definedName>
    <definedName name="SYP">'Données source 2'!$EE$25:$EE$29</definedName>
    <definedName name="SZL">'Données source 2'!$EF$25:$EF$29</definedName>
    <definedName name="THB">'Données source 2'!$EG$25:$EG$29</definedName>
    <definedName name="TJS">'Données source 2'!$EH$25:$EH$29</definedName>
    <definedName name="TMM">'Données source 2'!$EI$25:$EI$29</definedName>
    <definedName name="TND">'Données source 2'!$EJ$25:$EJ$29</definedName>
    <definedName name="TOP">'Données source 2'!$EK$25:$EK$29</definedName>
    <definedName name="TRY">'Données source 2'!$EL$25:$EL$29</definedName>
    <definedName name="TTD">'Données source 2'!$EM$25:$EM$29</definedName>
    <definedName name="TVD">'Données source 2'!$EN$25:$EN$29</definedName>
    <definedName name="TWD">'Données source 2'!$EO$25:$EO$29</definedName>
    <definedName name="TypeAction">'[1]onglet technique'!$P$5145:$P$5147</definedName>
    <definedName name="TypeAvis">'[1]onglet technique'!$M$5116:$M$5117</definedName>
    <definedName name="TypeCours">'[1]onglet technique'!$G$5116:$G$5117</definedName>
    <definedName name="TypeOPCVM">'[1]onglet technique'!$D$5010:$D$5015</definedName>
    <definedName name="TypeParam">'[1]onglet technique'!$L$5139:$L$5140</definedName>
    <definedName name="TypePopulation">'[1]onglet technique'!$B$5106:$B$5108</definedName>
    <definedName name="TypeReleve">'[1]onglet technique'!$D$5116:$D$5118</definedName>
    <definedName name="TypoCompte">'[1]onglet technique'!$Q$5139:$Q$5140</definedName>
    <definedName name="TZS">'Données source 2'!$EP$25:$EP$29</definedName>
    <definedName name="UAH">'Données source 2'!$EQ$25:$EQ$29</definedName>
    <definedName name="UGX">'Données source 2'!$ER$25:$ER$29</definedName>
    <definedName name="USD">'Données source 2'!$ES$25:$ES$29</definedName>
    <definedName name="UYU">'Données source 2'!$ET$25:$ET$29</definedName>
    <definedName name="UZS">'Données source 2'!$EU$25:$EU$29</definedName>
    <definedName name="valeurCheckboxCash">'Création OPCVM'!$V$53</definedName>
    <definedName name="VEF">'Données source 2'!$EV$25:$EV$29</definedName>
    <definedName name="VND">'Données source 2'!$EW$25:$EW$29</definedName>
    <definedName name="VUV">'Données source 2'!$EX$25:$EX$29</definedName>
    <definedName name="WST">'Données source 2'!$EY$25:$EY$29</definedName>
    <definedName name="XAF">'Données source 2'!$EZ$25:$EZ$29</definedName>
    <definedName name="XAG">'Données source 2'!$FA$25:$FA$29</definedName>
    <definedName name="XAU">'Données source 2'!$FB$25:$FB$29</definedName>
    <definedName name="XDR">'Données source 2'!$FC$25:$FC$29</definedName>
    <definedName name="XOF">'Données source 2'!$FD$25:$FD$29</definedName>
    <definedName name="XPD">'Données source 2'!$FE$25:$FE$29</definedName>
    <definedName name="XPF">'Données source 2'!$FF$25:$FF$29</definedName>
    <definedName name="XPT">'Données source 2'!$FG$25:$FG$29</definedName>
    <definedName name="YER">'Données source 2'!$FH$25:$FH$29</definedName>
    <definedName name="YUM">'Données source 2'!$FI$25:$FI$29</definedName>
    <definedName name="ZAR">'Données source 2'!$FJ$25:$FJ$29</definedName>
    <definedName name="ZMK">'Données source 2'!$FK$25:$FK$29</definedName>
    <definedName name="ZWL">'Données source 2'!$FL$25:$FL$29</definedName>
  </definedNames>
  <calcPr calcId="145621"/>
</workbook>
</file>

<file path=xl/calcChain.xml><?xml version="1.0" encoding="utf-8"?>
<calcChain xmlns="http://schemas.openxmlformats.org/spreadsheetml/2006/main">
  <c r="T32" i="2" l="1"/>
  <c r="AC30" i="2" l="1"/>
  <c r="T31" i="2" l="1"/>
  <c r="X30" i="2" l="1"/>
  <c r="AG30" i="2" l="1"/>
  <c r="AF30" i="2"/>
  <c r="AE30" i="2"/>
  <c r="AD30" i="2"/>
  <c r="AB30" i="2"/>
  <c r="AA30" i="2"/>
  <c r="Z30" i="2"/>
  <c r="Y30" i="2"/>
  <c r="W30" i="2"/>
  <c r="V30" i="2"/>
  <c r="T30" i="2" l="1"/>
  <c r="T29" i="2" l="1"/>
  <c r="T28" i="2"/>
  <c r="T27" i="2"/>
  <c r="T26" i="2"/>
  <c r="T25" i="2"/>
  <c r="T24" i="2"/>
  <c r="T23" i="2"/>
  <c r="T22" i="2"/>
  <c r="T21" i="2"/>
  <c r="T20" i="2"/>
  <c r="T19" i="2"/>
  <c r="T18" i="2"/>
  <c r="T17" i="2"/>
  <c r="T16" i="2"/>
  <c r="T15" i="2"/>
  <c r="T14" i="2"/>
  <c r="T13" i="2"/>
  <c r="T12" i="2" l="1"/>
  <c r="T11" i="2"/>
  <c r="T10" i="2"/>
  <c r="T9" i="2"/>
  <c r="T8" i="2"/>
  <c r="T7" i="2"/>
  <c r="T6" i="2"/>
  <c r="T5" i="2"/>
  <c r="T4" i="2"/>
  <c r="T3" i="2"/>
  <c r="T2" i="2"/>
  <c r="U2" i="2" l="1"/>
  <c r="A2" i="1" s="1"/>
  <c r="Y10" i="2"/>
  <c r="W10" i="2"/>
  <c r="X10" i="2"/>
  <c r="V10" i="2"/>
</calcChain>
</file>

<file path=xl/sharedStrings.xml><?xml version="1.0" encoding="utf-8"?>
<sst xmlns="http://schemas.openxmlformats.org/spreadsheetml/2006/main" count="2172" uniqueCount="556">
  <si>
    <t>Adresse</t>
  </si>
  <si>
    <t>Type d'OPCVM</t>
  </si>
  <si>
    <t>04</t>
  </si>
  <si>
    <t>05</t>
  </si>
  <si>
    <t>Devise</t>
  </si>
  <si>
    <t>Fusion d'intérêts</t>
  </si>
  <si>
    <t>OUI</t>
  </si>
  <si>
    <t>NON</t>
  </si>
  <si>
    <t>FCP</t>
  </si>
  <si>
    <t>SICAV</t>
  </si>
  <si>
    <t>FCPE</t>
  </si>
  <si>
    <t>Type de compte titres</t>
  </si>
  <si>
    <t>Compte libre</t>
  </si>
  <si>
    <t>Compte bloqué</t>
  </si>
  <si>
    <t>Compte nanti</t>
  </si>
  <si>
    <t xml:space="preserve">commission de mouvement </t>
  </si>
  <si>
    <t>HT</t>
  </si>
  <si>
    <t>TTC</t>
  </si>
  <si>
    <t>Type de taux directeur (EUR)</t>
  </si>
  <si>
    <t>EONIA</t>
  </si>
  <si>
    <t>EURIBOR</t>
  </si>
  <si>
    <t>PP</t>
  </si>
  <si>
    <t>045</t>
  </si>
  <si>
    <t>MT900</t>
  </si>
  <si>
    <t>MT910</t>
  </si>
  <si>
    <t xml:space="preserve">MT900 </t>
  </si>
  <si>
    <t xml:space="preserve">AINTCOLE-E </t>
  </si>
  <si>
    <t>Ann Int stand collat esp</t>
  </si>
  <si>
    <t xml:space="preserve">AINTCOLE-P </t>
  </si>
  <si>
    <t xml:space="preserve">MT910 </t>
  </si>
  <si>
    <t>AMEPCOLE-E</t>
  </si>
  <si>
    <t>Ann M en place Collat esp</t>
  </si>
  <si>
    <t>AMEPCOLE-P</t>
  </si>
  <si>
    <t>ARESCOLE-E</t>
  </si>
  <si>
    <t xml:space="preserve">Ann Rest Collat espèces </t>
  </si>
  <si>
    <t>ARESCOLE-P</t>
  </si>
  <si>
    <t xml:space="preserve">ARETCOLE-E </t>
  </si>
  <si>
    <t>Ann Int collat esp / ret rest</t>
  </si>
  <si>
    <t xml:space="preserve">ARETCOLE-P </t>
  </si>
  <si>
    <t>INTCOL-E-E</t>
  </si>
  <si>
    <t xml:space="preserve">Int stand collat espèces </t>
  </si>
  <si>
    <t>INTCOL-E-P</t>
  </si>
  <si>
    <t>MEPCOL-E-E</t>
  </si>
  <si>
    <t xml:space="preserve">Mise en place Collat espèces </t>
  </si>
  <si>
    <t>MEPCOL-E-P</t>
  </si>
  <si>
    <t xml:space="preserve">RESCOL-E-E </t>
  </si>
  <si>
    <t>Restitution Collat espèces</t>
  </si>
  <si>
    <t>RESCOL-E-P</t>
  </si>
  <si>
    <t>RETCOL-E-E</t>
  </si>
  <si>
    <t>Int sur collatl esp /ret rest</t>
  </si>
  <si>
    <t>RETCOL-E-P</t>
  </si>
  <si>
    <t>AUGVALO---</t>
  </si>
  <si>
    <t>Variation valo des titres PE</t>
  </si>
  <si>
    <t>DIMVALO---</t>
  </si>
  <si>
    <t>Destinataire</t>
  </si>
  <si>
    <t>Données DM Entities</t>
  </si>
  <si>
    <t>Libellé SWIFT</t>
  </si>
  <si>
    <t>Domaine</t>
  </si>
  <si>
    <t>SWIFT</t>
  </si>
  <si>
    <t>Valorisateur</t>
  </si>
  <si>
    <t>Valorisateur + SDG / GF</t>
  </si>
  <si>
    <r>
      <rPr>
        <b/>
        <sz val="14"/>
        <color theme="0"/>
        <rFont val="Calibri"/>
        <family val="2"/>
        <scheme val="minor"/>
      </rPr>
      <t>Sélectionner</t>
    </r>
    <r>
      <rPr>
        <sz val="14"/>
        <color theme="0"/>
        <rFont val="Calibri"/>
        <family val="2"/>
        <scheme val="minor"/>
      </rPr>
      <t xml:space="preserve"> </t>
    </r>
    <r>
      <rPr>
        <sz val="9"/>
        <color theme="0"/>
        <rFont val="Calibri"/>
        <family val="2"/>
        <scheme val="minor"/>
      </rPr>
      <t xml:space="preserve"> </t>
    </r>
    <r>
      <rPr>
        <i/>
        <sz val="9"/>
        <color theme="0"/>
        <rFont val="Calibri"/>
        <family val="2"/>
        <scheme val="minor"/>
      </rPr>
      <t>(OUI / NON)</t>
    </r>
  </si>
  <si>
    <t>Choix  OUI / NON</t>
  </si>
  <si>
    <t>Marquage actif</t>
  </si>
  <si>
    <t>SAR</t>
  </si>
  <si>
    <t>ARS</t>
  </si>
  <si>
    <t>BHD</t>
  </si>
  <si>
    <t>BDT</t>
  </si>
  <si>
    <t>BWP</t>
  </si>
  <si>
    <t>CLP</t>
  </si>
  <si>
    <t>COP</t>
  </si>
  <si>
    <t>KRW</t>
  </si>
  <si>
    <t>HRK</t>
  </si>
  <si>
    <t>EGP</t>
  </si>
  <si>
    <t>AED</t>
  </si>
  <si>
    <t>MUR</t>
  </si>
  <si>
    <t>INR</t>
  </si>
  <si>
    <t>IDR</t>
  </si>
  <si>
    <t>JOD</t>
  </si>
  <si>
    <t>KES</t>
  </si>
  <si>
    <t>KWD</t>
  </si>
  <si>
    <t>LBP</t>
  </si>
  <si>
    <t>MYR</t>
  </si>
  <si>
    <t>OMR</t>
  </si>
  <si>
    <t>PKR</t>
  </si>
  <si>
    <t>PEN</t>
  </si>
  <si>
    <t>PHP</t>
  </si>
  <si>
    <t>QAR</t>
  </si>
  <si>
    <t>LKR</t>
  </si>
  <si>
    <t>THB</t>
  </si>
  <si>
    <t>TND</t>
  </si>
  <si>
    <t>VEF</t>
  </si>
  <si>
    <t>VND</t>
  </si>
  <si>
    <t>XOF</t>
  </si>
  <si>
    <t>Types d'OPC</t>
  </si>
  <si>
    <t>FIPS</t>
  </si>
  <si>
    <t>Retour au formulaire</t>
  </si>
  <si>
    <t>PRÊT-EMPRUNT + PENSIONS LIVRÉES</t>
  </si>
  <si>
    <t>Codes réseaux dépositaires</t>
  </si>
  <si>
    <t>01</t>
  </si>
  <si>
    <t>02</t>
  </si>
  <si>
    <t>03</t>
  </si>
  <si>
    <t>LIVCP</t>
  </si>
  <si>
    <t>LIVFRANCO</t>
  </si>
  <si>
    <t>RECCP</t>
  </si>
  <si>
    <t>RECFRANCO</t>
  </si>
  <si>
    <t>Sélectionner</t>
  </si>
  <si>
    <t>*</t>
  </si>
  <si>
    <t>ESPCRE--RL</t>
  </si>
  <si>
    <t>Espèces à créditer pour R/L</t>
  </si>
  <si>
    <t>046</t>
  </si>
  <si>
    <t>ESPDEB--RL</t>
  </si>
  <si>
    <t>Montant espèces à débiter</t>
  </si>
  <si>
    <t>Livraison CONTREPAIEMENT</t>
  </si>
  <si>
    <t>inter-applications</t>
  </si>
  <si>
    <t>MT543</t>
  </si>
  <si>
    <t>Livraison FRANCO</t>
  </si>
  <si>
    <t>MT542</t>
  </si>
  <si>
    <t>Réception CONTREPAIEMENT</t>
  </si>
  <si>
    <t>MT541</t>
  </si>
  <si>
    <t>Réception FRANCO</t>
  </si>
  <si>
    <t>MT540</t>
  </si>
  <si>
    <t>CAISF</t>
  </si>
  <si>
    <t>LIBOR</t>
  </si>
  <si>
    <t>REPRICE--P</t>
  </si>
  <si>
    <t>MT546</t>
  </si>
  <si>
    <t>(Maintenus en attendant la mise en place de 4sight)</t>
  </si>
  <si>
    <t>Indicateur RL partiel T2S</t>
  </si>
  <si>
    <t>T2S</t>
  </si>
  <si>
    <t>NPAR : Partial not allowed</t>
  </si>
  <si>
    <t>PARC : Partial allowed - Cash threshold</t>
  </si>
  <si>
    <t>PARQ : Partial allowed - Quantity threshold</t>
  </si>
  <si>
    <t>PART : Partial allowed</t>
  </si>
  <si>
    <t>Typologie comptes-espèces</t>
  </si>
  <si>
    <t>0105 : CPTE COMPENSATEUR DERIVES</t>
  </si>
  <si>
    <t>2151 : COMPTES COURANTS</t>
  </si>
  <si>
    <t>2152 : COMPTES COURANTS BLOQUES</t>
  </si>
  <si>
    <t>2154 : NANTISSEMENT</t>
  </si>
  <si>
    <t>2158 : COLLATERAL CASH AMUNDI</t>
  </si>
  <si>
    <t>2159 : Collateral NAM</t>
  </si>
  <si>
    <t>2162 : COLLATERAL OTC</t>
  </si>
  <si>
    <t>2164 : COLLATERAL CASH PRET EMPRUNT</t>
  </si>
  <si>
    <t>Périodicités conditions d'intérêts</t>
  </si>
  <si>
    <t>Mensuelle</t>
  </si>
  <si>
    <t>Trimestrielle</t>
  </si>
  <si>
    <t>MT515</t>
  </si>
  <si>
    <t>Libellé compte-titres</t>
  </si>
  <si>
    <t>Test complétude données obligatoires</t>
  </si>
  <si>
    <t>KYC Complet</t>
  </si>
  <si>
    <t>Réservation/Création</t>
  </si>
  <si>
    <t>Libellé fonds</t>
  </si>
  <si>
    <t>Libellé Compartiment</t>
  </si>
  <si>
    <t>Filière PERES</t>
  </si>
  <si>
    <t>OPC AIFM</t>
  </si>
  <si>
    <t>Prestation FATCA</t>
  </si>
  <si>
    <t>Prestation AEOI/EAI</t>
  </si>
  <si>
    <t>Adresse SDG</t>
  </si>
  <si>
    <t>Pays de nationalité du fonds</t>
  </si>
  <si>
    <t>Pays de contrôle</t>
  </si>
  <si>
    <t>Banque Dépositaire</t>
  </si>
  <si>
    <t>Contrôle dépositaire</t>
  </si>
  <si>
    <t>Conservateur</t>
  </si>
  <si>
    <t>SDG</t>
  </si>
  <si>
    <t>Gérant financier</t>
  </si>
  <si>
    <t>Client Commercial</t>
  </si>
  <si>
    <t>Change pour compte de tiers</t>
  </si>
  <si>
    <t>Dérivés listés</t>
  </si>
  <si>
    <t>Type de compte-titres</t>
  </si>
  <si>
    <t>Réseau dépositaire</t>
  </si>
  <si>
    <t>Tiers IODA</t>
  </si>
  <si>
    <t>Code ISIN</t>
  </si>
  <si>
    <t>Activité Prêt-emprunt/pensions livrées</t>
  </si>
  <si>
    <t>Calcul commissions</t>
  </si>
  <si>
    <t>Change sur commissions de mvt</t>
  </si>
  <si>
    <t>code postal</t>
  </si>
  <si>
    <t>ville</t>
  </si>
  <si>
    <t>pays</t>
  </si>
  <si>
    <t>Choix SWIFT Exécution</t>
  </si>
  <si>
    <t>MX515</t>
  </si>
  <si>
    <t>Nb cases NOK</t>
  </si>
  <si>
    <t>Récapitulatif identifiants BCT</t>
  </si>
  <si>
    <t>Données manquantes comptes-cash</t>
  </si>
  <si>
    <t>Typologie</t>
  </si>
  <si>
    <t>association en capitaux</t>
  </si>
  <si>
    <t>Libellé</t>
  </si>
  <si>
    <t>Débit</t>
  </si>
  <si>
    <t>Crédit</t>
  </si>
  <si>
    <t>Périodicité conditions int.</t>
  </si>
  <si>
    <t>Lien 01 DOFIN</t>
  </si>
  <si>
    <t>Lien 02 DOFIN</t>
  </si>
  <si>
    <r>
      <t xml:space="preserve">  Cette fiche ne sera traitée que si tous les champs obligatoires sont complétés (champs avec un astérisque rouge </t>
    </r>
    <r>
      <rPr>
        <b/>
        <sz val="10"/>
        <color rgb="FFFF0000"/>
        <rFont val="Calibri"/>
        <family val="2"/>
        <scheme val="minor"/>
      </rPr>
      <t>*</t>
    </r>
    <r>
      <rPr>
        <b/>
        <sz val="10"/>
        <rFont val="Calibri"/>
        <family val="2"/>
        <scheme val="minor"/>
      </rPr>
      <t>)</t>
    </r>
  </si>
  <si>
    <t>Type taux 
crédit</t>
  </si>
  <si>
    <t>Type taux 
débit</t>
  </si>
  <si>
    <t>non</t>
  </si>
  <si>
    <t>oui</t>
  </si>
  <si>
    <t>Choix Non/Oui</t>
  </si>
  <si>
    <t>AFN</t>
  </si>
  <si>
    <t>ALL</t>
  </si>
  <si>
    <t>AMD</t>
  </si>
  <si>
    <t>ANG</t>
  </si>
  <si>
    <t>AOA</t>
  </si>
  <si>
    <t>AUD</t>
  </si>
  <si>
    <t>AWG</t>
  </si>
  <si>
    <t>AZN</t>
  </si>
  <si>
    <t>BAM</t>
  </si>
  <si>
    <t>BBD</t>
  </si>
  <si>
    <t>BGL</t>
  </si>
  <si>
    <t>BIF</t>
  </si>
  <si>
    <t>BMD</t>
  </si>
  <si>
    <t>BND</t>
  </si>
  <si>
    <t>BRL</t>
  </si>
  <si>
    <t>BSD</t>
  </si>
  <si>
    <t>BTN</t>
  </si>
  <si>
    <t>BYR</t>
  </si>
  <si>
    <t>BZD</t>
  </si>
  <si>
    <t>CAD</t>
  </si>
  <si>
    <t>CDF</t>
  </si>
  <si>
    <t>CHF</t>
  </si>
  <si>
    <t>CNH</t>
  </si>
  <si>
    <t>CNY</t>
  </si>
  <si>
    <t>CRC</t>
  </si>
  <si>
    <t>CUP</t>
  </si>
  <si>
    <t>CVE</t>
  </si>
  <si>
    <t>CZK</t>
  </si>
  <si>
    <t>DJF</t>
  </si>
  <si>
    <t>DKK</t>
  </si>
  <si>
    <t>DOP</t>
  </si>
  <si>
    <t>DZD</t>
  </si>
  <si>
    <t>EEK</t>
  </si>
  <si>
    <t>ERN</t>
  </si>
  <si>
    <t>ETB</t>
  </si>
  <si>
    <t>EUR</t>
  </si>
  <si>
    <t>FJD</t>
  </si>
  <si>
    <t>FKP</t>
  </si>
  <si>
    <t>GBP</t>
  </si>
  <si>
    <t>GEL</t>
  </si>
  <si>
    <t>GGP</t>
  </si>
  <si>
    <t>GHC</t>
  </si>
  <si>
    <t>GIP</t>
  </si>
  <si>
    <t>GMD</t>
  </si>
  <si>
    <t>GNF</t>
  </si>
  <si>
    <t>GTQ</t>
  </si>
  <si>
    <t>GYD</t>
  </si>
  <si>
    <t>HKD</t>
  </si>
  <si>
    <t>HNL</t>
  </si>
  <si>
    <t>HTG</t>
  </si>
  <si>
    <t>HUF</t>
  </si>
  <si>
    <t>ILS</t>
  </si>
  <si>
    <t>IMP</t>
  </si>
  <si>
    <t>IQD</t>
  </si>
  <si>
    <t>IRR</t>
  </si>
  <si>
    <t>ISK</t>
  </si>
  <si>
    <t>JEP</t>
  </si>
  <si>
    <t>JMD</t>
  </si>
  <si>
    <t>JPY</t>
  </si>
  <si>
    <t>KGS</t>
  </si>
  <si>
    <t>KHR</t>
  </si>
  <si>
    <t>KMF</t>
  </si>
  <si>
    <t>KPW</t>
  </si>
  <si>
    <t>KYD</t>
  </si>
  <si>
    <t>KZT</t>
  </si>
  <si>
    <t>LAK</t>
  </si>
  <si>
    <t>LRD</t>
  </si>
  <si>
    <t>LSL</t>
  </si>
  <si>
    <t>LTL</t>
  </si>
  <si>
    <t>LVL</t>
  </si>
  <si>
    <t>LYD</t>
  </si>
  <si>
    <t>MAD</t>
  </si>
  <si>
    <t>MDL</t>
  </si>
  <si>
    <t>MGA</t>
  </si>
  <si>
    <t>MKD</t>
  </si>
  <si>
    <t>MMK</t>
  </si>
  <si>
    <t>MNT</t>
  </si>
  <si>
    <t>MRO</t>
  </si>
  <si>
    <t>MTL</t>
  </si>
  <si>
    <t>MVR</t>
  </si>
  <si>
    <t>MWK</t>
  </si>
  <si>
    <t>MXN</t>
  </si>
  <si>
    <t>MZM</t>
  </si>
  <si>
    <t>NAD</t>
  </si>
  <si>
    <t>NGN</t>
  </si>
  <si>
    <t>NIO</t>
  </si>
  <si>
    <t>NOK</t>
  </si>
  <si>
    <t>NPR</t>
  </si>
  <si>
    <t>NZD</t>
  </si>
  <si>
    <t>PAB</t>
  </si>
  <si>
    <t>PGK</t>
  </si>
  <si>
    <t>PLN</t>
  </si>
  <si>
    <t>PYG</t>
  </si>
  <si>
    <t>ROL</t>
  </si>
  <si>
    <t>RUB</t>
  </si>
  <si>
    <t>RWF</t>
  </si>
  <si>
    <t>SBD</t>
  </si>
  <si>
    <t>SCR</t>
  </si>
  <si>
    <t>SEK</t>
  </si>
  <si>
    <t>SGD</t>
  </si>
  <si>
    <t>SHP</t>
  </si>
  <si>
    <t>SLL</t>
  </si>
  <si>
    <t>SOS</t>
  </si>
  <si>
    <t>SPL</t>
  </si>
  <si>
    <t>SRG</t>
  </si>
  <si>
    <t>STD</t>
  </si>
  <si>
    <t>SVC</t>
  </si>
  <si>
    <t>SYP</t>
  </si>
  <si>
    <t>SZL</t>
  </si>
  <si>
    <t>TJS</t>
  </si>
  <si>
    <t>TMM</t>
  </si>
  <si>
    <t>TOP</t>
  </si>
  <si>
    <t>TRY</t>
  </si>
  <si>
    <t>TTD</t>
  </si>
  <si>
    <t>TVD</t>
  </si>
  <si>
    <t>TWD</t>
  </si>
  <si>
    <t>TZS</t>
  </si>
  <si>
    <t>UAH</t>
  </si>
  <si>
    <t>UGX</t>
  </si>
  <si>
    <t>USD</t>
  </si>
  <si>
    <t>UYU</t>
  </si>
  <si>
    <t>UZS</t>
  </si>
  <si>
    <t>VUV</t>
  </si>
  <si>
    <t>WST</t>
  </si>
  <si>
    <t>XAF</t>
  </si>
  <si>
    <t>XAG</t>
  </si>
  <si>
    <t>XAU</t>
  </si>
  <si>
    <t>XDR</t>
  </si>
  <si>
    <t>XPD</t>
  </si>
  <si>
    <t>XPF</t>
  </si>
  <si>
    <t>XPT</t>
  </si>
  <si>
    <t>YER</t>
  </si>
  <si>
    <t>YUM</t>
  </si>
  <si>
    <t>ZAR</t>
  </si>
  <si>
    <t>ZMK</t>
  </si>
  <si>
    <t>ZWL</t>
  </si>
  <si>
    <t>AI01</t>
  </si>
  <si>
    <t>AI02</t>
  </si>
  <si>
    <t>AI03</t>
  </si>
  <si>
    <t>AI04</t>
  </si>
  <si>
    <t>AI05</t>
  </si>
  <si>
    <t>AI06</t>
  </si>
  <si>
    <t>EU00</t>
  </si>
  <si>
    <t>EU01</t>
  </si>
  <si>
    <t>EU02</t>
  </si>
  <si>
    <t>EU03</t>
  </si>
  <si>
    <t>EU31</t>
  </si>
  <si>
    <t>EU32</t>
  </si>
  <si>
    <t>EU33</t>
  </si>
  <si>
    <t>EU34</t>
  </si>
  <si>
    <t>EU35</t>
  </si>
  <si>
    <t>EU36</t>
  </si>
  <si>
    <t>EU41</t>
  </si>
  <si>
    <t>EU42</t>
  </si>
  <si>
    <t>EU43</t>
  </si>
  <si>
    <t>EU44</t>
  </si>
  <si>
    <t>EU45</t>
  </si>
  <si>
    <t>EU46</t>
  </si>
  <si>
    <t>EU47</t>
  </si>
  <si>
    <t>EU48</t>
  </si>
  <si>
    <t>EU49</t>
  </si>
  <si>
    <t>EU50</t>
  </si>
  <si>
    <t>EU51</t>
  </si>
  <si>
    <t>EU52</t>
  </si>
  <si>
    <t>EU53</t>
  </si>
  <si>
    <t>EU54</t>
  </si>
  <si>
    <t>EU55</t>
  </si>
  <si>
    <t>GA01</t>
  </si>
  <si>
    <t>Std Cnd Cde</t>
  </si>
  <si>
    <t>Dbt1 Rate</t>
  </si>
  <si>
    <t>Dbt1 Sprd</t>
  </si>
  <si>
    <t>Crd1 Rate</t>
  </si>
  <si>
    <t>Crd1 Sprd</t>
  </si>
  <si>
    <t>CACTR01DAYEURDB</t>
  </si>
  <si>
    <t>CAIS001DAYMID</t>
  </si>
  <si>
    <t>CACTR01DAYEURCR</t>
  </si>
  <si>
    <t>BAYA</t>
  </si>
  <si>
    <t>EONIA01DAYMID</t>
  </si>
  <si>
    <t/>
  </si>
  <si>
    <t>CLOT</t>
  </si>
  <si>
    <t>CPR</t>
  </si>
  <si>
    <t>EURIB01MONMKT</t>
  </si>
  <si>
    <t>EU90</t>
  </si>
  <si>
    <t>LE01</t>
  </si>
  <si>
    <t>CACTR01MONEURDB</t>
  </si>
  <si>
    <t>LE02</t>
  </si>
  <si>
    <t>LE03</t>
  </si>
  <si>
    <t>LE04</t>
  </si>
  <si>
    <t>LE05</t>
  </si>
  <si>
    <t>MOND</t>
  </si>
  <si>
    <t>NS01</t>
  </si>
  <si>
    <t>PDK</t>
  </si>
  <si>
    <t>PESF</t>
  </si>
  <si>
    <t>Mast Cnd Desc</t>
  </si>
  <si>
    <t>Cur. Cde</t>
  </si>
  <si>
    <t>Cur. Description</t>
  </si>
  <si>
    <t>Std Cnd Date</t>
  </si>
  <si>
    <t>Cnd Chg Dte</t>
  </si>
  <si>
    <t>Cnd Calc Base</t>
  </si>
  <si>
    <t>Cnd Period</t>
  </si>
  <si>
    <t>Cnd Cal Dbt</t>
  </si>
  <si>
    <t>Cnd Cal Cdt</t>
  </si>
  <si>
    <t>Dbt1 Tier</t>
  </si>
  <si>
    <t>Dbt2 Rate</t>
  </si>
  <si>
    <t>Dbt2 Sprd</t>
  </si>
  <si>
    <t>Dbt2 Tier</t>
  </si>
  <si>
    <t>Dbt3 Rate</t>
  </si>
  <si>
    <t>Dbt3 Sprd</t>
  </si>
  <si>
    <t>Dbt3 Tier</t>
  </si>
  <si>
    <t>Crd1 Tier</t>
  </si>
  <si>
    <t>Crd2 Rate</t>
  </si>
  <si>
    <t>Crd2 Sprd</t>
  </si>
  <si>
    <t>Crd2 Tier</t>
  </si>
  <si>
    <t>Crd3 Rate</t>
  </si>
  <si>
    <t>Crd3 Sprd</t>
  </si>
  <si>
    <t>Crd3 Tier</t>
  </si>
  <si>
    <t>CONDITION COMPTE CPR AM</t>
  </si>
  <si>
    <t>AUSTRALIAN DOLLAR</t>
  </si>
  <si>
    <t>Tier</t>
  </si>
  <si>
    <t>Quarter</t>
  </si>
  <si>
    <t>360 Days</t>
  </si>
  <si>
    <t>CAISF01DAYDB</t>
  </si>
  <si>
    <t>CAISF01DAYCR</t>
  </si>
  <si>
    <t>CSTD</t>
  </si>
  <si>
    <t>CACEIS CONDITION STANDARD</t>
  </si>
  <si>
    <t>Whole</t>
  </si>
  <si>
    <t>Month</t>
  </si>
  <si>
    <t>CACTR01DAYAUDDB</t>
  </si>
  <si>
    <t>CACTR01DAYAUDCR</t>
  </si>
  <si>
    <t>CANADIAN DOLLAR</t>
  </si>
  <si>
    <t>CACTR01DAYCADDB</t>
  </si>
  <si>
    <t>CACTR01DAYCADCR</t>
  </si>
  <si>
    <t>SWISS FRANC</t>
  </si>
  <si>
    <t>CACTR01DAYCHFDB</t>
  </si>
  <si>
    <t>CACTR01DAYCHFCR</t>
  </si>
  <si>
    <t>RENMINBI OFFSHORE</t>
  </si>
  <si>
    <t>CACTR01DAYCNHDB</t>
  </si>
  <si>
    <t>CACTR01DAYCNHCR</t>
  </si>
  <si>
    <t>CZECH KORUNA</t>
  </si>
  <si>
    <t>CACTR01DAYCZKDB</t>
  </si>
  <si>
    <t>CACTR01DAYCZKCR</t>
  </si>
  <si>
    <t>DANISH KRONE</t>
  </si>
  <si>
    <t>CACTR01DAYDKKDB</t>
  </si>
  <si>
    <t>CACTR01DAYDKKCR</t>
  </si>
  <si>
    <t>CPR CASH</t>
  </si>
  <si>
    <t>EURO</t>
  </si>
  <si>
    <t>CPR MONEY CARRY</t>
  </si>
  <si>
    <t>COND.CPTES-ACTIF&lt;5MILLIARDS</t>
  </si>
  <si>
    <t>COND.CPTES-ACTIF&gt;5MILLIARDS</t>
  </si>
  <si>
    <t>AMUNDI TRESO CORP.</t>
  </si>
  <si>
    <t>DB CACTR 1 CT CACTR 0</t>
  </si>
  <si>
    <t>BAYARD - REUNICA</t>
  </si>
  <si>
    <t>SANS CONDITION</t>
  </si>
  <si>
    <t>STAND.CODE.NON.UTILISE.1</t>
  </si>
  <si>
    <t>ECB  01DAYDEPO</t>
  </si>
  <si>
    <t>STAND.CODE.NON.UTILISE.2</t>
  </si>
  <si>
    <t>STAND.CODE.NON.UTILISE.3</t>
  </si>
  <si>
    <t>DT EONIA DAY 0.25 CT CACTR SEC MONTH</t>
  </si>
  <si>
    <t>DT EONIA DAY 0.50 CT CACTR SEC MONTH</t>
  </si>
  <si>
    <t>DT EONIA DAY 0.50 CT CACTR SEC QUARTER</t>
  </si>
  <si>
    <t>DT EONIA DAY 0.75 CT CACTR SEC MONTH</t>
  </si>
  <si>
    <t>DT EONIA DAY 0.80 CT CACTR SEC MONTH</t>
  </si>
  <si>
    <t>DT EONIA DAY 1 CT CACTR SEC MONTH</t>
  </si>
  <si>
    <t>D/EURIB MON 0.125-C/CACTR DAY SEC MONTH</t>
  </si>
  <si>
    <t>D/EURIB MON 0.25-C/CACTR DAY SEC MONTH</t>
  </si>
  <si>
    <t>D/EURIB MON 0.25-C/CACTR DAY SEC QUARTER</t>
  </si>
  <si>
    <t>D/EURIB MON 0.30-C/CACTR DAY SEC MONTH</t>
  </si>
  <si>
    <t>D/EURIB MON 0.30-C/CACTR DAY SEC QUARTER</t>
  </si>
  <si>
    <t>D/EURIB MON 0.50-C/CACTR DAY SEC MONTH</t>
  </si>
  <si>
    <t>D/EURIB MON 0.50-C/CACTR DAY SEC QUARTER</t>
  </si>
  <si>
    <t>D/EURIB MON 0.75-C/CACTR DAY SEC MONTH</t>
  </si>
  <si>
    <t>D/EURIB MON 0.80-C/CACTR DAY SEC MONTH</t>
  </si>
  <si>
    <t>D/EURIB MON 0.85-C/CACTR DAY SEC MONTH</t>
  </si>
  <si>
    <t>D/EURIB MON 1-C/CACTR DAY SEC MONTH</t>
  </si>
  <si>
    <t>D/EURIB MON 1,50-C/CACTR DAY SEC MONTH</t>
  </si>
  <si>
    <t>D/EURIB MON 1,50-C/CACTR DAY SEC QUARTER</t>
  </si>
  <si>
    <t>D/EURIB MON 2-C/CACTR DAY SEC MONTH</t>
  </si>
  <si>
    <t>D/EURIB MON 3-C/CACTR DAY SEC MONTH</t>
  </si>
  <si>
    <t>EU56</t>
  </si>
  <si>
    <t>D/EURIB MON 2-C/CACTR DAY SEC QUARTER</t>
  </si>
  <si>
    <t>D/EONIA 0.8-C/CAIS0 0-CACTR 0 TR.100MI</t>
  </si>
  <si>
    <t>FADM</t>
  </si>
  <si>
    <t>FUSION ABSORPTION DISSOLUTION MENSUEL</t>
  </si>
  <si>
    <t>FADQ</t>
  </si>
  <si>
    <t>FUSION ABSORPTION DISSOLUTION TRIMEST.</t>
  </si>
  <si>
    <t>DT CACTR 0.5 CT CACTR SEC</t>
  </si>
  <si>
    <t>DT CACTR MON 1 CT CACTR DAY MONTH</t>
  </si>
  <si>
    <t>D/CAC.MON1-C/CAIS0 DAY-CAC.DAY&gt;129MIL MO</t>
  </si>
  <si>
    <t>D/CAC.MON1-C/CAIS0 DAY-CAC.DAY&gt;4MIL.MON.</t>
  </si>
  <si>
    <t>D/CAC.MON1-C/CAIS0 DAY-CAC.DAY&gt;5MIL.MON.</t>
  </si>
  <si>
    <t>D/CAC.MON1-C/CAIS0 DAY-CAC.DAY&gt;12MIL.MON</t>
  </si>
  <si>
    <t>LA MONDIALE PARTENAIRE</t>
  </si>
  <si>
    <t>DB EONIA 0.25 CR CACTR 0</t>
  </si>
  <si>
    <t>CONDITIONS COMPTES CASH PREDICA</t>
  </si>
  <si>
    <t>CONDITIONS COMPTES PREDICA EUROPE FRANCE</t>
  </si>
  <si>
    <t>POUND STERLING</t>
  </si>
  <si>
    <t>365 Days</t>
  </si>
  <si>
    <t>CACTR01DAYGBPDB</t>
  </si>
  <si>
    <t>CACTR01DAYGBPCR</t>
  </si>
  <si>
    <t>HONG KONG DOLLAR</t>
  </si>
  <si>
    <t>CACTR01DAYHKDDB</t>
  </si>
  <si>
    <t>CACTR01DAYHKDCR</t>
  </si>
  <si>
    <t>FORINT</t>
  </si>
  <si>
    <t>CACTR01DAYHUFDB</t>
  </si>
  <si>
    <t>CACTR01DAYHUFCR</t>
  </si>
  <si>
    <t>ISRAEL SHEKEL</t>
  </si>
  <si>
    <t>CACTR01DAYILSDB</t>
  </si>
  <si>
    <t>CACTR01DAYILSCR</t>
  </si>
  <si>
    <t>YEN</t>
  </si>
  <si>
    <t>CACTR01DAYJPYDB</t>
  </si>
  <si>
    <t>CACTR01DAYJPYCR</t>
  </si>
  <si>
    <t>PESO MEXICAIN MXN</t>
  </si>
  <si>
    <t>CACTR01DAYMXNDB</t>
  </si>
  <si>
    <t>CACTR01DAYMXNCR</t>
  </si>
  <si>
    <t>NORWEGIAN KRONE</t>
  </si>
  <si>
    <t>CACTR01DAYNOKDB</t>
  </si>
  <si>
    <t>CACTR01DAYNOKCR</t>
  </si>
  <si>
    <t>NEW ZEALAND DOLLAR</t>
  </si>
  <si>
    <t>CACTR01DAYNZDDB</t>
  </si>
  <si>
    <t>CACTR01DAYNZDCR</t>
  </si>
  <si>
    <t>NOUVEAU ZLOTY POLONAIS</t>
  </si>
  <si>
    <t>CACTR01DAYPLNDB</t>
  </si>
  <si>
    <t>CACTR01DAYPLNCR</t>
  </si>
  <si>
    <t>RUSSIAN RUBLE</t>
  </si>
  <si>
    <t>CACTR01DAYRUBDB</t>
  </si>
  <si>
    <t>CACTR01DAYRUBCR</t>
  </si>
  <si>
    <t>SWEDISH KRONA</t>
  </si>
  <si>
    <t>CACTR01DAYSEKDB</t>
  </si>
  <si>
    <t>CACTR01DAYSEKCR</t>
  </si>
  <si>
    <t>SINGAPORE DOLLAR</t>
  </si>
  <si>
    <t>CACTR01DAYSGDDB</t>
  </si>
  <si>
    <t>CACTR01DAYSGDCR</t>
  </si>
  <si>
    <t>TURKISH POUND</t>
  </si>
  <si>
    <t>CACTR01DAYTRYDB</t>
  </si>
  <si>
    <t>CACTR01DAYTRYCR</t>
  </si>
  <si>
    <t>US DOLLAR</t>
  </si>
  <si>
    <t>CACTR01DAYUSDDB</t>
  </si>
  <si>
    <t>CACTR01DAYUSDCR</t>
  </si>
  <si>
    <t>RAND</t>
  </si>
  <si>
    <t>CACTR01DAYZARDB</t>
  </si>
  <si>
    <t>CACTR01DAYZARCR</t>
  </si>
  <si>
    <t>CSDT</t>
  </si>
  <si>
    <t>NON/OUI</t>
  </si>
  <si>
    <t>Nanti avec main levée permanente</t>
  </si>
  <si>
    <t>Nanti</t>
  </si>
  <si>
    <t>Bloqué</t>
  </si>
  <si>
    <t>Libre</t>
  </si>
  <si>
    <t>OUI / NON</t>
  </si>
  <si>
    <t>Nombre comptes-èspèces</t>
  </si>
  <si>
    <t>CASH MONITORING</t>
  </si>
  <si>
    <t>Les comptes cash externes ne seront créés que si tous les champs obligatoires sont complétés (champs avec une astérisque rouge *)</t>
  </si>
  <si>
    <r>
      <t>Libellé</t>
    </r>
    <r>
      <rPr>
        <sz val="12"/>
        <color rgb="FFFF0000"/>
        <rFont val="Arial"/>
        <family val="2"/>
      </rPr>
      <t xml:space="preserve"> *</t>
    </r>
  </si>
  <si>
    <r>
      <t xml:space="preserve">Compte Titre  </t>
    </r>
    <r>
      <rPr>
        <sz val="12"/>
        <color rgb="FFFF0000"/>
        <rFont val="Arial"/>
        <family val="2"/>
      </rPr>
      <t>*</t>
    </r>
  </si>
  <si>
    <r>
      <t xml:space="preserve">DEVISE  </t>
    </r>
    <r>
      <rPr>
        <sz val="12"/>
        <color rgb="FFFF0000"/>
        <rFont val="Arial"/>
        <family val="2"/>
      </rPr>
      <t>*</t>
    </r>
  </si>
  <si>
    <r>
      <t xml:space="preserve">IBAN  </t>
    </r>
    <r>
      <rPr>
        <sz val="12"/>
        <color rgb="FFFF0000"/>
        <rFont val="Arial"/>
        <family val="2"/>
      </rPr>
      <t>*</t>
    </r>
  </si>
  <si>
    <r>
      <t xml:space="preserve">Codification Externe  </t>
    </r>
    <r>
      <rPr>
        <sz val="12"/>
        <color rgb="FFFF0000"/>
        <rFont val="Arial"/>
        <family val="2"/>
      </rPr>
      <t>*</t>
    </r>
  </si>
  <si>
    <r>
      <t xml:space="preserve">Compte ET999  </t>
    </r>
    <r>
      <rPr>
        <sz val="12"/>
        <color rgb="FFFF0000"/>
        <rFont val="Arial"/>
        <family val="2"/>
      </rPr>
      <t>*</t>
    </r>
  </si>
  <si>
    <r>
      <t xml:space="preserve">Banque </t>
    </r>
    <r>
      <rPr>
        <sz val="12"/>
        <color rgb="FFFF0000"/>
        <rFont val="Arial"/>
        <family val="2"/>
      </rPr>
      <t>*</t>
    </r>
  </si>
  <si>
    <r>
      <t xml:space="preserve">BIC  </t>
    </r>
    <r>
      <rPr>
        <sz val="12"/>
        <color rgb="FFFF0000"/>
        <rFont val="Arial"/>
        <family val="2"/>
      </rPr>
      <t>*</t>
    </r>
  </si>
  <si>
    <t>AI90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</si>
</sst>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00"/>
  </numFmts>
  <fonts count="6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i/>
      <sz val="11"/>
      <color theme="3" tint="-0.249977111117893"/>
      <name val="Calibri"/>
      <family val="2"/>
      <scheme val="minor"/>
    </font>
    <font>
      <b/>
      <sz val="22"/>
      <color theme="0"/>
      <name val="Calibri"/>
      <family val="2"/>
      <scheme val="minor"/>
    </font>
    <font>
      <i/>
      <sz val="11"/>
      <color rgb="FFC0000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8"/>
      <color theme="3" tint="-0.249977111117893"/>
      <name val="Calibri"/>
      <family val="2"/>
      <scheme val="minor"/>
    </font>
    <font>
      <i/>
      <sz val="9"/>
      <color theme="0"/>
      <name val="Calibri"/>
      <family val="2"/>
      <scheme val="minor"/>
    </font>
    <font>
      <b/>
      <i/>
      <sz val="14"/>
      <color theme="3" tint="-0.249977111117893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i/>
      <sz val="11"/>
      <color theme="3" tint="-0.249977111117893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theme="9" tint="-0.249977111117893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color rgb="FFC00000"/>
      <name val="Calibri"/>
      <family val="2"/>
      <scheme val="minor"/>
    </font>
    <font>
      <sz val="12"/>
      <color theme="3" tint="-0.249977111117893"/>
      <name val="Calibri"/>
      <family val="2"/>
      <scheme val="minor"/>
    </font>
    <font>
      <i/>
      <sz val="10"/>
      <color theme="3" tint="-0.249977111117893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name val="Calibri"/>
      <family val="2"/>
      <scheme val="minor"/>
    </font>
    <font>
      <sz val="12"/>
      <color rgb="FF00206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  <font>
      <sz val="12"/>
      <color theme="0" tint="-0.249977111117893"/>
      <name val="Calibri"/>
      <family val="2"/>
      <scheme val="minor"/>
    </font>
    <font>
      <sz val="11"/>
      <color rgb="FF002060"/>
      <name val="Calibri"/>
      <family val="2"/>
      <scheme val="minor"/>
    </font>
    <font>
      <sz val="12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36"/>
      <color rgb="FFC00000"/>
      <name val="Wingdings 3"/>
      <family val="1"/>
      <charset val="2"/>
    </font>
    <font>
      <sz val="36"/>
      <color rgb="FFC00000"/>
      <name val="Wingdings"/>
      <charset val="2"/>
    </font>
    <font>
      <sz val="36"/>
      <name val="Calibri"/>
      <family val="2"/>
      <scheme val="minor"/>
    </font>
    <font>
      <sz val="36"/>
      <name val="Vrinda"/>
      <family val="2"/>
    </font>
    <font>
      <sz val="48"/>
      <color rgb="FFC00000"/>
      <name val="Bradley Hand ITC"/>
      <family val="4"/>
    </font>
    <font>
      <i/>
      <sz val="11"/>
      <color rgb="FF002060"/>
      <name val="Calibri"/>
      <family val="2"/>
      <scheme val="minor"/>
    </font>
    <font>
      <b/>
      <sz val="12"/>
      <color rgb="FF008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rgb="FF0000FF"/>
      <name val="Calibri"/>
      <family val="2"/>
    </font>
    <font>
      <b/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i/>
      <sz val="10"/>
      <color theme="3" tint="-0.249977111117893"/>
      <name val="Calibri"/>
      <family val="2"/>
      <scheme val="minor"/>
    </font>
    <font>
      <b/>
      <sz val="8"/>
      <color theme="7"/>
      <name val="MS Sans Serif"/>
      <family val="2"/>
    </font>
    <font>
      <b/>
      <sz val="8"/>
      <color rgb="FFFF0000"/>
      <name val="MS Sans Serif"/>
      <family val="2"/>
    </font>
    <font>
      <b/>
      <sz val="8"/>
      <color indexed="64"/>
      <name val="MS Sans Serif"/>
      <family val="2"/>
    </font>
    <font>
      <sz val="8"/>
      <color indexed="64"/>
      <name val="MS Sans Serif"/>
      <family val="2"/>
    </font>
    <font>
      <b/>
      <i/>
      <sz val="22"/>
      <color theme="1"/>
      <name val="Arial"/>
      <family val="2"/>
    </font>
    <font>
      <sz val="12"/>
      <color theme="1"/>
      <name val="Arial"/>
      <family val="2"/>
    </font>
    <font>
      <sz val="12"/>
      <color rgb="FFFF0000"/>
      <name val="Arial"/>
      <family val="2"/>
    </font>
    <font>
      <sz val="11"/>
      <color rgb="FF000080"/>
      <name val="Arial"/>
      <family val="2"/>
    </font>
    <font>
      <sz val="11"/>
      <color theme="1"/>
      <name val="Arial"/>
      <family val="2"/>
    </font>
    <font>
      <sz val="72"/>
      <color rgb="FFC00000"/>
      <name val="Bradley Hand ITC"/>
      <family val="4"/>
    </font>
    <font>
      <sz val="11"/>
      <color rgb="FFFFFF00"/>
      <name val="Calibri"/>
      <family val="2"/>
      <scheme val="minor"/>
    </font>
    <font>
      <b/>
      <sz val="28"/>
      <color rgb="FFFFFF00"/>
      <name val="Calibri"/>
      <family val="2"/>
      <scheme val="minor"/>
    </font>
    <font>
      <b/>
      <sz val="11"/>
      <color rgb="FFFFFF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538DD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66"/>
        <bgColor indexed="64"/>
      </patternFill>
    </fill>
  </fills>
  <borders count="15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3" tint="0.79998168889431442"/>
      </top>
      <bottom style="thin">
        <color theme="3" tint="0.79998168889431442"/>
      </bottom>
      <diagonal/>
    </border>
    <border>
      <left style="medium">
        <color rgb="FFC00000"/>
      </left>
      <right/>
      <top/>
      <bottom/>
      <diagonal/>
    </border>
    <border>
      <left/>
      <right style="medium">
        <color rgb="FFC00000"/>
      </right>
      <top/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/>
      <right/>
      <top style="thin">
        <color theme="3" tint="0.79998168889431442"/>
      </top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 style="medium">
        <color rgb="FFC00000"/>
      </left>
      <right/>
      <top/>
      <bottom style="thin">
        <color theme="0"/>
      </bottom>
      <diagonal/>
    </border>
    <border>
      <left style="medium">
        <color rgb="FFC00000"/>
      </left>
      <right/>
      <top style="thin">
        <color theme="0"/>
      </top>
      <bottom style="thin">
        <color theme="0"/>
      </bottom>
      <diagonal/>
    </border>
    <border>
      <left style="medium">
        <color rgb="FFC00000"/>
      </left>
      <right/>
      <top style="thin">
        <color theme="0"/>
      </top>
      <bottom/>
      <diagonal/>
    </border>
    <border>
      <left style="thin">
        <color theme="4" tint="-0.24994659260841701"/>
      </left>
      <right style="thin">
        <color theme="4" tint="-0.24994659260841701"/>
      </right>
      <top/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theme="3" tint="0.79995117038483843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3" tint="0.79992065187536243"/>
      </left>
      <right/>
      <top style="thin">
        <color theme="3" tint="0.79992065187536243"/>
      </top>
      <bottom style="thin">
        <color theme="3" tint="0.79992065187536243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/>
      <right/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3" tint="0.79992065187536243"/>
      </right>
      <top style="thin">
        <color theme="0"/>
      </top>
      <bottom style="thin">
        <color theme="0"/>
      </bottom>
      <diagonal/>
    </border>
    <border>
      <left style="thin">
        <color theme="3" tint="0.79992065187536243"/>
      </left>
      <right style="thin">
        <color theme="3" tint="0.79989013336588644"/>
      </right>
      <top style="thin">
        <color theme="3" tint="0.79992065187536243"/>
      </top>
      <bottom style="thin">
        <color theme="3" tint="0.79992065187536243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/>
      <right/>
      <top/>
      <bottom style="thin">
        <color theme="3" tint="0.79998168889431442"/>
      </bottom>
      <diagonal/>
    </border>
    <border>
      <left/>
      <right/>
      <top/>
      <bottom style="thin">
        <color theme="3" tint="0.59996337778862885"/>
      </bottom>
      <diagonal/>
    </border>
    <border>
      <left style="thin">
        <color theme="3" tint="0.79992065187536243"/>
      </left>
      <right style="thin">
        <color theme="3" tint="0.79989013336588644"/>
      </right>
      <top style="thin">
        <color theme="4" tint="-0.24994659260841701"/>
      </top>
      <bottom style="thin">
        <color theme="3" tint="0.79992065187536243"/>
      </bottom>
      <diagonal/>
    </border>
    <border>
      <left/>
      <right style="thin">
        <color theme="3" tint="0.79998168889431442"/>
      </right>
      <top/>
      <bottom style="thin">
        <color theme="3" tint="0.59996337778862885"/>
      </bottom>
      <diagonal/>
    </border>
    <border>
      <left style="medium">
        <color rgb="FFC00000"/>
      </left>
      <right/>
      <top/>
      <bottom style="thin">
        <color theme="3" tint="0.79995117038483843"/>
      </bottom>
      <diagonal/>
    </border>
    <border>
      <left style="medium">
        <color rgb="FFC00000"/>
      </left>
      <right style="medium">
        <color theme="3" tint="0.79998168889431442"/>
      </right>
      <top style="thin">
        <color theme="0"/>
      </top>
      <bottom style="thin">
        <color theme="0"/>
      </bottom>
      <diagonal/>
    </border>
    <border>
      <left/>
      <right style="thin">
        <color theme="3" tint="0.79995117038483843"/>
      </right>
      <top style="thin">
        <color theme="3" tint="0.79995117038483843"/>
      </top>
      <bottom style="thin">
        <color theme="3" tint="0.59996337778862885"/>
      </bottom>
      <diagonal/>
    </border>
    <border>
      <left/>
      <right/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/>
      <top/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medium">
        <color rgb="FFC00000"/>
      </left>
      <right/>
      <top style="thin">
        <color theme="3" tint="0.79995117038483843"/>
      </top>
      <bottom style="medium">
        <color rgb="FFC00000"/>
      </bottom>
      <diagonal/>
    </border>
    <border>
      <left/>
      <right/>
      <top style="thin">
        <color theme="3" tint="0.79995117038483843"/>
      </top>
      <bottom style="medium">
        <color rgb="FFC00000"/>
      </bottom>
      <diagonal/>
    </border>
    <border>
      <left style="thin">
        <color theme="3" tint="0.79995117038483843"/>
      </left>
      <right/>
      <top style="thin">
        <color theme="3" tint="0.79995117038483843"/>
      </top>
      <bottom style="medium">
        <color rgb="FFC00000"/>
      </bottom>
      <diagonal/>
    </border>
    <border>
      <left style="thin">
        <color theme="3" tint="0.79995117038483843"/>
      </left>
      <right style="thin">
        <color theme="3" tint="0.59996337778862885"/>
      </right>
      <top style="thin">
        <color theme="3" tint="0.79995117038483843"/>
      </top>
      <bottom style="thin">
        <color theme="3" tint="0.59996337778862885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/>
      <diagonal/>
    </border>
    <border>
      <left style="thin">
        <color theme="3" tint="0.59996337778862885"/>
      </left>
      <right style="thin">
        <color theme="3" tint="0.59996337778862885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8168889431442"/>
      </left>
      <right/>
      <top style="thin">
        <color theme="3" tint="0.79998168889431442"/>
      </top>
      <bottom style="thin">
        <color theme="3" tint="0.79998168889431442"/>
      </bottom>
      <diagonal/>
    </border>
    <border>
      <left style="medium">
        <color rgb="FFC00000"/>
      </left>
      <right/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5117038483843"/>
      </left>
      <right/>
      <top/>
      <bottom/>
      <diagonal/>
    </border>
    <border>
      <left style="thin">
        <color theme="3" tint="-0.24994659260841701"/>
      </left>
      <right/>
      <top style="thin">
        <color theme="3" tint="-0.24994659260841701"/>
      </top>
      <bottom/>
      <diagonal/>
    </border>
    <border>
      <left/>
      <right style="thin">
        <color theme="3" tint="-0.24994659260841701"/>
      </right>
      <top style="thin">
        <color theme="3" tint="-0.24994659260841701"/>
      </top>
      <bottom/>
      <diagonal/>
    </border>
    <border>
      <left style="thin">
        <color theme="3" tint="-0.24994659260841701"/>
      </left>
      <right/>
      <top/>
      <bottom style="thin">
        <color theme="3" tint="-0.24994659260841701"/>
      </bottom>
      <diagonal/>
    </border>
    <border>
      <left/>
      <right style="thin">
        <color theme="3" tint="-0.24994659260841701"/>
      </right>
      <top/>
      <bottom style="thin">
        <color theme="3" tint="-0.24994659260841701"/>
      </bottom>
      <diagonal/>
    </border>
    <border>
      <left style="thin">
        <color theme="3" tint="0.59996337778862885"/>
      </left>
      <right/>
      <top style="thin">
        <color theme="0"/>
      </top>
      <bottom style="thin">
        <color theme="0"/>
      </bottom>
      <diagonal/>
    </border>
    <border>
      <left style="thin">
        <color theme="3" tint="0.79992065187536243"/>
      </left>
      <right/>
      <top style="thin">
        <color theme="3" tint="0.79998168889431442"/>
      </top>
      <bottom style="medium">
        <color rgb="FFC00000"/>
      </bottom>
      <diagonal/>
    </border>
    <border>
      <left/>
      <right/>
      <top style="thin">
        <color theme="3" tint="-0.24994659260841701"/>
      </top>
      <bottom/>
      <diagonal/>
    </border>
    <border>
      <left/>
      <right/>
      <top/>
      <bottom style="thin">
        <color theme="3" tint="-0.24994659260841701"/>
      </bottom>
      <diagonal/>
    </border>
    <border>
      <left style="medium">
        <color theme="3" tint="-0.24994659260841701"/>
      </left>
      <right/>
      <top style="medium">
        <color theme="3" tint="-0.24994659260841701"/>
      </top>
      <bottom/>
      <diagonal/>
    </border>
    <border>
      <left/>
      <right style="medium">
        <color theme="3" tint="-0.24994659260841701"/>
      </right>
      <top style="medium">
        <color theme="3" tint="-0.24994659260841701"/>
      </top>
      <bottom/>
      <diagonal/>
    </border>
    <border>
      <left style="medium">
        <color theme="3" tint="-0.24994659260841701"/>
      </left>
      <right/>
      <top/>
      <bottom style="medium">
        <color theme="3" tint="-0.24994659260841701"/>
      </bottom>
      <diagonal/>
    </border>
    <border>
      <left/>
      <right style="medium">
        <color theme="3" tint="-0.24994659260841701"/>
      </right>
      <top/>
      <bottom style="medium">
        <color theme="3" tint="-0.24994659260841701"/>
      </bottom>
      <diagonal/>
    </border>
    <border>
      <left/>
      <right style="thin">
        <color theme="3" tint="-0.24994659260841701"/>
      </right>
      <top/>
      <bottom/>
      <diagonal/>
    </border>
    <border>
      <left/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/>
      <right/>
      <top/>
      <bottom style="thin">
        <color theme="3" tint="0.79992065187536243"/>
      </bottom>
      <diagonal/>
    </border>
    <border>
      <left/>
      <right style="thin">
        <color theme="3" tint="0.79995117038483843"/>
      </right>
      <top/>
      <bottom style="thin">
        <color theme="3" tint="0.79992065187536243"/>
      </bottom>
      <diagonal/>
    </border>
    <border>
      <left style="medium">
        <color rgb="FFC00000"/>
      </left>
      <right/>
      <top/>
      <bottom style="thin">
        <color theme="3" tint="0.79992065187536243"/>
      </bottom>
      <diagonal/>
    </border>
    <border>
      <left style="thin">
        <color theme="3" tint="0.79995117038483843"/>
      </left>
      <right/>
      <top style="thin">
        <color theme="3" tint="0.79995117038483843"/>
      </top>
      <bottom style="thin">
        <color theme="3" tint="0.79992065187536243"/>
      </bottom>
      <diagonal/>
    </border>
    <border>
      <left style="thin">
        <color theme="3" tint="0.79995117038483843"/>
      </left>
      <right/>
      <top style="thin">
        <color theme="3" tint="0.79992065187536243"/>
      </top>
      <bottom style="thin">
        <color theme="3" tint="0.79992065187536243"/>
      </bottom>
      <diagonal/>
    </border>
    <border>
      <left/>
      <right style="thin">
        <color theme="3" tint="0.79992065187536243"/>
      </right>
      <top style="thin">
        <color theme="3" tint="0.79992065187536243"/>
      </top>
      <bottom style="thin">
        <color theme="3" tint="0.79992065187536243"/>
      </bottom>
      <diagonal/>
    </border>
    <border>
      <left/>
      <right style="thin">
        <color theme="3" tint="0.79979857783745845"/>
      </right>
      <top/>
      <bottom style="thin">
        <color theme="3" tint="0.79979857783745845"/>
      </bottom>
      <diagonal/>
    </border>
    <border>
      <left style="thin">
        <color theme="3" tint="0.79979857783745845"/>
      </left>
      <right/>
      <top/>
      <bottom style="thin">
        <color theme="3" tint="0.79979857783745845"/>
      </bottom>
      <diagonal/>
    </border>
    <border>
      <left style="thin">
        <color theme="3" tint="0.79979857783745845"/>
      </left>
      <right/>
      <top/>
      <bottom style="thin">
        <color theme="3" tint="0.79976805932798245"/>
      </bottom>
      <diagonal/>
    </border>
    <border>
      <left/>
      <right/>
      <top/>
      <bottom style="thin">
        <color theme="3" tint="0.79976805932798245"/>
      </bottom>
      <diagonal/>
    </border>
    <border>
      <left/>
      <right style="thin">
        <color theme="3" tint="0.79979857783745845"/>
      </right>
      <top/>
      <bottom style="thin">
        <color theme="3" tint="0.79976805932798245"/>
      </bottom>
      <diagonal/>
    </border>
    <border>
      <left style="thin">
        <color theme="3" tint="0.79998168889431442"/>
      </left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theme="3" tint="0.79998168889431442"/>
      </bottom>
      <diagonal/>
    </border>
    <border>
      <left/>
      <right style="thin">
        <color theme="0"/>
      </right>
      <top style="thin">
        <color theme="0"/>
      </top>
      <bottom style="thin">
        <color theme="3" tint="0.79998168889431442"/>
      </bottom>
      <diagonal/>
    </border>
    <border>
      <left/>
      <right style="thin">
        <color theme="3" tint="0.79995117038483843"/>
      </right>
      <top style="thin">
        <color theme="3" tint="0.79995117038483843"/>
      </top>
      <bottom style="thin">
        <color theme="3" tint="0.79995117038483843"/>
      </bottom>
      <diagonal/>
    </border>
    <border>
      <left style="thin">
        <color theme="3" tint="0.79998168889431442"/>
      </left>
      <right/>
      <top style="thin">
        <color theme="3" tint="0.79995117038483843"/>
      </top>
      <bottom style="thin">
        <color theme="3" tint="0.79995117038483843"/>
      </bottom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thin">
        <color theme="3" tint="0.79989013336588644"/>
      </left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3" tint="0.79995117038483843"/>
      </left>
      <right style="thin">
        <color theme="3" tint="0.79995117038483843"/>
      </right>
      <top style="thin">
        <color theme="0"/>
      </top>
      <bottom style="thin">
        <color theme="3" tint="0.79992065187536243"/>
      </bottom>
      <diagonal/>
    </border>
    <border>
      <left style="thin">
        <color theme="3" tint="0.79998168889431442"/>
      </left>
      <right style="thin">
        <color theme="3" tint="0.79992065187536243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2065187536243"/>
      </left>
      <right style="thin">
        <color theme="3" tint="0.79992065187536243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2065187536243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medium">
        <color rgb="FFC0000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3" tint="0.79989013336588644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 style="thin">
        <color theme="3" tint="0.79992065187536243"/>
      </top>
      <bottom style="medium">
        <color rgb="FFC00000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 style="thin">
        <color theme="4" tint="-0.24994659260841701"/>
      </right>
      <top/>
      <bottom/>
      <diagonal/>
    </border>
    <border>
      <left style="medium">
        <color rgb="FFC00000"/>
      </left>
      <right style="thin">
        <color theme="0"/>
      </right>
      <top/>
      <bottom style="medium">
        <color rgb="FFC00000"/>
      </bottom>
      <diagonal/>
    </border>
    <border>
      <left style="thin">
        <color theme="0"/>
      </left>
      <right/>
      <top style="thin">
        <color theme="3" tint="0.79998168889431442"/>
      </top>
      <bottom style="medium">
        <color rgb="FFC00000"/>
      </bottom>
      <diagonal/>
    </border>
    <border>
      <left style="thin">
        <color theme="3" tint="0.59996337778862885"/>
      </left>
      <right/>
      <top style="thin">
        <color theme="3" tint="0.59996337778862885"/>
      </top>
      <bottom style="medium">
        <color rgb="FFC00000"/>
      </bottom>
      <diagonal/>
    </border>
    <border>
      <left/>
      <right/>
      <top style="thin">
        <color theme="3" tint="0.59996337778862885"/>
      </top>
      <bottom style="medium">
        <color rgb="FFC00000"/>
      </bottom>
      <diagonal/>
    </border>
    <border>
      <left/>
      <right style="thin">
        <color theme="3" tint="0.59996337778862885"/>
      </right>
      <top style="thin">
        <color theme="3" tint="0.59996337778862885"/>
      </top>
      <bottom style="medium">
        <color rgb="FFC00000"/>
      </bottom>
      <diagonal/>
    </border>
    <border>
      <left/>
      <right style="thin">
        <color theme="3" tint="0.59996337778862885"/>
      </right>
      <top style="thin">
        <color theme="3" tint="0.79998168889431442"/>
      </top>
      <bottom style="medium">
        <color rgb="FFC00000"/>
      </bottom>
      <diagonal/>
    </border>
    <border>
      <left style="thin">
        <color theme="3" tint="0.59996337778862885"/>
      </left>
      <right/>
      <top/>
      <bottom style="medium">
        <color rgb="FFC00000"/>
      </bottom>
      <diagonal/>
    </border>
    <border>
      <left style="thin">
        <color theme="4" tint="-0.24994659260841701"/>
      </left>
      <right/>
      <top/>
      <bottom style="medium">
        <color rgb="FFC00000"/>
      </bottom>
      <diagonal/>
    </border>
    <border>
      <left/>
      <right style="thin">
        <color theme="4" tint="-0.24994659260841701"/>
      </right>
      <top/>
      <bottom style="medium">
        <color rgb="FFC00000"/>
      </bottom>
      <diagonal/>
    </border>
    <border>
      <left/>
      <right/>
      <top style="thin">
        <color rgb="FF002060"/>
      </top>
      <bottom/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/>
      <diagonal/>
    </border>
    <border>
      <left/>
      <right/>
      <top/>
      <bottom style="thin">
        <color theme="0" tint="-0.24994659260841701"/>
      </bottom>
      <diagonal/>
    </border>
    <border>
      <left/>
      <right/>
      <top style="thin">
        <color theme="3" tint="0.79992065187536243"/>
      </top>
      <bottom style="thin">
        <color theme="3" tint="0.79992065187536243"/>
      </bottom>
      <diagonal/>
    </border>
    <border>
      <left style="thin">
        <color rgb="FF002060"/>
      </left>
      <right/>
      <top/>
      <bottom style="thin">
        <color rgb="FF002060"/>
      </bottom>
      <diagonal/>
    </border>
    <border>
      <left/>
      <right/>
      <top/>
      <bottom style="thin">
        <color rgb="FF002060"/>
      </bottom>
      <diagonal/>
    </border>
    <border>
      <left/>
      <right style="thin">
        <color rgb="FF002060"/>
      </right>
      <top/>
      <bottom style="thin">
        <color rgb="FF002060"/>
      </bottom>
      <diagonal/>
    </border>
    <border>
      <left style="medium">
        <color rgb="FFC00000"/>
      </left>
      <right/>
      <top style="thin">
        <color theme="0"/>
      </top>
      <bottom style="medium">
        <color rgb="FFC00000"/>
      </bottom>
      <diagonal/>
    </border>
    <border>
      <left/>
      <right style="thin">
        <color theme="0"/>
      </right>
      <top style="thin">
        <color theme="0"/>
      </top>
      <bottom style="medium">
        <color rgb="FFC00000"/>
      </bottom>
      <diagonal/>
    </border>
    <border>
      <left/>
      <right/>
      <top style="thin">
        <color theme="4" tint="-0.24994659260841701"/>
      </top>
      <bottom style="medium">
        <color rgb="FFC00000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medium">
        <color rgb="FFC00000"/>
      </bottom>
      <diagonal/>
    </border>
    <border>
      <left style="thin">
        <color rgb="FFC5D9F1"/>
      </left>
      <right style="thin">
        <color rgb="FFC5D9F1"/>
      </right>
      <top style="thin">
        <color rgb="FFC5D9F1"/>
      </top>
      <bottom style="thin">
        <color rgb="FFC5D9F1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FBFBF"/>
      </left>
      <right style="thin">
        <color rgb="FFBFBFBF"/>
      </right>
      <top style="thin">
        <color rgb="FFBFBFBF"/>
      </top>
      <bottom style="thin">
        <color rgb="FFBFBFBF"/>
      </bottom>
      <diagonal/>
    </border>
    <border>
      <left style="thin">
        <color rgb="FF16365C"/>
      </left>
      <right style="thin">
        <color rgb="FF16365C"/>
      </right>
      <top style="thin">
        <color rgb="FF16365C"/>
      </top>
      <bottom style="thin">
        <color rgb="FF16365C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/>
      <diagonal/>
    </border>
    <border>
      <left/>
      <right style="thin">
        <color rgb="FFC5D9F1"/>
      </right>
      <top style="thin">
        <color theme="0"/>
      </top>
      <bottom style="thin">
        <color theme="0"/>
      </bottom>
      <diagonal/>
    </border>
    <border>
      <left style="thin">
        <color theme="3" tint="0.59996337778862885"/>
      </left>
      <right style="thin">
        <color theme="3" tint="0.59996337778862885"/>
      </right>
      <top/>
      <bottom style="thin">
        <color theme="3" tint="0.59996337778862885"/>
      </bottom>
      <diagonal/>
    </border>
    <border>
      <left style="medium">
        <color rgb="FFC00000"/>
      </left>
      <right style="thin">
        <color theme="0"/>
      </right>
      <top style="thin">
        <color theme="0"/>
      </top>
      <bottom/>
      <diagonal/>
    </border>
    <border>
      <left/>
      <right/>
      <top style="thin">
        <color theme="3" tint="0.79998168889431442"/>
      </top>
      <bottom/>
      <diagonal/>
    </border>
    <border>
      <left/>
      <right style="thin">
        <color theme="3" tint="0.79998168889431442"/>
      </right>
      <top style="thin">
        <color theme="3" tint="0.79998168889431442"/>
      </top>
      <bottom/>
      <diagonal/>
    </border>
    <border>
      <left/>
      <right/>
      <top style="thin">
        <color theme="3" tint="0.79995117038483843"/>
      </top>
      <bottom style="thin">
        <color theme="3" tint="0.79995117038483843"/>
      </bottom>
      <diagonal/>
    </border>
    <border>
      <left style="thin">
        <color theme="3" tint="0.79992065187536243"/>
      </left>
      <right/>
      <top/>
      <bottom style="thin">
        <color theme="0"/>
      </bottom>
      <diagonal/>
    </border>
    <border>
      <left/>
      <right/>
      <top/>
      <bottom style="thin">
        <color rgb="FFC5D9F1"/>
      </bottom>
      <diagonal/>
    </border>
    <border>
      <left/>
      <right style="thin">
        <color theme="3" tint="0.59996337778862885"/>
      </right>
      <top style="thin">
        <color theme="3" tint="0.79998168889431442"/>
      </top>
      <bottom/>
      <diagonal/>
    </border>
    <border>
      <left style="thin">
        <color rgb="FF8DB4E2"/>
      </left>
      <right style="thin">
        <color rgb="FF8DB4E2"/>
      </right>
      <top/>
      <bottom style="medium">
        <color rgb="FFC00000"/>
      </bottom>
      <diagonal/>
    </border>
    <border>
      <left style="thin">
        <color rgb="FF8DB4E2"/>
      </left>
      <right/>
      <top/>
      <bottom style="medium">
        <color rgb="FFC00000"/>
      </bottom>
      <diagonal/>
    </border>
    <border>
      <left/>
      <right style="thin">
        <color rgb="FF8DB4E2"/>
      </right>
      <top style="thin">
        <color rgb="FFC5D9F1"/>
      </top>
      <bottom style="medium">
        <color rgb="FFC00000"/>
      </bottom>
      <diagonal/>
    </border>
    <border>
      <left/>
      <right/>
      <top style="thin">
        <color rgb="FFC5D9F1"/>
      </top>
      <bottom style="medium">
        <color rgb="FFC00000"/>
      </bottom>
      <diagonal/>
    </border>
    <border>
      <left style="thin">
        <color rgb="FF4F5556"/>
      </left>
      <right style="thin">
        <color rgb="FF4F5556"/>
      </right>
      <top style="thin">
        <color rgb="FF4F5556"/>
      </top>
      <bottom style="thin">
        <color rgb="FF4F5556"/>
      </bottom>
      <diagonal/>
    </border>
  </borders>
  <cellStyleXfs count="3">
    <xf numFmtId="0" fontId="0" fillId="0" borderId="0"/>
    <xf numFmtId="0" fontId="21" fillId="0" borderId="0"/>
    <xf numFmtId="0" fontId="22" fillId="0" borderId="0" applyNumberFormat="0" applyFill="0" applyBorder="0" applyAlignment="0" applyProtection="0"/>
  </cellStyleXfs>
  <cellXfs count="383">
    <xf numFmtId="0" fontId="0" fillId="0" borderId="0" xfId="0"/>
    <xf numFmtId="0" fontId="6" fillId="5" borderId="1" xfId="0" applyFont="1" applyFill="1" applyBorder="1" applyAlignment="1">
      <alignment horizontal="left" vertical="center"/>
    </xf>
    <xf numFmtId="0" fontId="7" fillId="4" borderId="15" xfId="0" applyFont="1" applyFill="1" applyBorder="1" applyAlignment="1">
      <alignment horizontal="center"/>
    </xf>
    <xf numFmtId="0" fontId="6" fillId="3" borderId="26" xfId="0" applyFont="1" applyFill="1" applyBorder="1" applyAlignment="1">
      <alignment horizontal="center" vertical="center"/>
    </xf>
    <xf numFmtId="0" fontId="17" fillId="5" borderId="3" xfId="0" applyFont="1" applyFill="1" applyBorder="1" applyAlignment="1">
      <alignment horizontal="center" vertical="center"/>
    </xf>
    <xf numFmtId="0" fontId="17" fillId="5" borderId="1" xfId="0" applyFont="1" applyFill="1" applyBorder="1" applyAlignment="1">
      <alignment horizontal="center" vertical="center"/>
    </xf>
    <xf numFmtId="0" fontId="18" fillId="3" borderId="0" xfId="0" applyFont="1" applyFill="1" applyAlignment="1">
      <alignment horizontal="center" vertical="center"/>
    </xf>
    <xf numFmtId="0" fontId="2" fillId="0" borderId="0" xfId="0" applyFont="1"/>
    <xf numFmtId="0" fontId="9" fillId="4" borderId="50" xfId="0" applyFont="1" applyFill="1" applyBorder="1" applyAlignment="1">
      <alignment horizontal="center"/>
    </xf>
    <xf numFmtId="0" fontId="9" fillId="4" borderId="51" xfId="0" applyFont="1" applyFill="1" applyBorder="1" applyAlignment="1">
      <alignment horizontal="center"/>
    </xf>
    <xf numFmtId="0" fontId="20" fillId="4" borderId="45" xfId="0" applyFont="1" applyFill="1" applyBorder="1" applyAlignment="1">
      <alignment horizontal="center" vertical="center"/>
    </xf>
    <xf numFmtId="0" fontId="20" fillId="4" borderId="35" xfId="0" applyFont="1" applyFill="1" applyBorder="1" applyAlignment="1">
      <alignment horizontal="center" vertical="center" wrapText="1"/>
    </xf>
    <xf numFmtId="49" fontId="20" fillId="4" borderId="45" xfId="0" applyNumberFormat="1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vertical="center"/>
    </xf>
    <xf numFmtId="49" fontId="0" fillId="0" borderId="0" xfId="0" applyNumberFormat="1"/>
    <xf numFmtId="0" fontId="20" fillId="4" borderId="34" xfId="0" applyFont="1" applyFill="1" applyBorder="1" applyAlignment="1">
      <alignment horizontal="center" vertical="center"/>
    </xf>
    <xf numFmtId="0" fontId="20" fillId="4" borderId="49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top" wrapText="1"/>
    </xf>
    <xf numFmtId="0" fontId="30" fillId="0" borderId="0" xfId="0" applyFont="1"/>
    <xf numFmtId="0" fontId="6" fillId="3" borderId="18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left"/>
    </xf>
    <xf numFmtId="0" fontId="6" fillId="3" borderId="12" xfId="0" applyFont="1" applyFill="1" applyBorder="1" applyAlignment="1">
      <alignment horizontal="left" vertical="center"/>
    </xf>
    <xf numFmtId="0" fontId="6" fillId="3" borderId="11" xfId="0" applyFont="1" applyFill="1" applyBorder="1" applyAlignment="1">
      <alignment horizontal="left" vertical="center"/>
    </xf>
    <xf numFmtId="0" fontId="6" fillId="3" borderId="99" xfId="0" applyFont="1" applyFill="1" applyBorder="1" applyAlignment="1">
      <alignment horizontal="left" vertical="center"/>
    </xf>
    <xf numFmtId="0" fontId="0" fillId="8" borderId="0" xfId="0" applyFill="1"/>
    <xf numFmtId="0" fontId="33" fillId="8" borderId="0" xfId="0" applyFont="1" applyFill="1"/>
    <xf numFmtId="0" fontId="2" fillId="8" borderId="0" xfId="0" applyFont="1" applyFill="1" applyAlignment="1"/>
    <xf numFmtId="0" fontId="0" fillId="8" borderId="0" xfId="0" applyFill="1" applyBorder="1"/>
    <xf numFmtId="0" fontId="0" fillId="8" borderId="6" xfId="0" applyFill="1" applyBorder="1"/>
    <xf numFmtId="0" fontId="0" fillId="8" borderId="5" xfId="0" applyFill="1" applyBorder="1"/>
    <xf numFmtId="0" fontId="0" fillId="8" borderId="8" xfId="0" applyFill="1" applyBorder="1"/>
    <xf numFmtId="0" fontId="0" fillId="8" borderId="10" xfId="0" applyFill="1" applyBorder="1"/>
    <xf numFmtId="0" fontId="4" fillId="8" borderId="5" xfId="0" applyFont="1" applyFill="1" applyBorder="1"/>
    <xf numFmtId="0" fontId="4" fillId="8" borderId="0" xfId="0" applyFont="1" applyFill="1" applyBorder="1"/>
    <xf numFmtId="0" fontId="4" fillId="8" borderId="6" xfId="0" applyFont="1" applyFill="1" applyBorder="1"/>
    <xf numFmtId="0" fontId="33" fillId="8" borderId="0" xfId="0" applyFont="1" applyFill="1" applyBorder="1"/>
    <xf numFmtId="0" fontId="4" fillId="8" borderId="8" xfId="0" applyFont="1" applyFill="1" applyBorder="1"/>
    <xf numFmtId="0" fontId="4" fillId="8" borderId="10" xfId="0" applyFont="1" applyFill="1" applyBorder="1"/>
    <xf numFmtId="0" fontId="23" fillId="8" borderId="0" xfId="0" applyFont="1" applyFill="1" applyBorder="1"/>
    <xf numFmtId="0" fontId="22" fillId="8" borderId="0" xfId="2" applyFill="1" applyBorder="1" applyAlignment="1">
      <alignment vertical="center"/>
    </xf>
    <xf numFmtId="0" fontId="32" fillId="8" borderId="5" xfId="0" applyFont="1" applyFill="1" applyBorder="1" applyAlignment="1">
      <alignment horizontal="left"/>
    </xf>
    <xf numFmtId="49" fontId="32" fillId="8" borderId="0" xfId="0" applyNumberFormat="1" applyFont="1" applyFill="1" applyBorder="1" applyAlignment="1">
      <alignment horizontal="center"/>
    </xf>
    <xf numFmtId="0" fontId="6" fillId="8" borderId="0" xfId="0" applyFont="1" applyFill="1" applyBorder="1" applyAlignment="1">
      <alignment horizontal="left"/>
    </xf>
    <xf numFmtId="0" fontId="12" fillId="8" borderId="0" xfId="0" applyFont="1" applyFill="1" applyBorder="1"/>
    <xf numFmtId="0" fontId="5" fillId="8" borderId="0" xfId="0" applyFont="1" applyFill="1" applyBorder="1" applyAlignment="1">
      <alignment horizontal="center"/>
    </xf>
    <xf numFmtId="0" fontId="4" fillId="8" borderId="7" xfId="0" applyFont="1" applyFill="1" applyBorder="1"/>
    <xf numFmtId="49" fontId="0" fillId="8" borderId="0" xfId="0" applyNumberFormat="1" applyFill="1" applyBorder="1" applyAlignment="1">
      <alignment horizontal="center" vertical="center"/>
    </xf>
    <xf numFmtId="0" fontId="13" fillId="8" borderId="5" xfId="0" applyFont="1" applyFill="1" applyBorder="1"/>
    <xf numFmtId="0" fontId="4" fillId="8" borderId="5" xfId="0" applyFont="1" applyFill="1" applyBorder="1" applyAlignment="1"/>
    <xf numFmtId="0" fontId="0" fillId="8" borderId="7" xfId="0" applyFill="1" applyBorder="1"/>
    <xf numFmtId="0" fontId="4" fillId="8" borderId="104" xfId="0" applyFont="1" applyFill="1" applyBorder="1"/>
    <xf numFmtId="0" fontId="4" fillId="8" borderId="90" xfId="0" applyFont="1" applyFill="1" applyBorder="1"/>
    <xf numFmtId="0" fontId="7" fillId="4" borderId="15" xfId="0" applyFont="1" applyFill="1" applyBorder="1"/>
    <xf numFmtId="0" fontId="7" fillId="4" borderId="20" xfId="0" applyFont="1" applyFill="1" applyBorder="1"/>
    <xf numFmtId="0" fontId="6" fillId="3" borderId="1" xfId="0" quotePrefix="1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6" fillId="3" borderId="26" xfId="0" quotePrefix="1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0" fillId="0" borderId="0" xfId="0" applyFont="1"/>
    <xf numFmtId="0" fontId="6" fillId="3" borderId="107" xfId="0" applyFont="1" applyFill="1" applyBorder="1"/>
    <xf numFmtId="0" fontId="9" fillId="4" borderId="45" xfId="0" applyFont="1" applyFill="1" applyBorder="1" applyAlignment="1"/>
    <xf numFmtId="0" fontId="33" fillId="8" borderId="0" xfId="0" applyFont="1" applyFill="1" applyProtection="1">
      <protection locked="0"/>
    </xf>
    <xf numFmtId="49" fontId="0" fillId="0" borderId="88" xfId="0" applyNumberFormat="1" applyBorder="1" applyAlignment="1" applyProtection="1">
      <alignment horizontal="center" vertical="center"/>
      <protection locked="0"/>
    </xf>
    <xf numFmtId="49" fontId="0" fillId="0" borderId="87" xfId="0" applyNumberFormat="1" applyBorder="1" applyAlignment="1" applyProtection="1">
      <alignment vertical="center"/>
      <protection locked="0"/>
    </xf>
    <xf numFmtId="49" fontId="0" fillId="0" borderId="28" xfId="0" applyNumberFormat="1" applyBorder="1" applyAlignment="1" applyProtection="1">
      <alignment horizontal="center" vertical="center"/>
      <protection locked="0"/>
    </xf>
    <xf numFmtId="49" fontId="0" fillId="4" borderId="56" xfId="0" applyNumberFormat="1" applyFill="1" applyBorder="1" applyAlignment="1" applyProtection="1">
      <alignment horizontal="center" vertical="center"/>
      <protection locked="0"/>
    </xf>
    <xf numFmtId="49" fontId="0" fillId="4" borderId="53" xfId="0" applyNumberFormat="1" applyFill="1" applyBorder="1" applyAlignment="1" applyProtection="1">
      <alignment horizontal="center" vertical="center"/>
      <protection locked="0"/>
    </xf>
    <xf numFmtId="49" fontId="0" fillId="4" borderId="48" xfId="0" applyNumberFormat="1" applyFill="1" applyBorder="1" applyAlignment="1" applyProtection="1">
      <alignment horizontal="center" vertical="center"/>
      <protection locked="0"/>
    </xf>
    <xf numFmtId="49" fontId="0" fillId="0" borderId="25" xfId="0" applyNumberFormat="1" applyBorder="1" applyAlignment="1" applyProtection="1">
      <alignment horizontal="center" vertical="center"/>
      <protection locked="0"/>
    </xf>
    <xf numFmtId="0" fontId="37" fillId="6" borderId="54" xfId="0" applyFont="1" applyFill="1" applyBorder="1" applyAlignment="1" applyProtection="1">
      <alignment horizontal="center" vertical="center"/>
      <protection locked="0"/>
    </xf>
    <xf numFmtId="0" fontId="33" fillId="8" borderId="0" xfId="0" applyFont="1" applyFill="1" applyBorder="1" applyProtection="1">
      <protection locked="0"/>
    </xf>
    <xf numFmtId="49" fontId="0" fillId="0" borderId="30" xfId="0" applyNumberFormat="1" applyBorder="1" applyAlignment="1" applyProtection="1">
      <alignment horizontal="center" vertical="center"/>
      <protection locked="0"/>
    </xf>
    <xf numFmtId="49" fontId="0" fillId="0" borderId="76" xfId="0" applyNumberFormat="1" applyBorder="1" applyAlignment="1" applyProtection="1">
      <alignment horizontal="center" vertical="center"/>
      <protection locked="0"/>
    </xf>
    <xf numFmtId="49" fontId="0" fillId="0" borderId="77" xfId="0" applyNumberFormat="1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25" fillId="8" borderId="0" xfId="0" applyFont="1" applyFill="1" applyBorder="1"/>
    <xf numFmtId="0" fontId="0" fillId="8" borderId="0" xfId="0" applyFill="1" applyAlignment="1">
      <alignment horizontal="right"/>
    </xf>
    <xf numFmtId="0" fontId="38" fillId="8" borderId="0" xfId="0" applyFont="1" applyFill="1" applyAlignment="1">
      <alignment horizontal="right"/>
    </xf>
    <xf numFmtId="0" fontId="2" fillId="0" borderId="38" xfId="0" applyFont="1" applyBorder="1" applyAlignment="1"/>
    <xf numFmtId="0" fontId="0" fillId="0" borderId="39" xfId="0" applyBorder="1"/>
    <xf numFmtId="0" fontId="0" fillId="0" borderId="44" xfId="0" applyBorder="1"/>
    <xf numFmtId="0" fontId="0" fillId="0" borderId="41" xfId="0" applyBorder="1"/>
    <xf numFmtId="0" fontId="0" fillId="0" borderId="44" xfId="0" applyBorder="1" applyAlignment="1">
      <alignment vertical="center"/>
    </xf>
    <xf numFmtId="0" fontId="0" fillId="0" borderId="41" xfId="0" applyBorder="1" applyAlignment="1">
      <alignment vertical="center"/>
    </xf>
    <xf numFmtId="0" fontId="6" fillId="3" borderId="33" xfId="0" applyFont="1" applyFill="1" applyBorder="1" applyAlignment="1">
      <alignment horizontal="left" vertical="center"/>
    </xf>
    <xf numFmtId="0" fontId="25" fillId="8" borderId="0" xfId="0" applyFont="1" applyFill="1" applyBorder="1" applyAlignment="1">
      <alignment vertical="center" wrapText="1"/>
    </xf>
    <xf numFmtId="0" fontId="26" fillId="4" borderId="72" xfId="0" applyFont="1" applyFill="1" applyBorder="1" applyAlignment="1">
      <alignment horizontal="center" vertical="top" wrapText="1"/>
    </xf>
    <xf numFmtId="0" fontId="1" fillId="5" borderId="2" xfId="0" applyFont="1" applyFill="1" applyBorder="1" applyAlignment="1">
      <alignment horizontal="left" vertical="center"/>
    </xf>
    <xf numFmtId="0" fontId="35" fillId="8" borderId="0" xfId="0" applyFont="1" applyFill="1" applyAlignment="1" applyProtection="1">
      <alignment horizontal="right"/>
      <protection locked="0"/>
    </xf>
    <xf numFmtId="0" fontId="4" fillId="8" borderId="117" xfId="0" applyFont="1" applyFill="1" applyBorder="1" applyAlignment="1">
      <alignment vertical="center"/>
    </xf>
    <xf numFmtId="0" fontId="4" fillId="8" borderId="118" xfId="0" applyFont="1" applyFill="1" applyBorder="1" applyAlignment="1">
      <alignment vertical="center"/>
    </xf>
    <xf numFmtId="0" fontId="4" fillId="8" borderId="119" xfId="0" applyFont="1" applyFill="1" applyBorder="1" applyAlignment="1">
      <alignment vertical="center"/>
    </xf>
    <xf numFmtId="0" fontId="45" fillId="8" borderId="0" xfId="0" applyFont="1" applyFill="1" applyBorder="1" applyAlignment="1">
      <alignment vertical="center"/>
    </xf>
    <xf numFmtId="0" fontId="44" fillId="8" borderId="0" xfId="0" applyFont="1" applyFill="1" applyBorder="1" applyAlignment="1">
      <alignment vertical="center"/>
    </xf>
    <xf numFmtId="49" fontId="0" fillId="0" borderId="120" xfId="0" applyNumberFormat="1" applyBorder="1" applyAlignment="1" applyProtection="1">
      <alignment horizontal="center" vertical="center"/>
      <protection locked="0"/>
    </xf>
    <xf numFmtId="0" fontId="7" fillId="4" borderId="15" xfId="0" applyFont="1" applyFill="1" applyBorder="1" applyAlignment="1">
      <alignment horizontal="left" vertical="center"/>
    </xf>
    <xf numFmtId="0" fontId="33" fillId="8" borderId="5" xfId="0" applyFont="1" applyFill="1" applyBorder="1" applyAlignment="1">
      <alignment horizontal="center" vertical="center"/>
    </xf>
    <xf numFmtId="0" fontId="33" fillId="8" borderId="8" xfId="0" applyFont="1" applyFill="1" applyBorder="1" applyProtection="1">
      <protection locked="0"/>
    </xf>
    <xf numFmtId="0" fontId="0" fillId="0" borderId="0" xfId="0" applyBorder="1"/>
    <xf numFmtId="0" fontId="3" fillId="8" borderId="0" xfId="0" applyFont="1" applyFill="1" applyAlignment="1"/>
    <xf numFmtId="0" fontId="31" fillId="6" borderId="128" xfId="0" applyFont="1" applyFill="1" applyBorder="1" applyAlignment="1" applyProtection="1">
      <alignment horizontal="center" vertical="center"/>
      <protection locked="0"/>
    </xf>
    <xf numFmtId="0" fontId="0" fillId="0" borderId="38" xfId="0" applyBorder="1"/>
    <xf numFmtId="49" fontId="30" fillId="0" borderId="128" xfId="0" applyNumberFormat="1" applyFont="1" applyFill="1" applyBorder="1" applyAlignment="1" applyProtection="1">
      <alignment horizontal="center" vertical="center"/>
      <protection locked="0"/>
    </xf>
    <xf numFmtId="0" fontId="0" fillId="0" borderId="131" xfId="0" applyBorder="1"/>
    <xf numFmtId="0" fontId="0" fillId="0" borderId="130" xfId="0" applyBorder="1"/>
    <xf numFmtId="0" fontId="0" fillId="0" borderId="132" xfId="0" applyBorder="1"/>
    <xf numFmtId="0" fontId="0" fillId="0" borderId="42" xfId="0" applyBorder="1"/>
    <xf numFmtId="0" fontId="0" fillId="0" borderId="43" xfId="0" applyBorder="1"/>
    <xf numFmtId="49" fontId="33" fillId="8" borderId="22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26" xfId="0" applyFont="1" applyFill="1" applyBorder="1" applyAlignment="1">
      <alignment horizontal="center" vertical="center" wrapText="1"/>
    </xf>
    <xf numFmtId="49" fontId="36" fillId="7" borderId="2" xfId="0" quotePrefix="1" applyNumberFormat="1" applyFont="1" applyFill="1" applyBorder="1" applyAlignment="1">
      <alignment horizontal="center"/>
    </xf>
    <xf numFmtId="0" fontId="9" fillId="4" borderId="20" xfId="0" applyFont="1" applyFill="1" applyBorder="1" applyAlignment="1">
      <alignment horizontal="center"/>
    </xf>
    <xf numFmtId="0" fontId="33" fillId="8" borderId="5" xfId="0" applyFont="1" applyFill="1" applyBorder="1" applyProtection="1">
      <protection locked="0"/>
    </xf>
    <xf numFmtId="49" fontId="0" fillId="4" borderId="134" xfId="0" applyNumberFormat="1" applyFill="1" applyBorder="1" applyAlignment="1">
      <alignment horizontal="left" vertical="center"/>
    </xf>
    <xf numFmtId="0" fontId="4" fillId="4" borderId="70" xfId="0" applyFont="1" applyFill="1" applyBorder="1"/>
    <xf numFmtId="0" fontId="4" fillId="4" borderId="70" xfId="0" applyFont="1" applyFill="1" applyBorder="1" applyAlignment="1">
      <alignment vertical="center"/>
    </xf>
    <xf numFmtId="0" fontId="0" fillId="0" borderId="40" xfId="0" applyBorder="1"/>
    <xf numFmtId="0" fontId="2" fillId="10" borderId="130" xfId="0" applyFont="1" applyFill="1" applyBorder="1"/>
    <xf numFmtId="0" fontId="0" fillId="10" borderId="130" xfId="0" applyFill="1" applyBorder="1"/>
    <xf numFmtId="49" fontId="0" fillId="0" borderId="79" xfId="0" applyNumberFormat="1" applyBorder="1" applyAlignment="1" applyProtection="1">
      <alignment horizontal="center" vertical="center"/>
      <protection locked="0"/>
    </xf>
    <xf numFmtId="0" fontId="10" fillId="3" borderId="0" xfId="0" applyFont="1" applyFill="1" applyAlignment="1">
      <alignment vertical="center"/>
    </xf>
    <xf numFmtId="0" fontId="48" fillId="3" borderId="0" xfId="0" applyFont="1" applyFill="1" applyBorder="1" applyAlignment="1">
      <alignment horizontal="center" vertical="center"/>
    </xf>
    <xf numFmtId="0" fontId="4" fillId="6" borderId="53" xfId="0" applyFont="1" applyFill="1" applyBorder="1" applyAlignment="1" applyProtection="1">
      <alignment horizontal="center"/>
      <protection locked="0"/>
    </xf>
    <xf numFmtId="0" fontId="0" fillId="0" borderId="130" xfId="0" applyBorder="1" applyAlignment="1">
      <alignment vertical="center"/>
    </xf>
    <xf numFmtId="0" fontId="0" fillId="0" borderId="131" xfId="0" applyBorder="1" applyAlignment="1">
      <alignment vertical="center"/>
    </xf>
    <xf numFmtId="0" fontId="0" fillId="11" borderId="130" xfId="0" applyFill="1" applyBorder="1"/>
    <xf numFmtId="0" fontId="0" fillId="11" borderId="131" xfId="0" applyFill="1" applyBorder="1" applyAlignment="1">
      <alignment vertical="center"/>
    </xf>
    <xf numFmtId="0" fontId="0" fillId="11" borderId="131" xfId="0" applyFill="1" applyBorder="1" applyAlignment="1">
      <alignment wrapText="1"/>
    </xf>
    <xf numFmtId="0" fontId="0" fillId="11" borderId="131" xfId="0" applyFill="1" applyBorder="1" applyAlignment="1">
      <alignment vertical="center" wrapText="1"/>
    </xf>
    <xf numFmtId="0" fontId="4" fillId="8" borderId="5" xfId="0" applyFont="1" applyFill="1" applyBorder="1" applyAlignment="1">
      <alignment horizontal="center" vertical="center"/>
    </xf>
    <xf numFmtId="0" fontId="9" fillId="4" borderId="137" xfId="0" applyFont="1" applyFill="1" applyBorder="1" applyAlignment="1">
      <alignment horizontal="center"/>
    </xf>
    <xf numFmtId="0" fontId="36" fillId="7" borderId="18" xfId="0" quotePrefix="1" applyNumberFormat="1" applyFont="1" applyFill="1" applyBorder="1" applyAlignment="1">
      <alignment horizontal="center"/>
    </xf>
    <xf numFmtId="0" fontId="4" fillId="6" borderId="138" xfId="0" applyFont="1" applyFill="1" applyBorder="1" applyAlignment="1" applyProtection="1">
      <alignment horizontal="center"/>
      <protection locked="0"/>
    </xf>
    <xf numFmtId="0" fontId="9" fillId="8" borderId="0" xfId="0" applyFont="1" applyFill="1" applyBorder="1" applyAlignment="1">
      <alignment horizontal="center"/>
    </xf>
    <xf numFmtId="49" fontId="36" fillId="8" borderId="0" xfId="0" quotePrefix="1" applyNumberFormat="1" applyFont="1" applyFill="1" applyBorder="1" applyAlignment="1">
      <alignment horizontal="center"/>
    </xf>
    <xf numFmtId="0" fontId="36" fillId="8" borderId="0" xfId="0" applyFont="1" applyFill="1" applyBorder="1" applyAlignment="1">
      <alignment horizontal="center"/>
    </xf>
    <xf numFmtId="0" fontId="51" fillId="8" borderId="0" xfId="0" applyFont="1" applyFill="1" applyAlignment="1">
      <alignment vertical="center"/>
    </xf>
    <xf numFmtId="0" fontId="9" fillId="4" borderId="45" xfId="0" applyFont="1" applyFill="1" applyBorder="1" applyAlignment="1">
      <alignment horizontal="center" vertical="center"/>
    </xf>
    <xf numFmtId="0" fontId="27" fillId="4" borderId="35" xfId="0" applyFont="1" applyFill="1" applyBorder="1" applyAlignment="1">
      <alignment horizontal="center" wrapText="1"/>
    </xf>
    <xf numFmtId="49" fontId="4" fillId="6" borderId="53" xfId="0" applyNumberFormat="1" applyFont="1" applyFill="1" applyBorder="1" applyAlignment="1" applyProtection="1">
      <alignment horizontal="center" vertical="center"/>
      <protection locked="0"/>
    </xf>
    <xf numFmtId="0" fontId="6" fillId="3" borderId="13" xfId="0" applyFont="1" applyFill="1" applyBorder="1" applyAlignment="1">
      <alignment horizontal="left"/>
    </xf>
    <xf numFmtId="0" fontId="33" fillId="8" borderId="5" xfId="0" applyFont="1" applyFill="1" applyBorder="1" applyAlignment="1">
      <alignment vertical="center"/>
    </xf>
    <xf numFmtId="0" fontId="53" fillId="4" borderId="50" xfId="0" applyFont="1" applyFill="1" applyBorder="1" applyAlignment="1">
      <alignment horizontal="left" vertical="center" wrapText="1"/>
    </xf>
    <xf numFmtId="0" fontId="53" fillId="4" borderId="140" xfId="0" applyFont="1" applyFill="1" applyBorder="1" applyAlignment="1">
      <alignment horizontal="center" vertical="center" wrapText="1"/>
    </xf>
    <xf numFmtId="0" fontId="0" fillId="0" borderId="130" xfId="0" applyFill="1" applyBorder="1"/>
    <xf numFmtId="0" fontId="30" fillId="0" borderId="128" xfId="0" applyFont="1" applyFill="1" applyBorder="1" applyAlignment="1" applyProtection="1">
      <alignment horizontal="center" vertical="center"/>
      <protection locked="0"/>
    </xf>
    <xf numFmtId="49" fontId="4" fillId="0" borderId="128" xfId="0" applyNumberFormat="1" applyFont="1" applyFill="1" applyBorder="1" applyAlignment="1" applyProtection="1">
      <alignment horizontal="center" vertical="center"/>
      <protection locked="0"/>
    </xf>
    <xf numFmtId="49" fontId="0" fillId="0" borderId="128" xfId="0" quotePrefix="1" applyNumberFormat="1" applyFill="1" applyBorder="1" applyAlignment="1" applyProtection="1">
      <alignment horizontal="center" vertical="center"/>
      <protection locked="0"/>
    </xf>
    <xf numFmtId="0" fontId="0" fillId="8" borderId="8" xfId="0" applyFill="1" applyBorder="1" applyAlignment="1">
      <alignment horizontal="center"/>
    </xf>
    <xf numFmtId="0" fontId="6" fillId="3" borderId="141" xfId="0" applyFont="1" applyFill="1" applyBorder="1" applyAlignment="1">
      <alignment horizontal="left"/>
    </xf>
    <xf numFmtId="49" fontId="9" fillId="4" borderId="51" xfId="0" applyNumberFormat="1" applyFont="1" applyFill="1" applyBorder="1" applyAlignment="1">
      <alignment horizontal="center"/>
    </xf>
    <xf numFmtId="49" fontId="9" fillId="4" borderId="50" xfId="0" quotePrefix="1" applyNumberFormat="1" applyFont="1" applyFill="1" applyBorder="1" applyAlignment="1">
      <alignment horizontal="center"/>
    </xf>
    <xf numFmtId="49" fontId="0" fillId="0" borderId="128" xfId="0" applyNumberFormat="1" applyFill="1" applyBorder="1" applyAlignment="1" applyProtection="1">
      <alignment horizontal="center" vertical="center"/>
      <protection locked="0"/>
    </xf>
    <xf numFmtId="0" fontId="54" fillId="10" borderId="0" xfId="0" applyNumberFormat="1" applyFont="1" applyFill="1"/>
    <xf numFmtId="0" fontId="55" fillId="10" borderId="0" xfId="0" applyNumberFormat="1" applyFont="1" applyFill="1"/>
    <xf numFmtId="0" fontId="56" fillId="10" borderId="0" xfId="0" applyNumberFormat="1" applyFont="1" applyFill="1"/>
    <xf numFmtId="49" fontId="54" fillId="10" borderId="0" xfId="0" applyNumberFormat="1" applyFont="1" applyFill="1"/>
    <xf numFmtId="49" fontId="57" fillId="10" borderId="0" xfId="0" applyNumberFormat="1" applyFont="1" applyFill="1"/>
    <xf numFmtId="164" fontId="57" fillId="10" borderId="0" xfId="0" applyNumberFormat="1" applyFont="1" applyFill="1"/>
    <xf numFmtId="49" fontId="57" fillId="0" borderId="0" xfId="0" applyNumberFormat="1" applyFont="1"/>
    <xf numFmtId="0" fontId="56" fillId="0" borderId="0" xfId="0" applyNumberFormat="1" applyFont="1"/>
    <xf numFmtId="14" fontId="57" fillId="0" borderId="0" xfId="0" applyNumberFormat="1" applyFont="1"/>
    <xf numFmtId="164" fontId="57" fillId="0" borderId="0" xfId="0" applyNumberFormat="1" applyFont="1"/>
    <xf numFmtId="0" fontId="57" fillId="0" borderId="0" xfId="0" applyNumberFormat="1" applyFont="1"/>
    <xf numFmtId="0" fontId="2" fillId="7" borderId="130" xfId="0" applyFont="1" applyFill="1" applyBorder="1"/>
    <xf numFmtId="0" fontId="0" fillId="0" borderId="0" xfId="0" applyAlignment="1">
      <alignment horizontal="center" vertical="center"/>
    </xf>
    <xf numFmtId="0" fontId="30" fillId="0" borderId="0" xfId="0" applyFont="1" applyBorder="1"/>
    <xf numFmtId="0" fontId="2" fillId="7" borderId="0" xfId="0" applyFont="1" applyFill="1" applyBorder="1"/>
    <xf numFmtId="0" fontId="2" fillId="7" borderId="0" xfId="0" applyFont="1" applyFill="1"/>
    <xf numFmtId="49" fontId="0" fillId="0" borderId="144" xfId="0" applyNumberFormat="1" applyBorder="1" applyAlignment="1" applyProtection="1">
      <alignment horizontal="center" vertical="center"/>
      <protection locked="0"/>
    </xf>
    <xf numFmtId="49" fontId="0" fillId="0" borderId="128" xfId="0" applyNumberForma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49" fontId="0" fillId="0" borderId="4" xfId="0" applyNumberFormat="1" applyBorder="1" applyAlignment="1" applyProtection="1">
      <alignment horizontal="center" vertical="center"/>
      <protection locked="0"/>
    </xf>
    <xf numFmtId="49" fontId="0" fillId="0" borderId="142" xfId="0" applyNumberFormat="1" applyBorder="1" applyAlignment="1" applyProtection="1">
      <alignment horizontal="center" vertical="center"/>
      <protection locked="0"/>
    </xf>
    <xf numFmtId="0" fontId="6" fillId="3" borderId="12" xfId="0" applyFont="1" applyFill="1" applyBorder="1" applyAlignment="1">
      <alignment horizontal="left"/>
    </xf>
    <xf numFmtId="0" fontId="8" fillId="4" borderId="29" xfId="0" applyFont="1" applyFill="1" applyBorder="1" applyAlignment="1">
      <alignment horizontal="center" vertical="center"/>
    </xf>
    <xf numFmtId="0" fontId="0" fillId="8" borderId="0" xfId="0" applyFill="1" applyBorder="1" applyAlignment="1">
      <alignment horizontal="center"/>
    </xf>
    <xf numFmtId="49" fontId="0" fillId="0" borderId="0" xfId="0" applyNumberFormat="1" applyFill="1" applyBorder="1" applyAlignment="1" applyProtection="1">
      <alignment horizontal="center" vertical="center"/>
      <protection locked="0"/>
    </xf>
    <xf numFmtId="0" fontId="6" fillId="8" borderId="11" xfId="0" applyFont="1" applyFill="1" applyBorder="1" applyAlignment="1">
      <alignment horizontal="left"/>
    </xf>
    <xf numFmtId="49" fontId="30" fillId="8" borderId="146" xfId="0" applyNumberFormat="1" applyFont="1" applyFill="1" applyBorder="1" applyAlignment="1" applyProtection="1">
      <alignment horizontal="center" vertical="center"/>
      <protection locked="0"/>
    </xf>
    <xf numFmtId="49" fontId="0" fillId="0" borderId="147" xfId="0" applyNumberFormat="1" applyBorder="1" applyAlignment="1" applyProtection="1">
      <alignment horizontal="center" vertical="center"/>
      <protection locked="0"/>
    </xf>
    <xf numFmtId="0" fontId="6" fillId="13" borderId="141" xfId="0" applyFont="1" applyFill="1" applyBorder="1" applyAlignment="1" applyProtection="1">
      <alignment horizontal="left"/>
      <protection locked="0"/>
    </xf>
    <xf numFmtId="0" fontId="41" fillId="6" borderId="0" xfId="0" applyFont="1" applyFill="1" applyAlignment="1"/>
    <xf numFmtId="49" fontId="59" fillId="12" borderId="130" xfId="0" applyNumberFormat="1" applyFont="1" applyFill="1" applyBorder="1" applyAlignment="1">
      <alignment horizontal="center" vertical="center"/>
    </xf>
    <xf numFmtId="49" fontId="0" fillId="0" borderId="130" xfId="0" applyNumberFormat="1" applyBorder="1"/>
    <xf numFmtId="49" fontId="61" fillId="0" borderId="152" xfId="0" applyNumberFormat="1" applyFont="1" applyFill="1" applyBorder="1" applyAlignment="1">
      <alignment horizontal="center" vertical="center"/>
    </xf>
    <xf numFmtId="0" fontId="62" fillId="0" borderId="130" xfId="0" quotePrefix="1" applyFont="1" applyBorder="1"/>
    <xf numFmtId="49" fontId="0" fillId="0" borderId="128" xfId="0" applyNumberFormat="1" applyFill="1" applyBorder="1" applyAlignment="1" applyProtection="1">
      <alignment horizontal="center" vertical="center"/>
      <protection locked="0"/>
    </xf>
    <xf numFmtId="0" fontId="0" fillId="15" borderId="0" xfId="0" applyFill="1" applyBorder="1"/>
    <xf numFmtId="0" fontId="0" fillId="15" borderId="7" xfId="0" applyFill="1" applyBorder="1"/>
    <xf numFmtId="0" fontId="6" fillId="15" borderId="124" xfId="0" applyFont="1" applyFill="1" applyBorder="1" applyAlignment="1" applyProtection="1">
      <alignment horizontal="left"/>
      <protection locked="0"/>
    </xf>
    <xf numFmtId="49" fontId="0" fillId="15" borderId="150" xfId="0" applyNumberFormat="1" applyFill="1" applyBorder="1" applyAlignment="1" applyProtection="1">
      <alignment horizontal="center" vertical="center"/>
      <protection locked="0"/>
    </xf>
    <xf numFmtId="49" fontId="9" fillId="15" borderId="149" xfId="0" applyNumberFormat="1" applyFont="1" applyFill="1" applyBorder="1" applyAlignment="1">
      <alignment horizontal="center"/>
    </xf>
    <xf numFmtId="0" fontId="9" fillId="15" borderId="148" xfId="0" applyFont="1" applyFill="1" applyBorder="1" applyAlignment="1">
      <alignment horizontal="center"/>
    </xf>
    <xf numFmtId="49" fontId="41" fillId="8" borderId="0" xfId="0" applyNumberFormat="1" applyFont="1" applyFill="1" applyAlignment="1">
      <alignment horizontal="left" vertical="center"/>
    </xf>
    <xf numFmtId="49" fontId="41" fillId="8" borderId="0" xfId="0" applyNumberFormat="1" applyFont="1" applyFill="1" applyAlignment="1">
      <alignment horizontal="center" vertical="center"/>
    </xf>
    <xf numFmtId="0" fontId="33" fillId="8" borderId="0" xfId="0" applyFont="1" applyFill="1" applyAlignment="1">
      <alignment horizontal="center" vertical="center"/>
    </xf>
    <xf numFmtId="49" fontId="4" fillId="6" borderId="53" xfId="0" applyNumberFormat="1" applyFont="1" applyFill="1" applyBorder="1" applyAlignment="1" applyProtection="1">
      <alignment horizontal="center" vertical="center"/>
      <protection locked="0"/>
    </xf>
    <xf numFmtId="0" fontId="6" fillId="3" borderId="19" xfId="0" applyFont="1" applyFill="1" applyBorder="1" applyAlignment="1">
      <alignment horizontal="center"/>
    </xf>
    <xf numFmtId="0" fontId="6" fillId="3" borderId="78" xfId="0" applyFont="1" applyFill="1" applyBorder="1" applyAlignment="1">
      <alignment horizontal="center"/>
    </xf>
    <xf numFmtId="0" fontId="0" fillId="6" borderId="145" xfId="0" applyFill="1" applyBorder="1" applyAlignment="1">
      <alignment horizontal="center"/>
    </xf>
    <xf numFmtId="0" fontId="0" fillId="6" borderId="23" xfId="0" applyFill="1" applyBorder="1" applyAlignment="1">
      <alignment horizontal="center"/>
    </xf>
    <xf numFmtId="49" fontId="34" fillId="8" borderId="0" xfId="0" applyNumberFormat="1" applyFont="1" applyFill="1" applyBorder="1" applyAlignment="1">
      <alignment horizontal="center" vertical="center"/>
    </xf>
    <xf numFmtId="0" fontId="34" fillId="8" borderId="0" xfId="0" applyFont="1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6" fillId="3" borderId="101" xfId="0" applyFont="1" applyFill="1" applyBorder="1" applyAlignment="1">
      <alignment horizontal="center" vertical="center"/>
    </xf>
    <xf numFmtId="0" fontId="6" fillId="3" borderId="16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16" xfId="0" applyFont="1" applyFill="1" applyBorder="1" applyAlignment="1">
      <alignment horizontal="center"/>
    </xf>
    <xf numFmtId="0" fontId="6" fillId="3" borderId="24" xfId="0" applyFont="1" applyFill="1" applyBorder="1" applyAlignment="1">
      <alignment horizontal="center"/>
    </xf>
    <xf numFmtId="49" fontId="0" fillId="0" borderId="142" xfId="0" applyNumberFormat="1" applyBorder="1" applyAlignment="1" applyProtection="1">
      <alignment horizontal="center" vertical="center"/>
      <protection locked="0"/>
    </xf>
    <xf numFmtId="49" fontId="0" fillId="0" borderId="143" xfId="0" applyNumberFormat="1" applyBorder="1" applyAlignment="1" applyProtection="1">
      <alignment horizontal="center" vertical="center"/>
      <protection locked="0"/>
    </xf>
    <xf numFmtId="49" fontId="0" fillId="0" borderId="128" xfId="0" applyNumberFormat="1" applyFill="1" applyBorder="1" applyAlignment="1" applyProtection="1">
      <alignment horizontal="center" vertical="center"/>
      <protection locked="0"/>
    </xf>
    <xf numFmtId="49" fontId="0" fillId="15" borderId="151" xfId="0" applyNumberFormat="1" applyFill="1" applyBorder="1" applyAlignment="1" applyProtection="1">
      <alignment horizontal="center" vertical="center"/>
      <protection locked="0"/>
    </xf>
    <xf numFmtId="49" fontId="0" fillId="0" borderId="92" xfId="0" applyNumberFormat="1" applyBorder="1" applyAlignment="1" applyProtection="1">
      <alignment horizontal="center" vertical="center"/>
      <protection locked="0"/>
    </xf>
    <xf numFmtId="49" fontId="0" fillId="0" borderId="0" xfId="0" applyNumberFormat="1" applyBorder="1" applyAlignment="1" applyProtection="1">
      <alignment horizontal="center" vertical="center"/>
      <protection locked="0"/>
    </xf>
    <xf numFmtId="0" fontId="4" fillId="2" borderId="96" xfId="0" applyFont="1" applyFill="1" applyBorder="1" applyAlignment="1">
      <alignment horizontal="center" vertical="center"/>
    </xf>
    <xf numFmtId="0" fontId="4" fillId="2" borderId="97" xfId="0" applyFont="1" applyFill="1" applyBorder="1" applyAlignment="1">
      <alignment horizontal="center" vertical="center"/>
    </xf>
    <xf numFmtId="0" fontId="4" fillId="2" borderId="98" xfId="0" applyFont="1" applyFill="1" applyBorder="1" applyAlignment="1">
      <alignment horizontal="center" vertical="center"/>
    </xf>
    <xf numFmtId="0" fontId="35" fillId="8" borderId="0" xfId="0" applyFont="1" applyFill="1" applyBorder="1" applyAlignment="1">
      <alignment horizontal="right" vertical="center"/>
    </xf>
    <xf numFmtId="0" fontId="42" fillId="8" borderId="0" xfId="0" applyFont="1" applyFill="1" applyBorder="1" applyAlignment="1">
      <alignment horizontal="left" vertical="top"/>
    </xf>
    <xf numFmtId="0" fontId="43" fillId="8" borderId="0" xfId="0" applyFont="1" applyFill="1" applyBorder="1" applyAlignment="1">
      <alignment horizontal="left" vertical="top"/>
    </xf>
    <xf numFmtId="0" fontId="46" fillId="8" borderId="0" xfId="0" applyFont="1" applyFill="1" applyBorder="1" applyAlignment="1">
      <alignment horizontal="center" vertical="center"/>
    </xf>
    <xf numFmtId="0" fontId="6" fillId="3" borderId="124" xfId="0" applyFont="1" applyFill="1" applyBorder="1" applyAlignment="1">
      <alignment horizontal="center" vertical="center"/>
    </xf>
    <xf numFmtId="0" fontId="6" fillId="3" borderId="125" xfId="0" applyFont="1" applyFill="1" applyBorder="1" applyAlignment="1">
      <alignment horizontal="center" vertical="center"/>
    </xf>
    <xf numFmtId="0" fontId="0" fillId="8" borderId="0" xfId="0" applyFill="1" applyBorder="1" applyAlignment="1" applyProtection="1">
      <alignment horizontal="center" vertical="center"/>
      <protection locked="0"/>
    </xf>
    <xf numFmtId="0" fontId="17" fillId="5" borderId="5" xfId="0" applyFont="1" applyFill="1" applyBorder="1" applyAlignment="1">
      <alignment horizontal="center" vertical="center"/>
    </xf>
    <xf numFmtId="0" fontId="17" fillId="5" borderId="0" xfId="0" applyFont="1" applyFill="1" applyBorder="1" applyAlignment="1">
      <alignment horizontal="center" vertical="center"/>
    </xf>
    <xf numFmtId="0" fontId="17" fillId="5" borderId="6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40" fillId="8" borderId="0" xfId="0" applyFont="1" applyFill="1" applyBorder="1" applyAlignment="1">
      <alignment horizontal="right" vertical="center"/>
    </xf>
    <xf numFmtId="0" fontId="1" fillId="3" borderId="114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115" xfId="0" applyFont="1" applyFill="1" applyBorder="1" applyAlignment="1">
      <alignment horizontal="center" vertical="center"/>
    </xf>
    <xf numFmtId="0" fontId="0" fillId="6" borderId="114" xfId="0" applyFill="1" applyBorder="1" applyAlignment="1" applyProtection="1">
      <alignment horizontal="center" vertical="center"/>
      <protection locked="0"/>
    </xf>
    <xf numFmtId="0" fontId="0" fillId="6" borderId="10" xfId="0" applyFill="1" applyBorder="1" applyAlignment="1" applyProtection="1">
      <alignment horizontal="center" vertical="center"/>
      <protection locked="0"/>
    </xf>
    <xf numFmtId="0" fontId="4" fillId="6" borderId="54" xfId="0" applyFont="1" applyFill="1" applyBorder="1" applyAlignment="1" applyProtection="1">
      <alignment horizontal="center"/>
      <protection locked="0"/>
    </xf>
    <xf numFmtId="0" fontId="4" fillId="6" borderId="4" xfId="0" applyFont="1" applyFill="1" applyBorder="1" applyAlignment="1" applyProtection="1">
      <alignment horizontal="center"/>
      <protection locked="0"/>
    </xf>
    <xf numFmtId="0" fontId="4" fillId="6" borderId="27" xfId="0" applyFont="1" applyFill="1" applyBorder="1" applyAlignment="1" applyProtection="1">
      <alignment horizontal="center"/>
      <protection locked="0"/>
    </xf>
    <xf numFmtId="0" fontId="36" fillId="10" borderId="54" xfId="0" applyFont="1" applyFill="1" applyBorder="1" applyAlignment="1">
      <alignment horizontal="center"/>
    </xf>
    <xf numFmtId="0" fontId="36" fillId="10" borderId="4" xfId="0" applyFont="1" applyFill="1" applyBorder="1" applyAlignment="1">
      <alignment horizontal="center"/>
    </xf>
    <xf numFmtId="0" fontId="36" fillId="10" borderId="27" xfId="0" applyFont="1" applyFill="1" applyBorder="1" applyAlignment="1">
      <alignment horizontal="center"/>
    </xf>
    <xf numFmtId="0" fontId="39" fillId="3" borderId="0" xfId="0" applyFont="1" applyFill="1" applyBorder="1" applyAlignment="1">
      <alignment horizontal="center"/>
    </xf>
    <xf numFmtId="0" fontId="4" fillId="8" borderId="0" xfId="0" applyFont="1" applyFill="1" applyBorder="1" applyAlignment="1">
      <alignment horizontal="center"/>
    </xf>
    <xf numFmtId="0" fontId="4" fillId="8" borderId="69" xfId="0" applyFont="1" applyFill="1" applyBorder="1" applyAlignment="1">
      <alignment horizontal="center"/>
    </xf>
    <xf numFmtId="0" fontId="22" fillId="9" borderId="57" xfId="2" applyFill="1" applyBorder="1" applyAlignment="1">
      <alignment horizontal="center" vertical="center" wrapText="1"/>
    </xf>
    <xf numFmtId="0" fontId="22" fillId="9" borderId="63" xfId="2" applyFill="1" applyBorder="1" applyAlignment="1">
      <alignment horizontal="center" vertical="center" wrapText="1"/>
    </xf>
    <xf numFmtId="0" fontId="22" fillId="9" borderId="58" xfId="2" applyFill="1" applyBorder="1" applyAlignment="1">
      <alignment horizontal="center" vertical="center" wrapText="1"/>
    </xf>
    <xf numFmtId="0" fontId="22" fillId="9" borderId="59" xfId="2" applyFill="1" applyBorder="1" applyAlignment="1">
      <alignment horizontal="center" vertical="center" wrapText="1"/>
    </xf>
    <xf numFmtId="0" fontId="22" fillId="9" borderId="64" xfId="2" applyFill="1" applyBorder="1" applyAlignment="1">
      <alignment horizontal="center" vertical="center" wrapText="1"/>
    </xf>
    <xf numFmtId="0" fontId="22" fillId="9" borderId="60" xfId="2" applyFill="1" applyBorder="1" applyAlignment="1">
      <alignment horizontal="center" vertical="center" wrapText="1"/>
    </xf>
    <xf numFmtId="0" fontId="47" fillId="4" borderId="20" xfId="0" applyFont="1" applyFill="1" applyBorder="1" applyAlignment="1">
      <alignment horizontal="center" vertical="center"/>
    </xf>
    <xf numFmtId="0" fontId="47" fillId="4" borderId="2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left" vertical="center"/>
    </xf>
    <xf numFmtId="0" fontId="6" fillId="3" borderId="16" xfId="0" applyFont="1" applyFill="1" applyBorder="1" applyAlignment="1">
      <alignment horizontal="left" vertical="center"/>
    </xf>
    <xf numFmtId="0" fontId="8" fillId="4" borderId="29" xfId="0" applyFont="1" applyFill="1" applyBorder="1" applyAlignment="1">
      <alignment horizontal="center" vertical="center"/>
    </xf>
    <xf numFmtId="0" fontId="8" fillId="4" borderId="31" xfId="0" applyFont="1" applyFill="1" applyBorder="1" applyAlignment="1">
      <alignment horizontal="center" vertical="center"/>
    </xf>
    <xf numFmtId="0" fontId="39" fillId="3" borderId="52" xfId="0" applyFont="1" applyFill="1" applyBorder="1" applyAlignment="1">
      <alignment horizontal="center" vertical="center"/>
    </xf>
    <xf numFmtId="0" fontId="39" fillId="3" borderId="0" xfId="0" applyFont="1" applyFill="1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/>
      <protection locked="0"/>
    </xf>
    <xf numFmtId="0" fontId="36" fillId="7" borderId="18" xfId="0" applyFont="1" applyFill="1" applyBorder="1" applyAlignment="1">
      <alignment horizontal="center" vertical="center"/>
    </xf>
    <xf numFmtId="0" fontId="36" fillId="7" borderId="71" xfId="0" applyFont="1" applyFill="1" applyBorder="1" applyAlignment="1">
      <alignment horizontal="center" vertical="center"/>
    </xf>
    <xf numFmtId="0" fontId="36" fillId="10" borderId="0" xfId="0" applyFont="1" applyFill="1" applyBorder="1" applyAlignment="1" applyProtection="1">
      <alignment horizontal="center" vertical="center"/>
      <protection locked="0"/>
    </xf>
    <xf numFmtId="0" fontId="0" fillId="8" borderId="0" xfId="0" applyFill="1" applyBorder="1" applyAlignment="1">
      <alignment horizontal="left" vertical="center"/>
    </xf>
    <xf numFmtId="0" fontId="0" fillId="8" borderId="0" xfId="0" applyFill="1" applyAlignment="1">
      <alignment horizontal="left" vertical="center"/>
    </xf>
    <xf numFmtId="0" fontId="25" fillId="8" borderId="0" xfId="0" applyFont="1" applyFill="1" applyBorder="1" applyAlignment="1">
      <alignment horizontal="center" vertical="center" wrapText="1"/>
    </xf>
    <xf numFmtId="0" fontId="25" fillId="8" borderId="0" xfId="0" applyFont="1" applyFill="1" applyBorder="1" applyAlignment="1">
      <alignment horizontal="center" vertical="center"/>
    </xf>
    <xf numFmtId="0" fontId="6" fillId="3" borderId="75" xfId="0" applyFont="1" applyFill="1" applyBorder="1" applyAlignment="1">
      <alignment horizontal="center" vertical="center"/>
    </xf>
    <xf numFmtId="0" fontId="6" fillId="3" borderId="73" xfId="0" applyFont="1" applyFill="1" applyBorder="1" applyAlignment="1">
      <alignment horizontal="center" vertical="center"/>
    </xf>
    <xf numFmtId="0" fontId="6" fillId="3" borderId="74" xfId="0" applyFont="1" applyFill="1" applyBorder="1" applyAlignment="1">
      <alignment horizontal="center" vertical="center"/>
    </xf>
    <xf numFmtId="0" fontId="0" fillId="0" borderId="81" xfId="0" applyBorder="1" applyAlignment="1" applyProtection="1">
      <alignment horizontal="center" vertical="center"/>
      <protection locked="0"/>
    </xf>
    <xf numFmtId="0" fontId="0" fillId="0" borderId="82" xfId="0" applyBorder="1" applyAlignment="1" applyProtection="1">
      <alignment horizontal="center" vertical="center"/>
      <protection locked="0"/>
    </xf>
    <xf numFmtId="0" fontId="0" fillId="0" borderId="83" xfId="0" applyBorder="1" applyAlignment="1" applyProtection="1">
      <alignment horizontal="center" vertical="center"/>
      <protection locked="0"/>
    </xf>
    <xf numFmtId="0" fontId="26" fillId="4" borderId="72" xfId="0" applyFont="1" applyFill="1" applyBorder="1" applyAlignment="1">
      <alignment horizontal="center" vertical="top" wrapText="1"/>
    </xf>
    <xf numFmtId="0" fontId="7" fillId="4" borderId="72" xfId="0" applyFont="1" applyFill="1" applyBorder="1" applyAlignment="1">
      <alignment horizontal="center" vertical="top" wrapText="1"/>
    </xf>
    <xf numFmtId="0" fontId="7" fillId="4" borderId="72" xfId="0" applyFont="1" applyFill="1" applyBorder="1" applyAlignment="1">
      <alignment horizontal="center" vertical="top"/>
    </xf>
    <xf numFmtId="49" fontId="0" fillId="0" borderId="80" xfId="0" applyNumberFormat="1" applyBorder="1" applyAlignment="1" applyProtection="1">
      <alignment horizontal="center" vertical="center"/>
      <protection locked="0"/>
    </xf>
    <xf numFmtId="49" fontId="0" fillId="0" borderId="79" xfId="0" applyNumberFormat="1" applyBorder="1" applyAlignment="1" applyProtection="1">
      <alignment horizontal="center" vertical="center"/>
      <protection locked="0"/>
    </xf>
    <xf numFmtId="0" fontId="34" fillId="8" borderId="0" xfId="0" applyFont="1" applyFill="1" applyBorder="1" applyAlignment="1">
      <alignment horizontal="center" vertical="center"/>
    </xf>
    <xf numFmtId="0" fontId="29" fillId="4" borderId="121" xfId="0" applyFont="1" applyFill="1" applyBorder="1" applyAlignment="1">
      <alignment horizontal="center" vertical="center"/>
    </xf>
    <xf numFmtId="0" fontId="29" fillId="4" borderId="122" xfId="0" applyFont="1" applyFill="1" applyBorder="1" applyAlignment="1">
      <alignment horizontal="center" vertical="center"/>
    </xf>
    <xf numFmtId="0" fontId="29" fillId="4" borderId="123" xfId="0" applyFont="1" applyFill="1" applyBorder="1" applyAlignment="1">
      <alignment horizontal="center" vertical="center"/>
    </xf>
    <xf numFmtId="0" fontId="42" fillId="8" borderId="0" xfId="0" applyFont="1" applyFill="1" applyBorder="1" applyAlignment="1">
      <alignment horizontal="left"/>
    </xf>
    <xf numFmtId="0" fontId="43" fillId="8" borderId="0" xfId="0" applyFont="1" applyFill="1" applyBorder="1" applyAlignment="1">
      <alignment horizontal="left"/>
    </xf>
    <xf numFmtId="0" fontId="13" fillId="8" borderId="133" xfId="0" applyFont="1" applyFill="1" applyBorder="1" applyAlignment="1">
      <alignment horizontal="center" vertical="center"/>
    </xf>
    <xf numFmtId="49" fontId="0" fillId="0" borderId="4" xfId="0" applyNumberFormat="1" applyBorder="1" applyAlignment="1" applyProtection="1">
      <alignment horizontal="center" vertical="center"/>
      <protection locked="0"/>
    </xf>
    <xf numFmtId="49" fontId="0" fillId="0" borderId="27" xfId="0" applyNumberFormat="1" applyBorder="1" applyAlignment="1" applyProtection="1">
      <alignment horizontal="center" vertical="center"/>
      <protection locked="0"/>
    </xf>
    <xf numFmtId="0" fontId="35" fillId="8" borderId="0" xfId="0" applyFont="1" applyFill="1" applyBorder="1" applyAlignment="1">
      <alignment horizontal="center" vertical="center"/>
    </xf>
    <xf numFmtId="0" fontId="36" fillId="7" borderId="101" xfId="0" applyFont="1" applyFill="1" applyBorder="1" applyAlignment="1">
      <alignment horizontal="center" vertical="center"/>
    </xf>
    <xf numFmtId="0" fontId="36" fillId="7" borderId="102" xfId="0" applyFont="1" applyFill="1" applyBorder="1" applyAlignment="1">
      <alignment horizontal="center" vertical="center"/>
    </xf>
    <xf numFmtId="0" fontId="6" fillId="3" borderId="61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17" fillId="5" borderId="89" xfId="0" applyFont="1" applyFill="1" applyBorder="1" applyAlignment="1">
      <alignment horizontal="center" vertical="center"/>
    </xf>
    <xf numFmtId="0" fontId="17" fillId="5" borderId="90" xfId="0" applyFont="1" applyFill="1" applyBorder="1" applyAlignment="1">
      <alignment horizontal="center" vertical="center"/>
    </xf>
    <xf numFmtId="0" fontId="17" fillId="5" borderId="91" xfId="0" applyFont="1" applyFill="1" applyBorder="1" applyAlignment="1">
      <alignment horizontal="center" vertical="center"/>
    </xf>
    <xf numFmtId="0" fontId="26" fillId="4" borderId="126" xfId="0" applyFont="1" applyFill="1" applyBorder="1" applyAlignment="1">
      <alignment horizontal="left" vertical="center"/>
    </xf>
    <xf numFmtId="0" fontId="26" fillId="4" borderId="127" xfId="0" applyFont="1" applyFill="1" applyBorder="1" applyAlignment="1">
      <alignment horizontal="left" vertical="center"/>
    </xf>
    <xf numFmtId="0" fontId="7" fillId="8" borderId="0" xfId="0" applyFont="1" applyFill="1" applyBorder="1" applyAlignment="1">
      <alignment horizontal="center"/>
    </xf>
    <xf numFmtId="0" fontId="7" fillId="4" borderId="70" xfId="0" applyFont="1" applyFill="1" applyBorder="1" applyAlignment="1">
      <alignment horizontal="center" vertical="center"/>
    </xf>
    <xf numFmtId="0" fontId="7" fillId="4" borderId="21" xfId="0" applyFont="1" applyFill="1" applyBorder="1" applyAlignment="1">
      <alignment horizontal="center" vertical="center"/>
    </xf>
    <xf numFmtId="0" fontId="36" fillId="8" borderId="0" xfId="0" applyFont="1" applyFill="1" applyBorder="1" applyAlignment="1">
      <alignment horizontal="center" vertical="center"/>
    </xf>
    <xf numFmtId="0" fontId="25" fillId="8" borderId="116" xfId="0" applyFont="1" applyFill="1" applyBorder="1" applyAlignment="1">
      <alignment horizontal="left" vertical="center" wrapText="1"/>
    </xf>
    <xf numFmtId="0" fontId="25" fillId="8" borderId="116" xfId="0" applyFont="1" applyFill="1" applyBorder="1" applyAlignment="1">
      <alignment horizontal="left" vertical="center"/>
    </xf>
    <xf numFmtId="0" fontId="25" fillId="8" borderId="0" xfId="0" applyFont="1" applyFill="1" applyBorder="1" applyAlignment="1">
      <alignment horizontal="left" vertical="center"/>
    </xf>
    <xf numFmtId="49" fontId="0" fillId="0" borderId="19" xfId="0" applyNumberFormat="1" applyBorder="1" applyAlignment="1" applyProtection="1">
      <alignment horizontal="center" vertical="center"/>
      <protection locked="0"/>
    </xf>
    <xf numFmtId="49" fontId="0" fillId="0" borderId="78" xfId="0" applyNumberFormat="1" applyBorder="1" applyAlignment="1" applyProtection="1">
      <alignment horizontal="center" vertical="center"/>
      <protection locked="0"/>
    </xf>
    <xf numFmtId="0" fontId="6" fillId="3" borderId="18" xfId="0" applyFont="1" applyFill="1" applyBorder="1" applyAlignment="1">
      <alignment horizontal="center" vertical="center"/>
    </xf>
    <xf numFmtId="0" fontId="6" fillId="3" borderId="71" xfId="0" applyFont="1" applyFill="1" applyBorder="1" applyAlignment="1">
      <alignment horizontal="center" vertical="center"/>
    </xf>
    <xf numFmtId="0" fontId="63" fillId="8" borderId="0" xfId="0" applyFont="1" applyFill="1" applyBorder="1" applyAlignment="1">
      <alignment horizontal="center" vertical="center"/>
    </xf>
    <xf numFmtId="0" fontId="49" fillId="0" borderId="136" xfId="2" applyFont="1" applyBorder="1" applyAlignment="1" applyProtection="1">
      <alignment horizontal="center" vertical="center"/>
      <protection locked="0"/>
    </xf>
    <xf numFmtId="0" fontId="49" fillId="0" borderId="135" xfId="2" applyFont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>
      <alignment horizontal="center" vertical="center"/>
    </xf>
    <xf numFmtId="0" fontId="0" fillId="6" borderId="134" xfId="0" applyFill="1" applyBorder="1" applyAlignment="1" applyProtection="1">
      <alignment horizontal="center" vertical="center"/>
      <protection locked="0"/>
    </xf>
    <xf numFmtId="49" fontId="0" fillId="0" borderId="62" xfId="0" applyNumberFormat="1" applyBorder="1" applyAlignment="1" applyProtection="1">
      <alignment horizontal="center" vertical="center"/>
      <protection locked="0"/>
    </xf>
    <xf numFmtId="49" fontId="0" fillId="0" borderId="9" xfId="0" applyNumberFormat="1" applyBorder="1" applyAlignment="1" applyProtection="1">
      <alignment horizontal="center" vertical="center"/>
      <protection locked="0"/>
    </xf>
    <xf numFmtId="0" fontId="6" fillId="3" borderId="13" xfId="0" applyFont="1" applyFill="1" applyBorder="1" applyAlignment="1">
      <alignment horizontal="left" vertical="center"/>
    </xf>
    <xf numFmtId="0" fontId="6" fillId="3" borderId="71" xfId="0" applyFont="1" applyFill="1" applyBorder="1" applyAlignment="1">
      <alignment horizontal="left" vertical="center"/>
    </xf>
    <xf numFmtId="0" fontId="4" fillId="8" borderId="0" xfId="0" applyFont="1" applyFill="1" applyBorder="1" applyAlignment="1">
      <alignment horizontal="left" vertical="center"/>
    </xf>
    <xf numFmtId="0" fontId="6" fillId="3" borderId="32" xfId="0" applyFont="1" applyFill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9" fillId="4" borderId="109" xfId="0" applyFont="1" applyFill="1" applyBorder="1" applyAlignment="1">
      <alignment horizontal="left" vertical="center"/>
    </xf>
    <xf numFmtId="0" fontId="9" fillId="4" borderId="110" xfId="0" applyFont="1" applyFill="1" applyBorder="1" applyAlignment="1">
      <alignment horizontal="left" vertical="center"/>
    </xf>
    <xf numFmtId="0" fontId="9" fillId="4" borderId="111" xfId="0" applyFont="1" applyFill="1" applyBorder="1" applyAlignment="1">
      <alignment horizontal="left" vertical="center"/>
    </xf>
    <xf numFmtId="49" fontId="4" fillId="6" borderId="108" xfId="0" applyNumberFormat="1" applyFont="1" applyFill="1" applyBorder="1" applyAlignment="1" applyProtection="1">
      <alignment horizontal="left" vertical="center"/>
      <protection locked="0"/>
    </xf>
    <xf numFmtId="49" fontId="4" fillId="6" borderId="112" xfId="0" applyNumberFormat="1" applyFont="1" applyFill="1" applyBorder="1" applyAlignment="1" applyProtection="1">
      <alignment horizontal="left" vertical="center"/>
      <protection locked="0"/>
    </xf>
    <xf numFmtId="0" fontId="33" fillId="8" borderId="22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left"/>
    </xf>
    <xf numFmtId="0" fontId="6" fillId="3" borderId="16" xfId="0" applyFont="1" applyFill="1" applyBorder="1" applyAlignment="1">
      <alignment horizontal="left"/>
    </xf>
    <xf numFmtId="0" fontId="6" fillId="3" borderId="3" xfId="0" applyFont="1" applyFill="1" applyBorder="1" applyAlignment="1">
      <alignment horizontal="left"/>
    </xf>
    <xf numFmtId="0" fontId="6" fillId="3" borderId="139" xfId="0" applyFont="1" applyFill="1" applyBorder="1" applyAlignment="1">
      <alignment horizontal="left"/>
    </xf>
    <xf numFmtId="49" fontId="0" fillId="0" borderId="55" xfId="0" applyNumberFormat="1" applyBorder="1" applyAlignment="1" applyProtection="1">
      <alignment horizontal="center" vertical="center"/>
      <protection locked="0"/>
    </xf>
    <xf numFmtId="0" fontId="36" fillId="7" borderId="2" xfId="0" applyFont="1" applyFill="1" applyBorder="1" applyAlignment="1">
      <alignment horizontal="center" vertical="center"/>
    </xf>
    <xf numFmtId="0" fontId="36" fillId="7" borderId="3" xfId="0" applyFont="1" applyFill="1" applyBorder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49" fontId="0" fillId="0" borderId="128" xfId="0" applyNumberFormat="1" applyFill="1" applyBorder="1" applyAlignment="1" applyProtection="1">
      <alignment horizontal="left" vertical="center"/>
      <protection locked="0"/>
    </xf>
    <xf numFmtId="0" fontId="20" fillId="4" borderId="36" xfId="0" applyFont="1" applyFill="1" applyBorder="1" applyAlignment="1">
      <alignment horizontal="center" vertical="center"/>
    </xf>
    <xf numFmtId="0" fontId="20" fillId="4" borderId="0" xfId="0" applyFont="1" applyFill="1" applyBorder="1" applyAlignment="1">
      <alignment horizontal="center" vertical="center"/>
    </xf>
    <xf numFmtId="0" fontId="22" fillId="9" borderId="134" xfId="2" applyFill="1" applyBorder="1" applyAlignment="1">
      <alignment horizontal="center" vertical="center" wrapText="1"/>
    </xf>
    <xf numFmtId="49" fontId="0" fillId="0" borderId="54" xfId="0" applyNumberFormat="1" applyBorder="1" applyAlignment="1" applyProtection="1">
      <alignment horizontal="center" vertical="center"/>
      <protection locked="0"/>
    </xf>
    <xf numFmtId="49" fontId="0" fillId="0" borderId="46" xfId="0" applyNumberFormat="1" applyBorder="1" applyAlignment="1" applyProtection="1">
      <alignment horizontal="center" vertical="center"/>
      <protection locked="0"/>
    </xf>
    <xf numFmtId="49" fontId="0" fillId="0" borderId="47" xfId="0" applyNumberFormat="1" applyBorder="1" applyAlignment="1" applyProtection="1">
      <alignment horizontal="center" vertical="center"/>
      <protection locked="0"/>
    </xf>
    <xf numFmtId="0" fontId="34" fillId="8" borderId="113" xfId="0" applyFont="1" applyFill="1" applyBorder="1" applyAlignment="1">
      <alignment horizontal="center" vertical="center"/>
    </xf>
    <xf numFmtId="0" fontId="34" fillId="8" borderId="8" xfId="0" applyFont="1" applyFill="1" applyBorder="1" applyAlignment="1">
      <alignment horizontal="center" vertical="center"/>
    </xf>
    <xf numFmtId="49" fontId="0" fillId="0" borderId="100" xfId="0" applyNumberFormat="1" applyBorder="1" applyAlignment="1" applyProtection="1">
      <alignment horizontal="center" vertical="center"/>
      <protection locked="0"/>
    </xf>
    <xf numFmtId="49" fontId="4" fillId="6" borderId="128" xfId="0" applyNumberFormat="1" applyFont="1" applyFill="1" applyBorder="1" applyAlignment="1" applyProtection="1">
      <alignment horizontal="center" vertical="center"/>
      <protection locked="0"/>
    </xf>
    <xf numFmtId="0" fontId="11" fillId="4" borderId="0" xfId="0" applyFont="1" applyFill="1" applyBorder="1" applyAlignment="1">
      <alignment horizontal="center" vertical="center" wrapText="1"/>
    </xf>
    <xf numFmtId="49" fontId="0" fillId="0" borderId="128" xfId="0" applyNumberFormat="1" applyFill="1" applyBorder="1" applyAlignment="1" applyProtection="1">
      <alignment horizontal="left" vertical="top" wrapText="1"/>
      <protection locked="0"/>
    </xf>
    <xf numFmtId="0" fontId="1" fillId="5" borderId="129" xfId="0" applyFont="1" applyFill="1" applyBorder="1" applyAlignment="1">
      <alignment horizontal="left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78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7" fillId="4" borderId="37" xfId="0" applyFont="1" applyFill="1" applyBorder="1" applyAlignment="1">
      <alignment horizontal="left" vertical="center"/>
    </xf>
    <xf numFmtId="0" fontId="7" fillId="4" borderId="14" xfId="0" applyFont="1" applyFill="1" applyBorder="1" applyAlignment="1">
      <alignment horizontal="left" vertical="center"/>
    </xf>
    <xf numFmtId="0" fontId="6" fillId="3" borderId="52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103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/>
    </xf>
    <xf numFmtId="0" fontId="6" fillId="3" borderId="102" xfId="0" applyFont="1" applyFill="1" applyBorder="1" applyAlignment="1">
      <alignment horizontal="center" vertical="center"/>
    </xf>
    <xf numFmtId="0" fontId="6" fillId="3" borderId="52" xfId="0" applyFont="1" applyFill="1" applyBorder="1" applyAlignment="1">
      <alignment horizontal="center" vertical="center" wrapText="1"/>
    </xf>
    <xf numFmtId="49" fontId="4" fillId="6" borderId="95" xfId="0" applyNumberFormat="1" applyFont="1" applyFill="1" applyBorder="1" applyAlignment="1" applyProtection="1">
      <alignment horizontal="center" vertical="center"/>
      <protection locked="0"/>
    </xf>
    <xf numFmtId="0" fontId="6" fillId="3" borderId="93" xfId="0" applyFont="1" applyFill="1" applyBorder="1" applyAlignment="1">
      <alignment horizontal="center" vertical="center"/>
    </xf>
    <xf numFmtId="0" fontId="6" fillId="3" borderId="94" xfId="0" applyFont="1" applyFill="1" applyBorder="1" applyAlignment="1">
      <alignment horizontal="center" vertical="center"/>
    </xf>
    <xf numFmtId="0" fontId="16" fillId="7" borderId="18" xfId="0" applyFont="1" applyFill="1" applyBorder="1" applyAlignment="1">
      <alignment horizontal="center" vertical="center"/>
    </xf>
    <xf numFmtId="0" fontId="16" fillId="7" borderId="3" xfId="0" applyFont="1" applyFill="1" applyBorder="1" applyAlignment="1">
      <alignment horizontal="center" vertical="center"/>
    </xf>
    <xf numFmtId="0" fontId="22" fillId="9" borderId="65" xfId="2" applyFill="1" applyBorder="1" applyAlignment="1" applyProtection="1">
      <alignment horizontal="center" vertical="center"/>
      <protection locked="0"/>
    </xf>
    <xf numFmtId="0" fontId="22" fillId="9" borderId="66" xfId="2" applyFill="1" applyBorder="1" applyAlignment="1" applyProtection="1">
      <alignment horizontal="center" vertical="center"/>
      <protection locked="0"/>
    </xf>
    <xf numFmtId="0" fontId="22" fillId="9" borderId="67" xfId="2" applyFill="1" applyBorder="1" applyAlignment="1" applyProtection="1">
      <alignment horizontal="center" vertical="center"/>
      <protection locked="0"/>
    </xf>
    <xf numFmtId="0" fontId="22" fillId="9" borderId="68" xfId="2" applyFill="1" applyBorder="1" applyAlignment="1" applyProtection="1">
      <alignment horizontal="center" vertical="center"/>
      <protection locked="0"/>
    </xf>
    <xf numFmtId="0" fontId="24" fillId="3" borderId="0" xfId="0" applyFont="1" applyFill="1" applyAlignment="1">
      <alignment horizontal="center" vertical="center"/>
    </xf>
    <xf numFmtId="0" fontId="28" fillId="8" borderId="0" xfId="0" applyFont="1" applyFill="1" applyAlignment="1">
      <alignment horizontal="left"/>
    </xf>
    <xf numFmtId="0" fontId="14" fillId="4" borderId="105" xfId="0" applyFont="1" applyFill="1" applyBorder="1" applyAlignment="1">
      <alignment horizontal="center" vertical="center"/>
    </xf>
    <xf numFmtId="0" fontId="14" fillId="4" borderId="106" xfId="0" applyFont="1" applyFill="1" applyBorder="1" applyAlignment="1">
      <alignment horizontal="center" vertical="center"/>
    </xf>
    <xf numFmtId="0" fontId="14" fillId="4" borderId="14" xfId="0" applyFont="1" applyFill="1" applyBorder="1" applyAlignment="1">
      <alignment horizontal="center" vertical="center"/>
    </xf>
    <xf numFmtId="49" fontId="58" fillId="14" borderId="0" xfId="0" applyNumberFormat="1" applyFont="1" applyFill="1" applyBorder="1" applyAlignment="1">
      <alignment horizontal="center" vertical="center"/>
    </xf>
    <xf numFmtId="0" fontId="0" fillId="16" borderId="0" xfId="0" applyFill="1"/>
    <xf numFmtId="0" fontId="64" fillId="16" borderId="0" xfId="0" applyFont="1" applyFill="1"/>
    <xf numFmtId="0" fontId="65" fillId="16" borderId="0" xfId="0" applyFont="1" applyFill="1" applyAlignment="1">
      <alignment horizontal="center"/>
    </xf>
    <xf numFmtId="0" fontId="66" fillId="16" borderId="0" xfId="0" applyFont="1" applyFill="1" applyAlignment="1">
      <alignment horizontal="center"/>
    </xf>
    <xf numFmtId="0" fontId="6" fillId="16" borderId="85" xfId="0" applyFont="1" applyFill="1" applyBorder="1" applyAlignment="1">
      <alignment horizontal="center" vertical="center"/>
    </xf>
    <xf numFmtId="0" fontId="6" fillId="16" borderId="86" xfId="0" applyFont="1" applyFill="1" applyBorder="1" applyAlignment="1">
      <alignment horizontal="center" vertical="center"/>
    </xf>
    <xf numFmtId="0" fontId="0" fillId="16" borderId="84" xfId="0" applyFill="1" applyBorder="1" applyAlignment="1" applyProtection="1">
      <alignment horizontal="left" vertical="top"/>
      <protection locked="0"/>
    </xf>
    <xf numFmtId="0" fontId="0" fillId="16" borderId="0" xfId="0" applyFill="1" applyBorder="1" applyAlignment="1" applyProtection="1">
      <alignment horizontal="left" vertical="top"/>
      <protection locked="0"/>
    </xf>
  </cellXfs>
  <cellStyles count="3">
    <cellStyle name="Lien hypertexte" xfId="2" builtinId="8"/>
    <cellStyle name="Normal" xfId="0" builtinId="0"/>
    <cellStyle name="Normal 2" xfId="1"/>
  </cellStyles>
  <dxfs count="66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164" formatCode="0.00000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164" formatCode="0.00000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164" formatCode="0.00000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164" formatCode="0.00000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164" formatCode="0.00000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164" formatCode="0.00000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64"/>
        <name val="MS Sans Serif"/>
        <scheme val="none"/>
      </font>
      <numFmt numFmtId="0" formatCode="General"/>
    </dxf>
    <dxf>
      <font>
        <b val="0"/>
        <i/>
      </font>
    </dxf>
    <dxf>
      <font>
        <b val="0"/>
        <i/>
        <color auto="1"/>
      </font>
    </dxf>
    <dxf>
      <font>
        <b val="0"/>
        <i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 val="0"/>
        <i val="0"/>
        <color rgb="FF002060"/>
      </font>
      <fill>
        <patternFill>
          <bgColor theme="3" tint="0.79998168889431442"/>
        </patternFill>
      </fill>
      <border>
        <right style="thin">
          <color theme="3" tint="0.59996337778862885"/>
        </right>
        <top style="thin">
          <color theme="3" tint="0.59996337778862885"/>
        </top>
        <bottom style="thin">
          <color theme="3" tint="0.59996337778862885"/>
        </bottom>
        <vertical/>
        <horizontal/>
      </border>
    </dxf>
    <dxf>
      <font>
        <b val="0"/>
        <i val="0"/>
        <color rgb="FF002060"/>
      </font>
      <fill>
        <patternFill>
          <bgColor theme="3" tint="0.79998168889431442"/>
        </patternFill>
      </fill>
      <border>
        <left style="thin">
          <color theme="3" tint="0.59996337778862885"/>
        </left>
        <right style="thin">
          <color theme="3" tint="0.59996337778862885"/>
        </right>
        <top style="thin">
          <color theme="3" tint="0.59996337778862885"/>
        </top>
        <bottom style="thin">
          <color theme="3" tint="0.59996337778862885"/>
        </bottom>
        <vertical/>
        <horizontal/>
      </border>
    </dxf>
    <dxf>
      <font>
        <b/>
        <i val="0"/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/>
        <vertical/>
        <horizontal/>
      </border>
    </dxf>
    <dxf>
      <border>
        <top/>
        <vertical/>
        <horizontal/>
      </border>
    </dxf>
    <dxf>
      <font>
        <color rgb="FFFF0000"/>
      </font>
      <fill>
        <patternFill>
          <bgColor theme="5" tint="0.7999816888943144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5" tint="0.7999816888943144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color theme="0" tint="-0.24994659260841701"/>
      </font>
      <fill>
        <patternFill>
          <bgColor theme="0" tint="-0.2499465926084170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auto="1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/>
        <i val="0"/>
        <color auto="1"/>
      </font>
    </dxf>
    <dxf>
      <font>
        <color auto="1"/>
      </font>
      <fill>
        <patternFill>
          <bgColor rgb="FFFFC000"/>
        </patternFill>
      </fill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color theme="0" tint="-0.24994659260841701"/>
      </font>
      <fill>
        <patternFill>
          <bgColor theme="0" tint="-0.24994659260841701"/>
        </patternFill>
      </fill>
      <border>
        <left/>
        <right/>
        <top/>
        <bottom/>
        <vertical/>
        <horizontal/>
      </border>
    </dxf>
    <dxf>
      <font>
        <color rgb="FFFF0000"/>
      </font>
      <fill>
        <patternFill>
          <bgColor theme="5" tint="0.7999816888943144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auto="1"/>
      </font>
      <fill>
        <patternFill>
          <bgColor rgb="FFFFC000"/>
        </patternFill>
      </fill>
    </dxf>
    <dxf>
      <font>
        <b val="0"/>
        <i val="0"/>
        <color auto="1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0066"/>
      <color rgb="FF538DD5"/>
      <color rgb="FFC5D9F1"/>
      <color rgb="FF8DB4E2"/>
      <color rgb="FF008000"/>
      <color rgb="FF16365C"/>
      <color rgb="FFEC66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6"/>
  <ax:ocxPr ax:name="_ExtentY" ax:value="26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550633473"/>
  <ax:ocxPr ax:name="CurrentDate" ax:value="42885"/>
</ax:ocx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CheckBox" fmlaLink="$F$9" noThreeD="1"/>
</file>

<file path=xl/ctrlProps/ctrlProp2.xml><?xml version="1.0" encoding="utf-8"?>
<formControlPr xmlns="http://schemas.microsoft.com/office/spreadsheetml/2009/9/main" objectType="CheckBox" fmlaLink="$F$10" noThreeD="1"/>
</file>

<file path=xl/ctrlProps/ctrlProp3.xml><?xml version="1.0" encoding="utf-8"?>
<formControlPr xmlns="http://schemas.microsoft.com/office/spreadsheetml/2009/9/main" objectType="CheckBox" fmlaLink="$C$90" noThreeD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fmlaLink="V53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image" Target="../media/image6.emf"/><Relationship Id="rId7" Type="http://schemas.openxmlformats.org/officeDocument/2006/relationships/image" Target="../media/image10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6" Type="http://schemas.openxmlformats.org/officeDocument/2006/relationships/image" Target="../media/image9.emf"/><Relationship Id="rId5" Type="http://schemas.openxmlformats.org/officeDocument/2006/relationships/image" Target="../media/image8.emf"/><Relationship Id="rId10" Type="http://schemas.openxmlformats.org/officeDocument/2006/relationships/image" Target="../media/image1.emf"/><Relationship Id="rId4" Type="http://schemas.openxmlformats.org/officeDocument/2006/relationships/image" Target="../media/image7.emf"/><Relationship Id="rId9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571500</xdr:colOff>
          <xdr:row>7</xdr:row>
          <xdr:rowOff>76200</xdr:rowOff>
        </xdr:from>
        <xdr:to>
          <xdr:col>2</xdr:col>
          <xdr:colOff>876300</xdr:colOff>
          <xdr:row>9</xdr:row>
          <xdr:rowOff>13608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571500</xdr:colOff>
          <xdr:row>8</xdr:row>
          <xdr:rowOff>190500</xdr:rowOff>
        </xdr:from>
        <xdr:to>
          <xdr:col>2</xdr:col>
          <xdr:colOff>876300</xdr:colOff>
          <xdr:row>10</xdr:row>
          <xdr:rowOff>36740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</xdr:row>
          <xdr:rowOff>0</xdr:rowOff>
        </xdr:from>
        <xdr:to>
          <xdr:col>2</xdr:col>
          <xdr:colOff>1228725</xdr:colOff>
          <xdr:row>5</xdr:row>
          <xdr:rowOff>19050</xdr:rowOff>
        </xdr:to>
        <xdr:sp macro="" textlink="">
          <xdr:nvSpPr>
            <xdr:cNvPr id="1033" name="DTPicker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228600</xdr:colOff>
          <xdr:row>84</xdr:row>
          <xdr:rowOff>219075</xdr:rowOff>
        </xdr:from>
        <xdr:to>
          <xdr:col>36</xdr:col>
          <xdr:colOff>457200</xdr:colOff>
          <xdr:row>85</xdr:row>
          <xdr:rowOff>66675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704850</xdr:colOff>
          <xdr:row>89</xdr:row>
          <xdr:rowOff>180975</xdr:rowOff>
        </xdr:from>
        <xdr:to>
          <xdr:col>4</xdr:col>
          <xdr:colOff>1657350</xdr:colOff>
          <xdr:row>91</xdr:row>
          <xdr:rowOff>9524</xdr:rowOff>
        </xdr:to>
        <xdr:sp macro="" textlink="">
          <xdr:nvSpPr>
            <xdr:cNvPr id="1094" name="CheckBox1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390525</xdr:colOff>
          <xdr:row>86</xdr:row>
          <xdr:rowOff>9525</xdr:rowOff>
        </xdr:from>
        <xdr:to>
          <xdr:col>3</xdr:col>
          <xdr:colOff>857250</xdr:colOff>
          <xdr:row>86</xdr:row>
          <xdr:rowOff>295275</xdr:rowOff>
        </xdr:to>
        <xdr:sp macro="" textlink="">
          <xdr:nvSpPr>
            <xdr:cNvPr id="1096" name="OptionButton1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695325</xdr:colOff>
          <xdr:row>92</xdr:row>
          <xdr:rowOff>171450</xdr:rowOff>
        </xdr:from>
        <xdr:to>
          <xdr:col>4</xdr:col>
          <xdr:colOff>1666875</xdr:colOff>
          <xdr:row>94</xdr:row>
          <xdr:rowOff>1</xdr:rowOff>
        </xdr:to>
        <xdr:sp macro="" textlink="">
          <xdr:nvSpPr>
            <xdr:cNvPr id="1097" name="CheckBox2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428625</xdr:colOff>
          <xdr:row>86</xdr:row>
          <xdr:rowOff>9525</xdr:rowOff>
        </xdr:from>
        <xdr:to>
          <xdr:col>4</xdr:col>
          <xdr:colOff>942975</xdr:colOff>
          <xdr:row>86</xdr:row>
          <xdr:rowOff>295275</xdr:rowOff>
        </xdr:to>
        <xdr:sp macro="" textlink="">
          <xdr:nvSpPr>
            <xdr:cNvPr id="1098" name="OptionButton2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400050</xdr:colOff>
          <xdr:row>100</xdr:row>
          <xdr:rowOff>19050</xdr:rowOff>
        </xdr:from>
        <xdr:to>
          <xdr:col>1</xdr:col>
          <xdr:colOff>942975</xdr:colOff>
          <xdr:row>101</xdr:row>
          <xdr:rowOff>0</xdr:rowOff>
        </xdr:to>
        <xdr:sp macro="" textlink="">
          <xdr:nvSpPr>
            <xdr:cNvPr id="1099" name="CheckBox3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1219200</xdr:colOff>
          <xdr:row>100</xdr:row>
          <xdr:rowOff>19050</xdr:rowOff>
        </xdr:from>
        <xdr:to>
          <xdr:col>1</xdr:col>
          <xdr:colOff>1781175</xdr:colOff>
          <xdr:row>101</xdr:row>
          <xdr:rowOff>9525</xdr:rowOff>
        </xdr:to>
        <xdr:sp macro="" textlink="">
          <xdr:nvSpPr>
            <xdr:cNvPr id="1100" name="CheckBox4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1</xdr:row>
          <xdr:rowOff>0</xdr:rowOff>
        </xdr:from>
        <xdr:to>
          <xdr:col>2</xdr:col>
          <xdr:colOff>238125</xdr:colOff>
          <xdr:row>1</xdr:row>
          <xdr:rowOff>400050</xdr:rowOff>
        </xdr:to>
        <xdr:sp macro="" textlink="">
          <xdr:nvSpPr>
            <xdr:cNvPr id="1104" name="Button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sng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Contrôle complétude Request Form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27</xdr:row>
          <xdr:rowOff>0</xdr:rowOff>
        </xdr:from>
        <xdr:to>
          <xdr:col>8</xdr:col>
          <xdr:colOff>342900</xdr:colOff>
          <xdr:row>28</xdr:row>
          <xdr:rowOff>9525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27</xdr:row>
          <xdr:rowOff>190500</xdr:rowOff>
        </xdr:from>
        <xdr:to>
          <xdr:col>8</xdr:col>
          <xdr:colOff>342900</xdr:colOff>
          <xdr:row>29</xdr:row>
          <xdr:rowOff>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28</xdr:row>
          <xdr:rowOff>190500</xdr:rowOff>
        </xdr:from>
        <xdr:to>
          <xdr:col>8</xdr:col>
          <xdr:colOff>342900</xdr:colOff>
          <xdr:row>30</xdr:row>
          <xdr:rowOff>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29</xdr:row>
          <xdr:rowOff>190500</xdr:rowOff>
        </xdr:from>
        <xdr:to>
          <xdr:col>8</xdr:col>
          <xdr:colOff>342900</xdr:colOff>
          <xdr:row>31</xdr:row>
          <xdr:rowOff>9525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31</xdr:row>
          <xdr:rowOff>0</xdr:rowOff>
        </xdr:from>
        <xdr:to>
          <xdr:col>8</xdr:col>
          <xdr:colOff>342900</xdr:colOff>
          <xdr:row>32</xdr:row>
          <xdr:rowOff>9524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32</xdr:row>
          <xdr:rowOff>0</xdr:rowOff>
        </xdr:from>
        <xdr:to>
          <xdr:col>8</xdr:col>
          <xdr:colOff>342900</xdr:colOff>
          <xdr:row>33</xdr:row>
          <xdr:rowOff>9525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33</xdr:row>
          <xdr:rowOff>0</xdr:rowOff>
        </xdr:from>
        <xdr:to>
          <xdr:col>8</xdr:col>
          <xdr:colOff>342900</xdr:colOff>
          <xdr:row>34</xdr:row>
          <xdr:rowOff>9526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35</xdr:row>
          <xdr:rowOff>0</xdr:rowOff>
        </xdr:from>
        <xdr:to>
          <xdr:col>8</xdr:col>
          <xdr:colOff>342900</xdr:colOff>
          <xdr:row>36</xdr:row>
          <xdr:rowOff>9525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36</xdr:row>
          <xdr:rowOff>0</xdr:rowOff>
        </xdr:from>
        <xdr:to>
          <xdr:col>8</xdr:col>
          <xdr:colOff>342900</xdr:colOff>
          <xdr:row>37</xdr:row>
          <xdr:rowOff>9525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37</xdr:row>
          <xdr:rowOff>0</xdr:rowOff>
        </xdr:from>
        <xdr:to>
          <xdr:col>8</xdr:col>
          <xdr:colOff>342900</xdr:colOff>
          <xdr:row>38</xdr:row>
          <xdr:rowOff>9525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38</xdr:row>
          <xdr:rowOff>0</xdr:rowOff>
        </xdr:from>
        <xdr:to>
          <xdr:col>8</xdr:col>
          <xdr:colOff>342900</xdr:colOff>
          <xdr:row>39</xdr:row>
          <xdr:rowOff>9524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34</xdr:row>
          <xdr:rowOff>0</xdr:rowOff>
        </xdr:from>
        <xdr:to>
          <xdr:col>8</xdr:col>
          <xdr:colOff>342900</xdr:colOff>
          <xdr:row>35</xdr:row>
          <xdr:rowOff>9525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39</xdr:row>
          <xdr:rowOff>0</xdr:rowOff>
        </xdr:from>
        <xdr:to>
          <xdr:col>8</xdr:col>
          <xdr:colOff>342900</xdr:colOff>
          <xdr:row>40</xdr:row>
          <xdr:rowOff>9525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40</xdr:row>
          <xdr:rowOff>0</xdr:rowOff>
        </xdr:from>
        <xdr:to>
          <xdr:col>8</xdr:col>
          <xdr:colOff>342900</xdr:colOff>
          <xdr:row>41</xdr:row>
          <xdr:rowOff>9526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41</xdr:row>
          <xdr:rowOff>0</xdr:rowOff>
        </xdr:from>
        <xdr:to>
          <xdr:col>8</xdr:col>
          <xdr:colOff>342900</xdr:colOff>
          <xdr:row>42</xdr:row>
          <xdr:rowOff>9525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42</xdr:row>
          <xdr:rowOff>0</xdr:rowOff>
        </xdr:from>
        <xdr:to>
          <xdr:col>8</xdr:col>
          <xdr:colOff>342900</xdr:colOff>
          <xdr:row>43</xdr:row>
          <xdr:rowOff>9525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43</xdr:row>
          <xdr:rowOff>0</xdr:rowOff>
        </xdr:from>
        <xdr:to>
          <xdr:col>8</xdr:col>
          <xdr:colOff>342900</xdr:colOff>
          <xdr:row>44</xdr:row>
          <xdr:rowOff>9525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44</xdr:row>
          <xdr:rowOff>0</xdr:rowOff>
        </xdr:from>
        <xdr:to>
          <xdr:col>8</xdr:col>
          <xdr:colOff>342900</xdr:colOff>
          <xdr:row>45</xdr:row>
          <xdr:rowOff>9525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44</xdr:row>
          <xdr:rowOff>190500</xdr:rowOff>
        </xdr:from>
        <xdr:to>
          <xdr:col>8</xdr:col>
          <xdr:colOff>342900</xdr:colOff>
          <xdr:row>46</xdr:row>
          <xdr:rowOff>-1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46</xdr:row>
          <xdr:rowOff>19050</xdr:rowOff>
        </xdr:from>
        <xdr:to>
          <xdr:col>8</xdr:col>
          <xdr:colOff>295275</xdr:colOff>
          <xdr:row>46</xdr:row>
          <xdr:rowOff>190500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47</xdr:row>
          <xdr:rowOff>19050</xdr:rowOff>
        </xdr:from>
        <xdr:to>
          <xdr:col>8</xdr:col>
          <xdr:colOff>295275</xdr:colOff>
          <xdr:row>47</xdr:row>
          <xdr:rowOff>190500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48</xdr:row>
          <xdr:rowOff>19050</xdr:rowOff>
        </xdr:from>
        <xdr:to>
          <xdr:col>8</xdr:col>
          <xdr:colOff>295275</xdr:colOff>
          <xdr:row>48</xdr:row>
          <xdr:rowOff>190500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52</xdr:row>
          <xdr:rowOff>9525</xdr:rowOff>
        </xdr:from>
        <xdr:to>
          <xdr:col>8</xdr:col>
          <xdr:colOff>295275</xdr:colOff>
          <xdr:row>52</xdr:row>
          <xdr:rowOff>180975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49</xdr:row>
          <xdr:rowOff>19050</xdr:rowOff>
        </xdr:from>
        <xdr:to>
          <xdr:col>8</xdr:col>
          <xdr:colOff>295275</xdr:colOff>
          <xdr:row>49</xdr:row>
          <xdr:rowOff>190500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50</xdr:row>
          <xdr:rowOff>19050</xdr:rowOff>
        </xdr:from>
        <xdr:to>
          <xdr:col>8</xdr:col>
          <xdr:colOff>295275</xdr:colOff>
          <xdr:row>50</xdr:row>
          <xdr:rowOff>190500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51</xdr:row>
          <xdr:rowOff>19050</xdr:rowOff>
        </xdr:from>
        <xdr:to>
          <xdr:col>8</xdr:col>
          <xdr:colOff>295275</xdr:colOff>
          <xdr:row>51</xdr:row>
          <xdr:rowOff>190500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53</xdr:row>
          <xdr:rowOff>9525</xdr:rowOff>
        </xdr:from>
        <xdr:to>
          <xdr:col>8</xdr:col>
          <xdr:colOff>295275</xdr:colOff>
          <xdr:row>53</xdr:row>
          <xdr:rowOff>180975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</xdr:col>
      <xdr:colOff>265814</xdr:colOff>
      <xdr:row>6</xdr:row>
      <xdr:rowOff>33227</xdr:rowOff>
    </xdr:from>
    <xdr:to>
      <xdr:col>5</xdr:col>
      <xdr:colOff>963576</xdr:colOff>
      <xdr:row>9</xdr:row>
      <xdr:rowOff>118753</xdr:rowOff>
    </xdr:to>
    <xdr:sp macro="[0]!montrerInfoRF" textlink="">
      <xdr:nvSpPr>
        <xdr:cNvPr id="40" name="Rectangle à coins arrondis 39"/>
        <xdr:cNvSpPr/>
      </xdr:nvSpPr>
      <xdr:spPr>
        <a:xfrm>
          <a:off x="5726076" y="1450901"/>
          <a:ext cx="3333750" cy="628230"/>
        </a:xfrm>
        <a:prstGeom prst="roundRect">
          <a:avLst>
            <a:gd name="adj" fmla="val 50000"/>
          </a:avLst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Informations</a:t>
          </a:r>
          <a:r>
            <a:rPr lang="fr-FR" sz="1200" b="1" baseline="0"/>
            <a:t> détaillées sur les champs de la RF ?</a:t>
          </a:r>
          <a:endParaRPr lang="fr-FR" sz="12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704850</xdr:colOff>
          <xdr:row>91</xdr:row>
          <xdr:rowOff>85725</xdr:rowOff>
        </xdr:from>
        <xdr:to>
          <xdr:col>4</xdr:col>
          <xdr:colOff>1666875</xdr:colOff>
          <xdr:row>92</xdr:row>
          <xdr:rowOff>104775</xdr:rowOff>
        </xdr:to>
        <xdr:sp macro="" textlink="">
          <xdr:nvSpPr>
            <xdr:cNvPr id="1140" name="CheckBox21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4082</xdr:colOff>
          <xdr:row>4</xdr:row>
          <xdr:rowOff>229960</xdr:rowOff>
        </xdr:from>
        <xdr:to>
          <xdr:col>10</xdr:col>
          <xdr:colOff>13607</xdr:colOff>
          <xdr:row>6</xdr:row>
          <xdr:rowOff>204107</xdr:rowOff>
        </xdr:to>
        <xdr:sp macro="" textlink="">
          <xdr:nvSpPr>
            <xdr:cNvPr id="1141" name="CheckBox14" hidden="1">
              <a:extLst>
                <a:ext uri="{63B3BB69-23CF-44E3-9099-C40C66FF867C}">
                  <a14:compatExt spid="_x0000_s1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17689</xdr:colOff>
          <xdr:row>4</xdr:row>
          <xdr:rowOff>118380</xdr:rowOff>
        </xdr:from>
        <xdr:to>
          <xdr:col>15</xdr:col>
          <xdr:colOff>54429</xdr:colOff>
          <xdr:row>6</xdr:row>
          <xdr:rowOff>163286</xdr:rowOff>
        </xdr:to>
        <xdr:sp macro="" textlink="">
          <xdr:nvSpPr>
            <xdr:cNvPr id="1142" name="CheckBox15" hidden="1">
              <a:extLst>
                <a:ext uri="{63B3BB69-23CF-44E3-9099-C40C66FF867C}">
                  <a14:compatExt spid="_x0000_s1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95250</xdr:rowOff>
    </xdr:from>
    <xdr:to>
      <xdr:col>1</xdr:col>
      <xdr:colOff>2105025</xdr:colOff>
      <xdr:row>4</xdr:row>
      <xdr:rowOff>66675</xdr:rowOff>
    </xdr:to>
    <xdr:sp macro="[2]!Macro4" textlink="">
      <xdr:nvSpPr>
        <xdr:cNvPr id="2" name="Rectangle à coins arrondis 1"/>
        <xdr:cNvSpPr/>
      </xdr:nvSpPr>
      <xdr:spPr>
        <a:xfrm>
          <a:off x="76200" y="95250"/>
          <a:ext cx="2943225" cy="7334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RETOUR</a:t>
          </a:r>
          <a:r>
            <a:rPr lang="fr-FR" sz="1400" b="1" baseline="0"/>
            <a:t> FORMULAIRE</a:t>
          </a:r>
          <a:endParaRPr lang="fr-FR" sz="14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Services_Investisseurs\Administration%20des%20donnees\DM%20ENTITIES\PROCEDURES\PROCEDURES%20DME\RM%20-%20Fiches%20Navettes\COMPTES%20CASH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dubillot\AppData\Local\Microsoft\Windows\Temporary%20Internet%20Files\Content.Outlook\I970HICW\Request%20Form%20-%20Cr&#233;ation%20de%20comptes%20titres_esp&#232;ces%20-%20(RM%20-%20DME)%20-%2007-03-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ers"/>
      <sheetName val="Comptes Espèces"/>
      <sheetName val="Compte Titres"/>
      <sheetName val="Fiche Tiers pour CALYON"/>
      <sheetName val="Fiche Comptes pour CALYON"/>
      <sheetName val="Fiche CEDICAM client"/>
      <sheetName val="onglet technique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>
        <row r="5010">
          <cell r="A5010" t="str">
            <v>Oui</v>
          </cell>
          <cell r="B5010" t="str">
            <v>Anglais</v>
          </cell>
          <cell r="C5010" t="str">
            <v>Maître</v>
          </cell>
          <cell r="D5010" t="str">
            <v>FCP</v>
          </cell>
          <cell r="E5010" t="str">
            <v>X</v>
          </cell>
          <cell r="G5010" t="str">
            <v>05</v>
          </cell>
          <cell r="H5010" t="str">
            <v>000 France</v>
          </cell>
          <cell r="I5010" t="str">
            <v>CAIS Bank</v>
          </cell>
        </row>
        <row r="5011">
          <cell r="A5011" t="str">
            <v>Non</v>
          </cell>
          <cell r="B5011" t="str">
            <v>Français</v>
          </cell>
          <cell r="C5011" t="str">
            <v>Nourricier</v>
          </cell>
          <cell r="D5011" t="str">
            <v>FCPI</v>
          </cell>
          <cell r="G5011" t="str">
            <v>06</v>
          </cell>
          <cell r="H5011" t="str">
            <v>001 Monaco</v>
          </cell>
          <cell r="I5011" t="str">
            <v>CALYON</v>
          </cell>
        </row>
        <row r="5012">
          <cell r="D5012" t="str">
            <v>FCPR</v>
          </cell>
          <cell r="G5012" t="str">
            <v>07</v>
          </cell>
          <cell r="H5012" t="str">
            <v>002 Guadeloupe, Martinique, Réunion</v>
          </cell>
          <cell r="I5012" t="str">
            <v>CASA</v>
          </cell>
        </row>
        <row r="5013">
          <cell r="D5013" t="str">
            <v>FCIMT</v>
          </cell>
          <cell r="H5013" t="str">
            <v>004 Polynésie Française, Wallis et Futuna, Mayotte, Saint-Pierre et Miquelon, Terres Australes Françaises</v>
          </cell>
        </row>
        <row r="5014">
          <cell r="D5014" t="str">
            <v>FCPE</v>
          </cell>
          <cell r="H5014" t="str">
            <v>005 Nouvelle Calédonie</v>
          </cell>
        </row>
        <row r="5015">
          <cell r="D5015" t="str">
            <v>SICAV</v>
          </cell>
          <cell r="H5015" t="str">
            <v>006 Guyane Française</v>
          </cell>
        </row>
        <row r="5016">
          <cell r="H5016" t="str">
            <v>003 Autres</v>
          </cell>
        </row>
        <row r="5106">
          <cell r="A5106" t="str">
            <v>Abonné + Contrôlé (AC)</v>
          </cell>
          <cell r="B5106" t="str">
            <v>3 : SAI - DivCom</v>
          </cell>
          <cell r="C5106" t="str">
            <v>Ex CAI-Cedel</v>
          </cell>
          <cell r="D5106" t="str">
            <v>0 Ne pas informer le client</v>
          </cell>
          <cell r="H5106" t="str">
            <v>Oui</v>
          </cell>
          <cell r="I5106" t="str">
            <v>0 Modalités inconnues</v>
          </cell>
          <cell r="L5106" t="str">
            <v>B : Inconnu</v>
          </cell>
          <cell r="M5106" t="str">
            <v>0 Pas de regroupement</v>
          </cell>
          <cell r="Q5106" t="str">
            <v>Normale</v>
          </cell>
        </row>
        <row r="5107">
          <cell r="A5107" t="str">
            <v>Non abonné + Contrôlé (NC)</v>
          </cell>
          <cell r="B5107" t="str">
            <v>5 : Entreprises</v>
          </cell>
          <cell r="C5107" t="str">
            <v>Ex CASA Cedel</v>
          </cell>
          <cell r="D5107" t="str">
            <v>1 Clt à informer de la mise en paiement &amp; du paiement coupon</v>
          </cell>
          <cell r="H5107" t="str">
            <v>Non</v>
          </cell>
          <cell r="I5107" t="str">
            <v xml:space="preserve">1 Clt pouvoir renseigné sur demande </v>
          </cell>
          <cell r="L5107" t="str">
            <v>C :CAIS Bank</v>
          </cell>
          <cell r="M5107" t="str">
            <v>1 Regpt détail en pré-annonce seulement</v>
          </cell>
          <cell r="Q5107" t="str">
            <v>Dérogatoire</v>
          </cell>
        </row>
        <row r="5108">
          <cell r="A5108" t="str">
            <v>Non abonné + Non contrôlé (NN)</v>
          </cell>
          <cell r="B5108" t="str">
            <v>8 :  CLAM</v>
          </cell>
          <cell r="C5108" t="str">
            <v>Ex CAI-Euroclear</v>
          </cell>
          <cell r="D5108" t="str">
            <v>2 Clt à informer du paiement coupon)</v>
          </cell>
          <cell r="H5108" t="str">
            <v>Indeterminé</v>
          </cell>
          <cell r="I5108" t="str">
            <v>2 Clt pouvoir en blanc sur demande</v>
          </cell>
          <cell r="L5108" t="str">
            <v>E :Autres</v>
          </cell>
          <cell r="M5108" t="str">
            <v>2 Regpt détail en pré-annonce et en annonce</v>
          </cell>
          <cell r="Q5108" t="str">
            <v>Privilégiée</v>
          </cell>
        </row>
        <row r="5109">
          <cell r="C5109" t="str">
            <v>Ex CASA euroclear</v>
          </cell>
          <cell r="I5109" t="str">
            <v>3 Clt abonné pouvoir renseigné</v>
          </cell>
          <cell r="M5109" t="str">
            <v>3 Regpt GENR en pré-annonce seulement</v>
          </cell>
        </row>
        <row r="5110">
          <cell r="I5110" t="str">
            <v>4 Clt abonné pouvoir en blanc</v>
          </cell>
          <cell r="M5110" t="str">
            <v>4 Regpt GENR en pré-anonce et en annonce</v>
          </cell>
        </row>
        <row r="5111">
          <cell r="M5111" t="str">
            <v>5 Regpt GENR en pré-annonce et détail en annonce</v>
          </cell>
        </row>
        <row r="5116">
          <cell r="A5116" t="str">
            <v>Ordinaire</v>
          </cell>
          <cell r="B5116" t="str">
            <v>0 cpte non ségrégué</v>
          </cell>
          <cell r="D5116" t="str">
            <v>SA1</v>
          </cell>
          <cell r="E5116" t="str">
            <v>Quotidienne</v>
          </cell>
          <cell r="G5116" t="str">
            <v>D (dernier cours)</v>
          </cell>
          <cell r="H5116" t="str">
            <v>DJO (dernier jour ouvré)</v>
          </cell>
          <cell r="I5116" t="str">
            <v>Mensuel</v>
          </cell>
          <cell r="J5116" t="str">
            <v>1   DEXIA</v>
          </cell>
          <cell r="M5116" t="str">
            <v>01: Avis d'opéré avec restriction à valider</v>
          </cell>
          <cell r="Q5116" t="str">
            <v>Valeurs non cotées</v>
          </cell>
        </row>
        <row r="5117">
          <cell r="A5117" t="str">
            <v>Géré</v>
          </cell>
          <cell r="B5117" t="str">
            <v>1 cpte ségrégué mono-bénéficiaire final</v>
          </cell>
          <cell r="D5117" t="str">
            <v>DC1</v>
          </cell>
          <cell r="E5117" t="str">
            <v>Hebdomadaire</v>
          </cell>
          <cell r="G5117" t="str">
            <v>P (premier cours)</v>
          </cell>
          <cell r="H5117" t="str">
            <v>DJC (dernier jour du mois)</v>
          </cell>
          <cell r="I5117" t="str">
            <v>Trimestriel</v>
          </cell>
          <cell r="J5117" t="str">
            <v>2   CPR</v>
          </cell>
          <cell r="M5117" t="str">
            <v>03: Avis de clearing avec restriction à valider</v>
          </cell>
          <cell r="Q5117" t="str">
            <v>valeurs du groupe crédit Agricole</v>
          </cell>
        </row>
        <row r="5118">
          <cell r="A5118" t="str">
            <v>Conseillé</v>
          </cell>
          <cell r="B5118" t="str">
            <v>2 cpte ségrégué multi-bénéficiaires finaux</v>
          </cell>
          <cell r="D5118" t="str">
            <v>DC2</v>
          </cell>
          <cell r="E5118" t="str">
            <v>Mensuelle</v>
          </cell>
          <cell r="H5118" t="str">
            <v>JOS (jour ouvré suivant)</v>
          </cell>
          <cell r="I5118" t="str">
            <v>Semestriel</v>
          </cell>
          <cell r="J5118" t="str">
            <v>3   VAM</v>
          </cell>
          <cell r="Q5118" t="str">
            <v>Autres</v>
          </cell>
        </row>
        <row r="5119">
          <cell r="E5119" t="str">
            <v>Hebdo-Mensuelle</v>
          </cell>
          <cell r="I5119" t="str">
            <v>Annuel</v>
          </cell>
          <cell r="J5119" t="str">
            <v>4   CLAM (fcp/Fcpe/Sicav)</v>
          </cell>
        </row>
        <row r="5120">
          <cell r="E5120" t="str">
            <v>Trimestrielle</v>
          </cell>
          <cell r="J5120" t="str">
            <v>5  CLAM (fonds nourriciers)</v>
          </cell>
        </row>
        <row r="5121">
          <cell r="E5121" t="str">
            <v>Semestrielle</v>
          </cell>
          <cell r="J5121" t="str">
            <v>8  CCF</v>
          </cell>
        </row>
        <row r="5122">
          <cell r="E5122" t="str">
            <v>Annuelle</v>
          </cell>
          <cell r="J5122" t="str">
            <v>9    ADI</v>
          </cell>
        </row>
        <row r="5123">
          <cell r="J5123" t="str">
            <v>10   SWAN</v>
          </cell>
        </row>
        <row r="5124">
          <cell r="J5124" t="str">
            <v>11   HAMELIN</v>
          </cell>
        </row>
        <row r="5125">
          <cell r="J5125" t="str">
            <v>12   PACIFICA</v>
          </cell>
        </row>
        <row r="5126">
          <cell r="J5126" t="str">
            <v>13   LM SA</v>
          </cell>
        </row>
        <row r="5127">
          <cell r="J5127" t="str">
            <v>14   FCP GDE EUROPE</v>
          </cell>
        </row>
        <row r="5128">
          <cell r="J5128" t="str">
            <v>15   CLAM BAREME FCPE</v>
          </cell>
        </row>
        <row r="5129">
          <cell r="J5129" t="str">
            <v>16    RIVOLI EQUITY FUND</v>
          </cell>
        </row>
        <row r="5130">
          <cell r="J5130" t="str">
            <v>17     CAAM 01 2005</v>
          </cell>
        </row>
        <row r="5131">
          <cell r="J5131" t="str">
            <v>18     CPR 07 2005</v>
          </cell>
        </row>
        <row r="5139">
          <cell r="J5139" t="str">
            <v>J</v>
          </cell>
          <cell r="L5139" t="str">
            <v>Niveau Tiers (identique pour tous les comptes du Tiers)</v>
          </cell>
          <cell r="Q5139" t="str">
            <v>Compte titres sans compte espèces associé (Nature 0159)</v>
          </cell>
        </row>
        <row r="5140">
          <cell r="J5140" t="str">
            <v>J+1</v>
          </cell>
          <cell r="L5140" t="str">
            <v>Spécifique (de niveau compte)</v>
          </cell>
          <cell r="Q5140" t="str">
            <v>Compte titres avec compte espèce associé (Nature 0047)</v>
          </cell>
        </row>
        <row r="5141">
          <cell r="J5141" t="str">
            <v>J+2</v>
          </cell>
        </row>
        <row r="5142">
          <cell r="J5142" t="str">
            <v>J+3</v>
          </cell>
        </row>
        <row r="5145">
          <cell r="L5145" t="str">
            <v xml:space="preserve">Pré-annonce OST demandée par le client </v>
          </cell>
          <cell r="P5145" t="str">
            <v xml:space="preserve">Création </v>
          </cell>
          <cell r="R5145">
            <v>2</v>
          </cell>
        </row>
        <row r="5146">
          <cell r="L5146" t="str">
            <v xml:space="preserve">Pré-annonce "TOUTES OST" </v>
          </cell>
          <cell r="P5146" t="str">
            <v>Modification</v>
          </cell>
          <cell r="R5146">
            <v>3</v>
          </cell>
        </row>
        <row r="5147">
          <cell r="P5147" t="str">
            <v>Clôture</v>
          </cell>
          <cell r="R5147">
            <v>4</v>
          </cell>
        </row>
        <row r="5148">
          <cell r="R5148">
            <v>5</v>
          </cell>
        </row>
        <row r="5149">
          <cell r="R5149">
            <v>6</v>
          </cell>
        </row>
        <row r="5150">
          <cell r="R5150">
            <v>7</v>
          </cell>
        </row>
        <row r="5151">
          <cell r="R5151">
            <v>8</v>
          </cell>
        </row>
        <row r="5152">
          <cell r="R5152">
            <v>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éation comptes-titres"/>
      <sheetName val="Comptes-espèces"/>
      <sheetName val="Data standard code"/>
      <sheetName val="Feuil5"/>
      <sheetName val="Standard Codes"/>
      <sheetName val="Données source 2"/>
      <sheetName val="Request Form - Création de comp"/>
    </sheetNames>
    <definedNames>
      <definedName name="Macro4"/>
    </definedNames>
    <sheetDataSet>
      <sheetData sheetId="0">
        <row r="12">
          <cell r="G12">
            <v>2</v>
          </cell>
        </row>
        <row r="60">
          <cell r="L60" t="str">
            <v/>
          </cell>
        </row>
        <row r="61">
          <cell r="L61" t="str">
            <v/>
          </cell>
        </row>
        <row r="62">
          <cell r="L62" t="str">
            <v/>
          </cell>
        </row>
        <row r="63">
          <cell r="L63" t="str">
            <v/>
          </cell>
        </row>
        <row r="64">
          <cell r="L64" t="str">
            <v/>
          </cell>
        </row>
        <row r="65">
          <cell r="L65" t="str">
            <v/>
          </cell>
        </row>
        <row r="66">
          <cell r="L66" t="str">
            <v/>
          </cell>
        </row>
        <row r="67">
          <cell r="L67" t="str">
            <v/>
          </cell>
        </row>
        <row r="68">
          <cell r="L68" t="str">
            <v/>
          </cell>
        </row>
        <row r="69">
          <cell r="L69" t="str">
            <v/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</sheetData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6:AB91" totalsRowShown="0" headerRowDxfId="29" dataDxfId="28">
  <autoFilter ref="A6:AB91"/>
  <sortState ref="A7:AC91">
    <sortCondition ref="C1:C86"/>
  </sortState>
  <tableColumns count="28">
    <tableColumn id="2" name="Std Cnd Cde" dataDxfId="27"/>
    <tableColumn id="3" name="Mast Cnd Desc" dataDxfId="26"/>
    <tableColumn id="4" name="Cur. Cde" dataDxfId="25"/>
    <tableColumn id="5" name="Cur. Description" dataDxfId="24"/>
    <tableColumn id="6" name="Std Cnd Date" dataDxfId="23"/>
    <tableColumn id="7" name="Cnd Chg Dte" dataDxfId="22"/>
    <tableColumn id="8" name="Cnd Calc Base" dataDxfId="21"/>
    <tableColumn id="9" name="Cnd Period" dataDxfId="20"/>
    <tableColumn id="10" name="Cnd Cal Dbt" dataDxfId="19"/>
    <tableColumn id="11" name="Cnd Cal Cdt" dataDxfId="18"/>
    <tableColumn id="12" name="Dbt1 Rate" dataDxfId="17"/>
    <tableColumn id="13" name="Dbt1 Sprd" dataDxfId="16"/>
    <tableColumn id="14" name="Dbt1 Tier" dataDxfId="15"/>
    <tableColumn id="15" name="Dbt2 Rate" dataDxfId="14"/>
    <tableColumn id="16" name="Dbt2 Sprd" dataDxfId="13"/>
    <tableColumn id="17" name="Dbt2 Tier" dataDxfId="12"/>
    <tableColumn id="18" name="Dbt3 Rate" dataDxfId="11"/>
    <tableColumn id="19" name="Dbt3 Sprd" dataDxfId="10"/>
    <tableColumn id="20" name="Dbt3 Tier" dataDxfId="9"/>
    <tableColumn id="21" name="Crd1 Rate" dataDxfId="8"/>
    <tableColumn id="22" name="Crd1 Sprd" dataDxfId="7"/>
    <tableColumn id="23" name="Crd1 Tier" dataDxfId="6"/>
    <tableColumn id="24" name="Crd2 Rate" dataDxfId="5"/>
    <tableColumn id="25" name="Crd2 Sprd" dataDxfId="4"/>
    <tableColumn id="26" name="Crd2 Tier" dataDxfId="3"/>
    <tableColumn id="27" name="Crd3 Rate" dataDxfId="2"/>
    <tableColumn id="28" name="Crd3 Sprd" dataDxfId="1"/>
    <tableColumn id="29" name="Crd3 Tie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trlProp" Target="../ctrlProps/ctrlProp3.xml"/><Relationship Id="rId39" Type="http://schemas.openxmlformats.org/officeDocument/2006/relationships/ctrlProp" Target="../ctrlProps/ctrlProp16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34" Type="http://schemas.openxmlformats.org/officeDocument/2006/relationships/ctrlProp" Target="../ctrlProps/ctrlProp11.xml"/><Relationship Id="rId42" Type="http://schemas.openxmlformats.org/officeDocument/2006/relationships/ctrlProp" Target="../ctrlProps/ctrlProp19.xml"/><Relationship Id="rId47" Type="http://schemas.openxmlformats.org/officeDocument/2006/relationships/ctrlProp" Target="../ctrlProps/ctrlProp24.xml"/><Relationship Id="rId50" Type="http://schemas.openxmlformats.org/officeDocument/2006/relationships/ctrlProp" Target="../ctrlProps/ctrlProp27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trlProp" Target="../ctrlProps/ctrlProp2.xml"/><Relationship Id="rId33" Type="http://schemas.openxmlformats.org/officeDocument/2006/relationships/ctrlProp" Target="../ctrlProps/ctrlProp10.xml"/><Relationship Id="rId38" Type="http://schemas.openxmlformats.org/officeDocument/2006/relationships/ctrlProp" Target="../ctrlProps/ctrlProp15.xml"/><Relationship Id="rId46" Type="http://schemas.openxmlformats.org/officeDocument/2006/relationships/ctrlProp" Target="../ctrlProps/ctrlProp23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ctrlProp" Target="../ctrlProps/ctrlProp6.xml"/><Relationship Id="rId41" Type="http://schemas.openxmlformats.org/officeDocument/2006/relationships/ctrlProp" Target="../ctrlProps/ctrlProp18.xml"/><Relationship Id="rId54" Type="http://schemas.openxmlformats.org/officeDocument/2006/relationships/ctrlProp" Target="../ctrlProps/ctrlProp3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1.xml"/><Relationship Id="rId32" Type="http://schemas.openxmlformats.org/officeDocument/2006/relationships/ctrlProp" Target="../ctrlProps/ctrlProp9.xml"/><Relationship Id="rId37" Type="http://schemas.openxmlformats.org/officeDocument/2006/relationships/ctrlProp" Target="../ctrlProps/ctrlProp14.xml"/><Relationship Id="rId40" Type="http://schemas.openxmlformats.org/officeDocument/2006/relationships/ctrlProp" Target="../ctrlProps/ctrlProp17.xml"/><Relationship Id="rId45" Type="http://schemas.openxmlformats.org/officeDocument/2006/relationships/ctrlProp" Target="../ctrlProps/ctrlProp22.xml"/><Relationship Id="rId53" Type="http://schemas.openxmlformats.org/officeDocument/2006/relationships/ctrlProp" Target="../ctrlProps/ctrlProp30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trlProp" Target="../ctrlProps/ctrlProp5.xml"/><Relationship Id="rId36" Type="http://schemas.openxmlformats.org/officeDocument/2006/relationships/ctrlProp" Target="../ctrlProps/ctrlProp13.xml"/><Relationship Id="rId49" Type="http://schemas.openxmlformats.org/officeDocument/2006/relationships/ctrlProp" Target="../ctrlProps/ctrlProp26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ctrlProp" Target="../ctrlProps/ctrlProp8.xml"/><Relationship Id="rId44" Type="http://schemas.openxmlformats.org/officeDocument/2006/relationships/ctrlProp" Target="../ctrlProps/ctrlProp21.xml"/><Relationship Id="rId52" Type="http://schemas.openxmlformats.org/officeDocument/2006/relationships/ctrlProp" Target="../ctrlProps/ctrlProp29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ctrlProp" Target="../ctrlProps/ctrlProp4.xml"/><Relationship Id="rId30" Type="http://schemas.openxmlformats.org/officeDocument/2006/relationships/ctrlProp" Target="../ctrlProps/ctrlProp7.xml"/><Relationship Id="rId35" Type="http://schemas.openxmlformats.org/officeDocument/2006/relationships/ctrlProp" Target="../ctrlProps/ctrlProp12.xml"/><Relationship Id="rId43" Type="http://schemas.openxmlformats.org/officeDocument/2006/relationships/ctrlProp" Target="../ctrlProps/ctrlProp20.xml"/><Relationship Id="rId48" Type="http://schemas.openxmlformats.org/officeDocument/2006/relationships/ctrlProp" Target="../ctrlProps/ctrlProp25.xml"/><Relationship Id="rId8" Type="http://schemas.openxmlformats.org/officeDocument/2006/relationships/control" Target="../activeX/activeX3.xml"/><Relationship Id="rId51" Type="http://schemas.openxmlformats.org/officeDocument/2006/relationships/ctrlProp" Target="../ctrlProps/ctrlProp28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C00000"/>
    <pageSetUpPr fitToPage="1"/>
  </sheetPr>
  <dimension ref="A1:AA127"/>
  <sheetViews>
    <sheetView showZeros="0" tabSelected="1" zoomScale="70" zoomScaleNormal="70" workbookViewId="0">
      <selection activeCell="I5" sqref="I5"/>
    </sheetView>
  </sheetViews>
  <sheetFormatPr baseColWidth="10" defaultRowHeight="15" x14ac:dyDescent="0.25"/>
  <cols>
    <col min="1" max="1" width="4" customWidth="1"/>
    <col min="2" max="2" width="56.5703125" bestFit="1" customWidth="1"/>
    <col min="3" max="3" width="21.28515625" customWidth="1"/>
    <col min="4" max="4" width="13.28515625" customWidth="1"/>
    <col min="5" max="5" width="26.28515625" customWidth="1"/>
    <col min="6" max="6" width="18.5703125" customWidth="1"/>
    <col min="7" max="7" width="17" customWidth="1"/>
    <col min="8" max="8" width="15.85546875" customWidth="1"/>
    <col min="9" max="9" width="16.5703125" customWidth="1"/>
    <col min="10" max="10" width="16.7109375" customWidth="1"/>
    <col min="11" max="11" width="14.85546875" customWidth="1"/>
    <col min="12" max="12" width="5" customWidth="1"/>
    <col min="13" max="13" width="10.85546875" customWidth="1"/>
    <col min="14" max="15" width="6.140625" customWidth="1"/>
    <col min="16" max="16" width="7.42578125" customWidth="1"/>
    <col min="17" max="17" width="7.140625" customWidth="1"/>
    <col min="18" max="18" width="6.140625" customWidth="1"/>
    <col min="19" max="19" width="7.7109375" customWidth="1"/>
    <col min="20" max="20" width="8.28515625" customWidth="1"/>
    <col min="21" max="21" width="2.5703125" customWidth="1"/>
    <col min="22" max="22" width="1.7109375" customWidth="1"/>
  </cols>
  <sheetData>
    <row r="1" spans="1:27" ht="22.5" customHeight="1" x14ac:dyDescent="0.25">
      <c r="A1" s="137" t="s">
        <v>190</v>
      </c>
      <c r="B1" s="99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</row>
    <row r="2" spans="1:27" ht="32.25" customHeight="1" thickBot="1" x14ac:dyDescent="0.3">
      <c r="A2" s="25">
        <f>'Données sources'!U2</f>
        <v>17</v>
      </c>
      <c r="B2" s="122"/>
      <c r="C2" s="334"/>
      <c r="D2" s="334"/>
      <c r="E2" s="334"/>
      <c r="F2" s="334"/>
      <c r="G2" s="334"/>
      <c r="H2" s="334"/>
      <c r="I2" s="334"/>
      <c r="J2" s="334"/>
      <c r="K2" s="334"/>
      <c r="L2" s="334"/>
      <c r="M2" s="334"/>
      <c r="N2" s="334"/>
      <c r="O2" s="334"/>
      <c r="P2" s="310" t="s">
        <v>180</v>
      </c>
      <c r="Q2" s="310"/>
      <c r="R2" s="310"/>
      <c r="S2" s="310"/>
      <c r="T2" s="311"/>
      <c r="U2" s="121"/>
      <c r="V2" s="24"/>
      <c r="W2" s="24"/>
      <c r="X2" s="24"/>
      <c r="Y2" s="24"/>
      <c r="Z2" s="24"/>
      <c r="AA2" s="24"/>
    </row>
    <row r="3" spans="1:27" ht="16.5" customHeight="1" x14ac:dyDescent="0.25">
      <c r="A3" s="24"/>
      <c r="B3" s="196"/>
      <c r="C3" s="196"/>
      <c r="D3" s="195"/>
      <c r="E3" s="195"/>
      <c r="F3" s="26"/>
      <c r="G3" s="375"/>
      <c r="H3" s="375"/>
      <c r="I3" s="375"/>
      <c r="J3" s="376"/>
      <c r="K3" s="377"/>
      <c r="L3" s="378"/>
      <c r="M3" s="376"/>
      <c r="N3" s="376"/>
      <c r="O3" s="375"/>
      <c r="P3" s="375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</row>
    <row r="4" spans="1:27" ht="9.75" customHeight="1" x14ac:dyDescent="0.25">
      <c r="A4" s="24"/>
      <c r="B4" s="24"/>
      <c r="C4" s="24"/>
      <c r="D4" s="61"/>
      <c r="E4" s="25"/>
      <c r="F4" s="24"/>
      <c r="G4" s="375"/>
      <c r="H4" s="375"/>
      <c r="I4" s="375"/>
      <c r="J4" s="376"/>
      <c r="K4" s="378"/>
      <c r="L4" s="378"/>
      <c r="M4" s="376"/>
      <c r="N4" s="376"/>
      <c r="O4" s="375"/>
      <c r="P4" s="375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</row>
    <row r="5" spans="1:27" ht="18.75" x14ac:dyDescent="0.3">
      <c r="A5" s="77" t="s">
        <v>107</v>
      </c>
      <c r="B5" s="1"/>
      <c r="C5" s="24"/>
      <c r="D5" s="197"/>
      <c r="E5" s="197"/>
      <c r="F5" s="24"/>
      <c r="G5" s="379"/>
      <c r="H5" s="380"/>
      <c r="I5" s="375"/>
      <c r="J5" s="376"/>
      <c r="K5" s="378"/>
      <c r="L5" s="378"/>
      <c r="M5" s="376"/>
      <c r="N5" s="376"/>
      <c r="O5" s="375"/>
      <c r="P5" s="375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</row>
    <row r="6" spans="1:27" ht="11.25" customHeight="1" x14ac:dyDescent="0.25">
      <c r="A6" s="76"/>
      <c r="B6" s="24"/>
      <c r="C6" s="24"/>
      <c r="D6" s="24"/>
      <c r="E6" s="24"/>
      <c r="F6" s="24"/>
      <c r="G6" s="381"/>
      <c r="H6" s="382"/>
      <c r="I6" s="382"/>
      <c r="J6" s="382"/>
      <c r="K6" s="382"/>
      <c r="L6" s="382"/>
      <c r="M6" s="382"/>
      <c r="N6" s="382"/>
      <c r="O6" s="382"/>
      <c r="P6" s="382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</row>
    <row r="7" spans="1:27" ht="18.75" x14ac:dyDescent="0.3">
      <c r="A7" s="77" t="s">
        <v>107</v>
      </c>
      <c r="B7" s="87"/>
      <c r="C7" s="100"/>
      <c r="D7" s="264"/>
      <c r="E7" s="265"/>
      <c r="F7" s="264"/>
      <c r="G7" s="381"/>
      <c r="H7" s="382"/>
      <c r="I7" s="382"/>
      <c r="J7" s="382"/>
      <c r="K7" s="382"/>
      <c r="L7" s="382"/>
      <c r="M7" s="382"/>
      <c r="N7" s="382"/>
      <c r="O7" s="382"/>
      <c r="P7" s="382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</row>
    <row r="8" spans="1:27" ht="7.5" customHeight="1" x14ac:dyDescent="0.25">
      <c r="A8" s="24"/>
      <c r="B8" s="24"/>
      <c r="C8" s="24"/>
      <c r="D8" s="24"/>
      <c r="E8" s="24"/>
      <c r="F8" s="24"/>
      <c r="G8" s="381"/>
      <c r="H8" s="382"/>
      <c r="I8" s="382"/>
      <c r="J8" s="382"/>
      <c r="K8" s="382"/>
      <c r="L8" s="382"/>
      <c r="M8" s="382"/>
      <c r="N8" s="382"/>
      <c r="O8" s="382"/>
      <c r="P8" s="382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</row>
    <row r="9" spans="1:27" x14ac:dyDescent="0.25">
      <c r="A9" s="231" t="s">
        <v>107</v>
      </c>
      <c r="B9" s="348"/>
      <c r="C9" s="348"/>
      <c r="D9" s="264"/>
      <c r="E9" s="265"/>
      <c r="F9" s="61"/>
      <c r="G9" s="381"/>
      <c r="H9" s="382"/>
      <c r="I9" s="382"/>
      <c r="J9" s="382"/>
      <c r="K9" s="382"/>
      <c r="L9" s="382"/>
      <c r="M9" s="382"/>
      <c r="N9" s="382"/>
      <c r="O9" s="382"/>
      <c r="P9" s="382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</row>
    <row r="10" spans="1:27" x14ac:dyDescent="0.25">
      <c r="A10" s="231"/>
      <c r="B10" s="348"/>
      <c r="C10" s="348"/>
      <c r="D10" s="264"/>
      <c r="E10" s="265"/>
      <c r="F10" s="61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</row>
    <row r="11" spans="1:27" ht="12" customHeight="1" thickBot="1" x14ac:dyDescent="0.3">
      <c r="A11" s="24"/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</row>
    <row r="12" spans="1:27" ht="20.25" customHeight="1" x14ac:dyDescent="0.25">
      <c r="A12" s="24"/>
      <c r="B12" s="293"/>
      <c r="C12" s="294"/>
      <c r="D12" s="294"/>
      <c r="E12" s="294"/>
      <c r="F12" s="294"/>
      <c r="G12" s="294"/>
      <c r="H12" s="294"/>
      <c r="I12" s="294"/>
      <c r="J12" s="294"/>
      <c r="K12" s="294"/>
      <c r="L12" s="294"/>
      <c r="M12" s="294"/>
      <c r="N12" s="294"/>
      <c r="O12" s="294"/>
      <c r="P12" s="294"/>
      <c r="Q12" s="294"/>
      <c r="R12" s="294"/>
      <c r="S12" s="294"/>
      <c r="T12" s="294"/>
      <c r="U12" s="295"/>
      <c r="V12" s="24"/>
      <c r="W12" s="24"/>
      <c r="X12" s="24"/>
      <c r="Y12" s="24"/>
      <c r="Z12" s="24"/>
      <c r="AA12" s="24"/>
    </row>
    <row r="13" spans="1:27" ht="19.5" customHeight="1" x14ac:dyDescent="0.25">
      <c r="A13" s="24"/>
      <c r="B13" s="21"/>
      <c r="C13" s="62"/>
      <c r="D13" s="349"/>
      <c r="E13" s="350"/>
      <c r="F13" s="170"/>
      <c r="G13" s="199"/>
      <c r="H13" s="200"/>
      <c r="I13" s="201"/>
      <c r="J13" s="202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8"/>
      <c r="V13" s="24"/>
      <c r="W13" s="24"/>
      <c r="X13" s="24"/>
      <c r="Y13" s="24"/>
      <c r="Z13" s="24"/>
      <c r="AA13" s="24"/>
    </row>
    <row r="14" spans="1:27" ht="18" customHeight="1" x14ac:dyDescent="0.25">
      <c r="A14" s="24"/>
      <c r="B14" s="20"/>
      <c r="C14" s="213"/>
      <c r="D14" s="213"/>
      <c r="E14" s="213"/>
      <c r="F14" s="213"/>
      <c r="G14" s="27"/>
      <c r="H14" s="206"/>
      <c r="I14" s="207"/>
      <c r="J14" s="207"/>
      <c r="K14" s="208"/>
      <c r="L14" s="27"/>
      <c r="M14" s="351"/>
      <c r="N14" s="207"/>
      <c r="O14" s="207"/>
      <c r="P14" s="207"/>
      <c r="Q14" s="207"/>
      <c r="R14" s="207"/>
      <c r="S14" s="207"/>
      <c r="T14" s="208"/>
      <c r="U14" s="28"/>
      <c r="V14" s="24"/>
      <c r="W14" s="24"/>
      <c r="X14" s="24"/>
      <c r="Y14" s="24"/>
      <c r="Z14" s="24"/>
      <c r="AA14" s="24"/>
    </row>
    <row r="15" spans="1:27" ht="20.25" customHeight="1" x14ac:dyDescent="0.25">
      <c r="A15" s="24"/>
      <c r="B15" s="20"/>
      <c r="C15" s="213"/>
      <c r="D15" s="213"/>
      <c r="E15" s="213"/>
      <c r="F15" s="213"/>
      <c r="G15" s="27"/>
      <c r="H15" s="352"/>
      <c r="I15" s="347"/>
      <c r="J15" s="347"/>
      <c r="K15" s="347"/>
      <c r="L15" s="27"/>
      <c r="M15" s="354"/>
      <c r="N15" s="355"/>
      <c r="O15" s="355"/>
      <c r="P15" s="356"/>
      <c r="Q15" s="359"/>
      <c r="R15" s="355"/>
      <c r="S15" s="355"/>
      <c r="T15" s="356"/>
      <c r="U15" s="28"/>
      <c r="V15" s="24"/>
      <c r="W15" s="24"/>
      <c r="X15" s="24"/>
      <c r="Y15" s="24"/>
      <c r="Z15" s="24"/>
      <c r="AA15" s="24"/>
    </row>
    <row r="16" spans="1:27" ht="15.75" customHeight="1" x14ac:dyDescent="0.25">
      <c r="A16" s="24"/>
      <c r="B16" s="23"/>
      <c r="C16" s="63"/>
      <c r="D16" s="27"/>
      <c r="E16" s="27"/>
      <c r="F16" s="27"/>
      <c r="G16" s="27"/>
      <c r="H16" s="353"/>
      <c r="I16" s="347"/>
      <c r="J16" s="347"/>
      <c r="K16" s="347"/>
      <c r="L16" s="27"/>
      <c r="M16" s="206"/>
      <c r="N16" s="357"/>
      <c r="O16" s="357"/>
      <c r="P16" s="358"/>
      <c r="Q16" s="206"/>
      <c r="R16" s="357"/>
      <c r="S16" s="357"/>
      <c r="T16" s="358"/>
      <c r="U16" s="28"/>
      <c r="V16" s="24"/>
      <c r="W16" s="24"/>
      <c r="X16" s="24"/>
      <c r="Y16" s="24"/>
      <c r="Z16" s="24"/>
      <c r="AA16" s="24"/>
    </row>
    <row r="17" spans="1:27" ht="17.25" customHeight="1" x14ac:dyDescent="0.25">
      <c r="A17" s="24"/>
      <c r="B17" s="29"/>
      <c r="C17" s="27"/>
      <c r="D17" s="27"/>
      <c r="E17" s="27"/>
      <c r="F17" s="27"/>
      <c r="G17" s="27"/>
      <c r="H17" s="13"/>
      <c r="I17" s="335"/>
      <c r="J17" s="335"/>
      <c r="K17" s="335"/>
      <c r="L17" s="27"/>
      <c r="M17" s="345"/>
      <c r="N17" s="345"/>
      <c r="O17" s="345"/>
      <c r="P17" s="345"/>
      <c r="Q17" s="360"/>
      <c r="R17" s="360"/>
      <c r="S17" s="360"/>
      <c r="T17" s="360"/>
      <c r="U17" s="28"/>
      <c r="V17" s="24"/>
      <c r="W17" s="24"/>
      <c r="X17" s="24"/>
      <c r="Y17" s="24"/>
      <c r="Z17" s="24"/>
      <c r="AA17" s="24"/>
    </row>
    <row r="18" spans="1:27" ht="15.75" x14ac:dyDescent="0.25">
      <c r="A18" s="24"/>
      <c r="B18" s="22"/>
      <c r="C18" s="102"/>
      <c r="D18" s="27"/>
      <c r="E18" s="27"/>
      <c r="F18" s="27"/>
      <c r="G18" s="27"/>
      <c r="H18" s="13"/>
      <c r="I18" s="335"/>
      <c r="J18" s="335"/>
      <c r="K18" s="335"/>
      <c r="L18" s="27"/>
      <c r="M18" s="362"/>
      <c r="N18" s="362"/>
      <c r="O18" s="362"/>
      <c r="P18" s="362"/>
      <c r="Q18" s="361"/>
      <c r="R18" s="361"/>
      <c r="S18" s="361"/>
      <c r="T18" s="361"/>
      <c r="U18" s="28"/>
      <c r="V18" s="24"/>
      <c r="W18" s="24"/>
      <c r="X18" s="24"/>
      <c r="Y18" s="24"/>
      <c r="Z18" s="24"/>
      <c r="AA18" s="24"/>
    </row>
    <row r="19" spans="1:27" ht="16.5" customHeight="1" x14ac:dyDescent="0.25">
      <c r="A19" s="24"/>
      <c r="B19" s="29"/>
      <c r="C19" s="27"/>
      <c r="D19" s="24"/>
      <c r="E19" s="24"/>
      <c r="F19" s="27"/>
      <c r="G19" s="27"/>
      <c r="H19" s="13"/>
      <c r="I19" s="335"/>
      <c r="J19" s="335"/>
      <c r="K19" s="335"/>
      <c r="L19" s="27"/>
      <c r="M19" s="217"/>
      <c r="N19" s="218"/>
      <c r="O19" s="218"/>
      <c r="P19" s="219"/>
      <c r="Q19" s="345"/>
      <c r="R19" s="345"/>
      <c r="S19" s="345"/>
      <c r="T19" s="345"/>
      <c r="U19" s="28"/>
      <c r="V19" s="24"/>
      <c r="W19" s="24"/>
      <c r="X19" s="24"/>
      <c r="Y19" s="24"/>
      <c r="Z19" s="24"/>
      <c r="AA19" s="24"/>
    </row>
    <row r="20" spans="1:27" ht="15.75" x14ac:dyDescent="0.25">
      <c r="A20" s="24"/>
      <c r="B20" s="179"/>
      <c r="C20" s="180"/>
      <c r="D20" s="16"/>
      <c r="E20" s="15"/>
      <c r="F20" s="27"/>
      <c r="G20" s="27"/>
      <c r="H20" s="27"/>
      <c r="I20" s="189"/>
      <c r="J20" s="189"/>
      <c r="K20" s="189"/>
      <c r="L20" s="27"/>
      <c r="M20" s="27"/>
      <c r="N20" s="27"/>
      <c r="O20" s="27"/>
      <c r="P20" s="27"/>
      <c r="Q20" s="27"/>
      <c r="R20" s="27"/>
      <c r="S20" s="27"/>
      <c r="T20" s="27"/>
      <c r="U20" s="28"/>
      <c r="V20" s="24"/>
      <c r="W20" s="24"/>
      <c r="X20" s="24"/>
      <c r="Y20" s="24"/>
      <c r="Z20" s="24"/>
      <c r="AA20" s="24"/>
    </row>
    <row r="21" spans="1:27" ht="15.75" x14ac:dyDescent="0.25">
      <c r="A21" s="24"/>
      <c r="B21" s="84"/>
      <c r="C21" s="102"/>
      <c r="D21" s="138"/>
      <c r="E21" s="139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8"/>
      <c r="V21" s="24"/>
      <c r="W21" s="24"/>
      <c r="X21" s="24"/>
      <c r="Y21" s="24"/>
      <c r="Z21" s="24"/>
      <c r="AA21" s="24"/>
    </row>
    <row r="22" spans="1:27" ht="18.75" x14ac:dyDescent="0.25">
      <c r="A22" s="24"/>
      <c r="B22" s="84"/>
      <c r="C22" s="102"/>
      <c r="D22" s="138"/>
      <c r="E22" s="139"/>
      <c r="F22" s="27"/>
      <c r="G22" s="227"/>
      <c r="H22" s="228"/>
      <c r="I22" s="228"/>
      <c r="J22" s="228"/>
      <c r="K22" s="228"/>
      <c r="L22" s="228"/>
      <c r="M22" s="228"/>
      <c r="N22" s="228"/>
      <c r="O22" s="228"/>
      <c r="P22" s="228"/>
      <c r="Q22" s="228"/>
      <c r="R22" s="228"/>
      <c r="S22" s="228"/>
      <c r="T22" s="229"/>
      <c r="U22" s="28"/>
      <c r="V22" s="24"/>
      <c r="W22" s="24"/>
      <c r="X22" s="24"/>
      <c r="Y22" s="24"/>
      <c r="Z22" s="24"/>
      <c r="AA22" s="24"/>
    </row>
    <row r="23" spans="1:27" ht="18.75" customHeight="1" thickBot="1" x14ac:dyDescent="0.3">
      <c r="A23" s="24"/>
      <c r="B23" s="190"/>
      <c r="C23" s="30"/>
      <c r="D23" s="30"/>
      <c r="E23" s="30"/>
      <c r="F23" s="30"/>
      <c r="G23" s="312"/>
      <c r="H23" s="234"/>
      <c r="I23" s="313"/>
      <c r="J23" s="313"/>
      <c r="K23" s="313"/>
      <c r="L23" s="232"/>
      <c r="M23" s="233"/>
      <c r="N23" s="233"/>
      <c r="O23" s="233"/>
      <c r="P23" s="233"/>
      <c r="Q23" s="233"/>
      <c r="R23" s="234"/>
      <c r="S23" s="235"/>
      <c r="T23" s="236"/>
      <c r="U23" s="31"/>
      <c r="V23" s="24"/>
      <c r="W23" s="24"/>
      <c r="X23" s="24"/>
      <c r="Y23" s="24"/>
      <c r="Z23" s="24"/>
      <c r="AA23" s="24"/>
    </row>
    <row r="24" spans="1:27" ht="31.5" customHeight="1" thickBot="1" x14ac:dyDescent="0.3">
      <c r="A24" s="24"/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</row>
    <row r="25" spans="1:27" ht="21" customHeight="1" x14ac:dyDescent="0.25">
      <c r="A25" s="24"/>
      <c r="B25" s="293"/>
      <c r="C25" s="294"/>
      <c r="D25" s="294"/>
      <c r="E25" s="294"/>
      <c r="F25" s="294"/>
      <c r="G25" s="294"/>
      <c r="H25" s="294"/>
      <c r="I25" s="294"/>
      <c r="J25" s="294"/>
      <c r="K25" s="294"/>
      <c r="L25" s="294"/>
      <c r="M25" s="294"/>
      <c r="N25" s="294"/>
      <c r="O25" s="294"/>
      <c r="P25" s="294"/>
      <c r="Q25" s="294"/>
      <c r="R25" s="294"/>
      <c r="S25" s="294"/>
      <c r="T25" s="294"/>
      <c r="U25" s="295"/>
      <c r="V25" s="24"/>
      <c r="W25" s="24"/>
      <c r="X25" s="24"/>
      <c r="Y25" s="24"/>
      <c r="Z25" s="24"/>
      <c r="AA25" s="24"/>
    </row>
    <row r="26" spans="1:27" ht="14.25" customHeight="1" x14ac:dyDescent="0.25">
      <c r="A26" s="24"/>
      <c r="B26" s="32"/>
      <c r="C26" s="33"/>
      <c r="D26" s="33"/>
      <c r="E26" s="33"/>
      <c r="F26" s="33"/>
      <c r="G26" s="336"/>
      <c r="H26" s="337"/>
      <c r="I26" s="14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4"/>
      <c r="V26" s="24"/>
      <c r="W26" s="24"/>
      <c r="X26" s="24"/>
      <c r="Y26" s="24"/>
      <c r="Z26" s="24"/>
      <c r="AA26" s="24"/>
    </row>
    <row r="27" spans="1:27" ht="18.75" customHeight="1" x14ac:dyDescent="0.25">
      <c r="A27" s="24"/>
      <c r="B27" s="32"/>
      <c r="C27" s="256"/>
      <c r="D27" s="256"/>
      <c r="E27" s="257"/>
      <c r="F27" s="176"/>
      <c r="G27" s="10"/>
      <c r="H27" s="11"/>
      <c r="I27" s="144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4"/>
      <c r="V27" s="24"/>
      <c r="W27" s="24"/>
      <c r="X27" s="24"/>
      <c r="Y27" s="24"/>
      <c r="Z27" s="24"/>
      <c r="AA27" s="24"/>
    </row>
    <row r="28" spans="1:27" ht="15.75" x14ac:dyDescent="0.25">
      <c r="A28" s="24"/>
      <c r="B28" s="175"/>
      <c r="C28" s="213"/>
      <c r="D28" s="213"/>
      <c r="E28" s="213"/>
      <c r="F28" s="171"/>
      <c r="G28" s="8"/>
      <c r="H28" s="152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4"/>
      <c r="V28" s="24"/>
      <c r="W28" s="24"/>
      <c r="X28" s="24"/>
      <c r="Y28" s="24"/>
      <c r="Z28" s="24"/>
      <c r="AA28" s="24"/>
    </row>
    <row r="29" spans="1:27" ht="15.75" x14ac:dyDescent="0.25">
      <c r="A29" s="24"/>
      <c r="B29" s="175"/>
      <c r="C29" s="213"/>
      <c r="D29" s="213"/>
      <c r="E29" s="213"/>
      <c r="F29" s="171"/>
      <c r="G29" s="9"/>
      <c r="H29" s="151"/>
      <c r="I29" s="279"/>
      <c r="J29" s="279"/>
      <c r="K29" s="279"/>
      <c r="L29" s="279"/>
      <c r="M29" s="279"/>
      <c r="N29" s="279"/>
      <c r="O29" s="279"/>
      <c r="P29" s="279"/>
      <c r="Q29" s="279"/>
      <c r="R29" s="279"/>
      <c r="S29" s="279"/>
      <c r="T29" s="279"/>
      <c r="U29" s="34"/>
      <c r="V29" s="24"/>
      <c r="W29" s="24"/>
      <c r="X29" s="24"/>
      <c r="Y29" s="24"/>
      <c r="Z29" s="24"/>
      <c r="AA29" s="24"/>
    </row>
    <row r="30" spans="1:27" ht="15.75" customHeight="1" x14ac:dyDescent="0.25">
      <c r="A30" s="24"/>
      <c r="B30" s="175"/>
      <c r="C30" s="213"/>
      <c r="D30" s="213"/>
      <c r="E30" s="213"/>
      <c r="F30" s="171"/>
      <c r="G30" s="9"/>
      <c r="H30" s="151"/>
      <c r="I30" s="203"/>
      <c r="J30" s="203"/>
      <c r="K30" s="203"/>
      <c r="L30" s="203"/>
      <c r="M30" s="203"/>
      <c r="N30" s="203"/>
      <c r="O30" s="203"/>
      <c r="P30" s="35"/>
      <c r="Q30" s="35"/>
      <c r="R30" s="35"/>
      <c r="S30" s="35"/>
      <c r="T30" s="35"/>
      <c r="U30" s="34"/>
      <c r="V30" s="24"/>
      <c r="W30" s="24"/>
      <c r="X30" s="24"/>
      <c r="Y30" s="24"/>
      <c r="Z30" s="24"/>
      <c r="AA30" s="24"/>
    </row>
    <row r="31" spans="1:27" ht="15" customHeight="1" x14ac:dyDescent="0.25">
      <c r="A31" s="24"/>
      <c r="B31" s="175"/>
      <c r="C31" s="213"/>
      <c r="D31" s="213"/>
      <c r="E31" s="213"/>
      <c r="F31" s="171"/>
      <c r="G31" s="9"/>
      <c r="H31" s="151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4"/>
      <c r="V31" s="24"/>
      <c r="W31" s="24"/>
      <c r="X31" s="24"/>
      <c r="Y31" s="24"/>
      <c r="Z31" s="24"/>
      <c r="AA31" s="24"/>
    </row>
    <row r="32" spans="1:27" ht="15.75" x14ac:dyDescent="0.25">
      <c r="A32" s="24"/>
      <c r="B32" s="175"/>
      <c r="C32" s="213"/>
      <c r="D32" s="213"/>
      <c r="E32" s="213"/>
      <c r="F32" s="171"/>
      <c r="G32" s="9"/>
      <c r="H32" s="151"/>
      <c r="I32" s="204"/>
      <c r="J32" s="204"/>
      <c r="K32" s="204"/>
      <c r="L32" s="204"/>
      <c r="M32" s="204"/>
      <c r="N32" s="204"/>
      <c r="O32" s="204"/>
      <c r="P32" s="33"/>
      <c r="Q32" s="33"/>
      <c r="R32" s="33"/>
      <c r="S32" s="33"/>
      <c r="T32" s="33"/>
      <c r="U32" s="34"/>
      <c r="V32" s="24"/>
      <c r="W32" s="24"/>
      <c r="X32" s="24"/>
      <c r="Y32" s="24"/>
      <c r="Z32" s="24"/>
      <c r="AA32" s="24"/>
    </row>
    <row r="33" spans="1:27" ht="15.75" x14ac:dyDescent="0.25">
      <c r="A33" s="24"/>
      <c r="B33" s="175"/>
      <c r="C33" s="213"/>
      <c r="D33" s="213"/>
      <c r="E33" s="213"/>
      <c r="F33" s="171"/>
      <c r="G33" s="9"/>
      <c r="H33" s="151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4"/>
      <c r="V33" s="24"/>
      <c r="W33" s="24"/>
      <c r="X33" s="24"/>
      <c r="Y33" s="24"/>
      <c r="Z33" s="24"/>
      <c r="AA33" s="24"/>
    </row>
    <row r="34" spans="1:27" ht="15.75" customHeight="1" x14ac:dyDescent="0.25">
      <c r="A34" s="24"/>
      <c r="B34" s="175"/>
      <c r="C34" s="213"/>
      <c r="D34" s="213"/>
      <c r="E34" s="213"/>
      <c r="F34" s="171"/>
      <c r="G34" s="9"/>
      <c r="H34" s="151"/>
      <c r="I34" s="33"/>
      <c r="J34" s="33"/>
      <c r="K34" s="33"/>
      <c r="L34" s="33"/>
      <c r="M34" s="346"/>
      <c r="N34" s="346"/>
      <c r="O34" s="346"/>
      <c r="P34" s="346"/>
      <c r="Q34" s="346"/>
      <c r="R34" s="33"/>
      <c r="S34" s="33"/>
      <c r="T34" s="33"/>
      <c r="U34" s="34"/>
      <c r="V34" s="24"/>
      <c r="W34" s="24"/>
      <c r="X34" s="24"/>
      <c r="Y34" s="24"/>
      <c r="Z34" s="24"/>
      <c r="AA34" s="24"/>
    </row>
    <row r="35" spans="1:27" ht="15.75" customHeight="1" x14ac:dyDescent="0.25">
      <c r="A35" s="24"/>
      <c r="B35" s="175"/>
      <c r="C35" s="213"/>
      <c r="D35" s="213"/>
      <c r="E35" s="213"/>
      <c r="F35" s="171"/>
      <c r="G35" s="9"/>
      <c r="H35" s="151"/>
      <c r="I35" s="33"/>
      <c r="J35" s="33"/>
      <c r="K35" s="33"/>
      <c r="L35" s="33"/>
      <c r="M35" s="346"/>
      <c r="N35" s="346"/>
      <c r="O35" s="346"/>
      <c r="P35" s="346"/>
      <c r="Q35" s="346"/>
      <c r="R35" s="33"/>
      <c r="S35" s="33"/>
      <c r="T35" s="33"/>
      <c r="U35" s="34"/>
      <c r="V35" s="24"/>
      <c r="W35" s="24"/>
      <c r="X35" s="24"/>
      <c r="Y35" s="24"/>
      <c r="Z35" s="24"/>
      <c r="AA35" s="24"/>
    </row>
    <row r="36" spans="1:27" ht="15.75" customHeight="1" x14ac:dyDescent="0.25">
      <c r="A36" s="24"/>
      <c r="B36" s="175"/>
      <c r="C36" s="213"/>
      <c r="D36" s="213"/>
      <c r="E36" s="213"/>
      <c r="F36" s="188"/>
      <c r="G36" s="9"/>
      <c r="H36" s="151"/>
      <c r="I36" s="33"/>
      <c r="J36" s="33"/>
      <c r="K36" s="33"/>
      <c r="L36" s="33"/>
      <c r="M36" s="346"/>
      <c r="N36" s="346"/>
      <c r="O36" s="346"/>
      <c r="P36" s="346"/>
      <c r="Q36" s="346"/>
      <c r="R36" s="33"/>
      <c r="S36" s="33"/>
      <c r="T36" s="33"/>
      <c r="U36" s="34"/>
      <c r="V36" s="24"/>
      <c r="W36" s="24"/>
      <c r="X36" s="24"/>
      <c r="Y36" s="24"/>
      <c r="Z36" s="24"/>
      <c r="AA36" s="24"/>
    </row>
    <row r="37" spans="1:27" ht="15.75" x14ac:dyDescent="0.25">
      <c r="A37" s="24"/>
      <c r="B37" s="175"/>
      <c r="C37" s="286"/>
      <c r="D37" s="286"/>
      <c r="E37" s="287"/>
      <c r="F37" s="64"/>
      <c r="G37" s="9"/>
      <c r="H37" s="151"/>
      <c r="I37" s="33"/>
      <c r="J37" s="33"/>
      <c r="K37" s="33"/>
      <c r="L37" s="33"/>
      <c r="M37" s="346"/>
      <c r="N37" s="346"/>
      <c r="O37" s="346"/>
      <c r="P37" s="346"/>
      <c r="Q37" s="346"/>
      <c r="R37" s="33"/>
      <c r="S37" s="33"/>
      <c r="T37" s="33"/>
      <c r="U37" s="34"/>
      <c r="V37" s="24"/>
      <c r="W37" s="24"/>
      <c r="X37" s="24"/>
      <c r="Y37" s="24"/>
      <c r="Z37" s="24"/>
      <c r="AA37" s="24"/>
    </row>
    <row r="38" spans="1:27" ht="15.75" x14ac:dyDescent="0.25">
      <c r="A38" s="24"/>
      <c r="B38" s="175"/>
      <c r="C38" s="286"/>
      <c r="D38" s="286"/>
      <c r="E38" s="287"/>
      <c r="F38" s="64"/>
      <c r="G38" s="9"/>
      <c r="H38" s="151"/>
      <c r="I38" s="33"/>
      <c r="J38" s="33"/>
      <c r="K38" s="33"/>
      <c r="L38" s="33"/>
      <c r="M38" s="346"/>
      <c r="N38" s="346"/>
      <c r="O38" s="346"/>
      <c r="P38" s="346"/>
      <c r="Q38" s="346"/>
      <c r="R38" s="33"/>
      <c r="S38" s="33"/>
      <c r="T38" s="33"/>
      <c r="U38" s="34"/>
      <c r="V38" s="24"/>
      <c r="W38" s="24"/>
      <c r="X38" s="24"/>
      <c r="Y38" s="24"/>
      <c r="Z38" s="24"/>
      <c r="AA38" s="24"/>
    </row>
    <row r="39" spans="1:27" ht="15.75" x14ac:dyDescent="0.25">
      <c r="A39" s="24"/>
      <c r="B39" s="175"/>
      <c r="C39" s="286"/>
      <c r="D39" s="286"/>
      <c r="E39" s="287"/>
      <c r="F39" s="173"/>
      <c r="G39" s="9"/>
      <c r="H39" s="151"/>
      <c r="I39" s="33"/>
      <c r="J39" s="33"/>
      <c r="K39" s="33"/>
      <c r="L39" s="33"/>
      <c r="M39" s="346"/>
      <c r="N39" s="346"/>
      <c r="O39" s="346"/>
      <c r="P39" s="346"/>
      <c r="Q39" s="346"/>
      <c r="R39" s="33"/>
      <c r="S39" s="33"/>
      <c r="T39" s="33"/>
      <c r="U39" s="34"/>
      <c r="V39" s="24"/>
      <c r="W39" s="24"/>
      <c r="X39" s="24"/>
      <c r="Y39" s="24"/>
      <c r="Z39" s="24"/>
      <c r="AA39" s="24"/>
    </row>
    <row r="40" spans="1:27" ht="15.75" x14ac:dyDescent="0.25">
      <c r="A40" s="24"/>
      <c r="B40" s="175"/>
      <c r="C40" s="286"/>
      <c r="D40" s="286"/>
      <c r="E40" s="287"/>
      <c r="F40" s="64"/>
      <c r="G40" s="9"/>
      <c r="H40" s="151"/>
      <c r="I40" s="33"/>
      <c r="J40" s="33"/>
      <c r="K40" s="33"/>
      <c r="L40" s="33"/>
      <c r="M40" s="346"/>
      <c r="N40" s="346"/>
      <c r="O40" s="346"/>
      <c r="P40" s="346"/>
      <c r="Q40" s="346"/>
      <c r="R40" s="33"/>
      <c r="S40" s="33"/>
      <c r="T40" s="33"/>
      <c r="U40" s="34"/>
      <c r="V40" s="24"/>
      <c r="W40" s="24"/>
      <c r="X40" s="24"/>
      <c r="Y40" s="24"/>
      <c r="Z40" s="24"/>
      <c r="AA40" s="24"/>
    </row>
    <row r="41" spans="1:27" ht="15.75" x14ac:dyDescent="0.25">
      <c r="A41" s="24"/>
      <c r="B41" s="175"/>
      <c r="C41" s="286"/>
      <c r="D41" s="286"/>
      <c r="E41" s="287"/>
      <c r="F41" s="173"/>
      <c r="G41" s="9"/>
      <c r="H41" s="151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4"/>
      <c r="V41" s="24"/>
      <c r="W41" s="24"/>
      <c r="X41" s="24"/>
      <c r="Y41" s="24"/>
      <c r="Z41" s="24"/>
      <c r="AA41" s="24"/>
    </row>
    <row r="42" spans="1:27" ht="15.75" x14ac:dyDescent="0.25">
      <c r="A42" s="24"/>
      <c r="B42" s="175"/>
      <c r="C42" s="286"/>
      <c r="D42" s="286"/>
      <c r="E42" s="287"/>
      <c r="F42" s="172"/>
      <c r="G42" s="9"/>
      <c r="H42" s="151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4"/>
      <c r="V42" s="24"/>
      <c r="W42" s="24"/>
      <c r="X42" s="24"/>
      <c r="Y42" s="24"/>
      <c r="Z42" s="24"/>
      <c r="AA42" s="24"/>
    </row>
    <row r="43" spans="1:27" ht="15.75" x14ac:dyDescent="0.25">
      <c r="A43" s="24"/>
      <c r="B43" s="175"/>
      <c r="C43" s="286"/>
      <c r="D43" s="286"/>
      <c r="E43" s="287"/>
      <c r="F43" s="173"/>
      <c r="G43" s="9"/>
      <c r="H43" s="151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4"/>
      <c r="V43" s="24"/>
      <c r="W43" s="24"/>
      <c r="X43" s="24"/>
      <c r="Y43" s="24"/>
      <c r="Z43" s="24"/>
      <c r="AA43" s="24"/>
    </row>
    <row r="44" spans="1:27" ht="15.75" x14ac:dyDescent="0.25">
      <c r="A44" s="24"/>
      <c r="B44" s="141"/>
      <c r="C44" s="286"/>
      <c r="D44" s="286"/>
      <c r="E44" s="287"/>
      <c r="F44" s="173"/>
      <c r="G44" s="9"/>
      <c r="H44" s="151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4"/>
      <c r="V44" s="24"/>
      <c r="W44" s="24"/>
      <c r="X44" s="24"/>
      <c r="Y44" s="24"/>
      <c r="Z44" s="24"/>
      <c r="AA44" s="24"/>
    </row>
    <row r="45" spans="1:27" ht="15.75" x14ac:dyDescent="0.25">
      <c r="A45" s="24"/>
      <c r="B45" s="141"/>
      <c r="C45" s="286"/>
      <c r="D45" s="286"/>
      <c r="E45" s="287"/>
      <c r="F45" s="173"/>
      <c r="G45" s="9"/>
      <c r="H45" s="9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4"/>
      <c r="V45" s="24"/>
      <c r="W45" s="24"/>
      <c r="X45" s="24"/>
      <c r="Y45" s="24"/>
      <c r="Z45" s="24"/>
      <c r="AA45" s="24"/>
    </row>
    <row r="46" spans="1:27" ht="15.75" customHeight="1" x14ac:dyDescent="0.25">
      <c r="A46" s="24"/>
      <c r="B46" s="150"/>
      <c r="C46" s="211"/>
      <c r="D46" s="211"/>
      <c r="E46" s="212"/>
      <c r="F46" s="174"/>
      <c r="G46" s="151"/>
      <c r="H46" s="9"/>
      <c r="I46" s="205"/>
      <c r="J46" s="205"/>
      <c r="K46" s="205"/>
      <c r="L46" s="205"/>
      <c r="M46" s="205"/>
      <c r="N46" s="205"/>
      <c r="O46" s="205"/>
      <c r="P46" s="27"/>
      <c r="Q46" s="27"/>
      <c r="R46" s="27"/>
      <c r="S46" s="27"/>
      <c r="T46" s="27"/>
      <c r="U46" s="28"/>
      <c r="V46" s="24"/>
      <c r="W46" s="24"/>
      <c r="X46" s="24"/>
      <c r="Y46" s="24"/>
      <c r="Z46" s="24"/>
      <c r="AA46" s="24"/>
    </row>
    <row r="47" spans="1:27" ht="15.75" customHeight="1" x14ac:dyDescent="0.25">
      <c r="A47" s="24"/>
      <c r="B47" s="150"/>
      <c r="C47" s="211"/>
      <c r="D47" s="211"/>
      <c r="E47" s="212"/>
      <c r="F47" s="174"/>
      <c r="G47" s="151"/>
      <c r="H47" s="9"/>
      <c r="I47" s="177"/>
      <c r="J47" s="177"/>
      <c r="K47" s="177"/>
      <c r="L47" s="177"/>
      <c r="M47" s="177"/>
      <c r="N47" s="177"/>
      <c r="O47" s="177"/>
      <c r="P47" s="27"/>
      <c r="Q47" s="27"/>
      <c r="R47" s="27"/>
      <c r="S47" s="27"/>
      <c r="T47" s="27"/>
      <c r="U47" s="28"/>
      <c r="V47" s="24"/>
      <c r="W47" s="24"/>
      <c r="X47" s="24"/>
      <c r="Y47" s="24"/>
      <c r="Z47" s="24"/>
      <c r="AA47" s="24"/>
    </row>
    <row r="48" spans="1:27" ht="15.75" customHeight="1" x14ac:dyDescent="0.25">
      <c r="A48" s="24"/>
      <c r="B48" s="150"/>
      <c r="C48" s="211"/>
      <c r="D48" s="211"/>
      <c r="E48" s="212"/>
      <c r="F48" s="174"/>
      <c r="G48" s="151"/>
      <c r="H48" s="9"/>
      <c r="I48" s="177"/>
      <c r="J48" s="177"/>
      <c r="K48" s="177"/>
      <c r="L48" s="177"/>
      <c r="M48" s="177"/>
      <c r="N48" s="177"/>
      <c r="O48" s="177"/>
      <c r="P48" s="27"/>
      <c r="Q48" s="27"/>
      <c r="R48" s="27"/>
      <c r="S48" s="27"/>
      <c r="T48" s="27"/>
      <c r="U48" s="28"/>
      <c r="V48" s="24"/>
      <c r="W48" s="24"/>
      <c r="X48" s="24"/>
      <c r="Y48" s="24"/>
      <c r="Z48" s="24"/>
      <c r="AA48" s="24"/>
    </row>
    <row r="49" spans="1:27" ht="15.75" customHeight="1" x14ac:dyDescent="0.25">
      <c r="A49" s="24"/>
      <c r="B49" s="150"/>
      <c r="C49" s="213"/>
      <c r="D49" s="213"/>
      <c r="E49" s="213"/>
      <c r="F49" s="188"/>
      <c r="G49" s="151"/>
      <c r="H49" s="9"/>
      <c r="I49" s="177"/>
      <c r="J49" s="177"/>
      <c r="K49" s="177"/>
      <c r="L49" s="177"/>
      <c r="M49" s="177"/>
      <c r="N49" s="177"/>
      <c r="O49" s="177"/>
      <c r="P49" s="27"/>
      <c r="Q49" s="27"/>
      <c r="R49" s="27"/>
      <c r="S49" s="27"/>
      <c r="T49" s="27"/>
      <c r="U49" s="28"/>
      <c r="V49" s="24"/>
      <c r="W49" s="24"/>
      <c r="X49" s="24"/>
      <c r="Y49" s="24"/>
      <c r="Z49" s="24"/>
      <c r="AA49" s="24"/>
    </row>
    <row r="50" spans="1:27" ht="15.75" customHeight="1" x14ac:dyDescent="0.25">
      <c r="A50" s="24"/>
      <c r="B50" s="150"/>
      <c r="C50" s="213"/>
      <c r="D50" s="213"/>
      <c r="E50" s="213"/>
      <c r="F50" s="178"/>
      <c r="G50" s="151"/>
      <c r="H50" s="9"/>
      <c r="I50" s="177"/>
      <c r="J50" s="177"/>
      <c r="K50" s="177"/>
      <c r="L50" s="177"/>
      <c r="M50" s="177"/>
      <c r="N50" s="177"/>
      <c r="O50" s="177"/>
      <c r="P50" s="27"/>
      <c r="Q50" s="27"/>
      <c r="R50" s="27"/>
      <c r="S50" s="27"/>
      <c r="T50" s="27"/>
      <c r="U50" s="28"/>
      <c r="V50" s="24"/>
      <c r="W50" s="24"/>
      <c r="X50" s="24"/>
      <c r="Y50" s="24"/>
      <c r="Z50" s="24"/>
      <c r="AA50" s="24"/>
    </row>
    <row r="51" spans="1:27" ht="15.75" customHeight="1" x14ac:dyDescent="0.25">
      <c r="A51" s="24"/>
      <c r="B51" s="150"/>
      <c r="C51" s="213"/>
      <c r="D51" s="213"/>
      <c r="E51" s="213"/>
      <c r="F51" s="178"/>
      <c r="G51" s="151"/>
      <c r="H51" s="9"/>
      <c r="I51" s="177"/>
      <c r="J51" s="177"/>
      <c r="K51" s="177"/>
      <c r="L51" s="177"/>
      <c r="M51" s="177"/>
      <c r="N51" s="177"/>
      <c r="O51" s="177"/>
      <c r="P51" s="27"/>
      <c r="Q51" s="27"/>
      <c r="R51" s="27"/>
      <c r="S51" s="27"/>
      <c r="T51" s="27"/>
      <c r="U51" s="28"/>
      <c r="V51" s="24"/>
      <c r="W51" s="24"/>
      <c r="X51" s="24"/>
      <c r="Y51" s="24"/>
      <c r="Z51" s="24"/>
      <c r="AA51" s="24"/>
    </row>
    <row r="52" spans="1:27" ht="15.75" customHeight="1" x14ac:dyDescent="0.25">
      <c r="A52" s="24"/>
      <c r="B52" s="150"/>
      <c r="C52" s="213"/>
      <c r="D52" s="213"/>
      <c r="E52" s="213"/>
      <c r="F52" s="178"/>
      <c r="G52" s="151"/>
      <c r="H52" s="9"/>
      <c r="I52" s="177"/>
      <c r="J52" s="177"/>
      <c r="K52" s="177"/>
      <c r="L52" s="177"/>
      <c r="M52" s="177"/>
      <c r="N52" s="177"/>
      <c r="O52" s="177"/>
      <c r="P52" s="27"/>
      <c r="Q52" s="27"/>
      <c r="R52" s="27"/>
      <c r="S52" s="27"/>
      <c r="T52" s="27"/>
      <c r="U52" s="28"/>
      <c r="V52" s="24"/>
      <c r="W52" s="24"/>
      <c r="X52" s="24"/>
      <c r="Y52" s="24"/>
      <c r="Z52" s="24"/>
      <c r="AA52" s="24"/>
    </row>
    <row r="53" spans="1:27" ht="15.75" customHeight="1" x14ac:dyDescent="0.25">
      <c r="A53" s="24"/>
      <c r="B53" s="182"/>
      <c r="C53" s="211"/>
      <c r="D53" s="211"/>
      <c r="E53" s="212"/>
      <c r="F53" s="181"/>
      <c r="G53" s="151"/>
      <c r="H53" s="9"/>
      <c r="I53" s="177"/>
      <c r="J53" s="177"/>
      <c r="K53" s="177"/>
      <c r="L53" s="177"/>
      <c r="M53" s="177"/>
      <c r="N53" s="177"/>
      <c r="O53" s="177"/>
      <c r="P53" s="27"/>
      <c r="Q53" s="27"/>
      <c r="R53" s="27"/>
      <c r="S53" s="27"/>
      <c r="T53" s="27"/>
      <c r="U53" s="28"/>
      <c r="V53" s="24" t="b">
        <v>0</v>
      </c>
      <c r="W53" s="24"/>
      <c r="X53" s="24"/>
      <c r="Y53" s="24"/>
      <c r="Z53" s="24"/>
      <c r="AA53" s="24"/>
    </row>
    <row r="54" spans="1:27" ht="15.75" customHeight="1" thickBot="1" x14ac:dyDescent="0.3">
      <c r="A54" s="24"/>
      <c r="B54" s="191"/>
      <c r="C54" s="214"/>
      <c r="D54" s="214"/>
      <c r="E54" s="214"/>
      <c r="F54" s="192"/>
      <c r="G54" s="193"/>
      <c r="H54" s="194"/>
      <c r="I54" s="149"/>
      <c r="J54" s="149"/>
      <c r="K54" s="149"/>
      <c r="L54" s="149"/>
      <c r="M54" s="149"/>
      <c r="N54" s="149"/>
      <c r="O54" s="149"/>
      <c r="P54" s="30"/>
      <c r="Q54" s="30"/>
      <c r="R54" s="30"/>
      <c r="S54" s="30"/>
      <c r="T54" s="30"/>
      <c r="U54" s="31"/>
      <c r="V54" s="24" t="b">
        <v>1</v>
      </c>
      <c r="W54" s="24"/>
      <c r="X54" s="24"/>
      <c r="Y54" s="24"/>
      <c r="Z54" s="24"/>
      <c r="AA54" s="24"/>
    </row>
    <row r="55" spans="1:27" ht="27" customHeight="1" thickBot="1" x14ac:dyDescent="0.3">
      <c r="A55" s="24"/>
      <c r="B55" s="24"/>
      <c r="C55" s="24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</row>
    <row r="56" spans="1:27" ht="20.25" customHeight="1" x14ac:dyDescent="0.25">
      <c r="A56" s="24"/>
      <c r="B56" s="293"/>
      <c r="C56" s="294"/>
      <c r="D56" s="294"/>
      <c r="E56" s="294"/>
      <c r="F56" s="294"/>
      <c r="G56" s="294"/>
      <c r="H56" s="294"/>
      <c r="I56" s="294"/>
      <c r="J56" s="294"/>
      <c r="K56" s="294"/>
      <c r="L56" s="294"/>
      <c r="M56" s="294"/>
      <c r="N56" s="294"/>
      <c r="O56" s="294"/>
      <c r="P56" s="294"/>
      <c r="Q56" s="294"/>
      <c r="R56" s="294"/>
      <c r="S56" s="294"/>
      <c r="T56" s="294"/>
      <c r="U56" s="295"/>
      <c r="V56" s="24"/>
      <c r="W56" s="24"/>
      <c r="X56" s="24"/>
      <c r="Y56" s="24"/>
      <c r="Z56" s="24"/>
      <c r="AA56" s="24"/>
    </row>
    <row r="57" spans="1:27" ht="15.75" x14ac:dyDescent="0.25">
      <c r="A57" s="24"/>
      <c r="B57" s="316"/>
      <c r="C57" s="317"/>
      <c r="D57" s="146"/>
      <c r="E57" s="60"/>
      <c r="F57" s="38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4"/>
      <c r="V57" s="24"/>
      <c r="W57" s="24"/>
      <c r="X57" s="24"/>
      <c r="Y57" s="24"/>
      <c r="Z57" s="24"/>
      <c r="AA57" s="24"/>
    </row>
    <row r="58" spans="1:27" ht="15.75" x14ac:dyDescent="0.25">
      <c r="A58" s="24"/>
      <c r="B58" s="254"/>
      <c r="C58" s="317"/>
      <c r="D58" s="146"/>
      <c r="E58" s="60"/>
      <c r="F58" s="318"/>
      <c r="G58" s="318"/>
      <c r="H58" s="318"/>
      <c r="I58" s="318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4"/>
      <c r="V58" s="24"/>
      <c r="W58" s="24"/>
      <c r="X58" s="24"/>
      <c r="Y58" s="24"/>
      <c r="Z58" s="24"/>
      <c r="AA58" s="24"/>
    </row>
    <row r="59" spans="1:27" ht="16.5" thickBot="1" x14ac:dyDescent="0.3">
      <c r="A59" s="24"/>
      <c r="B59" s="59"/>
      <c r="C59" s="324"/>
      <c r="D59" s="325"/>
      <c r="E59" s="321"/>
      <c r="F59" s="322"/>
      <c r="G59" s="322"/>
      <c r="H59" s="323"/>
      <c r="I59" s="342"/>
      <c r="J59" s="343"/>
      <c r="K59" s="343"/>
      <c r="L59" s="343"/>
      <c r="M59" s="343"/>
      <c r="N59" s="343"/>
      <c r="O59" s="36"/>
      <c r="P59" s="36"/>
      <c r="Q59" s="36"/>
      <c r="R59" s="36"/>
      <c r="S59" s="36"/>
      <c r="T59" s="36"/>
      <c r="U59" s="37"/>
      <c r="V59" s="24"/>
      <c r="W59" s="24"/>
      <c r="X59" s="24"/>
      <c r="Y59" s="24"/>
      <c r="Z59" s="24"/>
      <c r="AA59" s="24"/>
    </row>
    <row r="60" spans="1:27" ht="31.5" customHeight="1" thickBot="1" x14ac:dyDescent="0.3">
      <c r="A60" s="24"/>
      <c r="B60" s="24"/>
      <c r="C60" s="24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</row>
    <row r="61" spans="1:27" ht="19.5" customHeight="1" x14ac:dyDescent="0.25">
      <c r="A61" s="24"/>
      <c r="B61" s="293"/>
      <c r="C61" s="294"/>
      <c r="D61" s="294"/>
      <c r="E61" s="294"/>
      <c r="F61" s="294"/>
      <c r="G61" s="294"/>
      <c r="H61" s="294"/>
      <c r="I61" s="294"/>
      <c r="J61" s="294"/>
      <c r="K61" s="294"/>
      <c r="L61" s="294"/>
      <c r="M61" s="294"/>
      <c r="N61" s="294"/>
      <c r="O61" s="294"/>
      <c r="P61" s="294"/>
      <c r="Q61" s="294"/>
      <c r="R61" s="294"/>
      <c r="S61" s="294"/>
      <c r="T61" s="294"/>
      <c r="U61" s="295"/>
      <c r="V61" s="24"/>
      <c r="W61" s="24"/>
      <c r="X61" s="24"/>
      <c r="Y61" s="24"/>
      <c r="Z61" s="24"/>
      <c r="AA61" s="24"/>
    </row>
    <row r="62" spans="1:27" ht="19.5" customHeight="1" x14ac:dyDescent="0.25">
      <c r="A62" s="24"/>
      <c r="B62" s="319"/>
      <c r="C62" s="320"/>
      <c r="D62" s="320"/>
      <c r="E62" s="12"/>
      <c r="F62" s="291"/>
      <c r="G62" s="292"/>
      <c r="H62" s="27"/>
      <c r="I62" s="39"/>
      <c r="J62" s="39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8"/>
      <c r="V62" s="24"/>
      <c r="W62" s="24"/>
      <c r="X62" s="24"/>
      <c r="Y62" s="24"/>
      <c r="Z62" s="24"/>
      <c r="AA62" s="24"/>
    </row>
    <row r="63" spans="1:27" ht="15" customHeight="1" x14ac:dyDescent="0.25">
      <c r="A63" s="28"/>
      <c r="B63" s="213"/>
      <c r="C63" s="213"/>
      <c r="D63" s="213"/>
      <c r="E63" s="65"/>
      <c r="F63" s="213"/>
      <c r="G63" s="213"/>
      <c r="H63" s="27"/>
      <c r="I63" s="338"/>
      <c r="J63" s="338"/>
      <c r="K63" s="338"/>
      <c r="L63" s="27"/>
      <c r="M63" s="27"/>
      <c r="N63" s="27"/>
      <c r="O63" s="27"/>
      <c r="P63" s="27"/>
      <c r="Q63" s="27"/>
      <c r="R63" s="27"/>
      <c r="S63" s="27"/>
      <c r="T63" s="27"/>
      <c r="U63" s="28"/>
      <c r="V63" s="24"/>
      <c r="W63" s="24"/>
      <c r="X63" s="24"/>
      <c r="Y63" s="24"/>
      <c r="Z63" s="24"/>
      <c r="AA63" s="24"/>
    </row>
    <row r="64" spans="1:27" ht="15" customHeight="1" x14ac:dyDescent="0.25">
      <c r="A64" s="24"/>
      <c r="B64" s="331"/>
      <c r="C64" s="286"/>
      <c r="D64" s="287"/>
      <c r="E64" s="66"/>
      <c r="F64" s="339"/>
      <c r="G64" s="286"/>
      <c r="H64" s="27"/>
      <c r="I64" s="338"/>
      <c r="J64" s="338"/>
      <c r="K64" s="338"/>
      <c r="L64" s="27"/>
      <c r="M64" s="27"/>
      <c r="N64" s="27"/>
      <c r="O64" s="27"/>
      <c r="P64" s="27"/>
      <c r="Q64" s="27"/>
      <c r="R64" s="27"/>
      <c r="S64" s="27"/>
      <c r="T64" s="27"/>
      <c r="U64" s="28"/>
      <c r="V64" s="24"/>
      <c r="W64" s="24"/>
      <c r="X64" s="24"/>
      <c r="Y64" s="24"/>
      <c r="Z64" s="24"/>
      <c r="AA64" s="24"/>
    </row>
    <row r="65" spans="1:27" ht="15" customHeight="1" thickBot="1" x14ac:dyDescent="0.3">
      <c r="A65" s="24"/>
      <c r="B65" s="340"/>
      <c r="C65" s="341"/>
      <c r="D65" s="341"/>
      <c r="E65" s="67"/>
      <c r="F65" s="314"/>
      <c r="G65" s="315"/>
      <c r="H65" s="30"/>
      <c r="I65" s="30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0"/>
      <c r="U65" s="31"/>
      <c r="V65" s="24"/>
      <c r="W65" s="24"/>
      <c r="X65" s="24"/>
      <c r="Y65" s="24"/>
      <c r="Z65" s="24"/>
      <c r="AA65" s="24"/>
    </row>
    <row r="66" spans="1:27" ht="30" customHeight="1" thickBot="1" x14ac:dyDescent="0.3">
      <c r="A66" s="24"/>
      <c r="B66" s="24"/>
      <c r="C66" s="24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4"/>
      <c r="X66" s="24"/>
      <c r="Y66" s="24"/>
      <c r="Z66" s="24"/>
      <c r="AA66" s="24"/>
    </row>
    <row r="67" spans="1:27" ht="19.5" customHeight="1" x14ac:dyDescent="0.25">
      <c r="A67" s="24"/>
      <c r="B67" s="293"/>
      <c r="C67" s="294"/>
      <c r="D67" s="294"/>
      <c r="E67" s="294"/>
      <c r="F67" s="294"/>
      <c r="G67" s="294"/>
      <c r="H67" s="294"/>
      <c r="I67" s="294"/>
      <c r="J67" s="294"/>
      <c r="K67" s="294"/>
      <c r="L67" s="294"/>
      <c r="M67" s="294"/>
      <c r="N67" s="294"/>
      <c r="O67" s="294"/>
      <c r="P67" s="294"/>
      <c r="Q67" s="294"/>
      <c r="R67" s="294"/>
      <c r="S67" s="294"/>
      <c r="T67" s="294"/>
      <c r="U67" s="295"/>
      <c r="V67" s="24"/>
      <c r="W67" s="24"/>
      <c r="X67" s="24"/>
      <c r="Y67" s="24"/>
      <c r="Z67" s="24"/>
      <c r="AA67" s="24"/>
    </row>
    <row r="68" spans="1:27" ht="15.75" x14ac:dyDescent="0.25">
      <c r="A68" s="24"/>
      <c r="B68" s="327"/>
      <c r="C68" s="328"/>
      <c r="D68" s="329"/>
      <c r="E68" s="147"/>
      <c r="F68" s="4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4"/>
      <c r="V68" s="24"/>
      <c r="W68" s="24"/>
      <c r="X68" s="24"/>
      <c r="Y68" s="24"/>
      <c r="Z68" s="24"/>
      <c r="AA68" s="24"/>
    </row>
    <row r="69" spans="1:27" ht="15.75" x14ac:dyDescent="0.25">
      <c r="A69" s="24"/>
      <c r="B69" s="327"/>
      <c r="C69" s="328"/>
      <c r="D69" s="330"/>
      <c r="E69" s="153"/>
      <c r="F69" s="209"/>
      <c r="G69" s="210"/>
      <c r="H69" s="140"/>
      <c r="I69" s="140"/>
      <c r="J69" s="140"/>
      <c r="K69" s="140"/>
      <c r="L69" s="198"/>
      <c r="M69" s="198"/>
      <c r="N69" s="198"/>
      <c r="O69" s="198"/>
      <c r="P69" s="198"/>
      <c r="Q69" s="33"/>
      <c r="R69" s="33"/>
      <c r="S69" s="33"/>
      <c r="T69" s="33"/>
      <c r="U69" s="34"/>
      <c r="V69" s="24"/>
      <c r="W69" s="24"/>
      <c r="X69" s="24"/>
      <c r="Y69" s="24"/>
      <c r="Z69" s="24"/>
      <c r="AA69" s="24"/>
    </row>
    <row r="70" spans="1:27" ht="15.75" customHeight="1" x14ac:dyDescent="0.25">
      <c r="A70" s="24"/>
      <c r="B70" s="142"/>
      <c r="C70" s="326"/>
      <c r="D70" s="326"/>
      <c r="E70" s="108"/>
      <c r="F70" s="33"/>
      <c r="G70" s="33"/>
      <c r="H70" s="140"/>
      <c r="I70" s="140"/>
      <c r="J70" s="140"/>
      <c r="K70" s="140"/>
      <c r="L70" s="198"/>
      <c r="M70" s="198"/>
      <c r="N70" s="198"/>
      <c r="O70" s="198"/>
      <c r="P70" s="198"/>
      <c r="Q70" s="33"/>
      <c r="R70" s="33"/>
      <c r="S70" s="33"/>
      <c r="T70" s="33"/>
      <c r="U70" s="34"/>
      <c r="V70" s="24"/>
      <c r="W70" s="24"/>
      <c r="X70" s="24"/>
      <c r="Y70" s="24"/>
      <c r="Z70" s="24"/>
      <c r="AA70" s="24"/>
    </row>
    <row r="71" spans="1:27" ht="15.75" x14ac:dyDescent="0.25">
      <c r="A71" s="24"/>
      <c r="B71" s="40"/>
      <c r="C71" s="41"/>
      <c r="D71" s="42"/>
      <c r="E71" s="46"/>
      <c r="F71" s="33"/>
      <c r="G71" s="33"/>
      <c r="H71" s="43"/>
      <c r="I71" s="4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4"/>
      <c r="V71" s="24"/>
      <c r="W71" s="24"/>
      <c r="X71" s="24"/>
      <c r="Y71" s="24"/>
      <c r="Z71" s="24"/>
      <c r="AA71" s="24"/>
    </row>
    <row r="72" spans="1:27" ht="15.75" x14ac:dyDescent="0.25">
      <c r="A72" s="24"/>
      <c r="B72" s="327"/>
      <c r="C72" s="328"/>
      <c r="D72" s="328"/>
      <c r="E72" s="148"/>
      <c r="F72" s="209"/>
      <c r="G72" s="210"/>
      <c r="H72" s="68"/>
      <c r="I72" s="68"/>
      <c r="J72" s="68"/>
      <c r="K72" s="68"/>
      <c r="L72" s="215"/>
      <c r="M72" s="344"/>
      <c r="N72" s="215"/>
      <c r="O72" s="216"/>
      <c r="P72" s="216"/>
      <c r="Q72" s="33"/>
      <c r="R72" s="33"/>
      <c r="S72" s="33"/>
      <c r="T72" s="33"/>
      <c r="U72" s="34"/>
      <c r="V72" s="24"/>
      <c r="W72" s="24"/>
      <c r="X72" s="24"/>
      <c r="Y72" s="24"/>
      <c r="Z72" s="24"/>
      <c r="AA72" s="24"/>
    </row>
    <row r="73" spans="1:27" x14ac:dyDescent="0.25">
      <c r="A73" s="24"/>
      <c r="B73" s="32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4"/>
      <c r="V73" s="24"/>
      <c r="W73" s="24"/>
      <c r="X73" s="24"/>
      <c r="Y73" s="24"/>
      <c r="Z73" s="24"/>
      <c r="AA73" s="24"/>
    </row>
    <row r="74" spans="1:27" ht="15.75" x14ac:dyDescent="0.25">
      <c r="A74" s="24"/>
      <c r="B74" s="254"/>
      <c r="C74" s="255"/>
      <c r="D74" s="255"/>
      <c r="E74" s="69"/>
      <c r="F74" s="252"/>
      <c r="G74" s="25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4"/>
      <c r="V74" s="24"/>
      <c r="W74" s="24"/>
      <c r="X74" s="24"/>
      <c r="Y74" s="24"/>
      <c r="Z74" s="24"/>
      <c r="AA74" s="24"/>
    </row>
    <row r="75" spans="1:27" ht="15" customHeight="1" x14ac:dyDescent="0.25">
      <c r="A75" s="24"/>
      <c r="B75" s="254"/>
      <c r="C75" s="255"/>
      <c r="D75" s="255"/>
      <c r="E75" s="153"/>
      <c r="F75" s="244"/>
      <c r="G75" s="244"/>
      <c r="H75" s="245"/>
      <c r="I75" s="246"/>
      <c r="J75" s="247"/>
      <c r="K75" s="248"/>
      <c r="L75" s="33"/>
      <c r="M75" s="33"/>
      <c r="N75" s="33"/>
      <c r="O75" s="33"/>
      <c r="P75" s="33"/>
      <c r="Q75" s="33"/>
      <c r="R75" s="33"/>
      <c r="S75" s="33"/>
      <c r="T75" s="33"/>
      <c r="U75" s="34"/>
      <c r="V75" s="24"/>
      <c r="W75" s="24"/>
      <c r="X75" s="24"/>
      <c r="Y75" s="24"/>
      <c r="Z75" s="24"/>
      <c r="AA75" s="24"/>
    </row>
    <row r="76" spans="1:27" ht="12.75" customHeight="1" x14ac:dyDescent="0.25">
      <c r="A76" s="24"/>
      <c r="B76" s="32"/>
      <c r="C76" s="33"/>
      <c r="D76" s="33"/>
      <c r="E76" s="44"/>
      <c r="F76" s="44"/>
      <c r="G76" s="44"/>
      <c r="H76" s="44"/>
      <c r="I76" s="249"/>
      <c r="J76" s="250"/>
      <c r="K76" s="251"/>
      <c r="L76" s="33"/>
      <c r="M76" s="33"/>
      <c r="N76" s="33"/>
      <c r="O76" s="33"/>
      <c r="P76" s="33"/>
      <c r="Q76" s="33"/>
      <c r="R76" s="33"/>
      <c r="S76" s="33"/>
      <c r="T76" s="33"/>
      <c r="U76" s="34"/>
      <c r="V76" s="24"/>
      <c r="W76" s="24"/>
      <c r="X76" s="24"/>
      <c r="Y76" s="24"/>
      <c r="Z76" s="24"/>
      <c r="AA76" s="24"/>
    </row>
    <row r="77" spans="1:27" ht="6" customHeight="1" x14ac:dyDescent="0.25">
      <c r="A77" s="24"/>
      <c r="B77" s="32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4"/>
      <c r="V77" s="24"/>
      <c r="W77" s="24"/>
      <c r="X77" s="24"/>
      <c r="Y77" s="24"/>
      <c r="Z77" s="24"/>
      <c r="AA77" s="24"/>
    </row>
    <row r="78" spans="1:27" ht="15" customHeight="1" x14ac:dyDescent="0.25">
      <c r="A78" s="24"/>
      <c r="B78" s="32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4"/>
      <c r="V78" s="24"/>
      <c r="W78" s="24"/>
      <c r="X78" s="24"/>
      <c r="Y78" s="24"/>
      <c r="Z78" s="24"/>
      <c r="AA78" s="24"/>
    </row>
    <row r="79" spans="1:27" ht="18.75" x14ac:dyDescent="0.25">
      <c r="A79" s="24"/>
      <c r="B79" s="227"/>
      <c r="C79" s="228"/>
      <c r="D79" s="228"/>
      <c r="E79" s="228"/>
      <c r="F79" s="228"/>
      <c r="G79" s="228"/>
      <c r="H79" s="228"/>
      <c r="I79" s="228"/>
      <c r="J79" s="228"/>
      <c r="K79" s="228"/>
      <c r="L79" s="228"/>
      <c r="M79" s="228"/>
      <c r="N79" s="228"/>
      <c r="O79" s="228"/>
      <c r="P79" s="228"/>
      <c r="Q79" s="228"/>
      <c r="R79" s="228"/>
      <c r="S79" s="228"/>
      <c r="T79" s="228"/>
      <c r="U79" s="229"/>
      <c r="V79" s="24"/>
      <c r="W79" s="24"/>
      <c r="X79" s="24"/>
      <c r="Y79" s="24"/>
      <c r="Z79" s="24"/>
      <c r="AA79" s="24"/>
    </row>
    <row r="80" spans="1:27" ht="33.75" customHeight="1" x14ac:dyDescent="0.25">
      <c r="A80" s="24"/>
      <c r="B80" s="32"/>
      <c r="C80" s="33"/>
      <c r="D80" s="230"/>
      <c r="E80" s="230"/>
      <c r="F80" s="230"/>
      <c r="G80" s="230"/>
      <c r="H80" s="109"/>
      <c r="I80" s="110"/>
      <c r="J80" s="258"/>
      <c r="K80" s="259"/>
      <c r="L80" s="33"/>
      <c r="M80" s="33"/>
      <c r="N80" s="33"/>
      <c r="O80" s="33"/>
      <c r="P80" s="33"/>
      <c r="Q80" s="33"/>
      <c r="R80" s="33"/>
      <c r="S80" s="33"/>
      <c r="T80" s="34"/>
      <c r="U80" s="34"/>
      <c r="V80" s="24"/>
      <c r="W80" s="24"/>
      <c r="X80" s="24"/>
      <c r="Y80" s="24"/>
      <c r="Z80" s="24"/>
      <c r="AA80" s="24"/>
    </row>
    <row r="81" spans="1:27" ht="15" customHeight="1" x14ac:dyDescent="0.25">
      <c r="A81" s="24"/>
      <c r="B81" s="32"/>
      <c r="C81" s="112"/>
      <c r="D81" s="332"/>
      <c r="E81" s="333"/>
      <c r="F81" s="289"/>
      <c r="G81" s="290"/>
      <c r="H81" s="111"/>
      <c r="I81" s="123"/>
      <c r="J81" s="260"/>
      <c r="K81" s="260"/>
      <c r="L81" s="33"/>
      <c r="M81" s="243"/>
      <c r="N81" s="243"/>
      <c r="O81" s="243"/>
      <c r="P81" s="237"/>
      <c r="Q81" s="238"/>
      <c r="R81" s="238"/>
      <c r="S81" s="239"/>
      <c r="T81" s="34"/>
      <c r="U81" s="34"/>
      <c r="V81" s="24"/>
      <c r="W81" s="24"/>
      <c r="X81" s="24"/>
      <c r="Y81" s="24"/>
      <c r="Z81" s="24"/>
      <c r="AA81" s="24"/>
    </row>
    <row r="82" spans="1:27" ht="15" customHeight="1" x14ac:dyDescent="0.25">
      <c r="A82" s="24"/>
      <c r="B82" s="32"/>
      <c r="C82" s="131"/>
      <c r="D82" s="261"/>
      <c r="E82" s="262"/>
      <c r="F82" s="261"/>
      <c r="G82" s="262"/>
      <c r="H82" s="132"/>
      <c r="I82" s="133"/>
      <c r="J82" s="263"/>
      <c r="K82" s="263"/>
      <c r="L82" s="33"/>
      <c r="M82" s="243"/>
      <c r="N82" s="243"/>
      <c r="O82" s="243"/>
      <c r="P82" s="240"/>
      <c r="Q82" s="241"/>
      <c r="R82" s="241"/>
      <c r="S82" s="242"/>
      <c r="T82" s="34"/>
      <c r="U82" s="34"/>
      <c r="V82" s="24"/>
      <c r="W82" s="24"/>
      <c r="X82" s="24"/>
      <c r="Y82" s="24"/>
      <c r="Z82" s="24"/>
      <c r="AA82" s="24"/>
    </row>
    <row r="83" spans="1:27" ht="9" customHeight="1" x14ac:dyDescent="0.25">
      <c r="A83" s="24"/>
      <c r="B83" s="130"/>
      <c r="C83" s="134"/>
      <c r="D83" s="301"/>
      <c r="E83" s="301"/>
      <c r="F83" s="301"/>
      <c r="G83" s="301"/>
      <c r="H83" s="135"/>
      <c r="I83" s="136"/>
      <c r="J83" s="226"/>
      <c r="K83" s="226"/>
      <c r="L83" s="33"/>
      <c r="M83" s="33"/>
      <c r="N83" s="33"/>
      <c r="O83" s="33"/>
      <c r="P83" s="33"/>
      <c r="Q83" s="33"/>
      <c r="R83" s="33"/>
      <c r="S83" s="33"/>
      <c r="T83" s="34"/>
      <c r="U83" s="34"/>
      <c r="V83" s="24"/>
      <c r="W83" s="24"/>
      <c r="X83" s="24"/>
      <c r="Y83" s="24"/>
      <c r="Z83" s="24"/>
      <c r="AA83" s="24"/>
    </row>
    <row r="84" spans="1:27" ht="9" customHeight="1" thickBot="1" x14ac:dyDescent="0.3">
      <c r="A84" s="24"/>
      <c r="B84" s="45"/>
      <c r="C84" s="36"/>
      <c r="D84" s="36"/>
      <c r="E84" s="36"/>
      <c r="F84" s="36"/>
      <c r="G84" s="36"/>
      <c r="H84" s="36"/>
      <c r="I84" s="36"/>
      <c r="J84" s="36"/>
      <c r="K84" s="36"/>
      <c r="L84" s="36"/>
      <c r="M84" s="36"/>
      <c r="N84" s="36"/>
      <c r="O84" s="36"/>
      <c r="P84" s="36"/>
      <c r="Q84" s="36"/>
      <c r="R84" s="36"/>
      <c r="S84" s="36"/>
      <c r="T84" s="37"/>
      <c r="U84" s="37"/>
      <c r="V84" s="24"/>
      <c r="W84" s="24"/>
      <c r="X84" s="24"/>
      <c r="Y84" s="24"/>
      <c r="Z84" s="24"/>
      <c r="AA84" s="24"/>
    </row>
    <row r="85" spans="1:27" ht="29.25" customHeight="1" thickBot="1" x14ac:dyDescent="0.3">
      <c r="A85" s="24"/>
      <c r="B85" s="24"/>
      <c r="C85" s="24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</row>
    <row r="86" spans="1:27" ht="22.5" customHeight="1" x14ac:dyDescent="0.25">
      <c r="A86" s="24"/>
      <c r="B86" s="293"/>
      <c r="C86" s="294"/>
      <c r="D86" s="294"/>
      <c r="E86" s="294"/>
      <c r="F86" s="294"/>
      <c r="G86" s="294"/>
      <c r="H86" s="294"/>
      <c r="I86" s="294"/>
      <c r="J86" s="294"/>
      <c r="K86" s="294"/>
      <c r="L86" s="294"/>
      <c r="M86" s="294"/>
      <c r="N86" s="294"/>
      <c r="O86" s="294"/>
      <c r="P86" s="294"/>
      <c r="Q86" s="294"/>
      <c r="R86" s="294"/>
      <c r="S86" s="294"/>
      <c r="T86" s="294"/>
      <c r="U86" s="295"/>
      <c r="V86" s="24"/>
      <c r="W86" s="24"/>
      <c r="X86" s="24"/>
      <c r="Y86" s="24"/>
      <c r="Z86" s="24"/>
      <c r="AA86" s="24"/>
    </row>
    <row r="87" spans="1:27" ht="24" customHeight="1" thickBot="1" x14ac:dyDescent="0.3">
      <c r="A87" s="24"/>
      <c r="B87" s="224"/>
      <c r="C87" s="225"/>
      <c r="D87" s="296"/>
      <c r="E87" s="297"/>
      <c r="F87" s="97"/>
      <c r="G87" s="97"/>
      <c r="H87" s="36"/>
      <c r="I87" s="36"/>
      <c r="J87" s="36"/>
      <c r="K87" s="36"/>
      <c r="L87" s="36"/>
      <c r="M87" s="36"/>
      <c r="N87" s="36"/>
      <c r="O87" s="36"/>
      <c r="P87" s="36"/>
      <c r="Q87" s="36"/>
      <c r="R87" s="36"/>
      <c r="S87" s="36"/>
      <c r="T87" s="36"/>
      <c r="U87" s="37"/>
      <c r="V87" s="24"/>
      <c r="W87" s="24"/>
      <c r="X87" s="24"/>
      <c r="Y87" s="24"/>
      <c r="Z87" s="24"/>
      <c r="AA87" s="24"/>
    </row>
    <row r="88" spans="1:27" ht="6" customHeight="1" x14ac:dyDescent="0.25">
      <c r="A88" s="24"/>
      <c r="B88" s="113"/>
      <c r="C88" s="70"/>
      <c r="D88" s="70"/>
      <c r="E88" s="70"/>
      <c r="F88" s="70"/>
      <c r="G88" s="35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4"/>
      <c r="V88" s="24"/>
      <c r="W88" s="24"/>
      <c r="X88" s="24"/>
      <c r="Y88" s="24"/>
      <c r="Z88" s="24"/>
      <c r="AA88" s="24"/>
    </row>
    <row r="89" spans="1:27" ht="18" customHeight="1" x14ac:dyDescent="0.25">
      <c r="A89" s="24"/>
      <c r="B89" s="32"/>
      <c r="C89" s="33"/>
      <c r="D89" s="298"/>
      <c r="E89" s="298"/>
      <c r="F89" s="33"/>
      <c r="G89" s="33"/>
      <c r="H89" s="33"/>
      <c r="I89" s="33"/>
      <c r="J89" s="280"/>
      <c r="K89" s="281"/>
      <c r="L89" s="281"/>
      <c r="M89" s="281"/>
      <c r="N89" s="282"/>
      <c r="O89" s="33"/>
      <c r="P89" s="33"/>
      <c r="Q89" s="33"/>
      <c r="R89" s="33"/>
      <c r="S89" s="33"/>
      <c r="T89" s="33"/>
      <c r="U89" s="34"/>
      <c r="V89" s="24"/>
      <c r="W89" s="24"/>
      <c r="X89" s="24"/>
      <c r="Y89" s="24"/>
      <c r="Z89" s="24"/>
      <c r="AA89" s="24"/>
    </row>
    <row r="90" spans="1:27" ht="15" customHeight="1" x14ac:dyDescent="0.25">
      <c r="A90" s="24"/>
      <c r="B90" s="47"/>
      <c r="C90" s="70"/>
      <c r="D90" s="33"/>
      <c r="E90" s="33"/>
      <c r="F90" s="33"/>
      <c r="G90" s="33"/>
      <c r="H90" s="33"/>
      <c r="I90" s="309"/>
      <c r="J90" s="302"/>
      <c r="K90" s="303"/>
      <c r="L90" s="303"/>
      <c r="M90" s="303"/>
      <c r="N90" s="303"/>
      <c r="O90" s="33"/>
      <c r="P90" s="33"/>
      <c r="Q90" s="33"/>
      <c r="R90" s="33"/>
      <c r="S90" s="33"/>
      <c r="T90" s="33"/>
      <c r="U90" s="34"/>
      <c r="V90" s="33"/>
      <c r="W90" s="24"/>
      <c r="X90" s="24"/>
      <c r="Y90" s="24"/>
      <c r="Z90" s="24"/>
      <c r="AA90" s="24"/>
    </row>
    <row r="91" spans="1:27" ht="15.75" customHeight="1" x14ac:dyDescent="0.25">
      <c r="A91" s="24"/>
      <c r="B91" s="29"/>
      <c r="C91" s="283"/>
      <c r="D91" s="33"/>
      <c r="E91" s="115"/>
      <c r="F91" s="299"/>
      <c r="G91" s="299"/>
      <c r="H91" s="300"/>
      <c r="I91" s="309"/>
      <c r="J91" s="304"/>
      <c r="K91" s="304"/>
      <c r="L91" s="304"/>
      <c r="M91" s="304"/>
      <c r="N91" s="304"/>
      <c r="O91" s="33"/>
      <c r="P91" s="33"/>
      <c r="Q91" s="92"/>
      <c r="R91" s="33"/>
      <c r="S91" s="33"/>
      <c r="T91" s="33"/>
      <c r="U91" s="34"/>
      <c r="V91" s="33"/>
      <c r="W91" s="33"/>
      <c r="X91" s="27"/>
      <c r="Y91" s="24"/>
      <c r="Z91" s="24"/>
      <c r="AA91" s="24"/>
    </row>
    <row r="92" spans="1:27" ht="15.75" customHeight="1" x14ac:dyDescent="0.25">
      <c r="A92" s="220" t="s">
        <v>107</v>
      </c>
      <c r="B92" s="285"/>
      <c r="C92" s="284"/>
      <c r="D92" s="288"/>
      <c r="E92" s="288"/>
      <c r="F92" s="33"/>
      <c r="G92" s="33"/>
      <c r="H92" s="33"/>
      <c r="I92" s="309"/>
      <c r="J92" s="304"/>
      <c r="K92" s="304"/>
      <c r="L92" s="304"/>
      <c r="M92" s="304"/>
      <c r="N92" s="304"/>
      <c r="O92" s="33"/>
      <c r="P92" s="33"/>
      <c r="Q92" s="93"/>
      <c r="R92" s="33"/>
      <c r="S92" s="33"/>
      <c r="T92" s="33"/>
      <c r="U92" s="34"/>
      <c r="V92" s="33"/>
      <c r="W92" s="33"/>
      <c r="X92" s="27"/>
      <c r="Y92" s="24"/>
      <c r="Z92" s="24"/>
      <c r="AA92" s="24"/>
    </row>
    <row r="93" spans="1:27" ht="15" customHeight="1" x14ac:dyDescent="0.25">
      <c r="A93" s="220"/>
      <c r="B93" s="285"/>
      <c r="C93" s="221"/>
      <c r="D93" s="288"/>
      <c r="E93" s="288"/>
      <c r="F93" s="33"/>
      <c r="G93" s="33"/>
      <c r="H93" s="33"/>
      <c r="I93" s="309"/>
      <c r="J93" s="75"/>
      <c r="K93" s="75"/>
      <c r="L93" s="75"/>
      <c r="M93" s="75"/>
      <c r="N93" s="33"/>
      <c r="O93" s="33"/>
      <c r="P93" s="33"/>
      <c r="Q93" s="93"/>
      <c r="R93" s="33"/>
      <c r="S93" s="75"/>
      <c r="T93" s="33"/>
      <c r="U93" s="34"/>
      <c r="V93" s="24"/>
      <c r="W93" s="24"/>
      <c r="X93" s="27"/>
      <c r="Y93" s="24"/>
      <c r="Z93" s="24"/>
      <c r="AA93" s="24"/>
    </row>
    <row r="94" spans="1:27" ht="15.75" customHeight="1" x14ac:dyDescent="0.25">
      <c r="A94" s="24"/>
      <c r="B94" s="29"/>
      <c r="C94" s="222"/>
      <c r="D94" s="91"/>
      <c r="E94" s="116"/>
      <c r="F94" s="2"/>
      <c r="G94" s="2"/>
      <c r="H94" s="33"/>
      <c r="I94" s="223"/>
      <c r="J94" s="85"/>
      <c r="K94" s="85"/>
      <c r="L94" s="75"/>
      <c r="M94" s="75"/>
      <c r="N94" s="33"/>
      <c r="O94" s="33"/>
      <c r="P94" s="33"/>
      <c r="Q94" s="33"/>
      <c r="R94" s="33"/>
      <c r="S94" s="33"/>
      <c r="T94" s="33"/>
      <c r="U94" s="34"/>
      <c r="V94" s="24"/>
      <c r="W94" s="24"/>
      <c r="X94" s="27"/>
      <c r="Y94" s="24"/>
      <c r="Z94" s="24"/>
      <c r="AA94" s="24"/>
    </row>
    <row r="95" spans="1:27" ht="15" customHeight="1" x14ac:dyDescent="0.25">
      <c r="A95" s="24"/>
      <c r="B95" s="48"/>
      <c r="C95" s="70"/>
      <c r="D95" s="91"/>
      <c r="E95" s="13"/>
      <c r="F95" s="94"/>
      <c r="G95" s="71"/>
      <c r="H95" s="33"/>
      <c r="I95" s="223"/>
      <c r="J95" s="266"/>
      <c r="K95" s="266"/>
      <c r="L95" s="75"/>
      <c r="M95" s="75"/>
      <c r="N95" s="33"/>
      <c r="O95" s="33"/>
      <c r="P95" s="33"/>
      <c r="Q95" s="33"/>
      <c r="R95" s="33"/>
      <c r="S95" s="33"/>
      <c r="T95" s="33"/>
      <c r="U95" s="34"/>
      <c r="V95" s="24"/>
      <c r="W95" s="24"/>
      <c r="X95" s="27"/>
      <c r="Y95" s="24"/>
      <c r="Z95" s="24"/>
      <c r="AA95" s="24"/>
    </row>
    <row r="96" spans="1:27" ht="15" customHeight="1" x14ac:dyDescent="0.25">
      <c r="A96" s="24"/>
      <c r="B96" s="48"/>
      <c r="C96" s="33"/>
      <c r="D96" s="89"/>
      <c r="E96" s="95"/>
      <c r="F96" s="94"/>
      <c r="G96" s="68"/>
      <c r="H96" s="33"/>
      <c r="I96" s="223"/>
      <c r="J96" s="266"/>
      <c r="K96" s="266"/>
      <c r="L96" s="75"/>
      <c r="M96" s="75"/>
      <c r="N96" s="33"/>
      <c r="O96" s="33"/>
      <c r="P96" s="33"/>
      <c r="Q96" s="33"/>
      <c r="R96" s="33"/>
      <c r="S96" s="33"/>
      <c r="T96" s="33"/>
      <c r="U96" s="34"/>
      <c r="V96" s="24"/>
      <c r="W96" s="24"/>
      <c r="X96" s="27"/>
      <c r="Y96" s="24"/>
      <c r="Z96" s="24"/>
      <c r="AA96" s="24"/>
    </row>
    <row r="97" spans="1:27" ht="15" customHeight="1" x14ac:dyDescent="0.25">
      <c r="A97" s="24"/>
      <c r="B97" s="32"/>
      <c r="C97" s="33"/>
      <c r="D97" s="90"/>
      <c r="E97" s="95"/>
      <c r="F97" s="94"/>
      <c r="G97" s="68"/>
      <c r="H97" s="33"/>
      <c r="I97" s="223"/>
      <c r="J97" s="75"/>
      <c r="K97" s="75"/>
      <c r="L97" s="75"/>
      <c r="M97" s="75"/>
      <c r="N97" s="33"/>
      <c r="O97" s="33"/>
      <c r="P97" s="33"/>
      <c r="Q97" s="33"/>
      <c r="R97" s="33"/>
      <c r="S97" s="33"/>
      <c r="T97" s="33"/>
      <c r="U97" s="34"/>
      <c r="V97" s="24"/>
      <c r="W97" s="24"/>
      <c r="X97" s="27"/>
      <c r="Y97" s="24"/>
      <c r="Z97" s="24"/>
      <c r="AA97" s="24"/>
    </row>
    <row r="98" spans="1:27" ht="15" customHeight="1" x14ac:dyDescent="0.25">
      <c r="A98" s="24"/>
      <c r="B98" s="32"/>
      <c r="C98" s="33"/>
      <c r="D98" s="33"/>
      <c r="E98" s="33"/>
      <c r="F98" s="43"/>
      <c r="G98" s="33"/>
      <c r="H98" s="33"/>
      <c r="I98" s="75"/>
      <c r="J98" s="75"/>
      <c r="K98" s="75"/>
      <c r="L98" s="75"/>
      <c r="M98" s="75"/>
      <c r="N98" s="33"/>
      <c r="O98" s="33"/>
      <c r="P98" s="33"/>
      <c r="Q98" s="33"/>
      <c r="R98" s="33"/>
      <c r="S98" s="33"/>
      <c r="T98" s="33"/>
      <c r="U98" s="34"/>
      <c r="V98" s="24"/>
      <c r="W98" s="24"/>
      <c r="X98" s="27"/>
      <c r="Y98" s="24"/>
      <c r="Z98" s="24"/>
      <c r="AA98" s="24"/>
    </row>
    <row r="99" spans="1:27" ht="15" customHeight="1" x14ac:dyDescent="0.25">
      <c r="A99" s="24"/>
      <c r="B99" s="32"/>
      <c r="C99" s="33"/>
      <c r="D99" s="33"/>
      <c r="E99" s="33"/>
      <c r="F99" s="43"/>
      <c r="G99" s="33"/>
      <c r="H99" s="33"/>
      <c r="I99" s="75"/>
      <c r="J99" s="75"/>
      <c r="K99" s="75"/>
      <c r="L99" s="75"/>
      <c r="M99" s="75"/>
      <c r="N99" s="33"/>
      <c r="O99" s="33"/>
      <c r="P99" s="33"/>
      <c r="Q99" s="33"/>
      <c r="R99" s="33"/>
      <c r="S99" s="33"/>
      <c r="T99" s="33"/>
      <c r="U99" s="34"/>
      <c r="V99" s="24"/>
      <c r="W99" s="24"/>
      <c r="X99" s="27"/>
      <c r="Y99" s="24"/>
      <c r="Z99" s="24"/>
      <c r="AA99" s="24"/>
    </row>
    <row r="100" spans="1:27" ht="33" customHeight="1" x14ac:dyDescent="0.25">
      <c r="A100" s="61" t="b">
        <v>0</v>
      </c>
      <c r="B100" s="17"/>
      <c r="C100" s="86"/>
      <c r="D100" s="275"/>
      <c r="E100" s="276"/>
      <c r="F100" s="274"/>
      <c r="G100" s="274"/>
      <c r="H100" s="274"/>
      <c r="I100" s="223"/>
      <c r="J100" s="266"/>
      <c r="K100" s="75"/>
      <c r="L100" s="75"/>
      <c r="M100" s="75"/>
      <c r="N100" s="33"/>
      <c r="O100" s="33"/>
      <c r="P100" s="33"/>
      <c r="Q100" s="33"/>
      <c r="R100" s="33"/>
      <c r="S100" s="33"/>
      <c r="T100" s="33"/>
      <c r="U100" s="34"/>
      <c r="V100" s="24"/>
      <c r="W100" s="24"/>
      <c r="X100" s="27"/>
      <c r="Y100" s="24"/>
      <c r="Z100" s="24"/>
      <c r="AA100" s="24"/>
    </row>
    <row r="101" spans="1:27" ht="21" customHeight="1" x14ac:dyDescent="0.25">
      <c r="A101" s="88" t="s">
        <v>107</v>
      </c>
      <c r="B101" s="114"/>
      <c r="C101" s="120"/>
      <c r="D101" s="277"/>
      <c r="E101" s="278"/>
      <c r="F101" s="271"/>
      <c r="G101" s="272"/>
      <c r="H101" s="273"/>
      <c r="I101" s="223"/>
      <c r="J101" s="267"/>
      <c r="K101" s="75"/>
      <c r="L101" s="75"/>
      <c r="M101" s="75"/>
      <c r="N101" s="33"/>
      <c r="O101" s="33"/>
      <c r="P101" s="33"/>
      <c r="Q101" s="33"/>
      <c r="R101" s="33"/>
      <c r="S101" s="33"/>
      <c r="T101" s="33"/>
      <c r="U101" s="34"/>
      <c r="V101" s="24"/>
      <c r="W101" s="24"/>
      <c r="X101" s="27"/>
      <c r="Y101" s="24"/>
      <c r="Z101" s="24"/>
      <c r="AA101" s="24"/>
    </row>
    <row r="102" spans="1:27" x14ac:dyDescent="0.25">
      <c r="A102" s="61" t="b">
        <v>0</v>
      </c>
      <c r="B102" s="96"/>
      <c r="C102" s="33"/>
      <c r="D102" s="33"/>
      <c r="E102" s="33"/>
      <c r="F102" s="33"/>
      <c r="G102" s="33"/>
      <c r="H102" s="33"/>
      <c r="I102" s="75"/>
      <c r="J102" s="75"/>
      <c r="K102" s="75"/>
      <c r="L102" s="75"/>
      <c r="M102" s="75"/>
      <c r="N102" s="33"/>
      <c r="O102" s="33"/>
      <c r="P102" s="33"/>
      <c r="Q102" s="33"/>
      <c r="R102" s="33"/>
      <c r="S102" s="33"/>
      <c r="T102" s="33"/>
      <c r="U102" s="34"/>
      <c r="V102" s="24"/>
      <c r="W102" s="24"/>
      <c r="X102" s="27"/>
      <c r="Y102" s="24"/>
      <c r="Z102" s="24"/>
      <c r="AA102" s="24"/>
    </row>
    <row r="103" spans="1:27" ht="15.75" customHeight="1" x14ac:dyDescent="0.25">
      <c r="A103" s="24"/>
      <c r="B103" s="29"/>
      <c r="C103" s="27"/>
      <c r="D103" s="33"/>
      <c r="E103" s="33"/>
      <c r="F103" s="3"/>
      <c r="G103" s="307"/>
      <c r="H103" s="308"/>
      <c r="I103" s="223"/>
      <c r="J103" s="75"/>
      <c r="K103" s="75"/>
      <c r="L103" s="75"/>
      <c r="M103" s="75"/>
      <c r="N103" s="33"/>
      <c r="O103" s="33"/>
      <c r="P103" s="33"/>
      <c r="Q103" s="33"/>
      <c r="R103" s="33"/>
      <c r="S103" s="33"/>
      <c r="T103" s="33"/>
      <c r="U103" s="34"/>
      <c r="V103" s="33"/>
      <c r="W103" s="33"/>
      <c r="X103" s="27"/>
      <c r="Y103" s="24"/>
      <c r="Z103" s="24"/>
      <c r="AA103" s="24"/>
    </row>
    <row r="104" spans="1:27" ht="15.75" customHeight="1" x14ac:dyDescent="0.25">
      <c r="A104" s="24"/>
      <c r="B104" s="268"/>
      <c r="C104" s="269"/>
      <c r="D104" s="269"/>
      <c r="E104" s="270"/>
      <c r="F104" s="72"/>
      <c r="G104" s="305"/>
      <c r="H104" s="306"/>
      <c r="I104" s="223"/>
      <c r="J104" s="75"/>
      <c r="K104" s="75"/>
      <c r="L104" s="75"/>
      <c r="M104" s="75"/>
      <c r="N104" s="33"/>
      <c r="O104" s="33"/>
      <c r="P104" s="33"/>
      <c r="Q104" s="33"/>
      <c r="R104" s="33"/>
      <c r="S104" s="33"/>
      <c r="T104" s="33"/>
      <c r="U104" s="34"/>
      <c r="V104" s="33"/>
      <c r="W104" s="33"/>
      <c r="X104" s="27"/>
      <c r="Y104" s="24"/>
      <c r="Z104" s="24"/>
      <c r="AA104" s="24"/>
    </row>
    <row r="105" spans="1:27" ht="15.75" customHeight="1" x14ac:dyDescent="0.25">
      <c r="A105" s="24"/>
      <c r="B105" s="268"/>
      <c r="C105" s="269"/>
      <c r="D105" s="269"/>
      <c r="E105" s="270"/>
      <c r="F105" s="73"/>
      <c r="G105" s="305"/>
      <c r="H105" s="306"/>
      <c r="I105" s="223"/>
      <c r="J105" s="75"/>
      <c r="K105" s="75"/>
      <c r="L105" s="75"/>
      <c r="M105" s="75"/>
      <c r="N105" s="33"/>
      <c r="O105" s="33"/>
      <c r="P105" s="33"/>
      <c r="Q105" s="33"/>
      <c r="R105" s="33"/>
      <c r="S105" s="33"/>
      <c r="T105" s="33"/>
      <c r="U105" s="34"/>
      <c r="V105" s="33"/>
      <c r="W105" s="33"/>
      <c r="X105" s="27"/>
      <c r="Y105" s="24"/>
      <c r="Z105" s="24"/>
      <c r="AA105" s="24"/>
    </row>
    <row r="106" spans="1:27" ht="15.75" customHeight="1" x14ac:dyDescent="0.25">
      <c r="A106" s="24"/>
      <c r="B106" s="268"/>
      <c r="C106" s="269"/>
      <c r="D106" s="269"/>
      <c r="E106" s="270"/>
      <c r="F106" s="73"/>
      <c r="G106" s="305"/>
      <c r="H106" s="306"/>
      <c r="I106" s="223"/>
      <c r="J106" s="75"/>
      <c r="K106" s="75"/>
      <c r="L106" s="75"/>
      <c r="M106" s="75"/>
      <c r="N106" s="33"/>
      <c r="O106" s="33"/>
      <c r="P106" s="33"/>
      <c r="Q106" s="33"/>
      <c r="R106" s="33"/>
      <c r="S106" s="33"/>
      <c r="T106" s="33"/>
      <c r="U106" s="34"/>
      <c r="V106" s="33"/>
      <c r="W106" s="33"/>
      <c r="X106" s="27"/>
      <c r="Y106" s="24"/>
      <c r="Z106" s="24"/>
      <c r="AA106" s="24"/>
    </row>
    <row r="107" spans="1:27" ht="15.75" customHeight="1" x14ac:dyDescent="0.25">
      <c r="A107" s="24"/>
      <c r="B107" s="268"/>
      <c r="C107" s="269"/>
      <c r="D107" s="269"/>
      <c r="E107" s="270"/>
      <c r="F107" s="72"/>
      <c r="G107" s="305"/>
      <c r="H107" s="306"/>
      <c r="I107" s="223"/>
      <c r="J107" s="75"/>
      <c r="K107" s="75"/>
      <c r="L107" s="75"/>
      <c r="M107" s="75"/>
      <c r="N107" s="33"/>
      <c r="O107" s="33"/>
      <c r="P107" s="33"/>
      <c r="Q107" s="33"/>
      <c r="R107" s="33"/>
      <c r="S107" s="33"/>
      <c r="T107" s="33"/>
      <c r="U107" s="34"/>
      <c r="V107" s="24"/>
      <c r="W107" s="24"/>
      <c r="X107" s="24"/>
      <c r="Y107" s="24"/>
      <c r="Z107" s="24"/>
      <c r="AA107" s="24"/>
    </row>
    <row r="108" spans="1:27" ht="15.75" customHeight="1" x14ac:dyDescent="0.25">
      <c r="A108" s="24"/>
      <c r="B108" s="268"/>
      <c r="C108" s="269"/>
      <c r="D108" s="269"/>
      <c r="E108" s="270"/>
      <c r="F108" s="72"/>
      <c r="G108" s="305"/>
      <c r="H108" s="306"/>
      <c r="I108" s="223"/>
      <c r="J108" s="266"/>
      <c r="K108" s="75"/>
      <c r="L108" s="75"/>
      <c r="M108" s="75"/>
      <c r="N108" s="33"/>
      <c r="O108" s="33"/>
      <c r="P108" s="33"/>
      <c r="Q108" s="33"/>
      <c r="R108" s="33"/>
      <c r="S108" s="33"/>
      <c r="T108" s="33"/>
      <c r="U108" s="34"/>
      <c r="V108" s="24"/>
      <c r="W108" s="24"/>
      <c r="X108" s="24"/>
      <c r="Y108" s="24"/>
      <c r="Z108" s="24"/>
      <c r="AA108" s="24"/>
    </row>
    <row r="109" spans="1:27" ht="15.75" x14ac:dyDescent="0.25">
      <c r="A109" s="24"/>
      <c r="B109" s="268"/>
      <c r="C109" s="269"/>
      <c r="D109" s="269"/>
      <c r="E109" s="270"/>
      <c r="F109" s="72"/>
      <c r="G109" s="305"/>
      <c r="H109" s="306"/>
      <c r="I109" s="223"/>
      <c r="J109" s="267"/>
      <c r="K109" s="75"/>
      <c r="L109" s="75"/>
      <c r="M109" s="75"/>
      <c r="N109" s="33"/>
      <c r="O109" s="33"/>
      <c r="P109" s="33"/>
      <c r="Q109" s="33"/>
      <c r="R109" s="33"/>
      <c r="S109" s="33"/>
      <c r="T109" s="33"/>
      <c r="U109" s="34"/>
      <c r="V109" s="24"/>
      <c r="W109" s="24"/>
      <c r="X109" s="24"/>
      <c r="Y109" s="24"/>
      <c r="Z109" s="24"/>
      <c r="AA109" s="24"/>
    </row>
    <row r="110" spans="1:27" ht="15.75" x14ac:dyDescent="0.25">
      <c r="A110" s="24"/>
      <c r="B110" s="268"/>
      <c r="C110" s="269"/>
      <c r="D110" s="269"/>
      <c r="E110" s="270"/>
      <c r="F110" s="72"/>
      <c r="G110" s="305"/>
      <c r="H110" s="306"/>
      <c r="I110" s="22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4"/>
      <c r="V110" s="24"/>
      <c r="W110" s="24"/>
      <c r="X110" s="24"/>
      <c r="Y110" s="24"/>
      <c r="Z110" s="24"/>
      <c r="AA110" s="24"/>
    </row>
    <row r="111" spans="1:27" ht="15.75" x14ac:dyDescent="0.25">
      <c r="A111" s="24"/>
      <c r="B111" s="268"/>
      <c r="C111" s="269"/>
      <c r="D111" s="269"/>
      <c r="E111" s="270"/>
      <c r="F111" s="72"/>
      <c r="G111" s="305"/>
      <c r="H111" s="306"/>
      <c r="I111" s="22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4"/>
      <c r="V111" s="24"/>
      <c r="W111" s="24"/>
      <c r="X111" s="24"/>
      <c r="Y111" s="24"/>
      <c r="Z111" s="24"/>
      <c r="AA111" s="24"/>
    </row>
    <row r="112" spans="1:27" ht="15.75" x14ac:dyDescent="0.25">
      <c r="A112" s="24"/>
      <c r="B112" s="268"/>
      <c r="C112" s="269"/>
      <c r="D112" s="269"/>
      <c r="E112" s="270"/>
      <c r="F112" s="72"/>
      <c r="G112" s="305"/>
      <c r="H112" s="306"/>
      <c r="I112" s="22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4"/>
      <c r="V112" s="24"/>
      <c r="W112" s="24"/>
      <c r="X112" s="24"/>
      <c r="Y112" s="24"/>
      <c r="Z112" s="24"/>
      <c r="AA112" s="24"/>
    </row>
    <row r="113" spans="1:27" ht="15.75" x14ac:dyDescent="0.25">
      <c r="A113" s="24"/>
      <c r="B113" s="268"/>
      <c r="C113" s="269"/>
      <c r="D113" s="269"/>
      <c r="E113" s="270"/>
      <c r="F113" s="72"/>
      <c r="G113" s="305"/>
      <c r="H113" s="306"/>
      <c r="I113" s="22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4"/>
      <c r="V113" s="24"/>
      <c r="W113" s="24"/>
      <c r="X113" s="24"/>
      <c r="Y113" s="24"/>
      <c r="Z113" s="24"/>
      <c r="AA113" s="24"/>
    </row>
    <row r="114" spans="1:27" ht="15.75" thickBot="1" x14ac:dyDescent="0.3">
      <c r="A114" s="24"/>
      <c r="B114" s="49"/>
      <c r="C114" s="30"/>
      <c r="D114" s="30"/>
      <c r="E114" s="30"/>
      <c r="F114" s="50"/>
      <c r="G114" s="36"/>
      <c r="H114" s="36"/>
      <c r="I114" s="36"/>
      <c r="J114" s="36"/>
      <c r="K114" s="36"/>
      <c r="L114" s="36"/>
      <c r="M114" s="36"/>
      <c r="N114" s="36"/>
      <c r="O114" s="36"/>
      <c r="P114" s="36"/>
      <c r="Q114" s="36"/>
      <c r="R114" s="36"/>
      <c r="S114" s="36"/>
      <c r="T114" s="36"/>
      <c r="U114" s="37"/>
      <c r="V114" s="24"/>
      <c r="W114" s="24"/>
      <c r="X114" s="24"/>
      <c r="Y114" s="24"/>
      <c r="Z114" s="24"/>
      <c r="AA114" s="24"/>
    </row>
    <row r="115" spans="1:27" x14ac:dyDescent="0.25">
      <c r="A115" s="24"/>
      <c r="B115" s="24"/>
      <c r="C115" s="24"/>
      <c r="D115" s="24"/>
      <c r="E115" s="24"/>
      <c r="F115" s="51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27"/>
      <c r="W115" s="27"/>
      <c r="X115" s="24"/>
      <c r="Y115" s="24"/>
      <c r="Z115" s="24"/>
      <c r="AA115" s="24"/>
    </row>
    <row r="116" spans="1:27" x14ac:dyDescent="0.25">
      <c r="A116" s="24"/>
      <c r="B116" s="24"/>
      <c r="C116" s="24"/>
      <c r="D116" s="24"/>
      <c r="E116" s="24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27"/>
      <c r="W116" s="27"/>
      <c r="X116" s="24"/>
      <c r="Y116" s="24"/>
      <c r="Z116" s="24"/>
      <c r="AA116" s="24"/>
    </row>
    <row r="117" spans="1:27" x14ac:dyDescent="0.25">
      <c r="A117" s="24"/>
      <c r="B117" s="24"/>
      <c r="C117" s="24"/>
      <c r="D117" s="24"/>
      <c r="E117" s="24"/>
      <c r="F117" s="33"/>
      <c r="G117" s="4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27"/>
      <c r="W117" s="27"/>
      <c r="X117" s="24"/>
      <c r="Y117" s="24"/>
      <c r="Z117" s="24"/>
      <c r="AA117" s="24"/>
    </row>
    <row r="118" spans="1:27" x14ac:dyDescent="0.25">
      <c r="A118" s="24"/>
      <c r="B118" s="24"/>
      <c r="C118" s="24"/>
      <c r="D118" s="24"/>
      <c r="E118" s="24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27"/>
      <c r="W118" s="27"/>
      <c r="X118" s="24"/>
      <c r="Y118" s="24"/>
      <c r="Z118" s="24"/>
      <c r="AA118" s="24"/>
    </row>
    <row r="119" spans="1:27" x14ac:dyDescent="0.25">
      <c r="A119" s="24"/>
      <c r="B119" s="24"/>
      <c r="C119" s="24"/>
      <c r="D119" s="24"/>
      <c r="E119" s="24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27"/>
      <c r="W119" s="27"/>
      <c r="X119" s="24"/>
      <c r="Y119" s="24"/>
      <c r="Z119" s="24"/>
      <c r="AA119" s="24"/>
    </row>
    <row r="120" spans="1:27" x14ac:dyDescent="0.25">
      <c r="A120" s="24"/>
      <c r="B120" s="24"/>
      <c r="C120" s="24"/>
      <c r="D120" s="24"/>
      <c r="E120" s="24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27"/>
      <c r="W120" s="27"/>
      <c r="X120" s="24"/>
      <c r="Y120" s="24"/>
      <c r="Z120" s="24"/>
      <c r="AA120" s="24"/>
    </row>
    <row r="121" spans="1:27" x14ac:dyDescent="0.25">
      <c r="A121" s="24"/>
      <c r="B121" s="24"/>
      <c r="C121" s="24"/>
      <c r="D121" s="24"/>
      <c r="E121" s="24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27"/>
      <c r="W121" s="27"/>
      <c r="X121" s="24"/>
      <c r="Y121" s="24"/>
      <c r="Z121" s="24"/>
      <c r="AA121" s="24"/>
    </row>
    <row r="122" spans="1:27" x14ac:dyDescent="0.25">
      <c r="A122" s="24"/>
      <c r="B122" s="24"/>
      <c r="C122" s="24"/>
      <c r="D122" s="24"/>
      <c r="E122" s="24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27"/>
      <c r="W122" s="27"/>
      <c r="X122" s="24"/>
      <c r="Y122" s="24"/>
      <c r="Z122" s="24"/>
      <c r="AA122" s="24"/>
    </row>
    <row r="123" spans="1:27" x14ac:dyDescent="0.25">
      <c r="A123" s="24"/>
      <c r="B123" s="24"/>
      <c r="C123" s="24"/>
      <c r="D123" s="24"/>
      <c r="E123" s="24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24"/>
      <c r="S123" s="24"/>
      <c r="T123" s="24"/>
      <c r="U123" s="24"/>
      <c r="V123" s="24"/>
      <c r="W123" s="24"/>
      <c r="X123" s="24"/>
      <c r="Y123" s="24"/>
      <c r="Z123" s="24"/>
      <c r="AA123" s="24"/>
    </row>
    <row r="124" spans="1:27" x14ac:dyDescent="0.25">
      <c r="A124" s="24"/>
      <c r="B124" s="24"/>
      <c r="C124" s="24"/>
      <c r="D124" s="24"/>
      <c r="E124" s="24"/>
      <c r="F124" s="24"/>
      <c r="G124" s="24"/>
      <c r="H124" s="24"/>
      <c r="I124" s="24"/>
      <c r="J124" s="24"/>
      <c r="K124" s="24"/>
      <c r="L124" s="24"/>
      <c r="M124" s="24"/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  <c r="Z124" s="24"/>
      <c r="AA124" s="24"/>
    </row>
    <row r="125" spans="1:27" x14ac:dyDescent="0.25">
      <c r="A125" s="24"/>
      <c r="B125" s="24"/>
      <c r="C125" s="24"/>
      <c r="D125" s="24"/>
      <c r="E125" s="24"/>
      <c r="F125" s="24"/>
      <c r="G125" s="24"/>
      <c r="H125" s="24"/>
      <c r="I125" s="24"/>
      <c r="J125" s="24"/>
      <c r="K125" s="24"/>
      <c r="L125" s="24"/>
      <c r="M125" s="24"/>
      <c r="N125" s="24"/>
      <c r="O125" s="24"/>
      <c r="P125" s="24"/>
      <c r="Q125" s="24"/>
      <c r="R125" s="24"/>
      <c r="S125" s="24"/>
      <c r="T125" s="24"/>
      <c r="U125" s="24"/>
      <c r="V125" s="24"/>
      <c r="W125" s="24"/>
      <c r="X125" s="24"/>
      <c r="Y125" s="24"/>
      <c r="Z125" s="24"/>
      <c r="AA125" s="24"/>
    </row>
    <row r="126" spans="1:27" x14ac:dyDescent="0.25">
      <c r="A126" s="24"/>
      <c r="B126" s="24"/>
      <c r="C126" s="24"/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4"/>
      <c r="O126" s="24"/>
      <c r="P126" s="24"/>
      <c r="Q126" s="24"/>
      <c r="R126" s="24"/>
      <c r="S126" s="24"/>
      <c r="T126" s="24"/>
      <c r="U126" s="24"/>
      <c r="V126" s="24"/>
      <c r="W126" s="24"/>
      <c r="X126" s="24"/>
      <c r="Y126" s="24"/>
      <c r="Z126" s="24"/>
      <c r="AA126" s="24"/>
    </row>
    <row r="127" spans="1:27" x14ac:dyDescent="0.25">
      <c r="A127" s="24"/>
      <c r="B127" s="24"/>
      <c r="C127" s="24"/>
      <c r="D127" s="24"/>
      <c r="E127" s="24"/>
      <c r="F127" s="24"/>
      <c r="G127" s="24"/>
      <c r="H127" s="24"/>
      <c r="I127" s="24"/>
      <c r="J127" s="24"/>
      <c r="K127" s="24"/>
      <c r="L127" s="24"/>
      <c r="M127" s="24"/>
      <c r="N127" s="24"/>
      <c r="O127" s="24"/>
      <c r="P127" s="24"/>
      <c r="Q127" s="24"/>
      <c r="R127" s="24"/>
      <c r="S127" s="24"/>
      <c r="T127" s="24"/>
      <c r="U127" s="24"/>
      <c r="V127" s="24"/>
      <c r="W127" s="24"/>
      <c r="X127" s="24"/>
      <c r="Y127" s="24"/>
      <c r="Z127" s="24"/>
      <c r="AA127" s="24"/>
    </row>
  </sheetData>
  <sheetProtection formatCells="0"/>
  <protectedRanges>
    <protectedRange sqref="D87" name="Plage22"/>
    <protectedRange sqref="P81" name="Plage21"/>
    <protectedRange sqref="I81:K81" name="Plage20"/>
    <protectedRange sqref="I75" name="Plage19"/>
    <protectedRange sqref="H69:P72" name="Plage18"/>
    <protectedRange sqref="E68:E75" name="Plage17"/>
    <protectedRange sqref="I63" name="Plage16"/>
    <protectedRange sqref="B63:G65" name="Plage15"/>
    <protectedRange sqref="C59" name="Plage14"/>
    <protectedRange sqref="D57:D58" name="Plage13"/>
    <protectedRange sqref="I28:T54" name="Plage12"/>
    <protectedRange sqref="C28:F50 C52:F54" name="Plage11"/>
    <protectedRange sqref="I23:T23" name="Plage10"/>
    <protectedRange sqref="M19:T19" name="Plage9"/>
    <protectedRange sqref="M17:T17" name="Plage8"/>
    <protectedRange sqref="I15:K19" name="Plage7"/>
    <protectedRange sqref="C18:C22" name="Plage6"/>
    <protectedRange sqref="C13:F16" name="Plage5"/>
    <protectedRange sqref="G6" name="Plage4"/>
    <protectedRange sqref="C4:C7" name="Plage3"/>
    <protectedRange sqref="P2:U2" name="Plage2"/>
    <protectedRange sqref="B2" name="Plage1"/>
  </protectedRanges>
  <mergeCells count="170">
    <mergeCell ref="K3:L5"/>
    <mergeCell ref="D9:E10"/>
    <mergeCell ref="C33:E33"/>
    <mergeCell ref="C34:E34"/>
    <mergeCell ref="D13:E13"/>
    <mergeCell ref="M14:T14"/>
    <mergeCell ref="B12:U12"/>
    <mergeCell ref="I19:K19"/>
    <mergeCell ref="H15:H16"/>
    <mergeCell ref="M15:P16"/>
    <mergeCell ref="Q15:T16"/>
    <mergeCell ref="I17:K17"/>
    <mergeCell ref="Q17:T17"/>
    <mergeCell ref="Q18:T18"/>
    <mergeCell ref="M18:P18"/>
    <mergeCell ref="C14:F14"/>
    <mergeCell ref="C2:O2"/>
    <mergeCell ref="C45:E45"/>
    <mergeCell ref="C42:E42"/>
    <mergeCell ref="C43:E43"/>
    <mergeCell ref="C37:E37"/>
    <mergeCell ref="C38:E38"/>
    <mergeCell ref="I18:K18"/>
    <mergeCell ref="G26:H26"/>
    <mergeCell ref="F72:G72"/>
    <mergeCell ref="B61:U61"/>
    <mergeCell ref="I63:K64"/>
    <mergeCell ref="B56:U56"/>
    <mergeCell ref="F64:G64"/>
    <mergeCell ref="B65:D65"/>
    <mergeCell ref="I59:N59"/>
    <mergeCell ref="L72:M72"/>
    <mergeCell ref="Q19:T19"/>
    <mergeCell ref="G6:P9"/>
    <mergeCell ref="M34:Q40"/>
    <mergeCell ref="I15:K16"/>
    <mergeCell ref="M17:P17"/>
    <mergeCell ref="B25:U25"/>
    <mergeCell ref="B10:C10"/>
    <mergeCell ref="B9:C9"/>
    <mergeCell ref="P2:T2"/>
    <mergeCell ref="B110:E110"/>
    <mergeCell ref="F83:G83"/>
    <mergeCell ref="G23:H23"/>
    <mergeCell ref="I23:K23"/>
    <mergeCell ref="F63:G63"/>
    <mergeCell ref="F65:G65"/>
    <mergeCell ref="C44:E44"/>
    <mergeCell ref="B57:C57"/>
    <mergeCell ref="C46:E46"/>
    <mergeCell ref="F58:I58"/>
    <mergeCell ref="B58:C58"/>
    <mergeCell ref="B63:D63"/>
    <mergeCell ref="B62:D62"/>
    <mergeCell ref="E59:H59"/>
    <mergeCell ref="C59:D59"/>
    <mergeCell ref="C70:D70"/>
    <mergeCell ref="B67:U67"/>
    <mergeCell ref="B72:D72"/>
    <mergeCell ref="B68:D68"/>
    <mergeCell ref="B69:D69"/>
    <mergeCell ref="B64:D64"/>
    <mergeCell ref="M81:O81"/>
    <mergeCell ref="D81:E81"/>
    <mergeCell ref="B111:E111"/>
    <mergeCell ref="J90:N92"/>
    <mergeCell ref="J95:K96"/>
    <mergeCell ref="B106:E106"/>
    <mergeCell ref="B107:E107"/>
    <mergeCell ref="J108:J109"/>
    <mergeCell ref="I100:I101"/>
    <mergeCell ref="I103:I113"/>
    <mergeCell ref="G111:H111"/>
    <mergeCell ref="G112:H112"/>
    <mergeCell ref="G113:H113"/>
    <mergeCell ref="G110:H110"/>
    <mergeCell ref="G103:H103"/>
    <mergeCell ref="G104:H104"/>
    <mergeCell ref="G105:H105"/>
    <mergeCell ref="G107:H107"/>
    <mergeCell ref="G108:H108"/>
    <mergeCell ref="G109:H109"/>
    <mergeCell ref="G106:H106"/>
    <mergeCell ref="B112:E112"/>
    <mergeCell ref="B113:E113"/>
    <mergeCell ref="B108:E108"/>
    <mergeCell ref="B109:E109"/>
    <mergeCell ref="I90:I93"/>
    <mergeCell ref="J100:J101"/>
    <mergeCell ref="B104:E104"/>
    <mergeCell ref="B105:E105"/>
    <mergeCell ref="F101:H101"/>
    <mergeCell ref="F100:H100"/>
    <mergeCell ref="D100:E100"/>
    <mergeCell ref="D101:E101"/>
    <mergeCell ref="I29:T29"/>
    <mergeCell ref="J89:N89"/>
    <mergeCell ref="C91:C92"/>
    <mergeCell ref="B92:B93"/>
    <mergeCell ref="C40:E40"/>
    <mergeCell ref="C39:E39"/>
    <mergeCell ref="D92:E93"/>
    <mergeCell ref="C41:E41"/>
    <mergeCell ref="F81:G81"/>
    <mergeCell ref="F62:G62"/>
    <mergeCell ref="B86:U86"/>
    <mergeCell ref="D87:E87"/>
    <mergeCell ref="D89:E89"/>
    <mergeCell ref="B74:D74"/>
    <mergeCell ref="C29:E29"/>
    <mergeCell ref="F91:H91"/>
    <mergeCell ref="D83:E83"/>
    <mergeCell ref="G5:H5"/>
    <mergeCell ref="A9:A10"/>
    <mergeCell ref="G22:T22"/>
    <mergeCell ref="L23:R23"/>
    <mergeCell ref="S23:T23"/>
    <mergeCell ref="P81:S81"/>
    <mergeCell ref="P82:S82"/>
    <mergeCell ref="M82:O82"/>
    <mergeCell ref="F75:H75"/>
    <mergeCell ref="I75:K76"/>
    <mergeCell ref="F74:G74"/>
    <mergeCell ref="B75:D75"/>
    <mergeCell ref="C32:E32"/>
    <mergeCell ref="C27:E27"/>
    <mergeCell ref="C28:E28"/>
    <mergeCell ref="C30:E30"/>
    <mergeCell ref="C31:E31"/>
    <mergeCell ref="F80:G80"/>
    <mergeCell ref="J80:K80"/>
    <mergeCell ref="J81:K81"/>
    <mergeCell ref="D82:E82"/>
    <mergeCell ref="F82:G82"/>
    <mergeCell ref="J82:K82"/>
    <mergeCell ref="D7:F7"/>
    <mergeCell ref="N72:P72"/>
    <mergeCell ref="M19:P19"/>
    <mergeCell ref="A92:A93"/>
    <mergeCell ref="C93:C94"/>
    <mergeCell ref="I94:I97"/>
    <mergeCell ref="B87:C87"/>
    <mergeCell ref="J83:K83"/>
    <mergeCell ref="C36:E36"/>
    <mergeCell ref="B79:U79"/>
    <mergeCell ref="D80:E80"/>
    <mergeCell ref="D3:E3"/>
    <mergeCell ref="B3:C3"/>
    <mergeCell ref="D5:E5"/>
    <mergeCell ref="N69:P69"/>
    <mergeCell ref="G13:H13"/>
    <mergeCell ref="I13:J13"/>
    <mergeCell ref="L70:M70"/>
    <mergeCell ref="N70:P70"/>
    <mergeCell ref="I30:O30"/>
    <mergeCell ref="I32:O32"/>
    <mergeCell ref="I46:O46"/>
    <mergeCell ref="H14:K14"/>
    <mergeCell ref="F69:G69"/>
    <mergeCell ref="L69:M69"/>
    <mergeCell ref="C47:E47"/>
    <mergeCell ref="C48:E48"/>
    <mergeCell ref="C49:E49"/>
    <mergeCell ref="C53:E53"/>
    <mergeCell ref="C50:E50"/>
    <mergeCell ref="C54:E54"/>
    <mergeCell ref="C51:E51"/>
    <mergeCell ref="C52:E52"/>
    <mergeCell ref="C15:F15"/>
    <mergeCell ref="C35:E35"/>
  </mergeCells>
  <conditionalFormatting sqref="F75:H75">
    <cfRule type="expression" dxfId="65" priority="63">
      <formula>$F$75&lt;&gt;""</formula>
    </cfRule>
  </conditionalFormatting>
  <conditionalFormatting sqref="F58:I58">
    <cfRule type="expression" dxfId="64" priority="61">
      <formula>$F$58&lt;&gt;""</formula>
    </cfRule>
  </conditionalFormatting>
  <conditionalFormatting sqref="D89:E89">
    <cfRule type="expression" dxfId="63" priority="54">
      <formula>$D$89&lt;&gt;""</formula>
    </cfRule>
  </conditionalFormatting>
  <conditionalFormatting sqref="C100:H101">
    <cfRule type="expression" dxfId="62" priority="52">
      <formula>AND($A$102=TRUE,$A$100=FALSE)</formula>
    </cfRule>
  </conditionalFormatting>
  <conditionalFormatting sqref="C7">
    <cfRule type="expression" dxfId="61" priority="50">
      <formula>OR($C$7="OUI",$C$7="NON")</formula>
    </cfRule>
  </conditionalFormatting>
  <conditionalFormatting sqref="C20:C21">
    <cfRule type="expression" dxfId="60" priority="49">
      <formula>OR(C20="OUI",C20="NON")</formula>
    </cfRule>
  </conditionalFormatting>
  <conditionalFormatting sqref="D57:D58">
    <cfRule type="expression" dxfId="59" priority="48">
      <formula>OR(D57="OUI",D57="NON")</formula>
    </cfRule>
  </conditionalFormatting>
  <conditionalFormatting sqref="F13 I29:I30">
    <cfRule type="expression" dxfId="58" priority="42">
      <formula>AND($F$29="0224446000",$F$13="")</formula>
    </cfRule>
  </conditionalFormatting>
  <conditionalFormatting sqref="C18">
    <cfRule type="expression" dxfId="57" priority="41">
      <formula>OR(C18="OUI",C18="NON")</formula>
    </cfRule>
  </conditionalFormatting>
  <conditionalFormatting sqref="B89:U90 B94:U114 B91:H93 J91:U93">
    <cfRule type="expression" dxfId="56" priority="17">
      <formula>$F$87=FALSE</formula>
    </cfRule>
  </conditionalFormatting>
  <conditionalFormatting sqref="C13 I29:T29 I30">
    <cfRule type="expression" dxfId="55" priority="34">
      <formula>AND($F$29="0224446000",$C$13="")</formula>
    </cfRule>
  </conditionalFormatting>
  <conditionalFormatting sqref="D9:E10">
    <cfRule type="expression" dxfId="54" priority="33">
      <formula>AND($F$9=TRUE,$F$10=TRUE)</formula>
    </cfRule>
  </conditionalFormatting>
  <conditionalFormatting sqref="D7:F7">
    <cfRule type="expression" dxfId="53" priority="32">
      <formula>AND($C$7="NON",$F$10=TRUE)</formula>
    </cfRule>
  </conditionalFormatting>
  <conditionalFormatting sqref="C82:S82">
    <cfRule type="expression" dxfId="52" priority="29">
      <formula>$F$32&lt;&gt;"0138835000"</formula>
    </cfRule>
  </conditionalFormatting>
  <conditionalFormatting sqref="C22">
    <cfRule type="expression" dxfId="51" priority="28">
      <formula>OR(C22="OUI",C22="NON")</formula>
    </cfRule>
  </conditionalFormatting>
  <conditionalFormatting sqref="A92">
    <cfRule type="expression" dxfId="50" priority="27">
      <formula>$F$87=TRUE</formula>
    </cfRule>
  </conditionalFormatting>
  <conditionalFormatting sqref="A101">
    <cfRule type="expression" dxfId="49" priority="26">
      <formula>$F$87=TRUE</formula>
    </cfRule>
  </conditionalFormatting>
  <conditionalFormatting sqref="D92:E93">
    <cfRule type="expression" dxfId="48" priority="40">
      <formula>AND($C$90=TRUE,$C$95=TRUE)</formula>
    </cfRule>
  </conditionalFormatting>
  <conditionalFormatting sqref="B102">
    <cfRule type="expression" dxfId="47" priority="16">
      <formula>AND($A$100=TRUE,$A$102=TRUE)</formula>
    </cfRule>
  </conditionalFormatting>
  <conditionalFormatting sqref="B89:U89">
    <cfRule type="expression" dxfId="46" priority="14">
      <formula>$F$87=FALSE</formula>
    </cfRule>
  </conditionalFormatting>
  <conditionalFormatting sqref="B87:U87">
    <cfRule type="expression" dxfId="45" priority="13">
      <formula>$F$87=TRUE</formula>
    </cfRule>
  </conditionalFormatting>
  <conditionalFormatting sqref="D5:E5">
    <cfRule type="expression" dxfId="44" priority="12">
      <formula>$D$5&lt;&gt;""</formula>
    </cfRule>
  </conditionalFormatting>
  <conditionalFormatting sqref="C46">
    <cfRule type="expression" dxfId="43" priority="11">
      <formula>AND(OR($C$21="OUI",$C$22="OUI"),$C$46="")</formula>
    </cfRule>
  </conditionalFormatting>
  <conditionalFormatting sqref="F46 F52:F54">
    <cfRule type="expression" dxfId="42" priority="10">
      <formula>AND(OR($C$21="OUI",$C$22="OUI"),$F$46="")</formula>
    </cfRule>
  </conditionalFormatting>
  <conditionalFormatting sqref="I46:I54">
    <cfRule type="expression" dxfId="41" priority="9">
      <formula>$I$46&lt;&gt;""</formula>
    </cfRule>
  </conditionalFormatting>
  <conditionalFormatting sqref="E70">
    <cfRule type="expression" dxfId="40" priority="8">
      <formula>$F$32="0138835000"</formula>
    </cfRule>
  </conditionalFormatting>
  <conditionalFormatting sqref="C70">
    <cfRule type="expression" dxfId="39" priority="7">
      <formula>$F$32="0138835000"</formula>
    </cfRule>
  </conditionalFormatting>
  <conditionalFormatting sqref="I59:N59">
    <cfRule type="expression" dxfId="38" priority="4">
      <formula>AND($C$59&lt;&gt;"",OR($C$43="",$F$43=""))</formula>
    </cfRule>
  </conditionalFormatting>
  <conditionalFormatting sqref="C47:C48 C54">
    <cfRule type="expression" dxfId="37" priority="3">
      <formula>AND(OR($C$21="OUI",$C$22="OUI"),$C$46="")</formula>
    </cfRule>
  </conditionalFormatting>
  <conditionalFormatting sqref="F47:F50">
    <cfRule type="expression" dxfId="36" priority="2">
      <formula>AND(OR($C$21="OUI",$C$22="OUI"),$F$46="")</formula>
    </cfRule>
  </conditionalFormatting>
  <conditionalFormatting sqref="F51">
    <cfRule type="expression" dxfId="35" priority="1">
      <formula>AND(OR($C$21="OUI",$C$22="OUI"),$F$46="")</formula>
    </cfRule>
  </conditionalFormatting>
  <conditionalFormatting sqref="C43:E43">
    <cfRule type="expression" dxfId="34" priority="68">
      <formula>AND($C$43="",$C$59&lt;&gt;"")</formula>
    </cfRule>
  </conditionalFormatting>
  <conditionalFormatting sqref="F43">
    <cfRule type="expression" dxfId="33" priority="69">
      <formula>AND($F$43="",$C$59&lt;&gt;"")</formula>
    </cfRule>
  </conditionalFormatting>
  <dataValidations count="3">
    <dataValidation type="list" allowBlank="1" showInputMessage="1" showErrorMessage="1" sqref="H92">
      <formula1>$B$4:$B$5</formula1>
    </dataValidation>
    <dataValidation type="textLength" operator="equal" allowBlank="1" showInputMessage="1" showErrorMessage="1" error="Attention !_x000a_Numéro BCT Group = 10 caractères." sqref="C13 F13 F28:F41 F43:F50 F52:F54">
      <formula1>10</formula1>
    </dataValidation>
    <dataValidation type="textLength" operator="equal" allowBlank="1" showInputMessage="1" showErrorMessage="1" error="Attention !_x000a_Numéro de compte = 11 caractères." sqref="G104:H113">
      <formula1>11</formula1>
    </dataValidation>
  </dataValidations>
  <hyperlinks>
    <hyperlink ref="P2:T2" location="'Récapitulatif identifiants BCT'!A1" tooltip="Liste des numéros de tiers et comptes créés dans BCT" display="Récapitulatif identifiants BCT"/>
  </hyperlinks>
  <pageMargins left="0.25" right="0.25" top="0.75" bottom="0.75" header="0.3" footer="0.3"/>
  <pageSetup paperSize="9" scale="43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142" r:id="rId4" name="CheckBox15">
          <controlPr defaultSize="0" autoLine="0" autoPict="0" r:id="rId5">
            <anchor moveWithCells="1">
              <from>
                <xdr:col>12</xdr:col>
                <xdr:colOff>19050</xdr:colOff>
                <xdr:row>4</xdr:row>
                <xdr:rowOff>114300</xdr:rowOff>
              </from>
              <to>
                <xdr:col>15</xdr:col>
                <xdr:colOff>57150</xdr:colOff>
                <xdr:row>6</xdr:row>
                <xdr:rowOff>161925</xdr:rowOff>
              </to>
            </anchor>
          </controlPr>
        </control>
      </mc:Choice>
      <mc:Fallback>
        <control shapeId="1142" r:id="rId4" name="CheckBox15"/>
      </mc:Fallback>
    </mc:AlternateContent>
    <mc:AlternateContent xmlns:mc="http://schemas.openxmlformats.org/markup-compatibility/2006">
      <mc:Choice Requires="x14">
        <control shapeId="1141" r:id="rId6" name="CheckBox14">
          <controlPr defaultSize="0" autoLine="0" autoPict="0" r:id="rId7">
            <anchor moveWithCells="1">
              <from>
                <xdr:col>9</xdr:col>
                <xdr:colOff>0</xdr:colOff>
                <xdr:row>4</xdr:row>
                <xdr:rowOff>228600</xdr:rowOff>
              </from>
              <to>
                <xdr:col>10</xdr:col>
                <xdr:colOff>9525</xdr:colOff>
                <xdr:row>6</xdr:row>
                <xdr:rowOff>200025</xdr:rowOff>
              </to>
            </anchor>
          </controlPr>
        </control>
      </mc:Choice>
      <mc:Fallback>
        <control shapeId="1141" r:id="rId6" name="CheckBox14"/>
      </mc:Fallback>
    </mc:AlternateContent>
    <mc:AlternateContent xmlns:mc="http://schemas.openxmlformats.org/markup-compatibility/2006">
      <mc:Choice Requires="x14">
        <control shapeId="1140" r:id="rId8" name="CheckBox21">
          <controlPr locked="0" defaultSize="0" autoFill="0" autoLine="0" linkedCell="$C$94" r:id="rId9">
            <anchor moveWithCells="1">
              <from>
                <xdr:col>2</xdr:col>
                <xdr:colOff>704850</xdr:colOff>
                <xdr:row>91</xdr:row>
                <xdr:rowOff>85725</xdr:rowOff>
              </from>
              <to>
                <xdr:col>4</xdr:col>
                <xdr:colOff>1666875</xdr:colOff>
                <xdr:row>92</xdr:row>
                <xdr:rowOff>104775</xdr:rowOff>
              </to>
            </anchor>
          </controlPr>
        </control>
      </mc:Choice>
      <mc:Fallback>
        <control shapeId="1140" r:id="rId8" name="CheckBox21"/>
      </mc:Fallback>
    </mc:AlternateContent>
    <mc:AlternateContent xmlns:mc="http://schemas.openxmlformats.org/markup-compatibility/2006">
      <mc:Choice Requires="x14">
        <control shapeId="1033" r:id="rId10" name="DTPicker1">
          <controlPr locked="0" defaultSize="0" autoLine="0" autoPict="0" linkedCell="D4" r:id="rId11">
            <anchor moveWithCells="1">
              <from>
                <xdr:col>2</xdr:col>
                <xdr:colOff>0</xdr:colOff>
                <xdr:row>4</xdr:row>
                <xdr:rowOff>0</xdr:rowOff>
              </from>
              <to>
                <xdr:col>2</xdr:col>
                <xdr:colOff>1228725</xdr:colOff>
                <xdr:row>5</xdr:row>
                <xdr:rowOff>19050</xdr:rowOff>
              </to>
            </anchor>
          </controlPr>
        </control>
      </mc:Choice>
      <mc:Fallback>
        <control shapeId="1033" r:id="rId10" name="DTPicker1"/>
      </mc:Fallback>
    </mc:AlternateContent>
    <mc:AlternateContent xmlns:mc="http://schemas.openxmlformats.org/markup-compatibility/2006">
      <mc:Choice Requires="x14">
        <control shapeId="1094" r:id="rId12" name="CheckBox1">
          <controlPr locked="0" defaultSize="0" autoFill="0" autoLine="0" linkedCell="$C$90" r:id="rId13">
            <anchor moveWithCells="1">
              <from>
                <xdr:col>2</xdr:col>
                <xdr:colOff>704850</xdr:colOff>
                <xdr:row>89</xdr:row>
                <xdr:rowOff>180975</xdr:rowOff>
              </from>
              <to>
                <xdr:col>4</xdr:col>
                <xdr:colOff>1657350</xdr:colOff>
                <xdr:row>91</xdr:row>
                <xdr:rowOff>9525</xdr:rowOff>
              </to>
            </anchor>
          </controlPr>
        </control>
      </mc:Choice>
      <mc:Fallback>
        <control shapeId="1094" r:id="rId12" name="CheckBox1"/>
      </mc:Fallback>
    </mc:AlternateContent>
    <mc:AlternateContent xmlns:mc="http://schemas.openxmlformats.org/markup-compatibility/2006">
      <mc:Choice Requires="x14">
        <control shapeId="1096" r:id="rId14" name="OptionButton1">
          <controlPr locked="0" defaultSize="0" autoLine="0" linkedCell="$F$87" r:id="rId15">
            <anchor moveWithCells="1">
              <from>
                <xdr:col>3</xdr:col>
                <xdr:colOff>390525</xdr:colOff>
                <xdr:row>86</xdr:row>
                <xdr:rowOff>9525</xdr:rowOff>
              </from>
              <to>
                <xdr:col>3</xdr:col>
                <xdr:colOff>857250</xdr:colOff>
                <xdr:row>86</xdr:row>
                <xdr:rowOff>295275</xdr:rowOff>
              </to>
            </anchor>
          </controlPr>
        </control>
      </mc:Choice>
      <mc:Fallback>
        <control shapeId="1096" r:id="rId14" name="OptionButton1"/>
      </mc:Fallback>
    </mc:AlternateContent>
    <mc:AlternateContent xmlns:mc="http://schemas.openxmlformats.org/markup-compatibility/2006">
      <mc:Choice Requires="x14">
        <control shapeId="1097" r:id="rId16" name="CheckBox2">
          <controlPr locked="0" defaultSize="0" autoLine="0" linkedCell="$C$95" r:id="rId17">
            <anchor moveWithCells="1">
              <from>
                <xdr:col>2</xdr:col>
                <xdr:colOff>695325</xdr:colOff>
                <xdr:row>92</xdr:row>
                <xdr:rowOff>171450</xdr:rowOff>
              </from>
              <to>
                <xdr:col>4</xdr:col>
                <xdr:colOff>1666875</xdr:colOff>
                <xdr:row>94</xdr:row>
                <xdr:rowOff>0</xdr:rowOff>
              </to>
            </anchor>
          </controlPr>
        </control>
      </mc:Choice>
      <mc:Fallback>
        <control shapeId="1097" r:id="rId16" name="CheckBox2"/>
      </mc:Fallback>
    </mc:AlternateContent>
    <mc:AlternateContent xmlns:mc="http://schemas.openxmlformats.org/markup-compatibility/2006">
      <mc:Choice Requires="x14">
        <control shapeId="1098" r:id="rId18" name="OptionButton2">
          <controlPr locked="0" defaultSize="0" autoLine="0" linkedCell="$G$87" r:id="rId19">
            <anchor moveWithCells="1">
              <from>
                <xdr:col>4</xdr:col>
                <xdr:colOff>428625</xdr:colOff>
                <xdr:row>86</xdr:row>
                <xdr:rowOff>9525</xdr:rowOff>
              </from>
              <to>
                <xdr:col>4</xdr:col>
                <xdr:colOff>942975</xdr:colOff>
                <xdr:row>86</xdr:row>
                <xdr:rowOff>295275</xdr:rowOff>
              </to>
            </anchor>
          </controlPr>
        </control>
      </mc:Choice>
      <mc:Fallback>
        <control shapeId="1098" r:id="rId18" name="OptionButton2"/>
      </mc:Fallback>
    </mc:AlternateContent>
    <mc:AlternateContent xmlns:mc="http://schemas.openxmlformats.org/markup-compatibility/2006">
      <mc:Choice Requires="x14">
        <control shapeId="1099" r:id="rId20" name="CheckBox3">
          <controlPr locked="0" defaultSize="0" autoLine="0" linkedCell="$A$100" r:id="rId21">
            <anchor moveWithCells="1">
              <from>
                <xdr:col>1</xdr:col>
                <xdr:colOff>400050</xdr:colOff>
                <xdr:row>100</xdr:row>
                <xdr:rowOff>19050</xdr:rowOff>
              </from>
              <to>
                <xdr:col>1</xdr:col>
                <xdr:colOff>942975</xdr:colOff>
                <xdr:row>101</xdr:row>
                <xdr:rowOff>0</xdr:rowOff>
              </to>
            </anchor>
          </controlPr>
        </control>
      </mc:Choice>
      <mc:Fallback>
        <control shapeId="1099" r:id="rId20" name="CheckBox3"/>
      </mc:Fallback>
    </mc:AlternateContent>
    <mc:AlternateContent xmlns:mc="http://schemas.openxmlformats.org/markup-compatibility/2006">
      <mc:Choice Requires="x14">
        <control shapeId="1100" r:id="rId22" name="CheckBox4">
          <controlPr locked="0" defaultSize="0" autoLine="0" linkedCell="$A$102" r:id="rId23">
            <anchor moveWithCells="1">
              <from>
                <xdr:col>1</xdr:col>
                <xdr:colOff>1219200</xdr:colOff>
                <xdr:row>100</xdr:row>
                <xdr:rowOff>19050</xdr:rowOff>
              </from>
              <to>
                <xdr:col>1</xdr:col>
                <xdr:colOff>1781175</xdr:colOff>
                <xdr:row>101</xdr:row>
                <xdr:rowOff>9525</xdr:rowOff>
              </to>
            </anchor>
          </controlPr>
        </control>
      </mc:Choice>
      <mc:Fallback>
        <control shapeId="1100" r:id="rId22" name="CheckBox4"/>
      </mc:Fallback>
    </mc:AlternateContent>
    <mc:AlternateContent xmlns:mc="http://schemas.openxmlformats.org/markup-compatibility/2006">
      <mc:Choice Requires="x14">
        <control shapeId="1028" r:id="rId24" name="Check Box 4">
          <controlPr locked="0" defaultSize="0" autoFill="0" autoLine="0" autoPict="0">
            <anchor moveWithCells="1">
              <from>
                <xdr:col>2</xdr:col>
                <xdr:colOff>571500</xdr:colOff>
                <xdr:row>7</xdr:row>
                <xdr:rowOff>76200</xdr:rowOff>
              </from>
              <to>
                <xdr:col>2</xdr:col>
                <xdr:colOff>876300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25" name="Check Box 5">
          <controlPr locked="0" defaultSize="0" autoFill="0" autoLine="0" autoPict="0">
            <anchor moveWithCells="1">
              <from>
                <xdr:col>2</xdr:col>
                <xdr:colOff>571500</xdr:colOff>
                <xdr:row>9</xdr:row>
                <xdr:rowOff>0</xdr:rowOff>
              </from>
              <to>
                <xdr:col>2</xdr:col>
                <xdr:colOff>876300</xdr:colOff>
                <xdr:row>10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0" r:id="rId26" name="Check Box 26">
          <controlPr locked="0" defaultSize="0" autoFill="0" autoLine="0" autoPict="0">
            <anchor moveWithCells="1">
              <from>
                <xdr:col>36</xdr:col>
                <xdr:colOff>228600</xdr:colOff>
                <xdr:row>84</xdr:row>
                <xdr:rowOff>219075</xdr:rowOff>
              </from>
              <to>
                <xdr:col>36</xdr:col>
                <xdr:colOff>457200</xdr:colOff>
                <xdr:row>85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4" r:id="rId27" name="Button 80">
          <controlPr locked="0" defaultSize="0" print="0" autoFill="0" autoPict="0" macro="[0]!Testcomplétude">
            <anchor moveWithCells="1" sizeWithCells="1">
              <from>
                <xdr:col>1</xdr:col>
                <xdr:colOff>152400</xdr:colOff>
                <xdr:row>1</xdr:row>
                <xdr:rowOff>0</xdr:rowOff>
              </from>
              <to>
                <xdr:col>2</xdr:col>
                <xdr:colOff>238125</xdr:colOff>
                <xdr:row>1</xdr:row>
                <xdr:rowOff>400050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6" r:id="rId28" name="Check Box 82">
          <controlPr locked="0" defaultSize="0" autoFill="0" autoLine="0" autoPict="0">
            <anchor moveWithCells="1">
              <from>
                <xdr:col>8</xdr:col>
                <xdr:colOff>85725</xdr:colOff>
                <xdr:row>27</xdr:row>
                <xdr:rowOff>0</xdr:rowOff>
              </from>
              <to>
                <xdr:col>8</xdr:col>
                <xdr:colOff>342900</xdr:colOff>
                <xdr:row>28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7" r:id="rId29" name="Check Box 83">
          <controlPr locked="0" defaultSize="0" autoFill="0" autoLine="0" autoPict="0">
            <anchor moveWithCells="1">
              <from>
                <xdr:col>8</xdr:col>
                <xdr:colOff>85725</xdr:colOff>
                <xdr:row>27</xdr:row>
                <xdr:rowOff>190500</xdr:rowOff>
              </from>
              <to>
                <xdr:col>8</xdr:col>
                <xdr:colOff>342900</xdr:colOff>
                <xdr:row>29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8" r:id="rId30" name="Check Box 84">
          <controlPr locked="0" defaultSize="0" autoFill="0" autoLine="0" autoPict="0">
            <anchor moveWithCells="1">
              <from>
                <xdr:col>8</xdr:col>
                <xdr:colOff>85725</xdr:colOff>
                <xdr:row>28</xdr:row>
                <xdr:rowOff>190500</xdr:rowOff>
              </from>
              <to>
                <xdr:col>8</xdr:col>
                <xdr:colOff>342900</xdr:colOff>
                <xdr:row>30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9" r:id="rId31" name="Check Box 85">
          <controlPr locked="0" defaultSize="0" autoFill="0" autoLine="0" autoPict="0">
            <anchor moveWithCells="1">
              <from>
                <xdr:col>8</xdr:col>
                <xdr:colOff>85725</xdr:colOff>
                <xdr:row>29</xdr:row>
                <xdr:rowOff>190500</xdr:rowOff>
              </from>
              <to>
                <xdr:col>8</xdr:col>
                <xdr:colOff>342900</xdr:colOff>
                <xdr:row>31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0" r:id="rId32" name="Check Box 86">
          <controlPr locked="0" defaultSize="0" autoFill="0" autoLine="0" autoPict="0">
            <anchor moveWithCells="1">
              <from>
                <xdr:col>8</xdr:col>
                <xdr:colOff>85725</xdr:colOff>
                <xdr:row>31</xdr:row>
                <xdr:rowOff>0</xdr:rowOff>
              </from>
              <to>
                <xdr:col>8</xdr:col>
                <xdr:colOff>342900</xdr:colOff>
                <xdr:row>32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1" r:id="rId33" name="Check Box 87">
          <controlPr locked="0" defaultSize="0" autoFill="0" autoLine="0" autoPict="0">
            <anchor moveWithCells="1">
              <from>
                <xdr:col>8</xdr:col>
                <xdr:colOff>85725</xdr:colOff>
                <xdr:row>32</xdr:row>
                <xdr:rowOff>0</xdr:rowOff>
              </from>
              <to>
                <xdr:col>8</xdr:col>
                <xdr:colOff>342900</xdr:colOff>
                <xdr:row>33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2" r:id="rId34" name="Check Box 88">
          <controlPr locked="0" defaultSize="0" autoFill="0" autoLine="0" autoPict="0">
            <anchor moveWithCells="1">
              <from>
                <xdr:col>8</xdr:col>
                <xdr:colOff>85725</xdr:colOff>
                <xdr:row>33</xdr:row>
                <xdr:rowOff>0</xdr:rowOff>
              </from>
              <to>
                <xdr:col>8</xdr:col>
                <xdr:colOff>342900</xdr:colOff>
                <xdr:row>34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3" r:id="rId35" name="Check Box 89">
          <controlPr locked="0" defaultSize="0" autoFill="0" autoLine="0" autoPict="0">
            <anchor moveWithCells="1">
              <from>
                <xdr:col>8</xdr:col>
                <xdr:colOff>85725</xdr:colOff>
                <xdr:row>35</xdr:row>
                <xdr:rowOff>0</xdr:rowOff>
              </from>
              <to>
                <xdr:col>8</xdr:col>
                <xdr:colOff>342900</xdr:colOff>
                <xdr:row>36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4" r:id="rId36" name="Check Box 90">
          <controlPr locked="0" defaultSize="0" autoFill="0" autoLine="0" autoPict="0">
            <anchor moveWithCells="1">
              <from>
                <xdr:col>8</xdr:col>
                <xdr:colOff>85725</xdr:colOff>
                <xdr:row>36</xdr:row>
                <xdr:rowOff>0</xdr:rowOff>
              </from>
              <to>
                <xdr:col>8</xdr:col>
                <xdr:colOff>342900</xdr:colOff>
                <xdr:row>37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5" r:id="rId37" name="Check Box 91">
          <controlPr locked="0" defaultSize="0" autoFill="0" autoLine="0" autoPict="0">
            <anchor moveWithCells="1">
              <from>
                <xdr:col>8</xdr:col>
                <xdr:colOff>85725</xdr:colOff>
                <xdr:row>37</xdr:row>
                <xdr:rowOff>0</xdr:rowOff>
              </from>
              <to>
                <xdr:col>8</xdr:col>
                <xdr:colOff>342900</xdr:colOff>
                <xdr:row>38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6" r:id="rId38" name="Check Box 92">
          <controlPr locked="0" defaultSize="0" autoFill="0" autoLine="0" autoPict="0">
            <anchor moveWithCells="1">
              <from>
                <xdr:col>8</xdr:col>
                <xdr:colOff>85725</xdr:colOff>
                <xdr:row>38</xdr:row>
                <xdr:rowOff>0</xdr:rowOff>
              </from>
              <to>
                <xdr:col>8</xdr:col>
                <xdr:colOff>342900</xdr:colOff>
                <xdr:row>39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7" r:id="rId39" name="Check Box 93">
          <controlPr locked="0" defaultSize="0" autoFill="0" autoLine="0" autoPict="0">
            <anchor moveWithCells="1">
              <from>
                <xdr:col>8</xdr:col>
                <xdr:colOff>85725</xdr:colOff>
                <xdr:row>34</xdr:row>
                <xdr:rowOff>0</xdr:rowOff>
              </from>
              <to>
                <xdr:col>8</xdr:col>
                <xdr:colOff>342900</xdr:colOff>
                <xdr:row>35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8" r:id="rId40" name="Check Box 94">
          <controlPr locked="0" defaultSize="0" autoFill="0" autoLine="0" autoPict="0">
            <anchor moveWithCells="1">
              <from>
                <xdr:col>8</xdr:col>
                <xdr:colOff>85725</xdr:colOff>
                <xdr:row>39</xdr:row>
                <xdr:rowOff>0</xdr:rowOff>
              </from>
              <to>
                <xdr:col>8</xdr:col>
                <xdr:colOff>342900</xdr:colOff>
                <xdr:row>40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9" r:id="rId41" name="Check Box 95">
          <controlPr locked="0" defaultSize="0" autoFill="0" autoLine="0" autoPict="0">
            <anchor moveWithCells="1">
              <from>
                <xdr:col>8</xdr:col>
                <xdr:colOff>85725</xdr:colOff>
                <xdr:row>40</xdr:row>
                <xdr:rowOff>0</xdr:rowOff>
              </from>
              <to>
                <xdr:col>8</xdr:col>
                <xdr:colOff>342900</xdr:colOff>
                <xdr:row>41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0" r:id="rId42" name="Check Box 96">
          <controlPr locked="0" defaultSize="0" autoFill="0" autoLine="0" autoPict="0">
            <anchor moveWithCells="1">
              <from>
                <xdr:col>8</xdr:col>
                <xdr:colOff>85725</xdr:colOff>
                <xdr:row>41</xdr:row>
                <xdr:rowOff>0</xdr:rowOff>
              </from>
              <to>
                <xdr:col>8</xdr:col>
                <xdr:colOff>342900</xdr:colOff>
                <xdr:row>42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1" r:id="rId43" name="Check Box 97">
          <controlPr locked="0" defaultSize="0" autoFill="0" autoLine="0" autoPict="0">
            <anchor moveWithCells="1">
              <from>
                <xdr:col>8</xdr:col>
                <xdr:colOff>85725</xdr:colOff>
                <xdr:row>42</xdr:row>
                <xdr:rowOff>0</xdr:rowOff>
              </from>
              <to>
                <xdr:col>8</xdr:col>
                <xdr:colOff>342900</xdr:colOff>
                <xdr:row>43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2" r:id="rId44" name="Check Box 98">
          <controlPr locked="0" defaultSize="0" autoFill="0" autoLine="0" autoPict="0">
            <anchor moveWithCells="1">
              <from>
                <xdr:col>8</xdr:col>
                <xdr:colOff>85725</xdr:colOff>
                <xdr:row>43</xdr:row>
                <xdr:rowOff>0</xdr:rowOff>
              </from>
              <to>
                <xdr:col>8</xdr:col>
                <xdr:colOff>342900</xdr:colOff>
                <xdr:row>44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3" r:id="rId45" name="Check Box 99">
          <controlPr locked="0" defaultSize="0" autoFill="0" autoLine="0" autoPict="0">
            <anchor moveWithCells="1">
              <from>
                <xdr:col>8</xdr:col>
                <xdr:colOff>85725</xdr:colOff>
                <xdr:row>44</xdr:row>
                <xdr:rowOff>0</xdr:rowOff>
              </from>
              <to>
                <xdr:col>8</xdr:col>
                <xdr:colOff>342900</xdr:colOff>
                <xdr:row>45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4" r:id="rId46" name="Check Box 100">
          <controlPr locked="0" defaultSize="0" autoFill="0" autoLine="0" autoPict="0">
            <anchor moveWithCells="1">
              <from>
                <xdr:col>8</xdr:col>
                <xdr:colOff>85725</xdr:colOff>
                <xdr:row>44</xdr:row>
                <xdr:rowOff>190500</xdr:rowOff>
              </from>
              <to>
                <xdr:col>8</xdr:col>
                <xdr:colOff>342900</xdr:colOff>
                <xdr:row>46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5" r:id="rId47" name="Check Box 101">
          <controlPr defaultSize="0" autoFill="0" autoLine="0" autoPict="0">
            <anchor moveWithCells="1">
              <from>
                <xdr:col>8</xdr:col>
                <xdr:colOff>85725</xdr:colOff>
                <xdr:row>46</xdr:row>
                <xdr:rowOff>19050</xdr:rowOff>
              </from>
              <to>
                <xdr:col>8</xdr:col>
                <xdr:colOff>295275</xdr:colOff>
                <xdr:row>46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6" r:id="rId48" name="Check Box 102">
          <controlPr defaultSize="0" autoFill="0" autoLine="0" autoPict="0">
            <anchor moveWithCells="1">
              <from>
                <xdr:col>8</xdr:col>
                <xdr:colOff>85725</xdr:colOff>
                <xdr:row>47</xdr:row>
                <xdr:rowOff>19050</xdr:rowOff>
              </from>
              <to>
                <xdr:col>8</xdr:col>
                <xdr:colOff>295275</xdr:colOff>
                <xdr:row>47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7" r:id="rId49" name="Check Box 103">
          <controlPr defaultSize="0" autoFill="0" autoLine="0" autoPict="0">
            <anchor moveWithCells="1">
              <from>
                <xdr:col>8</xdr:col>
                <xdr:colOff>85725</xdr:colOff>
                <xdr:row>48</xdr:row>
                <xdr:rowOff>19050</xdr:rowOff>
              </from>
              <to>
                <xdr:col>8</xdr:col>
                <xdr:colOff>295275</xdr:colOff>
                <xdr:row>48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8" r:id="rId50" name="Check Box 104">
          <controlPr defaultSize="0" autoFill="0" autoLine="0" autoPict="0" macro="[0]!Caseàcocher104_Cliquer">
            <anchor moveWithCells="1">
              <from>
                <xdr:col>8</xdr:col>
                <xdr:colOff>85725</xdr:colOff>
                <xdr:row>52</xdr:row>
                <xdr:rowOff>9525</xdr:rowOff>
              </from>
              <to>
                <xdr:col>8</xdr:col>
                <xdr:colOff>295275</xdr:colOff>
                <xdr:row>52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9" r:id="rId51" name="Check Box 105">
          <controlPr defaultSize="0" autoFill="0" autoLine="0" autoPict="0">
            <anchor moveWithCells="1">
              <from>
                <xdr:col>8</xdr:col>
                <xdr:colOff>85725</xdr:colOff>
                <xdr:row>49</xdr:row>
                <xdr:rowOff>19050</xdr:rowOff>
              </from>
              <to>
                <xdr:col>8</xdr:col>
                <xdr:colOff>295275</xdr:colOff>
                <xdr:row>49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0" r:id="rId52" name="Check Box 106">
          <controlPr defaultSize="0" autoFill="0" autoLine="0" autoPict="0">
            <anchor moveWithCells="1">
              <from>
                <xdr:col>8</xdr:col>
                <xdr:colOff>85725</xdr:colOff>
                <xdr:row>50</xdr:row>
                <xdr:rowOff>19050</xdr:rowOff>
              </from>
              <to>
                <xdr:col>8</xdr:col>
                <xdr:colOff>295275</xdr:colOff>
                <xdr:row>50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1" r:id="rId53" name="Check Box 107">
          <controlPr defaultSize="0" autoFill="0" autoLine="0" autoPict="0">
            <anchor moveWithCells="1">
              <from>
                <xdr:col>8</xdr:col>
                <xdr:colOff>85725</xdr:colOff>
                <xdr:row>51</xdr:row>
                <xdr:rowOff>19050</xdr:rowOff>
              </from>
              <to>
                <xdr:col>8</xdr:col>
                <xdr:colOff>295275</xdr:colOff>
                <xdr:row>51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9" r:id="rId54" name="Check Box 115">
          <controlPr defaultSize="0" autoFill="0" autoLine="0" autoPict="0">
            <anchor moveWithCells="1">
              <from>
                <xdr:col>8</xdr:col>
                <xdr:colOff>85725</xdr:colOff>
                <xdr:row>53</xdr:row>
                <xdr:rowOff>9525</xdr:rowOff>
              </from>
              <to>
                <xdr:col>8</xdr:col>
                <xdr:colOff>295275</xdr:colOff>
                <xdr:row>53</xdr:row>
                <xdr:rowOff>180975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7" id="{52685AB0-A58E-4440-A27F-C4EF8E7D9BDA}">
            <xm:f>F63='Données sources'!$D$3</xm:f>
            <x14:dxf>
              <font>
                <b val="0"/>
                <i/>
              </font>
            </x14:dxf>
          </x14:cfRule>
          <xm:sqref>F63:G65</xm:sqref>
        </x14:conditionalFormatting>
        <x14:conditionalFormatting xmlns:xm="http://schemas.microsoft.com/office/excel/2006/main">
          <x14:cfRule type="expression" priority="46" id="{83F743C9-EAEE-4731-AD28-54B34E58DDDD}">
            <xm:f>$E$68='Données sources'!$J$3</xm:f>
            <x14:dxf>
              <font>
                <b val="0"/>
                <i/>
                <color auto="1"/>
              </font>
            </x14:dxf>
          </x14:cfRule>
          <xm:sqref>E68</xm:sqref>
        </x14:conditionalFormatting>
        <x14:conditionalFormatting xmlns:xm="http://schemas.microsoft.com/office/excel/2006/main">
          <x14:cfRule type="expression" priority="45" id="{D145C17E-F924-40A6-8474-3B3396D11191}">
            <xm:f>$E$75='Données sources'!$J$3</xm:f>
            <x14:dxf>
              <font>
                <b val="0"/>
                <i/>
              </font>
            </x14:dxf>
          </x14:cfRule>
          <xm:sqref>E75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'Données sources'!$J$3:$J$8</xm:f>
          </x14:formula1>
          <xm:sqref>E68</xm:sqref>
        </x14:dataValidation>
        <x14:dataValidation type="list" allowBlank="1" showInputMessage="1" showErrorMessage="1">
          <x14:formula1>
            <xm:f>'Données sources'!$E$3:$E$4</xm:f>
          </x14:formula1>
          <xm:sqref>G95:G97</xm:sqref>
        </x14:dataValidation>
        <x14:dataValidation type="list" allowBlank="1" showInputMessage="1" showErrorMessage="1">
          <x14:formula1>
            <xm:f>'Données sources'!$B$3:$B$5</xm:f>
          </x14:formula1>
          <xm:sqref>D57:D58 E75 C7 J83 C18 D101:E101 J81 C21:C22</xm:sqref>
        </x14:dataValidation>
        <x14:dataValidation type="list" allowBlank="1" showInputMessage="1" showErrorMessage="1">
          <x14:formula1>
            <xm:f>'Données sources'!$D$3:$D$6</xm:f>
          </x14:formula1>
          <xm:sqref>F63:G65</xm:sqref>
        </x14:dataValidation>
        <x14:dataValidation type="list" allowBlank="1" showInputMessage="1" showErrorMessage="1">
          <x14:formula1>
            <xm:f>'Données sources'!$A$8:$A$9</xm:f>
          </x14:formula1>
          <xm:sqref>S23:T23</xm:sqref>
        </x14:dataValidation>
        <x14:dataValidation type="list" allowBlank="1" showInputMessage="1" showErrorMessage="1">
          <x14:formula1>
            <xm:f>'Données sources'!$B$13:$B$15</xm:f>
          </x14:formula1>
          <xm:sqref>I81:I82</xm:sqref>
        </x14:dataValidation>
        <x14:dataValidation type="list" allowBlank="1" showInputMessage="1" showErrorMessage="1">
          <x14:formula1>
            <xm:f>'Données sources'!$L$3:$L$6</xm:f>
          </x14:formula1>
          <xm:sqref>I23:K23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0.79998168889431442"/>
    <pageSetUpPr fitToPage="1"/>
  </sheetPr>
  <dimension ref="A1:X49"/>
  <sheetViews>
    <sheetView showGridLines="0" showRowColHeaders="0" zoomScaleNormal="100" workbookViewId="0">
      <selection activeCell="B2" sqref="B2:J2"/>
    </sheetView>
  </sheetViews>
  <sheetFormatPr baseColWidth="10" defaultRowHeight="15" x14ac:dyDescent="0.25"/>
  <cols>
    <col min="1" max="1" width="2.7109375" customWidth="1"/>
    <col min="3" max="3" width="12" customWidth="1"/>
    <col min="4" max="4" width="14.5703125" customWidth="1"/>
    <col min="5" max="5" width="30.5703125" bestFit="1" customWidth="1"/>
    <col min="6" max="6" width="27.140625" customWidth="1"/>
    <col min="7" max="7" width="12" customWidth="1"/>
    <col min="8" max="8" width="12.7109375" customWidth="1"/>
    <col min="9" max="9" width="30.85546875" bestFit="1" customWidth="1"/>
  </cols>
  <sheetData>
    <row r="1" spans="1:24" ht="9" customHeight="1" x14ac:dyDescent="0.25">
      <c r="A1" s="24"/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</row>
    <row r="2" spans="1:24" ht="20.25" customHeight="1" x14ac:dyDescent="0.25">
      <c r="A2" s="24"/>
      <c r="B2" s="369" t="s">
        <v>97</v>
      </c>
      <c r="C2" s="369"/>
      <c r="D2" s="369"/>
      <c r="E2" s="369"/>
      <c r="F2" s="369"/>
      <c r="G2" s="369"/>
      <c r="H2" s="369"/>
      <c r="I2" s="369"/>
      <c r="J2" s="369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</row>
    <row r="3" spans="1:24" ht="19.5" thickBot="1" x14ac:dyDescent="0.35">
      <c r="A3" s="24"/>
      <c r="B3" s="24"/>
      <c r="C3" s="24"/>
      <c r="D3" s="24"/>
      <c r="E3" s="24"/>
      <c r="F3" s="370" t="s">
        <v>126</v>
      </c>
      <c r="G3" s="370"/>
      <c r="H3" s="370"/>
      <c r="I3" s="370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</row>
    <row r="4" spans="1:24" x14ac:dyDescent="0.25">
      <c r="A4" s="24"/>
      <c r="B4" s="24"/>
      <c r="C4" s="365" t="s">
        <v>96</v>
      </c>
      <c r="D4" s="366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</row>
    <row r="5" spans="1:24" ht="15.75" thickBot="1" x14ac:dyDescent="0.3">
      <c r="A5" s="24"/>
      <c r="B5" s="24"/>
      <c r="C5" s="367"/>
      <c r="D5" s="368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</row>
    <row r="6" spans="1:24" x14ac:dyDescent="0.25">
      <c r="A6" s="24"/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</row>
    <row r="7" spans="1:24" ht="22.5" customHeight="1" x14ac:dyDescent="0.25">
      <c r="A7" s="24"/>
      <c r="B7" s="24"/>
      <c r="C7" s="363" t="s">
        <v>55</v>
      </c>
      <c r="D7" s="364"/>
      <c r="E7" s="4" t="s">
        <v>56</v>
      </c>
      <c r="F7" s="5" t="s">
        <v>54</v>
      </c>
      <c r="G7" s="5" t="s">
        <v>57</v>
      </c>
      <c r="H7" s="5" t="s">
        <v>58</v>
      </c>
      <c r="I7" s="6" t="s">
        <v>61</v>
      </c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</row>
    <row r="8" spans="1:24" ht="15.75" customHeight="1" x14ac:dyDescent="0.25">
      <c r="A8" s="24"/>
      <c r="B8" s="24"/>
      <c r="C8" s="371" t="s">
        <v>21</v>
      </c>
      <c r="D8" s="52" t="s">
        <v>26</v>
      </c>
      <c r="E8" s="3" t="s">
        <v>27</v>
      </c>
      <c r="F8" s="3" t="s">
        <v>60</v>
      </c>
      <c r="G8" s="3" t="s">
        <v>22</v>
      </c>
      <c r="H8" s="19" t="s">
        <v>23</v>
      </c>
      <c r="I8" s="74" t="s">
        <v>106</v>
      </c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</row>
    <row r="9" spans="1:24" ht="15.75" customHeight="1" x14ac:dyDescent="0.25">
      <c r="A9" s="24"/>
      <c r="B9" s="24"/>
      <c r="C9" s="372"/>
      <c r="D9" s="52" t="s">
        <v>28</v>
      </c>
      <c r="E9" s="3" t="s">
        <v>27</v>
      </c>
      <c r="F9" s="3" t="s">
        <v>60</v>
      </c>
      <c r="G9" s="3" t="s">
        <v>22</v>
      </c>
      <c r="H9" s="19" t="s">
        <v>29</v>
      </c>
      <c r="I9" s="74" t="s">
        <v>106</v>
      </c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</row>
    <row r="10" spans="1:24" ht="15.75" customHeight="1" x14ac:dyDescent="0.25">
      <c r="A10" s="24"/>
      <c r="B10" s="24"/>
      <c r="C10" s="372"/>
      <c r="D10" s="52" t="s">
        <v>30</v>
      </c>
      <c r="E10" s="3" t="s">
        <v>31</v>
      </c>
      <c r="F10" s="3" t="s">
        <v>60</v>
      </c>
      <c r="G10" s="3" t="s">
        <v>22</v>
      </c>
      <c r="H10" s="19" t="s">
        <v>24</v>
      </c>
      <c r="I10" s="74" t="s">
        <v>106</v>
      </c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</row>
    <row r="11" spans="1:24" ht="15.75" customHeight="1" x14ac:dyDescent="0.25">
      <c r="A11" s="24"/>
      <c r="B11" s="24"/>
      <c r="C11" s="372"/>
      <c r="D11" s="52" t="s">
        <v>32</v>
      </c>
      <c r="E11" s="3" t="s">
        <v>31</v>
      </c>
      <c r="F11" s="3" t="s">
        <v>60</v>
      </c>
      <c r="G11" s="3" t="s">
        <v>22</v>
      </c>
      <c r="H11" s="19" t="s">
        <v>25</v>
      </c>
      <c r="I11" s="74" t="s">
        <v>106</v>
      </c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</row>
    <row r="12" spans="1:24" ht="15.75" customHeight="1" x14ac:dyDescent="0.25">
      <c r="A12" s="24"/>
      <c r="B12" s="24"/>
      <c r="C12" s="372"/>
      <c r="D12" s="52" t="s">
        <v>33</v>
      </c>
      <c r="E12" s="3" t="s">
        <v>34</v>
      </c>
      <c r="F12" s="3" t="s">
        <v>60</v>
      </c>
      <c r="G12" s="3" t="s">
        <v>22</v>
      </c>
      <c r="H12" s="19" t="s">
        <v>23</v>
      </c>
      <c r="I12" s="74" t="s">
        <v>106</v>
      </c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</row>
    <row r="13" spans="1:24" ht="15.75" customHeight="1" x14ac:dyDescent="0.25">
      <c r="A13" s="24"/>
      <c r="B13" s="24"/>
      <c r="C13" s="372"/>
      <c r="D13" s="52" t="s">
        <v>35</v>
      </c>
      <c r="E13" s="3" t="s">
        <v>34</v>
      </c>
      <c r="F13" s="3" t="s">
        <v>60</v>
      </c>
      <c r="G13" s="3" t="s">
        <v>22</v>
      </c>
      <c r="H13" s="19" t="s">
        <v>29</v>
      </c>
      <c r="I13" s="74" t="s">
        <v>106</v>
      </c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</row>
    <row r="14" spans="1:24" ht="15.75" customHeight="1" x14ac:dyDescent="0.25">
      <c r="A14" s="24"/>
      <c r="B14" s="24"/>
      <c r="C14" s="372"/>
      <c r="D14" s="52" t="s">
        <v>36</v>
      </c>
      <c r="E14" s="3" t="s">
        <v>37</v>
      </c>
      <c r="F14" s="3" t="s">
        <v>60</v>
      </c>
      <c r="G14" s="56" t="s">
        <v>110</v>
      </c>
      <c r="H14" s="19" t="s">
        <v>23</v>
      </c>
      <c r="I14" s="74" t="s">
        <v>106</v>
      </c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</row>
    <row r="15" spans="1:24" ht="15.75" customHeight="1" x14ac:dyDescent="0.25">
      <c r="A15" s="24"/>
      <c r="B15" s="24"/>
      <c r="C15" s="372"/>
      <c r="D15" s="52" t="s">
        <v>38</v>
      </c>
      <c r="E15" s="3" t="s">
        <v>37</v>
      </c>
      <c r="F15" s="3" t="s">
        <v>60</v>
      </c>
      <c r="G15" s="3" t="s">
        <v>22</v>
      </c>
      <c r="H15" s="19" t="s">
        <v>29</v>
      </c>
      <c r="I15" s="74" t="s">
        <v>106</v>
      </c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</row>
    <row r="16" spans="1:24" ht="15.75" customHeight="1" x14ac:dyDescent="0.25">
      <c r="A16" s="24"/>
      <c r="B16" s="24"/>
      <c r="C16" s="372"/>
      <c r="D16" s="52" t="s">
        <v>51</v>
      </c>
      <c r="E16" s="3" t="s">
        <v>52</v>
      </c>
      <c r="F16" s="3" t="s">
        <v>59</v>
      </c>
      <c r="G16" s="56" t="s">
        <v>110</v>
      </c>
      <c r="H16" s="19" t="s">
        <v>24</v>
      </c>
      <c r="I16" s="74" t="s">
        <v>106</v>
      </c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</row>
    <row r="17" spans="1:24" ht="15.75" customHeight="1" x14ac:dyDescent="0.25">
      <c r="A17" s="24"/>
      <c r="B17" s="24"/>
      <c r="C17" s="372"/>
      <c r="D17" s="52" t="s">
        <v>53</v>
      </c>
      <c r="E17" s="3" t="s">
        <v>52</v>
      </c>
      <c r="F17" s="3" t="s">
        <v>59</v>
      </c>
      <c r="G17" s="56" t="s">
        <v>110</v>
      </c>
      <c r="H17" s="19" t="s">
        <v>23</v>
      </c>
      <c r="I17" s="74" t="s">
        <v>106</v>
      </c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</row>
    <row r="18" spans="1:24" ht="15.75" customHeight="1" x14ac:dyDescent="0.25">
      <c r="A18" s="24"/>
      <c r="B18" s="24"/>
      <c r="C18" s="372"/>
      <c r="D18" s="53" t="s">
        <v>108</v>
      </c>
      <c r="E18" s="3" t="s">
        <v>109</v>
      </c>
      <c r="F18" s="3" t="s">
        <v>60</v>
      </c>
      <c r="G18" s="54" t="s">
        <v>110</v>
      </c>
      <c r="H18" s="55" t="s">
        <v>24</v>
      </c>
      <c r="I18" s="74" t="s">
        <v>106</v>
      </c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</row>
    <row r="19" spans="1:24" ht="15.75" customHeight="1" x14ac:dyDescent="0.25">
      <c r="A19" s="24"/>
      <c r="B19" s="24"/>
      <c r="C19" s="372"/>
      <c r="D19" s="53" t="s">
        <v>111</v>
      </c>
      <c r="E19" s="3" t="s">
        <v>112</v>
      </c>
      <c r="F19" s="3" t="s">
        <v>60</v>
      </c>
      <c r="G19" s="54" t="s">
        <v>110</v>
      </c>
      <c r="H19" s="55" t="s">
        <v>23</v>
      </c>
      <c r="I19" s="74" t="s">
        <v>106</v>
      </c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</row>
    <row r="20" spans="1:24" ht="15.75" customHeight="1" x14ac:dyDescent="0.25">
      <c r="A20" s="24"/>
      <c r="B20" s="24"/>
      <c r="C20" s="372"/>
      <c r="D20" s="52" t="s">
        <v>39</v>
      </c>
      <c r="E20" s="3" t="s">
        <v>40</v>
      </c>
      <c r="F20" s="3" t="s">
        <v>60</v>
      </c>
      <c r="G20" s="3" t="s">
        <v>22</v>
      </c>
      <c r="H20" s="19" t="s">
        <v>24</v>
      </c>
      <c r="I20" s="74" t="s">
        <v>106</v>
      </c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</row>
    <row r="21" spans="1:24" ht="15.75" customHeight="1" x14ac:dyDescent="0.25">
      <c r="A21" s="24"/>
      <c r="B21" s="24"/>
      <c r="C21" s="372"/>
      <c r="D21" s="52" t="s">
        <v>41</v>
      </c>
      <c r="E21" s="3" t="s">
        <v>40</v>
      </c>
      <c r="F21" s="3" t="s">
        <v>60</v>
      </c>
      <c r="G21" s="3" t="s">
        <v>22</v>
      </c>
      <c r="H21" s="19" t="s">
        <v>25</v>
      </c>
      <c r="I21" s="74" t="s">
        <v>106</v>
      </c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</row>
    <row r="22" spans="1:24" ht="15.75" customHeight="1" x14ac:dyDescent="0.25">
      <c r="A22" s="24"/>
      <c r="B22" s="24"/>
      <c r="C22" s="372"/>
      <c r="D22" s="52" t="s">
        <v>42</v>
      </c>
      <c r="E22" s="3" t="s">
        <v>43</v>
      </c>
      <c r="F22" s="3" t="s">
        <v>60</v>
      </c>
      <c r="G22" s="3" t="s">
        <v>22</v>
      </c>
      <c r="H22" s="19" t="s">
        <v>23</v>
      </c>
      <c r="I22" s="74" t="s">
        <v>106</v>
      </c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</row>
    <row r="23" spans="1:24" ht="15.75" customHeight="1" x14ac:dyDescent="0.25">
      <c r="A23" s="24"/>
      <c r="B23" s="24"/>
      <c r="C23" s="372"/>
      <c r="D23" s="52" t="s">
        <v>44</v>
      </c>
      <c r="E23" s="3" t="s">
        <v>43</v>
      </c>
      <c r="F23" s="3" t="s">
        <v>60</v>
      </c>
      <c r="G23" s="3" t="s">
        <v>22</v>
      </c>
      <c r="H23" s="19" t="s">
        <v>29</v>
      </c>
      <c r="I23" s="74" t="s">
        <v>106</v>
      </c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</row>
    <row r="24" spans="1:24" ht="15.75" customHeight="1" x14ac:dyDescent="0.25">
      <c r="A24" s="24"/>
      <c r="B24" s="24"/>
      <c r="C24" s="372"/>
      <c r="D24" s="53" t="s">
        <v>102</v>
      </c>
      <c r="E24" s="3" t="s">
        <v>113</v>
      </c>
      <c r="F24" s="3" t="s">
        <v>114</v>
      </c>
      <c r="G24" s="56" t="s">
        <v>110</v>
      </c>
      <c r="H24" s="19" t="s">
        <v>115</v>
      </c>
      <c r="I24" s="74" t="s">
        <v>106</v>
      </c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</row>
    <row r="25" spans="1:24" ht="15.75" customHeight="1" x14ac:dyDescent="0.25">
      <c r="A25" s="24"/>
      <c r="B25" s="24"/>
      <c r="C25" s="372"/>
      <c r="D25" s="53" t="s">
        <v>104</v>
      </c>
      <c r="E25" s="3" t="s">
        <v>118</v>
      </c>
      <c r="F25" s="3" t="s">
        <v>114</v>
      </c>
      <c r="G25" s="56" t="s">
        <v>110</v>
      </c>
      <c r="H25" s="19" t="s">
        <v>119</v>
      </c>
      <c r="I25" s="74" t="s">
        <v>106</v>
      </c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</row>
    <row r="26" spans="1:24" ht="15.75" customHeight="1" x14ac:dyDescent="0.25">
      <c r="A26" s="24"/>
      <c r="B26" s="24"/>
      <c r="C26" s="372"/>
      <c r="D26" s="53" t="s">
        <v>103</v>
      </c>
      <c r="E26" s="3" t="s">
        <v>116</v>
      </c>
      <c r="F26" s="3" t="s">
        <v>114</v>
      </c>
      <c r="G26" s="56" t="s">
        <v>110</v>
      </c>
      <c r="H26" s="19" t="s">
        <v>117</v>
      </c>
      <c r="I26" s="74" t="s">
        <v>106</v>
      </c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</row>
    <row r="27" spans="1:24" ht="15.75" customHeight="1" x14ac:dyDescent="0.25">
      <c r="A27" s="24"/>
      <c r="B27" s="24"/>
      <c r="C27" s="372"/>
      <c r="D27" s="53" t="s">
        <v>105</v>
      </c>
      <c r="E27" s="3" t="s">
        <v>120</v>
      </c>
      <c r="F27" s="3" t="s">
        <v>114</v>
      </c>
      <c r="G27" s="56" t="s">
        <v>110</v>
      </c>
      <c r="H27" s="19" t="s">
        <v>121</v>
      </c>
      <c r="I27" s="74" t="s">
        <v>106</v>
      </c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</row>
    <row r="28" spans="1:24" ht="15.75" customHeight="1" x14ac:dyDescent="0.25">
      <c r="A28" s="24"/>
      <c r="B28" s="24"/>
      <c r="C28" s="372"/>
      <c r="D28" s="52" t="s">
        <v>45</v>
      </c>
      <c r="E28" s="3" t="s">
        <v>46</v>
      </c>
      <c r="F28" s="3" t="s">
        <v>60</v>
      </c>
      <c r="G28" s="3" t="s">
        <v>22</v>
      </c>
      <c r="H28" s="19" t="s">
        <v>24</v>
      </c>
      <c r="I28" s="74" t="s">
        <v>106</v>
      </c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</row>
    <row r="29" spans="1:24" ht="15.75" customHeight="1" x14ac:dyDescent="0.25">
      <c r="A29" s="24"/>
      <c r="B29" s="24"/>
      <c r="C29" s="372"/>
      <c r="D29" s="52" t="s">
        <v>47</v>
      </c>
      <c r="E29" s="3" t="s">
        <v>46</v>
      </c>
      <c r="F29" s="3" t="s">
        <v>60</v>
      </c>
      <c r="G29" s="3" t="s">
        <v>22</v>
      </c>
      <c r="H29" s="19" t="s">
        <v>25</v>
      </c>
      <c r="I29" s="74" t="s">
        <v>106</v>
      </c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</row>
    <row r="30" spans="1:24" ht="15.75" customHeight="1" x14ac:dyDescent="0.25">
      <c r="A30" s="24"/>
      <c r="B30" s="24"/>
      <c r="C30" s="372"/>
      <c r="D30" s="52" t="s">
        <v>48</v>
      </c>
      <c r="E30" s="3" t="s">
        <v>49</v>
      </c>
      <c r="F30" s="3" t="s">
        <v>60</v>
      </c>
      <c r="G30" s="3" t="s">
        <v>22</v>
      </c>
      <c r="H30" s="19" t="s">
        <v>24</v>
      </c>
      <c r="I30" s="74" t="s">
        <v>106</v>
      </c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</row>
    <row r="31" spans="1:24" ht="15.75" customHeight="1" x14ac:dyDescent="0.25">
      <c r="A31" s="24"/>
      <c r="B31" s="24"/>
      <c r="C31" s="372"/>
      <c r="D31" s="52" t="s">
        <v>50</v>
      </c>
      <c r="E31" s="3" t="s">
        <v>49</v>
      </c>
      <c r="F31" s="3" t="s">
        <v>60</v>
      </c>
      <c r="G31" s="3" t="s">
        <v>22</v>
      </c>
      <c r="H31" s="19" t="s">
        <v>25</v>
      </c>
      <c r="I31" s="74" t="s">
        <v>106</v>
      </c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</row>
    <row r="32" spans="1:24" ht="15.75" customHeight="1" x14ac:dyDescent="0.25">
      <c r="A32" s="24"/>
      <c r="B32" s="24"/>
      <c r="C32" s="373"/>
      <c r="D32" s="52" t="s">
        <v>124</v>
      </c>
      <c r="E32" s="3"/>
      <c r="F32" s="3"/>
      <c r="G32" s="3" t="s">
        <v>110</v>
      </c>
      <c r="H32" s="57" t="s">
        <v>125</v>
      </c>
      <c r="I32" s="74" t="s">
        <v>106</v>
      </c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</row>
    <row r="33" spans="1:24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</row>
    <row r="34" spans="1:24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</row>
    <row r="35" spans="1:24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</row>
    <row r="36" spans="1:24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</row>
    <row r="37" spans="1:24" x14ac:dyDescent="0.25">
      <c r="A37" s="24"/>
      <c r="B37" s="24"/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</row>
    <row r="38" spans="1:24" x14ac:dyDescent="0.25">
      <c r="A38" s="24"/>
      <c r="B38" s="24"/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</row>
    <row r="39" spans="1:24" x14ac:dyDescent="0.25">
      <c r="A39" s="24"/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</row>
    <row r="40" spans="1:24" x14ac:dyDescent="0.25">
      <c r="A40" s="24"/>
      <c r="B40" s="24"/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</row>
    <row r="41" spans="1:24" x14ac:dyDescent="0.25">
      <c r="A41" s="24"/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</row>
    <row r="42" spans="1:24" x14ac:dyDescent="0.25">
      <c r="A42" s="24"/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</row>
    <row r="43" spans="1:24" x14ac:dyDescent="0.25">
      <c r="A43" s="24"/>
      <c r="B43" s="24"/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</row>
    <row r="44" spans="1:24" x14ac:dyDescent="0.25">
      <c r="A44" s="24"/>
      <c r="B44" s="24"/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</row>
    <row r="45" spans="1:24" x14ac:dyDescent="0.25">
      <c r="A45" s="24"/>
      <c r="B45" s="24"/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</row>
    <row r="46" spans="1:24" x14ac:dyDescent="0.25">
      <c r="A46" s="24"/>
      <c r="B46" s="24"/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</row>
    <row r="47" spans="1:24" x14ac:dyDescent="0.25">
      <c r="A47" s="24"/>
      <c r="B47" s="24"/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</row>
    <row r="48" spans="1:24" x14ac:dyDescent="0.25">
      <c r="A48" s="24"/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</row>
    <row r="49" spans="1:24" x14ac:dyDescent="0.25">
      <c r="A49" s="24"/>
      <c r="B49" s="24"/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24"/>
      <c r="S49" s="24"/>
      <c r="T49" s="24"/>
      <c r="U49" s="24"/>
      <c r="V49" s="24"/>
      <c r="W49" s="24"/>
      <c r="X49" s="24"/>
    </row>
  </sheetData>
  <sheetProtection password="DFB8" sheet="1" objects="1" scenarios="1" formatCells="0"/>
  <mergeCells count="5">
    <mergeCell ref="C7:D7"/>
    <mergeCell ref="C4:D5"/>
    <mergeCell ref="B2:J2"/>
    <mergeCell ref="F3:I3"/>
    <mergeCell ref="C8:C32"/>
  </mergeCells>
  <hyperlinks>
    <hyperlink ref="C4:D5" location="'Création OPCVM'!A64" display="Retour au formulaire"/>
  </hyperlinks>
  <pageMargins left="0.7" right="0.7" top="0.75" bottom="0.75" header="0.3" footer="0.3"/>
  <pageSetup paperSize="9" scale="4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'Données sources'!$B$3:$B$5</xm:f>
          </x14:formula1>
          <xm:sqref>I22:I32 I8:I21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6:AB91"/>
  <sheetViews>
    <sheetView workbookViewId="0">
      <selection activeCell="A14" sqref="A14"/>
    </sheetView>
  </sheetViews>
  <sheetFormatPr baseColWidth="10" defaultRowHeight="15" x14ac:dyDescent="0.25"/>
  <cols>
    <col min="1" max="1" width="13.7109375" bestFit="1" customWidth="1"/>
    <col min="2" max="2" width="39.7109375" bestFit="1" customWidth="1"/>
    <col min="3" max="3" width="10.5703125" bestFit="1" customWidth="1"/>
    <col min="4" max="4" width="22.42578125" bestFit="1" customWidth="1"/>
    <col min="5" max="5" width="14.42578125" bestFit="1" customWidth="1"/>
    <col min="6" max="6" width="13.85546875" bestFit="1" customWidth="1"/>
    <col min="7" max="7" width="15.42578125" bestFit="1" customWidth="1"/>
    <col min="8" max="8" width="12.42578125" bestFit="1" customWidth="1"/>
    <col min="9" max="9" width="13.28515625" bestFit="1" customWidth="1"/>
    <col min="10" max="10" width="13.140625" bestFit="1" customWidth="1"/>
    <col min="11" max="11" width="17" bestFit="1" customWidth="1"/>
    <col min="12" max="12" width="11.7109375" bestFit="1" customWidth="1"/>
    <col min="13" max="13" width="11.140625" bestFit="1" customWidth="1"/>
    <col min="14" max="14" width="11.85546875" bestFit="1" customWidth="1"/>
    <col min="15" max="15" width="11.7109375" bestFit="1" customWidth="1"/>
    <col min="16" max="16" width="11.140625" bestFit="1" customWidth="1"/>
    <col min="17" max="17" width="11.85546875" bestFit="1" customWidth="1"/>
    <col min="18" max="18" width="11.7109375" bestFit="1" customWidth="1"/>
    <col min="19" max="19" width="11.140625" bestFit="1" customWidth="1"/>
    <col min="20" max="20" width="16.7109375" bestFit="1" customWidth="1"/>
    <col min="21" max="21" width="11.5703125" bestFit="1" customWidth="1"/>
    <col min="22" max="22" width="11" bestFit="1" customWidth="1"/>
    <col min="23" max="23" width="16.5703125" bestFit="1" customWidth="1"/>
    <col min="24" max="24" width="11.5703125" bestFit="1" customWidth="1"/>
    <col min="25" max="25" width="11" bestFit="1" customWidth="1"/>
    <col min="26" max="26" width="11.7109375" bestFit="1" customWidth="1"/>
    <col min="27" max="27" width="11.5703125" bestFit="1" customWidth="1"/>
    <col min="28" max="28" width="11" bestFit="1" customWidth="1"/>
  </cols>
  <sheetData>
    <row r="6" spans="1:28" x14ac:dyDescent="0.25">
      <c r="A6" s="161" t="s">
        <v>364</v>
      </c>
      <c r="B6" s="161" t="s">
        <v>389</v>
      </c>
      <c r="C6" s="161" t="s">
        <v>390</v>
      </c>
      <c r="D6" s="161" t="s">
        <v>391</v>
      </c>
      <c r="E6" s="161" t="s">
        <v>392</v>
      </c>
      <c r="F6" s="161" t="s">
        <v>393</v>
      </c>
      <c r="G6" s="161" t="s">
        <v>394</v>
      </c>
      <c r="H6" s="161" t="s">
        <v>395</v>
      </c>
      <c r="I6" s="161" t="s">
        <v>396</v>
      </c>
      <c r="J6" s="161" t="s">
        <v>397</v>
      </c>
      <c r="K6" s="161" t="s">
        <v>365</v>
      </c>
      <c r="L6" s="161" t="s">
        <v>366</v>
      </c>
      <c r="M6" s="161" t="s">
        <v>398</v>
      </c>
      <c r="N6" s="161" t="s">
        <v>399</v>
      </c>
      <c r="O6" s="161" t="s">
        <v>400</v>
      </c>
      <c r="P6" s="161" t="s">
        <v>401</v>
      </c>
      <c r="Q6" s="161" t="s">
        <v>402</v>
      </c>
      <c r="R6" s="161" t="s">
        <v>403</v>
      </c>
      <c r="S6" s="161" t="s">
        <v>404</v>
      </c>
      <c r="T6" s="161" t="s">
        <v>367</v>
      </c>
      <c r="U6" s="161" t="s">
        <v>368</v>
      </c>
      <c r="V6" s="161" t="s">
        <v>405</v>
      </c>
      <c r="W6" s="161" t="s">
        <v>406</v>
      </c>
      <c r="X6" s="161" t="s">
        <v>407</v>
      </c>
      <c r="Y6" s="161" t="s">
        <v>408</v>
      </c>
      <c r="Z6" s="161" t="s">
        <v>409</v>
      </c>
      <c r="AA6" s="161" t="s">
        <v>410</v>
      </c>
      <c r="AB6" s="161" t="s">
        <v>411</v>
      </c>
    </row>
    <row r="7" spans="1:28" x14ac:dyDescent="0.25">
      <c r="A7" s="160" t="s">
        <v>376</v>
      </c>
      <c r="B7" s="160" t="s">
        <v>412</v>
      </c>
      <c r="C7" s="160" t="s">
        <v>201</v>
      </c>
      <c r="D7" s="160" t="s">
        <v>413</v>
      </c>
      <c r="E7" s="162">
        <v>39037</v>
      </c>
      <c r="F7" s="162">
        <v>39058</v>
      </c>
      <c r="G7" s="160" t="s">
        <v>414</v>
      </c>
      <c r="H7" s="160" t="s">
        <v>415</v>
      </c>
      <c r="I7" s="160" t="s">
        <v>416</v>
      </c>
      <c r="J7" s="160" t="s">
        <v>416</v>
      </c>
      <c r="K7" s="160" t="s">
        <v>417</v>
      </c>
      <c r="L7" s="163">
        <v>0.25</v>
      </c>
      <c r="M7" s="164">
        <v>0</v>
      </c>
      <c r="N7" s="160" t="s">
        <v>374</v>
      </c>
      <c r="O7" s="163">
        <v>0</v>
      </c>
      <c r="P7" s="164">
        <v>0</v>
      </c>
      <c r="Q7" s="160" t="s">
        <v>374</v>
      </c>
      <c r="R7" s="163">
        <v>0</v>
      </c>
      <c r="S7" s="164">
        <v>0</v>
      </c>
      <c r="T7" s="160" t="s">
        <v>418</v>
      </c>
      <c r="U7" s="163">
        <v>-0.25</v>
      </c>
      <c r="V7" s="164">
        <v>0</v>
      </c>
      <c r="W7" s="160" t="s">
        <v>374</v>
      </c>
      <c r="X7" s="163">
        <v>0</v>
      </c>
      <c r="Y7" s="164">
        <v>0</v>
      </c>
      <c r="Z7" s="160" t="s">
        <v>374</v>
      </c>
      <c r="AA7" s="163">
        <v>0</v>
      </c>
      <c r="AB7" s="164">
        <v>0</v>
      </c>
    </row>
    <row r="8" spans="1:28" x14ac:dyDescent="0.25">
      <c r="A8" s="160" t="s">
        <v>419</v>
      </c>
      <c r="B8" s="160" t="s">
        <v>420</v>
      </c>
      <c r="C8" s="160" t="s">
        <v>201</v>
      </c>
      <c r="D8" s="160" t="s">
        <v>413</v>
      </c>
      <c r="E8" s="162">
        <v>42705</v>
      </c>
      <c r="F8" s="162">
        <v>42718</v>
      </c>
      <c r="G8" s="160" t="s">
        <v>421</v>
      </c>
      <c r="H8" s="160" t="s">
        <v>422</v>
      </c>
      <c r="I8" s="160" t="s">
        <v>416</v>
      </c>
      <c r="J8" s="160" t="s">
        <v>416</v>
      </c>
      <c r="K8" s="160" t="s">
        <v>423</v>
      </c>
      <c r="L8" s="163">
        <v>1.5</v>
      </c>
      <c r="M8" s="164">
        <v>0</v>
      </c>
      <c r="N8" s="160" t="s">
        <v>374</v>
      </c>
      <c r="O8" s="163">
        <v>0</v>
      </c>
      <c r="P8" s="164">
        <v>0</v>
      </c>
      <c r="Q8" s="160" t="s">
        <v>374</v>
      </c>
      <c r="R8" s="163">
        <v>0</v>
      </c>
      <c r="S8" s="164">
        <v>0</v>
      </c>
      <c r="T8" s="160" t="s">
        <v>424</v>
      </c>
      <c r="U8" s="163">
        <v>-0.5</v>
      </c>
      <c r="V8" s="164">
        <v>0</v>
      </c>
      <c r="W8" s="160" t="s">
        <v>374</v>
      </c>
      <c r="X8" s="163">
        <v>0</v>
      </c>
      <c r="Y8" s="164">
        <v>0</v>
      </c>
      <c r="Z8" s="160" t="s">
        <v>374</v>
      </c>
      <c r="AA8" s="163">
        <v>0</v>
      </c>
      <c r="AB8" s="164">
        <v>0</v>
      </c>
    </row>
    <row r="9" spans="1:28" x14ac:dyDescent="0.25">
      <c r="A9" s="160" t="s">
        <v>376</v>
      </c>
      <c r="B9" s="160" t="s">
        <v>412</v>
      </c>
      <c r="C9" s="160" t="s">
        <v>215</v>
      </c>
      <c r="D9" s="160" t="s">
        <v>425</v>
      </c>
      <c r="E9" s="162">
        <v>39037</v>
      </c>
      <c r="F9" s="162">
        <v>39058</v>
      </c>
      <c r="G9" s="160" t="s">
        <v>414</v>
      </c>
      <c r="H9" s="160" t="s">
        <v>415</v>
      </c>
      <c r="I9" s="160" t="s">
        <v>416</v>
      </c>
      <c r="J9" s="160" t="s">
        <v>416</v>
      </c>
      <c r="K9" s="160" t="s">
        <v>417</v>
      </c>
      <c r="L9" s="163">
        <v>0.25</v>
      </c>
      <c r="M9" s="164">
        <v>0</v>
      </c>
      <c r="N9" s="160" t="s">
        <v>374</v>
      </c>
      <c r="O9" s="163">
        <v>0</v>
      </c>
      <c r="P9" s="164">
        <v>0</v>
      </c>
      <c r="Q9" s="160" t="s">
        <v>374</v>
      </c>
      <c r="R9" s="163">
        <v>0</v>
      </c>
      <c r="S9" s="164">
        <v>0</v>
      </c>
      <c r="T9" s="160" t="s">
        <v>418</v>
      </c>
      <c r="U9" s="163">
        <v>-0.25</v>
      </c>
      <c r="V9" s="164">
        <v>0</v>
      </c>
      <c r="W9" s="160" t="s">
        <v>374</v>
      </c>
      <c r="X9" s="163">
        <v>0</v>
      </c>
      <c r="Y9" s="164">
        <v>0</v>
      </c>
      <c r="Z9" s="160" t="s">
        <v>374</v>
      </c>
      <c r="AA9" s="163">
        <v>0</v>
      </c>
      <c r="AB9" s="164">
        <v>0</v>
      </c>
    </row>
    <row r="10" spans="1:28" x14ac:dyDescent="0.25">
      <c r="A10" s="160" t="s">
        <v>419</v>
      </c>
      <c r="B10" s="160" t="s">
        <v>420</v>
      </c>
      <c r="C10" s="160" t="s">
        <v>215</v>
      </c>
      <c r="D10" s="160" t="s">
        <v>425</v>
      </c>
      <c r="E10" s="162">
        <v>42705</v>
      </c>
      <c r="F10" s="162">
        <v>42718</v>
      </c>
      <c r="G10" s="160" t="s">
        <v>421</v>
      </c>
      <c r="H10" s="160" t="s">
        <v>422</v>
      </c>
      <c r="I10" s="160" t="s">
        <v>416</v>
      </c>
      <c r="J10" s="160" t="s">
        <v>416</v>
      </c>
      <c r="K10" s="160" t="s">
        <v>426</v>
      </c>
      <c r="L10" s="163">
        <v>1.5</v>
      </c>
      <c r="M10" s="164">
        <v>0</v>
      </c>
      <c r="N10" s="160" t="s">
        <v>374</v>
      </c>
      <c r="O10" s="163">
        <v>0</v>
      </c>
      <c r="P10" s="164">
        <v>0</v>
      </c>
      <c r="Q10" s="160" t="s">
        <v>374</v>
      </c>
      <c r="R10" s="163">
        <v>0</v>
      </c>
      <c r="S10" s="164">
        <v>0</v>
      </c>
      <c r="T10" s="160" t="s">
        <v>427</v>
      </c>
      <c r="U10" s="163">
        <v>-0.5</v>
      </c>
      <c r="V10" s="164">
        <v>0</v>
      </c>
      <c r="W10" s="160" t="s">
        <v>374</v>
      </c>
      <c r="X10" s="163">
        <v>0</v>
      </c>
      <c r="Y10" s="164">
        <v>0</v>
      </c>
      <c r="Z10" s="160" t="s">
        <v>374</v>
      </c>
      <c r="AA10" s="163">
        <v>0</v>
      </c>
      <c r="AB10" s="164">
        <v>0</v>
      </c>
    </row>
    <row r="11" spans="1:28" x14ac:dyDescent="0.25">
      <c r="A11" s="160" t="s">
        <v>376</v>
      </c>
      <c r="B11" s="160" t="s">
        <v>412</v>
      </c>
      <c r="C11" s="160" t="s">
        <v>217</v>
      </c>
      <c r="D11" s="160" t="s">
        <v>428</v>
      </c>
      <c r="E11" s="162">
        <v>39037</v>
      </c>
      <c r="F11" s="162">
        <v>39058</v>
      </c>
      <c r="G11" s="160" t="s">
        <v>414</v>
      </c>
      <c r="H11" s="160" t="s">
        <v>415</v>
      </c>
      <c r="I11" s="160" t="s">
        <v>416</v>
      </c>
      <c r="J11" s="160" t="s">
        <v>416</v>
      </c>
      <c r="K11" s="160" t="s">
        <v>417</v>
      </c>
      <c r="L11" s="163">
        <v>0.25</v>
      </c>
      <c r="M11" s="164">
        <v>0</v>
      </c>
      <c r="N11" s="160" t="s">
        <v>374</v>
      </c>
      <c r="O11" s="163">
        <v>0</v>
      </c>
      <c r="P11" s="164">
        <v>0</v>
      </c>
      <c r="Q11" s="160" t="s">
        <v>374</v>
      </c>
      <c r="R11" s="163">
        <v>0</v>
      </c>
      <c r="S11" s="164">
        <v>0</v>
      </c>
      <c r="T11" s="160" t="s">
        <v>418</v>
      </c>
      <c r="U11" s="163">
        <v>-0.25</v>
      </c>
      <c r="V11" s="164">
        <v>0</v>
      </c>
      <c r="W11" s="160" t="s">
        <v>374</v>
      </c>
      <c r="X11" s="163">
        <v>0</v>
      </c>
      <c r="Y11" s="164">
        <v>0</v>
      </c>
      <c r="Z11" s="160" t="s">
        <v>374</v>
      </c>
      <c r="AA11" s="163">
        <v>0</v>
      </c>
      <c r="AB11" s="164">
        <v>0</v>
      </c>
    </row>
    <row r="12" spans="1:28" x14ac:dyDescent="0.25">
      <c r="A12" s="160" t="s">
        <v>419</v>
      </c>
      <c r="B12" s="160" t="s">
        <v>420</v>
      </c>
      <c r="C12" s="160" t="s">
        <v>217</v>
      </c>
      <c r="D12" s="160" t="s">
        <v>428</v>
      </c>
      <c r="E12" s="162">
        <v>42705</v>
      </c>
      <c r="F12" s="162">
        <v>42718</v>
      </c>
      <c r="G12" s="160" t="s">
        <v>421</v>
      </c>
      <c r="H12" s="160" t="s">
        <v>422</v>
      </c>
      <c r="I12" s="160" t="s">
        <v>416</v>
      </c>
      <c r="J12" s="160" t="s">
        <v>416</v>
      </c>
      <c r="K12" s="160" t="s">
        <v>429</v>
      </c>
      <c r="L12" s="163">
        <v>1.5</v>
      </c>
      <c r="M12" s="164">
        <v>0</v>
      </c>
      <c r="N12" s="160" t="s">
        <v>374</v>
      </c>
      <c r="O12" s="163">
        <v>0</v>
      </c>
      <c r="P12" s="164">
        <v>0</v>
      </c>
      <c r="Q12" s="160" t="s">
        <v>374</v>
      </c>
      <c r="R12" s="163">
        <v>0</v>
      </c>
      <c r="S12" s="164">
        <v>0</v>
      </c>
      <c r="T12" s="160" t="s">
        <v>430</v>
      </c>
      <c r="U12" s="163">
        <v>-0.5</v>
      </c>
      <c r="V12" s="164">
        <v>0</v>
      </c>
      <c r="W12" s="160" t="s">
        <v>374</v>
      </c>
      <c r="X12" s="163">
        <v>0</v>
      </c>
      <c r="Y12" s="164">
        <v>0</v>
      </c>
      <c r="Z12" s="160" t="s">
        <v>374</v>
      </c>
      <c r="AA12" s="163">
        <v>0</v>
      </c>
      <c r="AB12" s="164">
        <v>0</v>
      </c>
    </row>
    <row r="13" spans="1:28" x14ac:dyDescent="0.25">
      <c r="A13" s="160" t="s">
        <v>419</v>
      </c>
      <c r="B13" s="160" t="s">
        <v>420</v>
      </c>
      <c r="C13" s="160" t="s">
        <v>218</v>
      </c>
      <c r="D13" s="160" t="s">
        <v>431</v>
      </c>
      <c r="E13" s="162">
        <v>42705</v>
      </c>
      <c r="F13" s="162">
        <v>42718</v>
      </c>
      <c r="G13" s="160" t="s">
        <v>421</v>
      </c>
      <c r="H13" s="160" t="s">
        <v>422</v>
      </c>
      <c r="I13" s="160" t="s">
        <v>416</v>
      </c>
      <c r="J13" s="160" t="s">
        <v>416</v>
      </c>
      <c r="K13" s="160" t="s">
        <v>432</v>
      </c>
      <c r="L13" s="163">
        <v>1.5</v>
      </c>
      <c r="M13" s="164">
        <v>0</v>
      </c>
      <c r="N13" s="160" t="s">
        <v>374</v>
      </c>
      <c r="O13" s="163">
        <v>0</v>
      </c>
      <c r="P13" s="164">
        <v>0</v>
      </c>
      <c r="Q13" s="160" t="s">
        <v>374</v>
      </c>
      <c r="R13" s="163">
        <v>0</v>
      </c>
      <c r="S13" s="164">
        <v>0</v>
      </c>
      <c r="T13" s="160" t="s">
        <v>433</v>
      </c>
      <c r="U13" s="163">
        <v>-0.5</v>
      </c>
      <c r="V13" s="160">
        <v>0</v>
      </c>
      <c r="W13" s="160" t="s">
        <v>374</v>
      </c>
      <c r="X13" s="163">
        <v>0</v>
      </c>
      <c r="Y13" s="164">
        <v>0</v>
      </c>
      <c r="Z13" s="160" t="s">
        <v>374</v>
      </c>
      <c r="AA13" s="163">
        <v>0</v>
      </c>
      <c r="AB13" s="164">
        <v>0</v>
      </c>
    </row>
    <row r="14" spans="1:28" x14ac:dyDescent="0.25">
      <c r="A14" s="160" t="s">
        <v>376</v>
      </c>
      <c r="B14" s="160" t="s">
        <v>412</v>
      </c>
      <c r="C14" s="160" t="s">
        <v>223</v>
      </c>
      <c r="D14" s="160" t="s">
        <v>434</v>
      </c>
      <c r="E14" s="162">
        <v>39037</v>
      </c>
      <c r="F14" s="162">
        <v>39058</v>
      </c>
      <c r="G14" s="160" t="s">
        <v>414</v>
      </c>
      <c r="H14" s="160" t="s">
        <v>415</v>
      </c>
      <c r="I14" s="160" t="s">
        <v>416</v>
      </c>
      <c r="J14" s="160" t="s">
        <v>416</v>
      </c>
      <c r="K14" s="160" t="s">
        <v>417</v>
      </c>
      <c r="L14" s="163">
        <v>0.25</v>
      </c>
      <c r="M14" s="164">
        <v>0</v>
      </c>
      <c r="N14" s="160" t="s">
        <v>374</v>
      </c>
      <c r="O14" s="163">
        <v>0</v>
      </c>
      <c r="P14" s="164">
        <v>0</v>
      </c>
      <c r="Q14" s="160" t="s">
        <v>374</v>
      </c>
      <c r="R14" s="163">
        <v>0</v>
      </c>
      <c r="S14" s="164">
        <v>0</v>
      </c>
      <c r="T14" s="160" t="s">
        <v>418</v>
      </c>
      <c r="U14" s="163">
        <v>-0.25</v>
      </c>
      <c r="V14" s="164">
        <v>0</v>
      </c>
      <c r="W14" s="160" t="s">
        <v>374</v>
      </c>
      <c r="X14" s="163">
        <v>0</v>
      </c>
      <c r="Y14" s="164">
        <v>0</v>
      </c>
      <c r="Z14" s="160" t="s">
        <v>374</v>
      </c>
      <c r="AA14" s="163">
        <v>0</v>
      </c>
      <c r="AB14" s="164">
        <v>0</v>
      </c>
    </row>
    <row r="15" spans="1:28" x14ac:dyDescent="0.25">
      <c r="A15" s="160" t="s">
        <v>419</v>
      </c>
      <c r="B15" s="160" t="s">
        <v>420</v>
      </c>
      <c r="C15" s="160" t="s">
        <v>223</v>
      </c>
      <c r="D15" s="160" t="s">
        <v>434</v>
      </c>
      <c r="E15" s="162">
        <v>42705</v>
      </c>
      <c r="F15" s="162">
        <v>42718</v>
      </c>
      <c r="G15" s="160" t="s">
        <v>421</v>
      </c>
      <c r="H15" s="160" t="s">
        <v>422</v>
      </c>
      <c r="I15" s="160" t="s">
        <v>416</v>
      </c>
      <c r="J15" s="160" t="s">
        <v>416</v>
      </c>
      <c r="K15" s="160" t="s">
        <v>435</v>
      </c>
      <c r="L15" s="163">
        <v>1.5</v>
      </c>
      <c r="M15" s="164">
        <v>0</v>
      </c>
      <c r="N15" s="160" t="s">
        <v>374</v>
      </c>
      <c r="O15" s="163">
        <v>0</v>
      </c>
      <c r="P15" s="164">
        <v>0</v>
      </c>
      <c r="Q15" s="160" t="s">
        <v>374</v>
      </c>
      <c r="R15" s="163">
        <v>0</v>
      </c>
      <c r="S15" s="164">
        <v>0</v>
      </c>
      <c r="T15" s="160" t="s">
        <v>436</v>
      </c>
      <c r="U15" s="163">
        <v>-0.5</v>
      </c>
      <c r="V15" s="164">
        <v>0</v>
      </c>
      <c r="W15" s="160" t="s">
        <v>374</v>
      </c>
      <c r="X15" s="163">
        <v>0</v>
      </c>
      <c r="Y15" s="164">
        <v>0</v>
      </c>
      <c r="Z15" s="160" t="s">
        <v>374</v>
      </c>
      <c r="AA15" s="163">
        <v>0</v>
      </c>
      <c r="AB15" s="164">
        <v>0</v>
      </c>
    </row>
    <row r="16" spans="1:28" x14ac:dyDescent="0.25">
      <c r="A16" s="160" t="s">
        <v>376</v>
      </c>
      <c r="B16" s="160" t="s">
        <v>412</v>
      </c>
      <c r="C16" s="160" t="s">
        <v>225</v>
      </c>
      <c r="D16" s="160" t="s">
        <v>437</v>
      </c>
      <c r="E16" s="162">
        <v>39037</v>
      </c>
      <c r="F16" s="162">
        <v>39058</v>
      </c>
      <c r="G16" s="160" t="s">
        <v>414</v>
      </c>
      <c r="H16" s="160" t="s">
        <v>415</v>
      </c>
      <c r="I16" s="160" t="s">
        <v>416</v>
      </c>
      <c r="J16" s="160" t="s">
        <v>416</v>
      </c>
      <c r="K16" s="160" t="s">
        <v>417</v>
      </c>
      <c r="L16" s="163">
        <v>0.25</v>
      </c>
      <c r="M16" s="164">
        <v>0</v>
      </c>
      <c r="N16" s="160" t="s">
        <v>374</v>
      </c>
      <c r="O16" s="163">
        <v>0</v>
      </c>
      <c r="P16" s="164">
        <v>0</v>
      </c>
      <c r="Q16" s="160" t="s">
        <v>374</v>
      </c>
      <c r="R16" s="163">
        <v>0</v>
      </c>
      <c r="S16" s="164">
        <v>0</v>
      </c>
      <c r="T16" s="160" t="s">
        <v>418</v>
      </c>
      <c r="U16" s="163">
        <v>-0.25</v>
      </c>
      <c r="V16" s="164">
        <v>0</v>
      </c>
      <c r="W16" s="160" t="s">
        <v>374</v>
      </c>
      <c r="X16" s="163">
        <v>0</v>
      </c>
      <c r="Y16" s="164">
        <v>0</v>
      </c>
      <c r="Z16" s="160" t="s">
        <v>374</v>
      </c>
      <c r="AA16" s="163">
        <v>0</v>
      </c>
      <c r="AB16" s="164">
        <v>0</v>
      </c>
    </row>
    <row r="17" spans="1:28" x14ac:dyDescent="0.25">
      <c r="A17" s="160" t="s">
        <v>419</v>
      </c>
      <c r="B17" s="160" t="s">
        <v>420</v>
      </c>
      <c r="C17" s="160" t="s">
        <v>225</v>
      </c>
      <c r="D17" s="160" t="s">
        <v>437</v>
      </c>
      <c r="E17" s="162">
        <v>42705</v>
      </c>
      <c r="F17" s="162">
        <v>42718</v>
      </c>
      <c r="G17" s="160" t="s">
        <v>421</v>
      </c>
      <c r="H17" s="160" t="s">
        <v>422</v>
      </c>
      <c r="I17" s="160" t="s">
        <v>416</v>
      </c>
      <c r="J17" s="160" t="s">
        <v>416</v>
      </c>
      <c r="K17" s="160" t="s">
        <v>438</v>
      </c>
      <c r="L17" s="163">
        <v>1.5</v>
      </c>
      <c r="M17" s="164">
        <v>0</v>
      </c>
      <c r="N17" s="160" t="s">
        <v>374</v>
      </c>
      <c r="O17" s="163">
        <v>0</v>
      </c>
      <c r="P17" s="164">
        <v>0</v>
      </c>
      <c r="Q17" s="160" t="s">
        <v>374</v>
      </c>
      <c r="R17" s="163">
        <v>0</v>
      </c>
      <c r="S17" s="164">
        <v>0</v>
      </c>
      <c r="T17" s="160" t="s">
        <v>439</v>
      </c>
      <c r="U17" s="163">
        <v>-0.5</v>
      </c>
      <c r="V17" s="164">
        <v>0</v>
      </c>
      <c r="W17" s="160" t="s">
        <v>374</v>
      </c>
      <c r="X17" s="163">
        <v>0</v>
      </c>
      <c r="Y17" s="164">
        <v>0</v>
      </c>
      <c r="Z17" s="160" t="s">
        <v>374</v>
      </c>
      <c r="AA17" s="163">
        <v>0</v>
      </c>
      <c r="AB17" s="164">
        <v>0</v>
      </c>
    </row>
    <row r="18" spans="1:28" x14ac:dyDescent="0.25">
      <c r="A18" s="160" t="s">
        <v>332</v>
      </c>
      <c r="B18" s="160" t="s">
        <v>440</v>
      </c>
      <c r="C18" s="160" t="s">
        <v>231</v>
      </c>
      <c r="D18" s="160" t="s">
        <v>441</v>
      </c>
      <c r="E18" s="162">
        <v>42583</v>
      </c>
      <c r="F18" s="162">
        <v>42607</v>
      </c>
      <c r="G18" s="160" t="s">
        <v>414</v>
      </c>
      <c r="H18" s="160" t="s">
        <v>422</v>
      </c>
      <c r="I18" s="160" t="s">
        <v>416</v>
      </c>
      <c r="J18" s="160" t="s">
        <v>416</v>
      </c>
      <c r="K18" s="160" t="s">
        <v>369</v>
      </c>
      <c r="L18" s="163">
        <v>0.375</v>
      </c>
      <c r="M18" s="164">
        <v>0</v>
      </c>
      <c r="N18" s="160" t="s">
        <v>374</v>
      </c>
      <c r="O18" s="163">
        <v>0</v>
      </c>
      <c r="P18" s="164">
        <v>0</v>
      </c>
      <c r="Q18" s="160" t="s">
        <v>374</v>
      </c>
      <c r="R18" s="163">
        <v>0</v>
      </c>
      <c r="S18" s="164">
        <v>0</v>
      </c>
      <c r="T18" s="160" t="s">
        <v>370</v>
      </c>
      <c r="U18" s="163">
        <v>0</v>
      </c>
      <c r="V18" s="164">
        <v>0</v>
      </c>
      <c r="W18" s="160" t="s">
        <v>371</v>
      </c>
      <c r="X18" s="163">
        <v>0.1</v>
      </c>
      <c r="Y18" s="164">
        <v>250000</v>
      </c>
      <c r="Z18" s="160" t="s">
        <v>374</v>
      </c>
      <c r="AA18" s="163">
        <v>0</v>
      </c>
      <c r="AB18" s="164">
        <v>0</v>
      </c>
    </row>
    <row r="19" spans="1:28" x14ac:dyDescent="0.25">
      <c r="A19" s="160" t="s">
        <v>333</v>
      </c>
      <c r="B19" s="160" t="s">
        <v>442</v>
      </c>
      <c r="C19" s="160" t="s">
        <v>231</v>
      </c>
      <c r="D19" s="160" t="s">
        <v>441</v>
      </c>
      <c r="E19" s="162">
        <v>42583</v>
      </c>
      <c r="F19" s="162">
        <v>42607</v>
      </c>
      <c r="G19" s="160" t="s">
        <v>414</v>
      </c>
      <c r="H19" s="160" t="s">
        <v>422</v>
      </c>
      <c r="I19" s="160" t="s">
        <v>416</v>
      </c>
      <c r="J19" s="160" t="s">
        <v>416</v>
      </c>
      <c r="K19" s="160" t="s">
        <v>369</v>
      </c>
      <c r="L19" s="163">
        <v>0.375</v>
      </c>
      <c r="M19" s="164">
        <v>0</v>
      </c>
      <c r="N19" s="160" t="s">
        <v>374</v>
      </c>
      <c r="O19" s="163">
        <v>0</v>
      </c>
      <c r="P19" s="164">
        <v>0</v>
      </c>
      <c r="Q19" s="160" t="s">
        <v>374</v>
      </c>
      <c r="R19" s="163">
        <v>0</v>
      </c>
      <c r="S19" s="164">
        <v>0</v>
      </c>
      <c r="T19" s="160" t="s">
        <v>370</v>
      </c>
      <c r="U19" s="163">
        <v>0</v>
      </c>
      <c r="V19" s="164">
        <v>0</v>
      </c>
      <c r="W19" s="160" t="s">
        <v>371</v>
      </c>
      <c r="X19" s="163">
        <v>0.1</v>
      </c>
      <c r="Y19" s="164">
        <v>100000</v>
      </c>
      <c r="Z19" s="160" t="s">
        <v>374</v>
      </c>
      <c r="AA19" s="163">
        <v>0</v>
      </c>
      <c r="AB19" s="164">
        <v>0</v>
      </c>
    </row>
    <row r="20" spans="1:28" x14ac:dyDescent="0.25">
      <c r="A20" s="160" t="s">
        <v>334</v>
      </c>
      <c r="B20" s="160" t="s">
        <v>443</v>
      </c>
      <c r="C20" s="160" t="s">
        <v>231</v>
      </c>
      <c r="D20" s="160" t="s">
        <v>441</v>
      </c>
      <c r="E20" s="162">
        <v>42583</v>
      </c>
      <c r="F20" s="162">
        <v>42607</v>
      </c>
      <c r="G20" s="160" t="s">
        <v>414</v>
      </c>
      <c r="H20" s="160" t="s">
        <v>422</v>
      </c>
      <c r="I20" s="160" t="s">
        <v>416</v>
      </c>
      <c r="J20" s="160" t="s">
        <v>416</v>
      </c>
      <c r="K20" s="160" t="s">
        <v>369</v>
      </c>
      <c r="L20" s="163">
        <v>0.375</v>
      </c>
      <c r="M20" s="164">
        <v>0</v>
      </c>
      <c r="N20" s="160" t="s">
        <v>374</v>
      </c>
      <c r="O20" s="163">
        <v>0</v>
      </c>
      <c r="P20" s="164">
        <v>0</v>
      </c>
      <c r="Q20" s="160" t="s">
        <v>374</v>
      </c>
      <c r="R20" s="163">
        <v>0</v>
      </c>
      <c r="S20" s="164">
        <v>0</v>
      </c>
      <c r="T20" s="160" t="s">
        <v>370</v>
      </c>
      <c r="U20" s="163">
        <v>0</v>
      </c>
      <c r="V20" s="164">
        <v>0</v>
      </c>
      <c r="W20" s="160" t="s">
        <v>371</v>
      </c>
      <c r="X20" s="163">
        <v>0.1</v>
      </c>
      <c r="Y20" s="164">
        <v>50000</v>
      </c>
      <c r="Z20" s="160" t="s">
        <v>374</v>
      </c>
      <c r="AA20" s="163">
        <v>0</v>
      </c>
      <c r="AB20" s="164">
        <v>0</v>
      </c>
    </row>
    <row r="21" spans="1:28" x14ac:dyDescent="0.25">
      <c r="A21" s="160" t="s">
        <v>335</v>
      </c>
      <c r="B21" s="160" t="s">
        <v>444</v>
      </c>
      <c r="C21" s="160" t="s">
        <v>231</v>
      </c>
      <c r="D21" s="160" t="s">
        <v>441</v>
      </c>
      <c r="E21" s="162">
        <v>42583</v>
      </c>
      <c r="F21" s="162">
        <v>42607</v>
      </c>
      <c r="G21" s="160" t="s">
        <v>414</v>
      </c>
      <c r="H21" s="160" t="s">
        <v>422</v>
      </c>
      <c r="I21" s="160" t="s">
        <v>416</v>
      </c>
      <c r="J21" s="160" t="s">
        <v>416</v>
      </c>
      <c r="K21" s="160" t="s">
        <v>369</v>
      </c>
      <c r="L21" s="163">
        <v>0.375</v>
      </c>
      <c r="M21" s="164">
        <v>0</v>
      </c>
      <c r="N21" s="160" t="s">
        <v>374</v>
      </c>
      <c r="O21" s="163">
        <v>0</v>
      </c>
      <c r="P21" s="164">
        <v>0</v>
      </c>
      <c r="Q21" s="160" t="s">
        <v>374</v>
      </c>
      <c r="R21" s="163">
        <v>0</v>
      </c>
      <c r="S21" s="164">
        <v>0</v>
      </c>
      <c r="T21" s="160" t="s">
        <v>370</v>
      </c>
      <c r="U21" s="163">
        <v>0</v>
      </c>
      <c r="V21" s="164">
        <v>0</v>
      </c>
      <c r="W21" s="160" t="s">
        <v>371</v>
      </c>
      <c r="X21" s="163">
        <v>0.1</v>
      </c>
      <c r="Y21" s="164">
        <v>300000</v>
      </c>
      <c r="Z21" s="160" t="s">
        <v>374</v>
      </c>
      <c r="AA21" s="163">
        <v>0</v>
      </c>
      <c r="AB21" s="164">
        <v>0</v>
      </c>
    </row>
    <row r="22" spans="1:28" x14ac:dyDescent="0.25">
      <c r="A22" s="160" t="s">
        <v>336</v>
      </c>
      <c r="B22" s="160" t="s">
        <v>445</v>
      </c>
      <c r="C22" s="160" t="s">
        <v>231</v>
      </c>
      <c r="D22" s="160" t="s">
        <v>441</v>
      </c>
      <c r="E22" s="162">
        <v>42583</v>
      </c>
      <c r="F22" s="162">
        <v>42607</v>
      </c>
      <c r="G22" s="160" t="s">
        <v>414</v>
      </c>
      <c r="H22" s="160" t="s">
        <v>422</v>
      </c>
      <c r="I22" s="160" t="s">
        <v>416</v>
      </c>
      <c r="J22" s="160" t="s">
        <v>416</v>
      </c>
      <c r="K22" s="160" t="s">
        <v>369</v>
      </c>
      <c r="L22" s="163">
        <v>0.375</v>
      </c>
      <c r="M22" s="164">
        <v>0</v>
      </c>
      <c r="N22" s="160" t="s">
        <v>374</v>
      </c>
      <c r="O22" s="163">
        <v>0</v>
      </c>
      <c r="P22" s="164">
        <v>0</v>
      </c>
      <c r="Q22" s="160" t="s">
        <v>374</v>
      </c>
      <c r="R22" s="163">
        <v>0</v>
      </c>
      <c r="S22" s="164">
        <v>0</v>
      </c>
      <c r="T22" s="160" t="s">
        <v>370</v>
      </c>
      <c r="U22" s="163">
        <v>0</v>
      </c>
      <c r="V22" s="164">
        <v>0</v>
      </c>
      <c r="W22" s="160" t="s">
        <v>371</v>
      </c>
      <c r="X22" s="163">
        <v>0.1</v>
      </c>
      <c r="Y22" s="164">
        <v>600000</v>
      </c>
      <c r="Z22" s="160" t="s">
        <v>374</v>
      </c>
      <c r="AA22" s="163">
        <v>0</v>
      </c>
      <c r="AB22" s="164">
        <v>0</v>
      </c>
    </row>
    <row r="23" spans="1:28" x14ac:dyDescent="0.25">
      <c r="A23" s="160" t="s">
        <v>337</v>
      </c>
      <c r="B23" s="160" t="s">
        <v>446</v>
      </c>
      <c r="C23" s="160" t="s">
        <v>231</v>
      </c>
      <c r="D23" s="160" t="s">
        <v>441</v>
      </c>
      <c r="E23" s="162">
        <v>42583</v>
      </c>
      <c r="F23" s="162">
        <v>42607</v>
      </c>
      <c r="G23" s="160" t="s">
        <v>421</v>
      </c>
      <c r="H23" s="160" t="s">
        <v>422</v>
      </c>
      <c r="I23" s="160" t="s">
        <v>416</v>
      </c>
      <c r="J23" s="160" t="s">
        <v>416</v>
      </c>
      <c r="K23" s="160" t="s">
        <v>369</v>
      </c>
      <c r="L23" s="163">
        <v>1</v>
      </c>
      <c r="M23" s="164">
        <v>0</v>
      </c>
      <c r="N23" s="160" t="s">
        <v>374</v>
      </c>
      <c r="O23" s="163">
        <v>0</v>
      </c>
      <c r="P23" s="164">
        <v>0</v>
      </c>
      <c r="Q23" s="160" t="s">
        <v>374</v>
      </c>
      <c r="R23" s="163">
        <v>0</v>
      </c>
      <c r="S23" s="164">
        <v>0</v>
      </c>
      <c r="T23" s="160" t="s">
        <v>371</v>
      </c>
      <c r="U23" s="163">
        <v>0</v>
      </c>
      <c r="V23" s="164">
        <v>0</v>
      </c>
      <c r="W23" s="160" t="s">
        <v>374</v>
      </c>
      <c r="X23" s="163">
        <v>0</v>
      </c>
      <c r="Y23" s="164">
        <v>0</v>
      </c>
      <c r="Z23" s="160" t="s">
        <v>374</v>
      </c>
      <c r="AA23" s="163">
        <v>0</v>
      </c>
      <c r="AB23" s="164">
        <v>0</v>
      </c>
    </row>
    <row r="24" spans="1:28" x14ac:dyDescent="0.25">
      <c r="A24" s="160" t="s">
        <v>372</v>
      </c>
      <c r="B24" s="160" t="s">
        <v>447</v>
      </c>
      <c r="C24" s="160" t="s">
        <v>231</v>
      </c>
      <c r="D24" s="160" t="s">
        <v>441</v>
      </c>
      <c r="E24" s="162">
        <v>39126</v>
      </c>
      <c r="F24" s="162">
        <v>39128</v>
      </c>
      <c r="G24" s="160" t="s">
        <v>414</v>
      </c>
      <c r="H24" s="160" t="s">
        <v>415</v>
      </c>
      <c r="I24" s="160" t="s">
        <v>416</v>
      </c>
      <c r="J24" s="160" t="s">
        <v>416</v>
      </c>
      <c r="K24" s="160" t="s">
        <v>373</v>
      </c>
      <c r="L24" s="163">
        <v>0.25</v>
      </c>
      <c r="M24" s="164">
        <v>0</v>
      </c>
      <c r="N24" s="160" t="s">
        <v>374</v>
      </c>
      <c r="O24" s="163">
        <v>0</v>
      </c>
      <c r="P24" s="164">
        <v>0</v>
      </c>
      <c r="Q24" s="160" t="s">
        <v>374</v>
      </c>
      <c r="R24" s="163">
        <v>0</v>
      </c>
      <c r="S24" s="164">
        <v>0</v>
      </c>
      <c r="T24" s="160" t="s">
        <v>374</v>
      </c>
      <c r="U24" s="163">
        <v>0</v>
      </c>
      <c r="V24" s="164">
        <v>0</v>
      </c>
      <c r="W24" s="160" t="s">
        <v>374</v>
      </c>
      <c r="X24" s="163">
        <v>0</v>
      </c>
      <c r="Y24" s="164">
        <v>0</v>
      </c>
      <c r="Z24" s="160" t="s">
        <v>374</v>
      </c>
      <c r="AA24" s="163">
        <v>0</v>
      </c>
      <c r="AB24" s="164">
        <v>0</v>
      </c>
    </row>
    <row r="25" spans="1:28" x14ac:dyDescent="0.25">
      <c r="A25" s="160" t="s">
        <v>376</v>
      </c>
      <c r="B25" s="160" t="s">
        <v>412</v>
      </c>
      <c r="C25" s="160" t="s">
        <v>231</v>
      </c>
      <c r="D25" s="160" t="s">
        <v>441</v>
      </c>
      <c r="E25" s="162">
        <v>39037</v>
      </c>
      <c r="F25" s="162">
        <v>39052</v>
      </c>
      <c r="G25" s="160" t="s">
        <v>414</v>
      </c>
      <c r="H25" s="160" t="s">
        <v>415</v>
      </c>
      <c r="I25" s="160" t="s">
        <v>416</v>
      </c>
      <c r="J25" s="160" t="s">
        <v>416</v>
      </c>
      <c r="K25" s="160" t="s">
        <v>373</v>
      </c>
      <c r="L25" s="163">
        <v>0.25</v>
      </c>
      <c r="M25" s="164">
        <v>0</v>
      </c>
      <c r="N25" s="160" t="s">
        <v>374</v>
      </c>
      <c r="O25" s="163">
        <v>0</v>
      </c>
      <c r="P25" s="164">
        <v>0</v>
      </c>
      <c r="Q25" s="160" t="s">
        <v>374</v>
      </c>
      <c r="R25" s="163">
        <v>0</v>
      </c>
      <c r="S25" s="164">
        <v>0</v>
      </c>
      <c r="T25" s="160" t="s">
        <v>374</v>
      </c>
      <c r="U25" s="163">
        <v>0</v>
      </c>
      <c r="V25" s="164">
        <v>0</v>
      </c>
      <c r="W25" s="160" t="s">
        <v>374</v>
      </c>
      <c r="X25" s="163">
        <v>0</v>
      </c>
      <c r="Y25" s="164">
        <v>0</v>
      </c>
      <c r="Z25" s="160" t="s">
        <v>374</v>
      </c>
      <c r="AA25" s="163">
        <v>0</v>
      </c>
      <c r="AB25" s="164">
        <v>0</v>
      </c>
    </row>
    <row r="26" spans="1:28" x14ac:dyDescent="0.25">
      <c r="A26" s="160" t="s">
        <v>419</v>
      </c>
      <c r="B26" s="160" t="s">
        <v>420</v>
      </c>
      <c r="C26" s="160" t="s">
        <v>231</v>
      </c>
      <c r="D26" s="160" t="s">
        <v>441</v>
      </c>
      <c r="E26" s="162">
        <v>42705</v>
      </c>
      <c r="F26" s="162">
        <v>42718</v>
      </c>
      <c r="G26" s="160" t="s">
        <v>421</v>
      </c>
      <c r="H26" s="160" t="s">
        <v>422</v>
      </c>
      <c r="I26" s="160" t="s">
        <v>416</v>
      </c>
      <c r="J26" s="160" t="s">
        <v>416</v>
      </c>
      <c r="K26" s="160" t="s">
        <v>369</v>
      </c>
      <c r="L26" s="163">
        <v>1.5</v>
      </c>
      <c r="M26" s="164">
        <v>0</v>
      </c>
      <c r="N26" s="160" t="s">
        <v>374</v>
      </c>
      <c r="O26" s="163">
        <v>0</v>
      </c>
      <c r="P26" s="164">
        <v>0</v>
      </c>
      <c r="Q26" s="160" t="s">
        <v>374</v>
      </c>
      <c r="R26" s="163">
        <v>0</v>
      </c>
      <c r="S26" s="164">
        <v>0</v>
      </c>
      <c r="T26" s="160" t="s">
        <v>371</v>
      </c>
      <c r="U26" s="163">
        <v>0</v>
      </c>
      <c r="V26" s="164">
        <v>0</v>
      </c>
      <c r="W26" s="160" t="s">
        <v>374</v>
      </c>
      <c r="X26" s="163">
        <v>0</v>
      </c>
      <c r="Y26" s="164">
        <v>0</v>
      </c>
      <c r="Z26" s="160" t="s">
        <v>374</v>
      </c>
      <c r="AA26" s="163">
        <v>0</v>
      </c>
      <c r="AB26" s="164">
        <v>0</v>
      </c>
    </row>
    <row r="27" spans="1:28" x14ac:dyDescent="0.25">
      <c r="A27" s="160" t="s">
        <v>338</v>
      </c>
      <c r="B27" s="160" t="s">
        <v>448</v>
      </c>
      <c r="C27" s="160" t="s">
        <v>231</v>
      </c>
      <c r="D27" s="160" t="s">
        <v>441</v>
      </c>
      <c r="E27" s="162">
        <v>42370</v>
      </c>
      <c r="F27" s="162">
        <v>42493</v>
      </c>
      <c r="G27" s="160" t="s">
        <v>421</v>
      </c>
      <c r="H27" s="160" t="s">
        <v>422</v>
      </c>
      <c r="I27" s="160" t="s">
        <v>416</v>
      </c>
      <c r="J27" s="160" t="s">
        <v>416</v>
      </c>
      <c r="K27" s="160" t="s">
        <v>374</v>
      </c>
      <c r="L27" s="163">
        <v>0</v>
      </c>
      <c r="M27" s="164">
        <v>0</v>
      </c>
      <c r="N27" s="160" t="s">
        <v>374</v>
      </c>
      <c r="O27" s="163">
        <v>0</v>
      </c>
      <c r="P27" s="164">
        <v>0</v>
      </c>
      <c r="Q27" s="160" t="s">
        <v>374</v>
      </c>
      <c r="R27" s="163">
        <v>0</v>
      </c>
      <c r="S27" s="164">
        <v>0</v>
      </c>
      <c r="T27" s="160" t="s">
        <v>374</v>
      </c>
      <c r="U27" s="163">
        <v>0</v>
      </c>
      <c r="V27" s="164">
        <v>0</v>
      </c>
      <c r="W27" s="160" t="s">
        <v>374</v>
      </c>
      <c r="X27" s="163">
        <v>0</v>
      </c>
      <c r="Y27" s="164">
        <v>0</v>
      </c>
      <c r="Z27" s="160" t="s">
        <v>374</v>
      </c>
      <c r="AA27" s="163">
        <v>0</v>
      </c>
      <c r="AB27" s="164">
        <v>0</v>
      </c>
    </row>
    <row r="28" spans="1:28" x14ac:dyDescent="0.25">
      <c r="A28" s="160" t="s">
        <v>339</v>
      </c>
      <c r="B28" s="160" t="s">
        <v>449</v>
      </c>
      <c r="C28" s="160" t="s">
        <v>231</v>
      </c>
      <c r="D28" s="160" t="s">
        <v>441</v>
      </c>
      <c r="E28" s="162">
        <v>42522</v>
      </c>
      <c r="F28" s="162">
        <v>42531</v>
      </c>
      <c r="G28" s="160" t="s">
        <v>414</v>
      </c>
      <c r="H28" s="160" t="s">
        <v>422</v>
      </c>
      <c r="I28" s="160" t="s">
        <v>416</v>
      </c>
      <c r="J28" s="160" t="s">
        <v>416</v>
      </c>
      <c r="K28" s="160" t="s">
        <v>373</v>
      </c>
      <c r="L28" s="163">
        <v>0.375</v>
      </c>
      <c r="M28" s="164">
        <v>0</v>
      </c>
      <c r="N28" s="160" t="s">
        <v>374</v>
      </c>
      <c r="O28" s="163">
        <v>0</v>
      </c>
      <c r="P28" s="164">
        <v>0</v>
      </c>
      <c r="Q28" s="160" t="s">
        <v>374</v>
      </c>
      <c r="R28" s="163">
        <v>0</v>
      </c>
      <c r="S28" s="164">
        <v>0</v>
      </c>
      <c r="T28" s="160" t="s">
        <v>370</v>
      </c>
      <c r="U28" s="163">
        <v>0</v>
      </c>
      <c r="V28" s="164">
        <v>0</v>
      </c>
      <c r="W28" s="160" t="s">
        <v>450</v>
      </c>
      <c r="X28" s="163">
        <v>0.09</v>
      </c>
      <c r="Y28" s="164">
        <v>50000</v>
      </c>
      <c r="Z28" s="160" t="s">
        <v>374</v>
      </c>
      <c r="AA28" s="163">
        <v>0</v>
      </c>
      <c r="AB28" s="164">
        <v>0</v>
      </c>
    </row>
    <row r="29" spans="1:28" x14ac:dyDescent="0.25">
      <c r="A29" s="160" t="s">
        <v>340</v>
      </c>
      <c r="B29" s="160" t="s">
        <v>451</v>
      </c>
      <c r="C29" s="160" t="s">
        <v>231</v>
      </c>
      <c r="D29" s="160" t="s">
        <v>441</v>
      </c>
      <c r="E29" s="162">
        <v>42522</v>
      </c>
      <c r="F29" s="162">
        <v>42531</v>
      </c>
      <c r="G29" s="160" t="s">
        <v>414</v>
      </c>
      <c r="H29" s="160" t="s">
        <v>422</v>
      </c>
      <c r="I29" s="160" t="s">
        <v>416</v>
      </c>
      <c r="J29" s="160" t="s">
        <v>416</v>
      </c>
      <c r="K29" s="160" t="s">
        <v>373</v>
      </c>
      <c r="L29" s="163">
        <v>0.375</v>
      </c>
      <c r="M29" s="164">
        <v>0</v>
      </c>
      <c r="N29" s="160" t="s">
        <v>374</v>
      </c>
      <c r="O29" s="163">
        <v>0</v>
      </c>
      <c r="P29" s="164">
        <v>0</v>
      </c>
      <c r="Q29" s="160" t="s">
        <v>374</v>
      </c>
      <c r="R29" s="163">
        <v>0</v>
      </c>
      <c r="S29" s="164">
        <v>0</v>
      </c>
      <c r="T29" s="160" t="s">
        <v>370</v>
      </c>
      <c r="U29" s="163">
        <v>0</v>
      </c>
      <c r="V29" s="164">
        <v>0</v>
      </c>
      <c r="W29" s="160" t="s">
        <v>371</v>
      </c>
      <c r="X29" s="163">
        <v>0.1</v>
      </c>
      <c r="Y29" s="164">
        <v>300000</v>
      </c>
      <c r="Z29" s="160" t="s">
        <v>374</v>
      </c>
      <c r="AA29" s="163">
        <v>0</v>
      </c>
      <c r="AB29" s="164">
        <v>0</v>
      </c>
    </row>
    <row r="30" spans="1:28" x14ac:dyDescent="0.25">
      <c r="A30" s="160" t="s">
        <v>341</v>
      </c>
      <c r="B30" s="160" t="s">
        <v>452</v>
      </c>
      <c r="C30" s="160" t="s">
        <v>231</v>
      </c>
      <c r="D30" s="160" t="s">
        <v>441</v>
      </c>
      <c r="E30" s="162">
        <v>42522</v>
      </c>
      <c r="F30" s="162">
        <v>42531</v>
      </c>
      <c r="G30" s="160" t="s">
        <v>414</v>
      </c>
      <c r="H30" s="160" t="s">
        <v>422</v>
      </c>
      <c r="I30" s="160" t="s">
        <v>416</v>
      </c>
      <c r="J30" s="160" t="s">
        <v>416</v>
      </c>
      <c r="K30" s="160" t="s">
        <v>373</v>
      </c>
      <c r="L30" s="163">
        <v>0.375</v>
      </c>
      <c r="M30" s="164">
        <v>0</v>
      </c>
      <c r="N30" s="160" t="s">
        <v>374</v>
      </c>
      <c r="O30" s="163">
        <v>0</v>
      </c>
      <c r="P30" s="164">
        <v>0</v>
      </c>
      <c r="Q30" s="160" t="s">
        <v>374</v>
      </c>
      <c r="R30" s="163">
        <v>0</v>
      </c>
      <c r="S30" s="164">
        <v>0</v>
      </c>
      <c r="T30" s="160" t="s">
        <v>370</v>
      </c>
      <c r="U30" s="163">
        <v>0</v>
      </c>
      <c r="V30" s="164">
        <v>0</v>
      </c>
      <c r="W30" s="160" t="s">
        <v>450</v>
      </c>
      <c r="X30" s="163">
        <v>0.09</v>
      </c>
      <c r="Y30" s="164">
        <v>600000</v>
      </c>
      <c r="Z30" s="160" t="s">
        <v>374</v>
      </c>
      <c r="AA30" s="163">
        <v>0</v>
      </c>
      <c r="AB30" s="164">
        <v>0</v>
      </c>
    </row>
    <row r="31" spans="1:28" x14ac:dyDescent="0.25">
      <c r="A31" s="160" t="s">
        <v>342</v>
      </c>
      <c r="B31" s="160" t="s">
        <v>453</v>
      </c>
      <c r="C31" s="160" t="s">
        <v>231</v>
      </c>
      <c r="D31" s="160" t="s">
        <v>441</v>
      </c>
      <c r="E31" s="162">
        <v>42522</v>
      </c>
      <c r="F31" s="162">
        <v>42531</v>
      </c>
      <c r="G31" s="160" t="s">
        <v>421</v>
      </c>
      <c r="H31" s="160" t="s">
        <v>422</v>
      </c>
      <c r="I31" s="160" t="s">
        <v>416</v>
      </c>
      <c r="J31" s="160" t="s">
        <v>416</v>
      </c>
      <c r="K31" s="160" t="s">
        <v>373</v>
      </c>
      <c r="L31" s="163">
        <v>0.25</v>
      </c>
      <c r="M31" s="164">
        <v>0</v>
      </c>
      <c r="N31" s="160" t="s">
        <v>374</v>
      </c>
      <c r="O31" s="163">
        <v>0</v>
      </c>
      <c r="P31" s="164">
        <v>0</v>
      </c>
      <c r="Q31" s="160" t="s">
        <v>374</v>
      </c>
      <c r="R31" s="163">
        <v>0</v>
      </c>
      <c r="S31" s="164">
        <v>0</v>
      </c>
      <c r="T31" s="160" t="s">
        <v>371</v>
      </c>
      <c r="U31" s="163">
        <v>0</v>
      </c>
      <c r="V31" s="164">
        <v>0</v>
      </c>
      <c r="W31" s="160" t="s">
        <v>374</v>
      </c>
      <c r="X31" s="163">
        <v>0</v>
      </c>
      <c r="Y31" s="164">
        <v>0</v>
      </c>
      <c r="Z31" s="160" t="s">
        <v>374</v>
      </c>
      <c r="AA31" s="163">
        <v>0</v>
      </c>
      <c r="AB31" s="164">
        <v>0</v>
      </c>
    </row>
    <row r="32" spans="1:28" x14ac:dyDescent="0.25">
      <c r="A32" s="160" t="s">
        <v>343</v>
      </c>
      <c r="B32" s="160" t="s">
        <v>454</v>
      </c>
      <c r="C32" s="160" t="s">
        <v>231</v>
      </c>
      <c r="D32" s="160" t="s">
        <v>441</v>
      </c>
      <c r="E32" s="162">
        <v>42522</v>
      </c>
      <c r="F32" s="162">
        <v>42531</v>
      </c>
      <c r="G32" s="160" t="s">
        <v>421</v>
      </c>
      <c r="H32" s="160" t="s">
        <v>422</v>
      </c>
      <c r="I32" s="160" t="s">
        <v>416</v>
      </c>
      <c r="J32" s="160" t="s">
        <v>416</v>
      </c>
      <c r="K32" s="160" t="s">
        <v>373</v>
      </c>
      <c r="L32" s="163">
        <v>0.5</v>
      </c>
      <c r="M32" s="164">
        <v>0</v>
      </c>
      <c r="N32" s="160" t="s">
        <v>374</v>
      </c>
      <c r="O32" s="163">
        <v>0</v>
      </c>
      <c r="P32" s="164">
        <v>0</v>
      </c>
      <c r="Q32" s="160" t="s">
        <v>374</v>
      </c>
      <c r="R32" s="163">
        <v>0</v>
      </c>
      <c r="S32" s="164">
        <v>0</v>
      </c>
      <c r="T32" s="160" t="s">
        <v>371</v>
      </c>
      <c r="U32" s="163">
        <v>0</v>
      </c>
      <c r="V32" s="164">
        <v>0</v>
      </c>
      <c r="W32" s="160" t="s">
        <v>374</v>
      </c>
      <c r="X32" s="163">
        <v>0</v>
      </c>
      <c r="Y32" s="164">
        <v>0</v>
      </c>
      <c r="Z32" s="160" t="s">
        <v>374</v>
      </c>
      <c r="AA32" s="163">
        <v>0</v>
      </c>
      <c r="AB32" s="164">
        <v>0</v>
      </c>
    </row>
    <row r="33" spans="1:28" x14ac:dyDescent="0.25">
      <c r="A33" s="160" t="s">
        <v>344</v>
      </c>
      <c r="B33" s="160" t="s">
        <v>455</v>
      </c>
      <c r="C33" s="160" t="s">
        <v>231</v>
      </c>
      <c r="D33" s="160" t="s">
        <v>441</v>
      </c>
      <c r="E33" s="162">
        <v>42522</v>
      </c>
      <c r="F33" s="162">
        <v>42531</v>
      </c>
      <c r="G33" s="160" t="s">
        <v>421</v>
      </c>
      <c r="H33" s="160" t="s">
        <v>415</v>
      </c>
      <c r="I33" s="160" t="s">
        <v>416</v>
      </c>
      <c r="J33" s="160" t="s">
        <v>416</v>
      </c>
      <c r="K33" s="160" t="s">
        <v>373</v>
      </c>
      <c r="L33" s="163">
        <v>0.5</v>
      </c>
      <c r="M33" s="164">
        <v>0</v>
      </c>
      <c r="N33" s="160" t="s">
        <v>374</v>
      </c>
      <c r="O33" s="163">
        <v>0</v>
      </c>
      <c r="P33" s="164">
        <v>0</v>
      </c>
      <c r="Q33" s="160" t="s">
        <v>374</v>
      </c>
      <c r="R33" s="163">
        <v>0</v>
      </c>
      <c r="S33" s="164">
        <v>0</v>
      </c>
      <c r="T33" s="160" t="s">
        <v>371</v>
      </c>
      <c r="U33" s="163">
        <v>0</v>
      </c>
      <c r="V33" s="164">
        <v>0</v>
      </c>
      <c r="W33" s="160" t="s">
        <v>374</v>
      </c>
      <c r="X33" s="163">
        <v>0</v>
      </c>
      <c r="Y33" s="164">
        <v>0</v>
      </c>
      <c r="Z33" s="160" t="s">
        <v>374</v>
      </c>
      <c r="AA33" s="163">
        <v>0</v>
      </c>
      <c r="AB33" s="164">
        <v>0</v>
      </c>
    </row>
    <row r="34" spans="1:28" x14ac:dyDescent="0.25">
      <c r="A34" s="160" t="s">
        <v>345</v>
      </c>
      <c r="B34" s="160" t="s">
        <v>456</v>
      </c>
      <c r="C34" s="160" t="s">
        <v>231</v>
      </c>
      <c r="D34" s="160" t="s">
        <v>441</v>
      </c>
      <c r="E34" s="162">
        <v>42522</v>
      </c>
      <c r="F34" s="162">
        <v>42531</v>
      </c>
      <c r="G34" s="160" t="s">
        <v>421</v>
      </c>
      <c r="H34" s="160" t="s">
        <v>422</v>
      </c>
      <c r="I34" s="160" t="s">
        <v>416</v>
      </c>
      <c r="J34" s="160" t="s">
        <v>416</v>
      </c>
      <c r="K34" s="160" t="s">
        <v>373</v>
      </c>
      <c r="L34" s="163">
        <v>0.75</v>
      </c>
      <c r="M34" s="164">
        <v>0</v>
      </c>
      <c r="N34" s="160" t="s">
        <v>374</v>
      </c>
      <c r="O34" s="163">
        <v>0</v>
      </c>
      <c r="P34" s="164">
        <v>0</v>
      </c>
      <c r="Q34" s="160" t="s">
        <v>374</v>
      </c>
      <c r="R34" s="163">
        <v>0</v>
      </c>
      <c r="S34" s="164">
        <v>0</v>
      </c>
      <c r="T34" s="160" t="s">
        <v>371</v>
      </c>
      <c r="U34" s="163">
        <v>0</v>
      </c>
      <c r="V34" s="164">
        <v>0</v>
      </c>
      <c r="W34" s="160" t="s">
        <v>374</v>
      </c>
      <c r="X34" s="163">
        <v>0</v>
      </c>
      <c r="Y34" s="164">
        <v>0</v>
      </c>
      <c r="Z34" s="160" t="s">
        <v>374</v>
      </c>
      <c r="AA34" s="163">
        <v>0</v>
      </c>
      <c r="AB34" s="164">
        <v>0</v>
      </c>
    </row>
    <row r="35" spans="1:28" x14ac:dyDescent="0.25">
      <c r="A35" s="160" t="s">
        <v>346</v>
      </c>
      <c r="B35" s="160" t="s">
        <v>457</v>
      </c>
      <c r="C35" s="160" t="s">
        <v>231</v>
      </c>
      <c r="D35" s="160" t="s">
        <v>441</v>
      </c>
      <c r="E35" s="162">
        <v>42522</v>
      </c>
      <c r="F35" s="162">
        <v>42531</v>
      </c>
      <c r="G35" s="160" t="s">
        <v>421</v>
      </c>
      <c r="H35" s="160" t="s">
        <v>422</v>
      </c>
      <c r="I35" s="160" t="s">
        <v>416</v>
      </c>
      <c r="J35" s="160" t="s">
        <v>416</v>
      </c>
      <c r="K35" s="160" t="s">
        <v>373</v>
      </c>
      <c r="L35" s="163">
        <v>0.8</v>
      </c>
      <c r="M35" s="164">
        <v>0</v>
      </c>
      <c r="N35" s="160" t="s">
        <v>374</v>
      </c>
      <c r="O35" s="163">
        <v>0</v>
      </c>
      <c r="P35" s="164">
        <v>0</v>
      </c>
      <c r="Q35" s="160" t="s">
        <v>374</v>
      </c>
      <c r="R35" s="163">
        <v>0</v>
      </c>
      <c r="S35" s="164">
        <v>0</v>
      </c>
      <c r="T35" s="160" t="s">
        <v>371</v>
      </c>
      <c r="U35" s="163">
        <v>0</v>
      </c>
      <c r="V35" s="164">
        <v>0</v>
      </c>
      <c r="W35" s="160" t="s">
        <v>374</v>
      </c>
      <c r="X35" s="163">
        <v>0</v>
      </c>
      <c r="Y35" s="164">
        <v>0</v>
      </c>
      <c r="Z35" s="160" t="s">
        <v>374</v>
      </c>
      <c r="AA35" s="163">
        <v>0</v>
      </c>
      <c r="AB35" s="164">
        <v>0</v>
      </c>
    </row>
    <row r="36" spans="1:28" x14ac:dyDescent="0.25">
      <c r="A36" s="160" t="s">
        <v>347</v>
      </c>
      <c r="B36" s="160" t="s">
        <v>458</v>
      </c>
      <c r="C36" s="160" t="s">
        <v>231</v>
      </c>
      <c r="D36" s="160" t="s">
        <v>441</v>
      </c>
      <c r="E36" s="162">
        <v>42522</v>
      </c>
      <c r="F36" s="162">
        <v>42531</v>
      </c>
      <c r="G36" s="160" t="s">
        <v>421</v>
      </c>
      <c r="H36" s="160" t="s">
        <v>422</v>
      </c>
      <c r="I36" s="160" t="s">
        <v>416</v>
      </c>
      <c r="J36" s="160" t="s">
        <v>416</v>
      </c>
      <c r="K36" s="160" t="s">
        <v>373</v>
      </c>
      <c r="L36" s="163">
        <v>1</v>
      </c>
      <c r="M36" s="164">
        <v>0</v>
      </c>
      <c r="N36" s="160" t="s">
        <v>374</v>
      </c>
      <c r="O36" s="163">
        <v>0</v>
      </c>
      <c r="P36" s="164">
        <v>0</v>
      </c>
      <c r="Q36" s="160" t="s">
        <v>374</v>
      </c>
      <c r="R36" s="163">
        <v>0</v>
      </c>
      <c r="S36" s="164">
        <v>0</v>
      </c>
      <c r="T36" s="160" t="s">
        <v>371</v>
      </c>
      <c r="U36" s="163">
        <v>0</v>
      </c>
      <c r="V36" s="164">
        <v>0</v>
      </c>
      <c r="W36" s="160" t="s">
        <v>374</v>
      </c>
      <c r="X36" s="163">
        <v>0</v>
      </c>
      <c r="Y36" s="164">
        <v>0</v>
      </c>
      <c r="Z36" s="160" t="s">
        <v>374</v>
      </c>
      <c r="AA36" s="163">
        <v>0</v>
      </c>
      <c r="AB36" s="164">
        <v>0</v>
      </c>
    </row>
    <row r="37" spans="1:28" x14ac:dyDescent="0.25">
      <c r="A37" s="160" t="s">
        <v>348</v>
      </c>
      <c r="B37" s="160" t="s">
        <v>459</v>
      </c>
      <c r="C37" s="160" t="s">
        <v>231</v>
      </c>
      <c r="D37" s="160" t="s">
        <v>441</v>
      </c>
      <c r="E37" s="162">
        <v>42522</v>
      </c>
      <c r="F37" s="162">
        <v>42531</v>
      </c>
      <c r="G37" s="160" t="s">
        <v>421</v>
      </c>
      <c r="H37" s="160" t="s">
        <v>422</v>
      </c>
      <c r="I37" s="160" t="s">
        <v>416</v>
      </c>
      <c r="J37" s="160" t="s">
        <v>416</v>
      </c>
      <c r="K37" s="160" t="s">
        <v>377</v>
      </c>
      <c r="L37" s="163">
        <v>0.125</v>
      </c>
      <c r="M37" s="164">
        <v>0</v>
      </c>
      <c r="N37" s="160" t="s">
        <v>374</v>
      </c>
      <c r="O37" s="163">
        <v>0</v>
      </c>
      <c r="P37" s="164">
        <v>0</v>
      </c>
      <c r="Q37" s="160" t="s">
        <v>374</v>
      </c>
      <c r="R37" s="163">
        <v>0</v>
      </c>
      <c r="S37" s="164">
        <v>0</v>
      </c>
      <c r="T37" s="160" t="s">
        <v>371</v>
      </c>
      <c r="U37" s="163">
        <v>0</v>
      </c>
      <c r="V37" s="164">
        <v>0</v>
      </c>
      <c r="W37" s="160" t="s">
        <v>374</v>
      </c>
      <c r="X37" s="163">
        <v>0</v>
      </c>
      <c r="Y37" s="164">
        <v>0</v>
      </c>
      <c r="Z37" s="160" t="s">
        <v>374</v>
      </c>
      <c r="AA37" s="163">
        <v>0</v>
      </c>
      <c r="AB37" s="164">
        <v>0</v>
      </c>
    </row>
    <row r="38" spans="1:28" x14ac:dyDescent="0.25">
      <c r="A38" s="160" t="s">
        <v>349</v>
      </c>
      <c r="B38" s="160" t="s">
        <v>460</v>
      </c>
      <c r="C38" s="160" t="s">
        <v>231</v>
      </c>
      <c r="D38" s="160" t="s">
        <v>441</v>
      </c>
      <c r="E38" s="162">
        <v>42522</v>
      </c>
      <c r="F38" s="162">
        <v>42531</v>
      </c>
      <c r="G38" s="160" t="s">
        <v>421</v>
      </c>
      <c r="H38" s="160" t="s">
        <v>422</v>
      </c>
      <c r="I38" s="160" t="s">
        <v>416</v>
      </c>
      <c r="J38" s="160" t="s">
        <v>416</v>
      </c>
      <c r="K38" s="160" t="s">
        <v>377</v>
      </c>
      <c r="L38" s="163">
        <v>0.25</v>
      </c>
      <c r="M38" s="164">
        <v>0</v>
      </c>
      <c r="N38" s="160" t="s">
        <v>374</v>
      </c>
      <c r="O38" s="163">
        <v>0</v>
      </c>
      <c r="P38" s="164">
        <v>0</v>
      </c>
      <c r="Q38" s="160" t="s">
        <v>374</v>
      </c>
      <c r="R38" s="163">
        <v>0</v>
      </c>
      <c r="S38" s="164">
        <v>0</v>
      </c>
      <c r="T38" s="160" t="s">
        <v>371</v>
      </c>
      <c r="U38" s="163">
        <v>0</v>
      </c>
      <c r="V38" s="164">
        <v>0</v>
      </c>
      <c r="W38" s="160" t="s">
        <v>374</v>
      </c>
      <c r="X38" s="163">
        <v>0</v>
      </c>
      <c r="Y38" s="164">
        <v>0</v>
      </c>
      <c r="Z38" s="160" t="s">
        <v>374</v>
      </c>
      <c r="AA38" s="163">
        <v>0</v>
      </c>
      <c r="AB38" s="164">
        <v>0</v>
      </c>
    </row>
    <row r="39" spans="1:28" x14ac:dyDescent="0.25">
      <c r="A39" s="160" t="s">
        <v>350</v>
      </c>
      <c r="B39" s="160" t="s">
        <v>461</v>
      </c>
      <c r="C39" s="160" t="s">
        <v>231</v>
      </c>
      <c r="D39" s="160" t="s">
        <v>441</v>
      </c>
      <c r="E39" s="162">
        <v>42522</v>
      </c>
      <c r="F39" s="162">
        <v>42531</v>
      </c>
      <c r="G39" s="160" t="s">
        <v>421</v>
      </c>
      <c r="H39" s="160" t="s">
        <v>415</v>
      </c>
      <c r="I39" s="160" t="s">
        <v>416</v>
      </c>
      <c r="J39" s="160" t="s">
        <v>416</v>
      </c>
      <c r="K39" s="160" t="s">
        <v>377</v>
      </c>
      <c r="L39" s="163">
        <v>0.25</v>
      </c>
      <c r="M39" s="164">
        <v>0</v>
      </c>
      <c r="N39" s="160" t="s">
        <v>374</v>
      </c>
      <c r="O39" s="163">
        <v>0</v>
      </c>
      <c r="P39" s="164">
        <v>0</v>
      </c>
      <c r="Q39" s="160" t="s">
        <v>374</v>
      </c>
      <c r="R39" s="163">
        <v>0</v>
      </c>
      <c r="S39" s="164">
        <v>0</v>
      </c>
      <c r="T39" s="160" t="s">
        <v>371</v>
      </c>
      <c r="U39" s="163">
        <v>0</v>
      </c>
      <c r="V39" s="164">
        <v>0</v>
      </c>
      <c r="W39" s="160" t="s">
        <v>374</v>
      </c>
      <c r="X39" s="163">
        <v>0</v>
      </c>
      <c r="Y39" s="164">
        <v>0</v>
      </c>
      <c r="Z39" s="160" t="s">
        <v>374</v>
      </c>
      <c r="AA39" s="163">
        <v>0</v>
      </c>
      <c r="AB39" s="164">
        <v>0</v>
      </c>
    </row>
    <row r="40" spans="1:28" x14ac:dyDescent="0.25">
      <c r="A40" s="160" t="s">
        <v>351</v>
      </c>
      <c r="B40" s="160" t="s">
        <v>462</v>
      </c>
      <c r="C40" s="160" t="s">
        <v>231</v>
      </c>
      <c r="D40" s="160" t="s">
        <v>441</v>
      </c>
      <c r="E40" s="162">
        <v>42522</v>
      </c>
      <c r="F40" s="162">
        <v>42531</v>
      </c>
      <c r="G40" s="160" t="s">
        <v>421</v>
      </c>
      <c r="H40" s="160" t="s">
        <v>422</v>
      </c>
      <c r="I40" s="160" t="s">
        <v>416</v>
      </c>
      <c r="J40" s="160" t="s">
        <v>416</v>
      </c>
      <c r="K40" s="160" t="s">
        <v>377</v>
      </c>
      <c r="L40" s="163">
        <v>0.3</v>
      </c>
      <c r="M40" s="164">
        <v>0</v>
      </c>
      <c r="N40" s="160" t="s">
        <v>374</v>
      </c>
      <c r="O40" s="163">
        <v>0</v>
      </c>
      <c r="P40" s="164">
        <v>0</v>
      </c>
      <c r="Q40" s="160" t="s">
        <v>374</v>
      </c>
      <c r="R40" s="163">
        <v>0</v>
      </c>
      <c r="S40" s="164">
        <v>0</v>
      </c>
      <c r="T40" s="160" t="s">
        <v>371</v>
      </c>
      <c r="U40" s="163">
        <v>0</v>
      </c>
      <c r="V40" s="164">
        <v>0</v>
      </c>
      <c r="W40" s="160" t="s">
        <v>374</v>
      </c>
      <c r="X40" s="163">
        <v>0</v>
      </c>
      <c r="Y40" s="164">
        <v>0</v>
      </c>
      <c r="Z40" s="160" t="s">
        <v>374</v>
      </c>
      <c r="AA40" s="163">
        <v>0</v>
      </c>
      <c r="AB40" s="164">
        <v>0</v>
      </c>
    </row>
    <row r="41" spans="1:28" x14ac:dyDescent="0.25">
      <c r="A41" s="160" t="s">
        <v>352</v>
      </c>
      <c r="B41" s="160" t="s">
        <v>463</v>
      </c>
      <c r="C41" s="160" t="s">
        <v>231</v>
      </c>
      <c r="D41" s="160" t="s">
        <v>441</v>
      </c>
      <c r="E41" s="162">
        <v>42522</v>
      </c>
      <c r="F41" s="162">
        <v>42531</v>
      </c>
      <c r="G41" s="160" t="s">
        <v>421</v>
      </c>
      <c r="H41" s="160" t="s">
        <v>415</v>
      </c>
      <c r="I41" s="160" t="s">
        <v>416</v>
      </c>
      <c r="J41" s="160" t="s">
        <v>416</v>
      </c>
      <c r="K41" s="160" t="s">
        <v>377</v>
      </c>
      <c r="L41" s="163">
        <v>0.3</v>
      </c>
      <c r="M41" s="164">
        <v>0</v>
      </c>
      <c r="N41" s="160" t="s">
        <v>374</v>
      </c>
      <c r="O41" s="163">
        <v>0</v>
      </c>
      <c r="P41" s="164">
        <v>0</v>
      </c>
      <c r="Q41" s="160" t="s">
        <v>374</v>
      </c>
      <c r="R41" s="163">
        <v>0</v>
      </c>
      <c r="S41" s="164">
        <v>0</v>
      </c>
      <c r="T41" s="160" t="s">
        <v>371</v>
      </c>
      <c r="U41" s="163">
        <v>0</v>
      </c>
      <c r="V41" s="164">
        <v>0</v>
      </c>
      <c r="W41" s="160" t="s">
        <v>374</v>
      </c>
      <c r="X41" s="163">
        <v>0</v>
      </c>
      <c r="Y41" s="164">
        <v>0</v>
      </c>
      <c r="Z41" s="160" t="s">
        <v>374</v>
      </c>
      <c r="AA41" s="163">
        <v>0</v>
      </c>
      <c r="AB41" s="164">
        <v>0</v>
      </c>
    </row>
    <row r="42" spans="1:28" x14ac:dyDescent="0.25">
      <c r="A42" s="160" t="s">
        <v>353</v>
      </c>
      <c r="B42" s="160" t="s">
        <v>464</v>
      </c>
      <c r="C42" s="160" t="s">
        <v>231</v>
      </c>
      <c r="D42" s="160" t="s">
        <v>441</v>
      </c>
      <c r="E42" s="162">
        <v>42522</v>
      </c>
      <c r="F42" s="162">
        <v>42531</v>
      </c>
      <c r="G42" s="160" t="s">
        <v>421</v>
      </c>
      <c r="H42" s="160" t="s">
        <v>422</v>
      </c>
      <c r="I42" s="160" t="s">
        <v>416</v>
      </c>
      <c r="J42" s="160" t="s">
        <v>416</v>
      </c>
      <c r="K42" s="160" t="s">
        <v>377</v>
      </c>
      <c r="L42" s="163">
        <v>0.5</v>
      </c>
      <c r="M42" s="164">
        <v>0</v>
      </c>
      <c r="N42" s="160" t="s">
        <v>374</v>
      </c>
      <c r="O42" s="163">
        <v>0</v>
      </c>
      <c r="P42" s="164">
        <v>0</v>
      </c>
      <c r="Q42" s="160" t="s">
        <v>374</v>
      </c>
      <c r="R42" s="163">
        <v>0</v>
      </c>
      <c r="S42" s="164">
        <v>0</v>
      </c>
      <c r="T42" s="160" t="s">
        <v>371</v>
      </c>
      <c r="U42" s="163">
        <v>0</v>
      </c>
      <c r="V42" s="164">
        <v>0</v>
      </c>
      <c r="W42" s="160" t="s">
        <v>374</v>
      </c>
      <c r="X42" s="163">
        <v>0</v>
      </c>
      <c r="Y42" s="164">
        <v>0</v>
      </c>
      <c r="Z42" s="160" t="s">
        <v>374</v>
      </c>
      <c r="AA42" s="163">
        <v>0</v>
      </c>
      <c r="AB42" s="164">
        <v>0</v>
      </c>
    </row>
    <row r="43" spans="1:28" x14ac:dyDescent="0.25">
      <c r="A43" s="160" t="s">
        <v>354</v>
      </c>
      <c r="B43" s="160" t="s">
        <v>465</v>
      </c>
      <c r="C43" s="160" t="s">
        <v>231</v>
      </c>
      <c r="D43" s="160" t="s">
        <v>441</v>
      </c>
      <c r="E43" s="162">
        <v>42522</v>
      </c>
      <c r="F43" s="162">
        <v>42531</v>
      </c>
      <c r="G43" s="160" t="s">
        <v>421</v>
      </c>
      <c r="H43" s="160" t="s">
        <v>415</v>
      </c>
      <c r="I43" s="160" t="s">
        <v>416</v>
      </c>
      <c r="J43" s="160" t="s">
        <v>416</v>
      </c>
      <c r="K43" s="160" t="s">
        <v>377</v>
      </c>
      <c r="L43" s="163">
        <v>0.5</v>
      </c>
      <c r="M43" s="164">
        <v>0</v>
      </c>
      <c r="N43" s="160" t="s">
        <v>374</v>
      </c>
      <c r="O43" s="163">
        <v>0</v>
      </c>
      <c r="P43" s="164">
        <v>0</v>
      </c>
      <c r="Q43" s="160" t="s">
        <v>374</v>
      </c>
      <c r="R43" s="163">
        <v>0</v>
      </c>
      <c r="S43" s="164">
        <v>0</v>
      </c>
      <c r="T43" s="160" t="s">
        <v>371</v>
      </c>
      <c r="U43" s="163">
        <v>0</v>
      </c>
      <c r="V43" s="164">
        <v>0</v>
      </c>
      <c r="W43" s="160" t="s">
        <v>374</v>
      </c>
      <c r="X43" s="163">
        <v>0</v>
      </c>
      <c r="Y43" s="164">
        <v>0</v>
      </c>
      <c r="Z43" s="160" t="s">
        <v>374</v>
      </c>
      <c r="AA43" s="163">
        <v>0</v>
      </c>
      <c r="AB43" s="164">
        <v>0</v>
      </c>
    </row>
    <row r="44" spans="1:28" x14ac:dyDescent="0.25">
      <c r="A44" s="160" t="s">
        <v>355</v>
      </c>
      <c r="B44" s="160" t="s">
        <v>466</v>
      </c>
      <c r="C44" s="160" t="s">
        <v>231</v>
      </c>
      <c r="D44" s="160" t="s">
        <v>441</v>
      </c>
      <c r="E44" s="162">
        <v>42522</v>
      </c>
      <c r="F44" s="162">
        <v>42531</v>
      </c>
      <c r="G44" s="160" t="s">
        <v>421</v>
      </c>
      <c r="H44" s="160" t="s">
        <v>422</v>
      </c>
      <c r="I44" s="160" t="s">
        <v>416</v>
      </c>
      <c r="J44" s="160" t="s">
        <v>416</v>
      </c>
      <c r="K44" s="160" t="s">
        <v>377</v>
      </c>
      <c r="L44" s="163">
        <v>0.75</v>
      </c>
      <c r="M44" s="164">
        <v>0</v>
      </c>
      <c r="N44" s="160" t="s">
        <v>374</v>
      </c>
      <c r="O44" s="163">
        <v>0</v>
      </c>
      <c r="P44" s="164">
        <v>0</v>
      </c>
      <c r="Q44" s="160" t="s">
        <v>374</v>
      </c>
      <c r="R44" s="163">
        <v>0</v>
      </c>
      <c r="S44" s="164">
        <v>0</v>
      </c>
      <c r="T44" s="160" t="s">
        <v>371</v>
      </c>
      <c r="U44" s="163">
        <v>0</v>
      </c>
      <c r="V44" s="164">
        <v>0</v>
      </c>
      <c r="W44" s="160" t="s">
        <v>374</v>
      </c>
      <c r="X44" s="163">
        <v>0</v>
      </c>
      <c r="Y44" s="164">
        <v>0</v>
      </c>
      <c r="Z44" s="160" t="s">
        <v>374</v>
      </c>
      <c r="AA44" s="163">
        <v>0</v>
      </c>
      <c r="AB44" s="164">
        <v>0</v>
      </c>
    </row>
    <row r="45" spans="1:28" x14ac:dyDescent="0.25">
      <c r="A45" s="160" t="s">
        <v>356</v>
      </c>
      <c r="B45" s="160" t="s">
        <v>467</v>
      </c>
      <c r="C45" s="160" t="s">
        <v>231</v>
      </c>
      <c r="D45" s="160" t="s">
        <v>441</v>
      </c>
      <c r="E45" s="162">
        <v>42522</v>
      </c>
      <c r="F45" s="162">
        <v>42531</v>
      </c>
      <c r="G45" s="160" t="s">
        <v>421</v>
      </c>
      <c r="H45" s="160" t="s">
        <v>422</v>
      </c>
      <c r="I45" s="160" t="s">
        <v>416</v>
      </c>
      <c r="J45" s="160" t="s">
        <v>416</v>
      </c>
      <c r="K45" s="160" t="s">
        <v>377</v>
      </c>
      <c r="L45" s="163">
        <v>0.8</v>
      </c>
      <c r="M45" s="164">
        <v>0</v>
      </c>
      <c r="N45" s="160" t="s">
        <v>374</v>
      </c>
      <c r="O45" s="163">
        <v>0</v>
      </c>
      <c r="P45" s="164">
        <v>0</v>
      </c>
      <c r="Q45" s="160" t="s">
        <v>374</v>
      </c>
      <c r="R45" s="163">
        <v>0</v>
      </c>
      <c r="S45" s="164">
        <v>0</v>
      </c>
      <c r="T45" s="160" t="s">
        <v>371</v>
      </c>
      <c r="U45" s="163">
        <v>0</v>
      </c>
      <c r="V45" s="164">
        <v>0</v>
      </c>
      <c r="W45" s="160" t="s">
        <v>374</v>
      </c>
      <c r="X45" s="163">
        <v>0</v>
      </c>
      <c r="Y45" s="164">
        <v>0</v>
      </c>
      <c r="Z45" s="160" t="s">
        <v>374</v>
      </c>
      <c r="AA45" s="163">
        <v>0</v>
      </c>
      <c r="AB45" s="164">
        <v>0</v>
      </c>
    </row>
    <row r="46" spans="1:28" x14ac:dyDescent="0.25">
      <c r="A46" s="160" t="s">
        <v>357</v>
      </c>
      <c r="B46" s="160" t="s">
        <v>468</v>
      </c>
      <c r="C46" s="160" t="s">
        <v>231</v>
      </c>
      <c r="D46" s="160" t="s">
        <v>441</v>
      </c>
      <c r="E46" s="162">
        <v>42522</v>
      </c>
      <c r="F46" s="162">
        <v>42531</v>
      </c>
      <c r="G46" s="160" t="s">
        <v>421</v>
      </c>
      <c r="H46" s="160" t="s">
        <v>422</v>
      </c>
      <c r="I46" s="160" t="s">
        <v>416</v>
      </c>
      <c r="J46" s="160" t="s">
        <v>416</v>
      </c>
      <c r="K46" s="160" t="s">
        <v>377</v>
      </c>
      <c r="L46" s="163">
        <v>0.85</v>
      </c>
      <c r="M46" s="164">
        <v>0</v>
      </c>
      <c r="N46" s="160" t="s">
        <v>374</v>
      </c>
      <c r="O46" s="163">
        <v>0</v>
      </c>
      <c r="P46" s="164">
        <v>0</v>
      </c>
      <c r="Q46" s="160" t="s">
        <v>374</v>
      </c>
      <c r="R46" s="163">
        <v>0</v>
      </c>
      <c r="S46" s="164">
        <v>0</v>
      </c>
      <c r="T46" s="160" t="s">
        <v>371</v>
      </c>
      <c r="U46" s="163">
        <v>0</v>
      </c>
      <c r="V46" s="164">
        <v>0</v>
      </c>
      <c r="W46" s="160" t="s">
        <v>374</v>
      </c>
      <c r="X46" s="163">
        <v>0</v>
      </c>
      <c r="Y46" s="164">
        <v>0</v>
      </c>
      <c r="Z46" s="160" t="s">
        <v>374</v>
      </c>
      <c r="AA46" s="163">
        <v>0</v>
      </c>
      <c r="AB46" s="164">
        <v>0</v>
      </c>
    </row>
    <row r="47" spans="1:28" x14ac:dyDescent="0.25">
      <c r="A47" s="160" t="s">
        <v>358</v>
      </c>
      <c r="B47" s="160" t="s">
        <v>469</v>
      </c>
      <c r="C47" s="160" t="s">
        <v>231</v>
      </c>
      <c r="D47" s="160" t="s">
        <v>441</v>
      </c>
      <c r="E47" s="162">
        <v>42522</v>
      </c>
      <c r="F47" s="162">
        <v>42531</v>
      </c>
      <c r="G47" s="160" t="s">
        <v>421</v>
      </c>
      <c r="H47" s="160" t="s">
        <v>422</v>
      </c>
      <c r="I47" s="160" t="s">
        <v>416</v>
      </c>
      <c r="J47" s="160" t="s">
        <v>416</v>
      </c>
      <c r="K47" s="160" t="s">
        <v>377</v>
      </c>
      <c r="L47" s="163">
        <v>1</v>
      </c>
      <c r="M47" s="164">
        <v>0</v>
      </c>
      <c r="N47" s="160" t="s">
        <v>374</v>
      </c>
      <c r="O47" s="163">
        <v>0</v>
      </c>
      <c r="P47" s="164">
        <v>0</v>
      </c>
      <c r="Q47" s="160" t="s">
        <v>374</v>
      </c>
      <c r="R47" s="163">
        <v>0</v>
      </c>
      <c r="S47" s="164">
        <v>0</v>
      </c>
      <c r="T47" s="160" t="s">
        <v>371</v>
      </c>
      <c r="U47" s="163">
        <v>0</v>
      </c>
      <c r="V47" s="164">
        <v>0</v>
      </c>
      <c r="W47" s="160" t="s">
        <v>374</v>
      </c>
      <c r="X47" s="163">
        <v>0</v>
      </c>
      <c r="Y47" s="164">
        <v>0</v>
      </c>
      <c r="Z47" s="160" t="s">
        <v>374</v>
      </c>
      <c r="AA47" s="163">
        <v>0</v>
      </c>
      <c r="AB47" s="164">
        <v>0</v>
      </c>
    </row>
    <row r="48" spans="1:28" x14ac:dyDescent="0.25">
      <c r="A48" s="160" t="s">
        <v>359</v>
      </c>
      <c r="B48" s="160" t="s">
        <v>470</v>
      </c>
      <c r="C48" s="160" t="s">
        <v>231</v>
      </c>
      <c r="D48" s="160" t="s">
        <v>441</v>
      </c>
      <c r="E48" s="162">
        <v>42522</v>
      </c>
      <c r="F48" s="162">
        <v>42531</v>
      </c>
      <c r="G48" s="160" t="s">
        <v>421</v>
      </c>
      <c r="H48" s="160" t="s">
        <v>422</v>
      </c>
      <c r="I48" s="160" t="s">
        <v>416</v>
      </c>
      <c r="J48" s="160" t="s">
        <v>416</v>
      </c>
      <c r="K48" s="160" t="s">
        <v>377</v>
      </c>
      <c r="L48" s="163">
        <v>1.5</v>
      </c>
      <c r="M48" s="164">
        <v>0</v>
      </c>
      <c r="N48" s="160" t="s">
        <v>374</v>
      </c>
      <c r="O48" s="163">
        <v>0</v>
      </c>
      <c r="P48" s="164">
        <v>0</v>
      </c>
      <c r="Q48" s="160" t="s">
        <v>374</v>
      </c>
      <c r="R48" s="163">
        <v>0</v>
      </c>
      <c r="S48" s="164">
        <v>0</v>
      </c>
      <c r="T48" s="160" t="s">
        <v>371</v>
      </c>
      <c r="U48" s="163">
        <v>0</v>
      </c>
      <c r="V48" s="164">
        <v>0</v>
      </c>
      <c r="W48" s="160" t="s">
        <v>374</v>
      </c>
      <c r="X48" s="163">
        <v>0</v>
      </c>
      <c r="Y48" s="164">
        <v>0</v>
      </c>
      <c r="Z48" s="160" t="s">
        <v>374</v>
      </c>
      <c r="AA48" s="163">
        <v>0</v>
      </c>
      <c r="AB48" s="164">
        <v>0</v>
      </c>
    </row>
    <row r="49" spans="1:28" x14ac:dyDescent="0.25">
      <c r="A49" s="160" t="s">
        <v>360</v>
      </c>
      <c r="B49" s="160" t="s">
        <v>471</v>
      </c>
      <c r="C49" s="160" t="s">
        <v>231</v>
      </c>
      <c r="D49" s="160" t="s">
        <v>441</v>
      </c>
      <c r="E49" s="162">
        <v>42522</v>
      </c>
      <c r="F49" s="162">
        <v>42531</v>
      </c>
      <c r="G49" s="160" t="s">
        <v>421</v>
      </c>
      <c r="H49" s="160" t="s">
        <v>415</v>
      </c>
      <c r="I49" s="160" t="s">
        <v>416</v>
      </c>
      <c r="J49" s="160" t="s">
        <v>416</v>
      </c>
      <c r="K49" s="160" t="s">
        <v>377</v>
      </c>
      <c r="L49" s="163">
        <v>1.5</v>
      </c>
      <c r="M49" s="164">
        <v>0</v>
      </c>
      <c r="N49" s="160" t="s">
        <v>374</v>
      </c>
      <c r="O49" s="163">
        <v>0</v>
      </c>
      <c r="P49" s="164">
        <v>0</v>
      </c>
      <c r="Q49" s="160" t="s">
        <v>374</v>
      </c>
      <c r="R49" s="163">
        <v>0</v>
      </c>
      <c r="S49" s="164">
        <v>0</v>
      </c>
      <c r="T49" s="160" t="s">
        <v>371</v>
      </c>
      <c r="U49" s="163">
        <v>0</v>
      </c>
      <c r="V49" s="164">
        <v>0</v>
      </c>
      <c r="W49" s="160" t="s">
        <v>374</v>
      </c>
      <c r="X49" s="163">
        <v>0</v>
      </c>
      <c r="Y49" s="164">
        <v>0</v>
      </c>
      <c r="Z49" s="160" t="s">
        <v>374</v>
      </c>
      <c r="AA49" s="163">
        <v>0</v>
      </c>
      <c r="AB49" s="164">
        <v>0</v>
      </c>
    </row>
    <row r="50" spans="1:28" x14ac:dyDescent="0.25">
      <c r="A50" s="160" t="s">
        <v>361</v>
      </c>
      <c r="B50" s="160" t="s">
        <v>472</v>
      </c>
      <c r="C50" s="160" t="s">
        <v>231</v>
      </c>
      <c r="D50" s="160" t="s">
        <v>441</v>
      </c>
      <c r="E50" s="162">
        <v>42522</v>
      </c>
      <c r="F50" s="162">
        <v>42531</v>
      </c>
      <c r="G50" s="160" t="s">
        <v>421</v>
      </c>
      <c r="H50" s="160" t="s">
        <v>422</v>
      </c>
      <c r="I50" s="160" t="s">
        <v>416</v>
      </c>
      <c r="J50" s="160" t="s">
        <v>416</v>
      </c>
      <c r="K50" s="160" t="s">
        <v>377</v>
      </c>
      <c r="L50" s="163">
        <v>2</v>
      </c>
      <c r="M50" s="164">
        <v>0</v>
      </c>
      <c r="N50" s="160" t="s">
        <v>374</v>
      </c>
      <c r="O50" s="163">
        <v>0</v>
      </c>
      <c r="P50" s="164">
        <v>0</v>
      </c>
      <c r="Q50" s="160" t="s">
        <v>374</v>
      </c>
      <c r="R50" s="163">
        <v>0</v>
      </c>
      <c r="S50" s="164">
        <v>0</v>
      </c>
      <c r="T50" s="160" t="s">
        <v>371</v>
      </c>
      <c r="U50" s="163">
        <v>0</v>
      </c>
      <c r="V50" s="164">
        <v>0</v>
      </c>
      <c r="W50" s="160" t="s">
        <v>374</v>
      </c>
      <c r="X50" s="163">
        <v>0</v>
      </c>
      <c r="Y50" s="164">
        <v>0</v>
      </c>
      <c r="Z50" s="160" t="s">
        <v>374</v>
      </c>
      <c r="AA50" s="163">
        <v>0</v>
      </c>
      <c r="AB50" s="164">
        <v>0</v>
      </c>
    </row>
    <row r="51" spans="1:28" x14ac:dyDescent="0.25">
      <c r="A51" s="160" t="s">
        <v>362</v>
      </c>
      <c r="B51" s="160" t="s">
        <v>473</v>
      </c>
      <c r="C51" s="160" t="s">
        <v>231</v>
      </c>
      <c r="D51" s="160" t="s">
        <v>441</v>
      </c>
      <c r="E51" s="162">
        <v>42522</v>
      </c>
      <c r="F51" s="162">
        <v>42531</v>
      </c>
      <c r="G51" s="160" t="s">
        <v>421</v>
      </c>
      <c r="H51" s="160" t="s">
        <v>422</v>
      </c>
      <c r="I51" s="160" t="s">
        <v>416</v>
      </c>
      <c r="J51" s="160" t="s">
        <v>416</v>
      </c>
      <c r="K51" s="160" t="s">
        <v>377</v>
      </c>
      <c r="L51" s="163">
        <v>3</v>
      </c>
      <c r="M51" s="164">
        <v>0</v>
      </c>
      <c r="N51" s="160" t="s">
        <v>374</v>
      </c>
      <c r="O51" s="163">
        <v>0</v>
      </c>
      <c r="P51" s="164">
        <v>0</v>
      </c>
      <c r="Q51" s="160" t="s">
        <v>374</v>
      </c>
      <c r="R51" s="163">
        <v>0</v>
      </c>
      <c r="S51" s="164">
        <v>0</v>
      </c>
      <c r="T51" s="160" t="s">
        <v>371</v>
      </c>
      <c r="U51" s="163">
        <v>0</v>
      </c>
      <c r="V51" s="164">
        <v>0</v>
      </c>
      <c r="W51" s="160" t="s">
        <v>374</v>
      </c>
      <c r="X51" s="163">
        <v>0</v>
      </c>
      <c r="Y51" s="164">
        <v>0</v>
      </c>
      <c r="Z51" s="160" t="s">
        <v>374</v>
      </c>
      <c r="AA51" s="163">
        <v>0</v>
      </c>
      <c r="AB51" s="164">
        <v>0</v>
      </c>
    </row>
    <row r="52" spans="1:28" x14ac:dyDescent="0.25">
      <c r="A52" s="160" t="s">
        <v>474</v>
      </c>
      <c r="B52" s="160" t="s">
        <v>475</v>
      </c>
      <c r="C52" s="160" t="s">
        <v>231</v>
      </c>
      <c r="D52" s="160" t="s">
        <v>441</v>
      </c>
      <c r="E52" s="162">
        <v>42370</v>
      </c>
      <c r="F52" s="162">
        <v>42670</v>
      </c>
      <c r="G52" s="160" t="s">
        <v>421</v>
      </c>
      <c r="H52" s="160" t="s">
        <v>415</v>
      </c>
      <c r="I52" s="160" t="s">
        <v>416</v>
      </c>
      <c r="J52" s="160" t="s">
        <v>416</v>
      </c>
      <c r="K52" s="160" t="s">
        <v>377</v>
      </c>
      <c r="L52" s="163">
        <v>2</v>
      </c>
      <c r="M52" s="164">
        <v>0</v>
      </c>
      <c r="N52" s="160" t="s">
        <v>374</v>
      </c>
      <c r="O52" s="163">
        <v>0</v>
      </c>
      <c r="P52" s="164">
        <v>0</v>
      </c>
      <c r="Q52" s="160" t="s">
        <v>374</v>
      </c>
      <c r="R52" s="163">
        <v>0</v>
      </c>
      <c r="S52" s="164">
        <v>0</v>
      </c>
      <c r="T52" s="160" t="s">
        <v>371</v>
      </c>
      <c r="U52" s="163">
        <v>0</v>
      </c>
      <c r="V52" s="164">
        <v>0</v>
      </c>
      <c r="W52" s="160" t="s">
        <v>374</v>
      </c>
      <c r="X52" s="163">
        <v>0</v>
      </c>
      <c r="Y52" s="164">
        <v>0</v>
      </c>
      <c r="Z52" s="160" t="s">
        <v>374</v>
      </c>
      <c r="AA52" s="163">
        <v>0</v>
      </c>
      <c r="AB52" s="164">
        <v>0</v>
      </c>
    </row>
    <row r="53" spans="1:28" x14ac:dyDescent="0.25">
      <c r="A53" s="160" t="s">
        <v>378</v>
      </c>
      <c r="B53" s="160" t="s">
        <v>476</v>
      </c>
      <c r="C53" s="160" t="s">
        <v>231</v>
      </c>
      <c r="D53" s="160" t="s">
        <v>441</v>
      </c>
      <c r="E53" s="162">
        <v>42522</v>
      </c>
      <c r="F53" s="162">
        <v>42566</v>
      </c>
      <c r="G53" s="160" t="s">
        <v>414</v>
      </c>
      <c r="H53" s="160" t="s">
        <v>422</v>
      </c>
      <c r="I53" s="160" t="s">
        <v>416</v>
      </c>
      <c r="J53" s="160" t="s">
        <v>416</v>
      </c>
      <c r="K53" s="160" t="s">
        <v>373</v>
      </c>
      <c r="L53" s="163">
        <v>0.8</v>
      </c>
      <c r="M53" s="164">
        <v>0</v>
      </c>
      <c r="N53" s="160" t="s">
        <v>374</v>
      </c>
      <c r="O53" s="163">
        <v>0</v>
      </c>
      <c r="P53" s="164">
        <v>0</v>
      </c>
      <c r="Q53" s="160" t="s">
        <v>374</v>
      </c>
      <c r="R53" s="163">
        <v>0</v>
      </c>
      <c r="S53" s="164">
        <v>0</v>
      </c>
      <c r="T53" s="160" t="s">
        <v>370</v>
      </c>
      <c r="U53" s="163">
        <v>0</v>
      </c>
      <c r="V53" s="164">
        <v>0</v>
      </c>
      <c r="W53" s="160" t="s">
        <v>371</v>
      </c>
      <c r="X53" s="163">
        <v>0</v>
      </c>
      <c r="Y53" s="164">
        <v>100</v>
      </c>
      <c r="Z53" s="160" t="s">
        <v>374</v>
      </c>
      <c r="AA53" s="163">
        <v>0</v>
      </c>
      <c r="AB53" s="164">
        <v>0</v>
      </c>
    </row>
    <row r="54" spans="1:28" x14ac:dyDescent="0.25">
      <c r="A54" s="160" t="s">
        <v>477</v>
      </c>
      <c r="B54" s="160" t="s">
        <v>478</v>
      </c>
      <c r="C54" s="160" t="s">
        <v>231</v>
      </c>
      <c r="D54" s="160" t="s">
        <v>441</v>
      </c>
      <c r="E54" s="162">
        <v>42692</v>
      </c>
      <c r="F54" s="162">
        <v>42692</v>
      </c>
      <c r="G54" s="160" t="s">
        <v>421</v>
      </c>
      <c r="H54" s="160" t="s">
        <v>422</v>
      </c>
      <c r="I54" s="160" t="s">
        <v>416</v>
      </c>
      <c r="J54" s="160" t="s">
        <v>416</v>
      </c>
      <c r="K54" s="160" t="s">
        <v>374</v>
      </c>
      <c r="L54" s="163">
        <v>0</v>
      </c>
      <c r="M54" s="164">
        <v>0</v>
      </c>
      <c r="N54" s="160" t="s">
        <v>374</v>
      </c>
      <c r="O54" s="163">
        <v>0</v>
      </c>
      <c r="P54" s="164">
        <v>0</v>
      </c>
      <c r="Q54" s="160" t="s">
        <v>374</v>
      </c>
      <c r="R54" s="163">
        <v>0</v>
      </c>
      <c r="S54" s="164">
        <v>0</v>
      </c>
      <c r="T54" s="160" t="s">
        <v>374</v>
      </c>
      <c r="U54" s="163">
        <v>0</v>
      </c>
      <c r="V54" s="164">
        <v>0</v>
      </c>
      <c r="W54" s="160" t="s">
        <v>374</v>
      </c>
      <c r="X54" s="163">
        <v>0</v>
      </c>
      <c r="Y54" s="164">
        <v>0</v>
      </c>
      <c r="Z54" s="160" t="s">
        <v>374</v>
      </c>
      <c r="AA54" s="163">
        <v>0</v>
      </c>
      <c r="AB54" s="164">
        <v>0</v>
      </c>
    </row>
    <row r="55" spans="1:28" x14ac:dyDescent="0.25">
      <c r="A55" s="160" t="s">
        <v>479</v>
      </c>
      <c r="B55" s="160" t="s">
        <v>480</v>
      </c>
      <c r="C55" s="160" t="s">
        <v>231</v>
      </c>
      <c r="D55" s="160" t="s">
        <v>441</v>
      </c>
      <c r="E55" s="162">
        <v>42692</v>
      </c>
      <c r="F55" s="162">
        <v>42692</v>
      </c>
      <c r="G55" s="160" t="s">
        <v>421</v>
      </c>
      <c r="H55" s="160" t="s">
        <v>422</v>
      </c>
      <c r="I55" s="160" t="s">
        <v>416</v>
      </c>
      <c r="J55" s="160" t="s">
        <v>416</v>
      </c>
      <c r="K55" s="160" t="s">
        <v>374</v>
      </c>
      <c r="L55" s="163">
        <v>0</v>
      </c>
      <c r="M55" s="164">
        <v>0</v>
      </c>
      <c r="N55" s="160" t="s">
        <v>374</v>
      </c>
      <c r="O55" s="163">
        <v>0</v>
      </c>
      <c r="P55" s="164">
        <v>0</v>
      </c>
      <c r="Q55" s="160" t="s">
        <v>374</v>
      </c>
      <c r="R55" s="163">
        <v>0</v>
      </c>
      <c r="S55" s="164">
        <v>0</v>
      </c>
      <c r="T55" s="160" t="s">
        <v>374</v>
      </c>
      <c r="U55" s="163">
        <v>0</v>
      </c>
      <c r="V55" s="164">
        <v>0</v>
      </c>
      <c r="W55" s="160" t="s">
        <v>374</v>
      </c>
      <c r="X55" s="163">
        <v>0</v>
      </c>
      <c r="Y55" s="164">
        <v>0</v>
      </c>
      <c r="Z55" s="160" t="s">
        <v>374</v>
      </c>
      <c r="AA55" s="163">
        <v>0</v>
      </c>
      <c r="AB55" s="164">
        <v>0</v>
      </c>
    </row>
    <row r="56" spans="1:28" x14ac:dyDescent="0.25">
      <c r="A56" s="160" t="s">
        <v>363</v>
      </c>
      <c r="B56" s="160" t="s">
        <v>481</v>
      </c>
      <c r="C56" s="160" t="s">
        <v>231</v>
      </c>
      <c r="D56" s="160" t="s">
        <v>441</v>
      </c>
      <c r="E56" s="162">
        <v>42522</v>
      </c>
      <c r="F56" s="162">
        <v>42531</v>
      </c>
      <c r="G56" s="160" t="s">
        <v>421</v>
      </c>
      <c r="H56" s="160" t="s">
        <v>422</v>
      </c>
      <c r="I56" s="160" t="s">
        <v>416</v>
      </c>
      <c r="J56" s="160" t="s">
        <v>416</v>
      </c>
      <c r="K56" s="160" t="s">
        <v>373</v>
      </c>
      <c r="L56" s="163">
        <v>0.5</v>
      </c>
      <c r="M56" s="164">
        <v>0</v>
      </c>
      <c r="N56" s="160" t="s">
        <v>374</v>
      </c>
      <c r="O56" s="163">
        <v>0</v>
      </c>
      <c r="P56" s="164">
        <v>0</v>
      </c>
      <c r="Q56" s="160" t="s">
        <v>374</v>
      </c>
      <c r="R56" s="163">
        <v>0</v>
      </c>
      <c r="S56" s="164">
        <v>0</v>
      </c>
      <c r="T56" s="160" t="s">
        <v>371</v>
      </c>
      <c r="U56" s="163">
        <v>0</v>
      </c>
      <c r="V56" s="164">
        <v>0</v>
      </c>
      <c r="W56" s="160" t="s">
        <v>374</v>
      </c>
      <c r="X56" s="163">
        <v>0</v>
      </c>
      <c r="Y56" s="164">
        <v>0</v>
      </c>
      <c r="Z56" s="160" t="s">
        <v>374</v>
      </c>
      <c r="AA56" s="163">
        <v>0</v>
      </c>
      <c r="AB56" s="164">
        <v>0</v>
      </c>
    </row>
    <row r="57" spans="1:28" x14ac:dyDescent="0.25">
      <c r="A57" s="160" t="s">
        <v>379</v>
      </c>
      <c r="B57" s="160" t="s">
        <v>482</v>
      </c>
      <c r="C57" s="160" t="s">
        <v>231</v>
      </c>
      <c r="D57" s="160" t="s">
        <v>441</v>
      </c>
      <c r="E57" s="162">
        <v>42552</v>
      </c>
      <c r="F57" s="162">
        <v>42577</v>
      </c>
      <c r="G57" s="160" t="s">
        <v>421</v>
      </c>
      <c r="H57" s="160" t="s">
        <v>422</v>
      </c>
      <c r="I57" s="160" t="s">
        <v>416</v>
      </c>
      <c r="J57" s="160" t="s">
        <v>416</v>
      </c>
      <c r="K57" s="160" t="s">
        <v>380</v>
      </c>
      <c r="L57" s="163">
        <v>1</v>
      </c>
      <c r="M57" s="164">
        <v>0</v>
      </c>
      <c r="N57" s="160" t="s">
        <v>374</v>
      </c>
      <c r="O57" s="163">
        <v>0</v>
      </c>
      <c r="P57" s="164">
        <v>0</v>
      </c>
      <c r="Q57" s="160" t="s">
        <v>374</v>
      </c>
      <c r="R57" s="163">
        <v>0</v>
      </c>
      <c r="S57" s="164">
        <v>0</v>
      </c>
      <c r="T57" s="160" t="s">
        <v>371</v>
      </c>
      <c r="U57" s="163">
        <v>0</v>
      </c>
      <c r="V57" s="164">
        <v>0</v>
      </c>
      <c r="W57" s="160" t="s">
        <v>374</v>
      </c>
      <c r="X57" s="163">
        <v>0</v>
      </c>
      <c r="Y57" s="164">
        <v>0</v>
      </c>
      <c r="Z57" s="160" t="s">
        <v>374</v>
      </c>
      <c r="AA57" s="163">
        <v>0</v>
      </c>
      <c r="AB57" s="164">
        <v>0</v>
      </c>
    </row>
    <row r="58" spans="1:28" x14ac:dyDescent="0.25">
      <c r="A58" s="160" t="s">
        <v>381</v>
      </c>
      <c r="B58" s="160" t="s">
        <v>483</v>
      </c>
      <c r="C58" s="160" t="s">
        <v>231</v>
      </c>
      <c r="D58" s="160" t="s">
        <v>441</v>
      </c>
      <c r="E58" s="162">
        <v>42552</v>
      </c>
      <c r="F58" s="162">
        <v>42577</v>
      </c>
      <c r="G58" s="160" t="s">
        <v>414</v>
      </c>
      <c r="H58" s="160" t="s">
        <v>422</v>
      </c>
      <c r="I58" s="160" t="s">
        <v>416</v>
      </c>
      <c r="J58" s="160" t="s">
        <v>416</v>
      </c>
      <c r="K58" s="160" t="s">
        <v>380</v>
      </c>
      <c r="L58" s="163">
        <v>1</v>
      </c>
      <c r="M58" s="164">
        <v>0</v>
      </c>
      <c r="N58" s="160" t="s">
        <v>374</v>
      </c>
      <c r="O58" s="163">
        <v>0</v>
      </c>
      <c r="P58" s="164">
        <v>0</v>
      </c>
      <c r="Q58" s="160" t="s">
        <v>374</v>
      </c>
      <c r="R58" s="163">
        <v>0</v>
      </c>
      <c r="S58" s="164">
        <v>0</v>
      </c>
      <c r="T58" s="160" t="s">
        <v>370</v>
      </c>
      <c r="U58" s="163">
        <v>0</v>
      </c>
      <c r="V58" s="164">
        <v>0</v>
      </c>
      <c r="W58" s="160" t="s">
        <v>371</v>
      </c>
      <c r="X58" s="163">
        <v>0</v>
      </c>
      <c r="Y58" s="164">
        <v>129000</v>
      </c>
      <c r="Z58" s="160" t="s">
        <v>374</v>
      </c>
      <c r="AA58" s="163">
        <v>0</v>
      </c>
      <c r="AB58" s="164">
        <v>0</v>
      </c>
    </row>
    <row r="59" spans="1:28" x14ac:dyDescent="0.25">
      <c r="A59" s="160" t="s">
        <v>382</v>
      </c>
      <c r="B59" s="160" t="s">
        <v>484</v>
      </c>
      <c r="C59" s="160" t="s">
        <v>231</v>
      </c>
      <c r="D59" s="160" t="s">
        <v>441</v>
      </c>
      <c r="E59" s="162">
        <v>42552</v>
      </c>
      <c r="F59" s="162">
        <v>42577</v>
      </c>
      <c r="G59" s="160" t="s">
        <v>414</v>
      </c>
      <c r="H59" s="160" t="s">
        <v>422</v>
      </c>
      <c r="I59" s="160" t="s">
        <v>416</v>
      </c>
      <c r="J59" s="160" t="s">
        <v>416</v>
      </c>
      <c r="K59" s="160" t="s">
        <v>380</v>
      </c>
      <c r="L59" s="163">
        <v>1</v>
      </c>
      <c r="M59" s="164">
        <v>0</v>
      </c>
      <c r="N59" s="160" t="s">
        <v>374</v>
      </c>
      <c r="O59" s="163">
        <v>0</v>
      </c>
      <c r="P59" s="164">
        <v>0</v>
      </c>
      <c r="Q59" s="160" t="s">
        <v>374</v>
      </c>
      <c r="R59" s="163">
        <v>0</v>
      </c>
      <c r="S59" s="164">
        <v>0</v>
      </c>
      <c r="T59" s="160" t="s">
        <v>370</v>
      </c>
      <c r="U59" s="163">
        <v>0</v>
      </c>
      <c r="V59" s="164">
        <v>0</v>
      </c>
      <c r="W59" s="160" t="s">
        <v>371</v>
      </c>
      <c r="X59" s="163">
        <v>0</v>
      </c>
      <c r="Y59" s="164">
        <v>4000</v>
      </c>
      <c r="Z59" s="160" t="s">
        <v>374</v>
      </c>
      <c r="AA59" s="163">
        <v>0</v>
      </c>
      <c r="AB59" s="164">
        <v>0</v>
      </c>
    </row>
    <row r="60" spans="1:28" x14ac:dyDescent="0.25">
      <c r="A60" s="160" t="s">
        <v>383</v>
      </c>
      <c r="B60" s="160" t="s">
        <v>485</v>
      </c>
      <c r="C60" s="160" t="s">
        <v>231</v>
      </c>
      <c r="D60" s="160" t="s">
        <v>441</v>
      </c>
      <c r="E60" s="162">
        <v>42552</v>
      </c>
      <c r="F60" s="162">
        <v>42577</v>
      </c>
      <c r="G60" s="160" t="s">
        <v>414</v>
      </c>
      <c r="H60" s="160" t="s">
        <v>422</v>
      </c>
      <c r="I60" s="160" t="s">
        <v>416</v>
      </c>
      <c r="J60" s="160" t="s">
        <v>416</v>
      </c>
      <c r="K60" s="160" t="s">
        <v>380</v>
      </c>
      <c r="L60" s="163">
        <v>1</v>
      </c>
      <c r="M60" s="164">
        <v>0</v>
      </c>
      <c r="N60" s="160" t="s">
        <v>374</v>
      </c>
      <c r="O60" s="163">
        <v>0</v>
      </c>
      <c r="P60" s="164">
        <v>0</v>
      </c>
      <c r="Q60" s="160" t="s">
        <v>374</v>
      </c>
      <c r="R60" s="163">
        <v>0</v>
      </c>
      <c r="S60" s="164">
        <v>0</v>
      </c>
      <c r="T60" s="160" t="s">
        <v>370</v>
      </c>
      <c r="U60" s="163">
        <v>0</v>
      </c>
      <c r="V60" s="164">
        <v>0</v>
      </c>
      <c r="W60" s="160" t="s">
        <v>371</v>
      </c>
      <c r="X60" s="163">
        <v>0</v>
      </c>
      <c r="Y60" s="164">
        <v>5000</v>
      </c>
      <c r="Z60" s="160" t="s">
        <v>374</v>
      </c>
      <c r="AA60" s="163">
        <v>0</v>
      </c>
      <c r="AB60" s="164">
        <v>0</v>
      </c>
    </row>
    <row r="61" spans="1:28" x14ac:dyDescent="0.25">
      <c r="A61" s="160" t="s">
        <v>384</v>
      </c>
      <c r="B61" s="160" t="s">
        <v>486</v>
      </c>
      <c r="C61" s="160" t="s">
        <v>231</v>
      </c>
      <c r="D61" s="160" t="s">
        <v>441</v>
      </c>
      <c r="E61" s="162">
        <v>42552</v>
      </c>
      <c r="F61" s="162">
        <v>42577</v>
      </c>
      <c r="G61" s="160" t="s">
        <v>414</v>
      </c>
      <c r="H61" s="160" t="s">
        <v>422</v>
      </c>
      <c r="I61" s="160" t="s">
        <v>416</v>
      </c>
      <c r="J61" s="160" t="s">
        <v>416</v>
      </c>
      <c r="K61" s="160" t="s">
        <v>380</v>
      </c>
      <c r="L61" s="163">
        <v>1</v>
      </c>
      <c r="M61" s="164">
        <v>0</v>
      </c>
      <c r="N61" s="160" t="s">
        <v>374</v>
      </c>
      <c r="O61" s="163">
        <v>0</v>
      </c>
      <c r="P61" s="164">
        <v>0</v>
      </c>
      <c r="Q61" s="160" t="s">
        <v>374</v>
      </c>
      <c r="R61" s="163">
        <v>0</v>
      </c>
      <c r="S61" s="164">
        <v>0</v>
      </c>
      <c r="T61" s="160" t="s">
        <v>370</v>
      </c>
      <c r="U61" s="163">
        <v>0</v>
      </c>
      <c r="V61" s="164">
        <v>0</v>
      </c>
      <c r="W61" s="160" t="s">
        <v>371</v>
      </c>
      <c r="X61" s="163">
        <v>0</v>
      </c>
      <c r="Y61" s="164">
        <v>12000</v>
      </c>
      <c r="Z61" s="160" t="s">
        <v>374</v>
      </c>
      <c r="AA61" s="163">
        <v>0</v>
      </c>
      <c r="AB61" s="164">
        <v>0</v>
      </c>
    </row>
    <row r="62" spans="1:28" x14ac:dyDescent="0.25">
      <c r="A62" s="160" t="s">
        <v>385</v>
      </c>
      <c r="B62" s="160" t="s">
        <v>487</v>
      </c>
      <c r="C62" s="160" t="s">
        <v>231</v>
      </c>
      <c r="D62" s="160" t="s">
        <v>441</v>
      </c>
      <c r="E62" s="162">
        <v>39106</v>
      </c>
      <c r="F62" s="162">
        <v>39108</v>
      </c>
      <c r="G62" s="160" t="s">
        <v>414</v>
      </c>
      <c r="H62" s="160" t="s">
        <v>422</v>
      </c>
      <c r="I62" s="160" t="s">
        <v>416</v>
      </c>
      <c r="J62" s="160" t="s">
        <v>416</v>
      </c>
      <c r="K62" s="160" t="s">
        <v>373</v>
      </c>
      <c r="L62" s="163">
        <v>0.5</v>
      </c>
      <c r="M62" s="164">
        <v>0</v>
      </c>
      <c r="N62" s="160" t="s">
        <v>374</v>
      </c>
      <c r="O62" s="163">
        <v>0</v>
      </c>
      <c r="P62" s="164">
        <v>0</v>
      </c>
      <c r="Q62" s="160" t="s">
        <v>374</v>
      </c>
      <c r="R62" s="163">
        <v>0</v>
      </c>
      <c r="S62" s="164">
        <v>0</v>
      </c>
      <c r="T62" s="160" t="s">
        <v>374</v>
      </c>
      <c r="U62" s="163">
        <v>0</v>
      </c>
      <c r="V62" s="164">
        <v>0</v>
      </c>
      <c r="W62" s="160" t="s">
        <v>374</v>
      </c>
      <c r="X62" s="163">
        <v>0</v>
      </c>
      <c r="Y62" s="164">
        <v>0</v>
      </c>
      <c r="Z62" s="160" t="s">
        <v>374</v>
      </c>
      <c r="AA62" s="163">
        <v>0</v>
      </c>
      <c r="AB62" s="164">
        <v>0</v>
      </c>
    </row>
    <row r="63" spans="1:28" x14ac:dyDescent="0.25">
      <c r="A63" s="160" t="s">
        <v>386</v>
      </c>
      <c r="B63" s="160" t="s">
        <v>488</v>
      </c>
      <c r="C63" s="160" t="s">
        <v>231</v>
      </c>
      <c r="D63" s="160" t="s">
        <v>441</v>
      </c>
      <c r="E63" s="162">
        <v>42522</v>
      </c>
      <c r="F63" s="162">
        <v>42549</v>
      </c>
      <c r="G63" s="160" t="s">
        <v>421</v>
      </c>
      <c r="H63" s="160" t="s">
        <v>422</v>
      </c>
      <c r="I63" s="160" t="s">
        <v>416</v>
      </c>
      <c r="J63" s="160" t="s">
        <v>416</v>
      </c>
      <c r="K63" s="160" t="s">
        <v>369</v>
      </c>
      <c r="L63" s="163">
        <v>0.25</v>
      </c>
      <c r="M63" s="164">
        <v>0</v>
      </c>
      <c r="N63" s="160" t="s">
        <v>374</v>
      </c>
      <c r="O63" s="163">
        <v>0</v>
      </c>
      <c r="P63" s="164">
        <v>0</v>
      </c>
      <c r="Q63" s="160" t="s">
        <v>374</v>
      </c>
      <c r="R63" s="163">
        <v>0</v>
      </c>
      <c r="S63" s="164">
        <v>0</v>
      </c>
      <c r="T63" s="160" t="s">
        <v>370</v>
      </c>
      <c r="U63" s="163">
        <v>0</v>
      </c>
      <c r="V63" s="164">
        <v>0</v>
      </c>
      <c r="W63" s="160" t="s">
        <v>374</v>
      </c>
      <c r="X63" s="163">
        <v>0</v>
      </c>
      <c r="Y63" s="164">
        <v>0</v>
      </c>
      <c r="Z63" s="160" t="s">
        <v>374</v>
      </c>
      <c r="AA63" s="163">
        <v>0</v>
      </c>
      <c r="AB63" s="164">
        <v>0</v>
      </c>
    </row>
    <row r="64" spans="1:28" x14ac:dyDescent="0.25">
      <c r="A64" s="160" t="s">
        <v>387</v>
      </c>
      <c r="B64" s="160" t="s">
        <v>489</v>
      </c>
      <c r="C64" s="160" t="s">
        <v>231</v>
      </c>
      <c r="D64" s="160" t="s">
        <v>441</v>
      </c>
      <c r="E64" s="162">
        <v>38992</v>
      </c>
      <c r="F64" s="162">
        <v>38985</v>
      </c>
      <c r="G64" s="160" t="s">
        <v>414</v>
      </c>
      <c r="H64" s="160" t="s">
        <v>422</v>
      </c>
      <c r="I64" s="160" t="s">
        <v>416</v>
      </c>
      <c r="J64" s="160" t="s">
        <v>416</v>
      </c>
      <c r="K64" s="160" t="s">
        <v>373</v>
      </c>
      <c r="L64" s="163">
        <v>0.5</v>
      </c>
      <c r="M64" s="164">
        <v>0</v>
      </c>
      <c r="N64" s="160" t="s">
        <v>374</v>
      </c>
      <c r="O64" s="163">
        <v>0</v>
      </c>
      <c r="P64" s="164">
        <v>0</v>
      </c>
      <c r="Q64" s="160" t="s">
        <v>374</v>
      </c>
      <c r="R64" s="163">
        <v>0</v>
      </c>
      <c r="S64" s="164">
        <v>0</v>
      </c>
      <c r="T64" s="160" t="s">
        <v>374</v>
      </c>
      <c r="U64" s="163">
        <v>0</v>
      </c>
      <c r="V64" s="164">
        <v>0</v>
      </c>
      <c r="W64" s="160" t="s">
        <v>374</v>
      </c>
      <c r="X64" s="163">
        <v>0</v>
      </c>
      <c r="Y64" s="164">
        <v>0</v>
      </c>
      <c r="Z64" s="160" t="s">
        <v>374</v>
      </c>
      <c r="AA64" s="163">
        <v>0</v>
      </c>
      <c r="AB64" s="164">
        <v>0</v>
      </c>
    </row>
    <row r="65" spans="1:28" x14ac:dyDescent="0.25">
      <c r="A65" s="160" t="s">
        <v>388</v>
      </c>
      <c r="B65" s="160" t="s">
        <v>490</v>
      </c>
      <c r="C65" s="160" t="s">
        <v>231</v>
      </c>
      <c r="D65" s="160" t="s">
        <v>441</v>
      </c>
      <c r="E65" s="162">
        <v>38992</v>
      </c>
      <c r="F65" s="162">
        <v>39155</v>
      </c>
      <c r="G65" s="160" t="s">
        <v>421</v>
      </c>
      <c r="H65" s="160" t="s">
        <v>422</v>
      </c>
      <c r="I65" s="160" t="s">
        <v>416</v>
      </c>
      <c r="J65" s="160" t="s">
        <v>416</v>
      </c>
      <c r="K65" s="160" t="s">
        <v>373</v>
      </c>
      <c r="L65" s="163">
        <v>0.5</v>
      </c>
      <c r="M65" s="164">
        <v>0</v>
      </c>
      <c r="N65" s="160" t="s">
        <v>374</v>
      </c>
      <c r="O65" s="163">
        <v>0</v>
      </c>
      <c r="P65" s="164">
        <v>0</v>
      </c>
      <c r="Q65" s="160" t="s">
        <v>374</v>
      </c>
      <c r="R65" s="163">
        <v>0</v>
      </c>
      <c r="S65" s="164">
        <v>0</v>
      </c>
      <c r="T65" s="160" t="s">
        <v>374</v>
      </c>
      <c r="U65" s="163">
        <v>0</v>
      </c>
      <c r="V65" s="164">
        <v>0</v>
      </c>
      <c r="W65" s="160" t="s">
        <v>374</v>
      </c>
      <c r="X65" s="163">
        <v>0</v>
      </c>
      <c r="Y65" s="164">
        <v>0</v>
      </c>
      <c r="Z65" s="160" t="s">
        <v>374</v>
      </c>
      <c r="AA65" s="163">
        <v>0</v>
      </c>
      <c r="AB65" s="164">
        <v>0</v>
      </c>
    </row>
    <row r="66" spans="1:28" x14ac:dyDescent="0.25">
      <c r="A66" s="160" t="s">
        <v>376</v>
      </c>
      <c r="B66" s="160" t="s">
        <v>412</v>
      </c>
      <c r="C66" s="160" t="s">
        <v>234</v>
      </c>
      <c r="D66" s="160" t="s">
        <v>491</v>
      </c>
      <c r="E66" s="162">
        <v>39037</v>
      </c>
      <c r="F66" s="162">
        <v>39058</v>
      </c>
      <c r="G66" s="160" t="s">
        <v>414</v>
      </c>
      <c r="H66" s="160" t="s">
        <v>415</v>
      </c>
      <c r="I66" s="160" t="s">
        <v>492</v>
      </c>
      <c r="J66" s="160" t="s">
        <v>492</v>
      </c>
      <c r="K66" s="160" t="s">
        <v>417</v>
      </c>
      <c r="L66" s="163">
        <v>0.25</v>
      </c>
      <c r="M66" s="164">
        <v>0</v>
      </c>
      <c r="N66" s="160" t="s">
        <v>374</v>
      </c>
      <c r="O66" s="163">
        <v>0</v>
      </c>
      <c r="P66" s="164">
        <v>0</v>
      </c>
      <c r="Q66" s="160" t="s">
        <v>374</v>
      </c>
      <c r="R66" s="163">
        <v>0</v>
      </c>
      <c r="S66" s="164">
        <v>0</v>
      </c>
      <c r="T66" s="160" t="s">
        <v>418</v>
      </c>
      <c r="U66" s="163">
        <v>-0.25</v>
      </c>
      <c r="V66" s="164">
        <v>0</v>
      </c>
      <c r="W66" s="160" t="s">
        <v>374</v>
      </c>
      <c r="X66" s="163">
        <v>0</v>
      </c>
      <c r="Y66" s="164">
        <v>0</v>
      </c>
      <c r="Z66" s="160" t="s">
        <v>374</v>
      </c>
      <c r="AA66" s="163">
        <v>0</v>
      </c>
      <c r="AB66" s="164">
        <v>0</v>
      </c>
    </row>
    <row r="67" spans="1:28" x14ac:dyDescent="0.25">
      <c r="A67" s="160" t="s">
        <v>419</v>
      </c>
      <c r="B67" s="160" t="s">
        <v>420</v>
      </c>
      <c r="C67" s="160" t="s">
        <v>234</v>
      </c>
      <c r="D67" s="160" t="s">
        <v>491</v>
      </c>
      <c r="E67" s="162">
        <v>42705</v>
      </c>
      <c r="F67" s="162">
        <v>42718</v>
      </c>
      <c r="G67" s="160" t="s">
        <v>421</v>
      </c>
      <c r="H67" s="160" t="s">
        <v>422</v>
      </c>
      <c r="I67" s="160" t="s">
        <v>492</v>
      </c>
      <c r="J67" s="160" t="s">
        <v>492</v>
      </c>
      <c r="K67" s="160" t="s">
        <v>493</v>
      </c>
      <c r="L67" s="163">
        <v>1.5</v>
      </c>
      <c r="M67" s="164">
        <v>0</v>
      </c>
      <c r="N67" s="160" t="s">
        <v>374</v>
      </c>
      <c r="O67" s="163">
        <v>0</v>
      </c>
      <c r="P67" s="164">
        <v>0</v>
      </c>
      <c r="Q67" s="160" t="s">
        <v>374</v>
      </c>
      <c r="R67" s="163">
        <v>0</v>
      </c>
      <c r="S67" s="164">
        <v>0</v>
      </c>
      <c r="T67" s="160" t="s">
        <v>494</v>
      </c>
      <c r="U67" s="163">
        <v>-0.5</v>
      </c>
      <c r="V67" s="164">
        <v>0</v>
      </c>
      <c r="W67" s="160" t="s">
        <v>374</v>
      </c>
      <c r="X67" s="163">
        <v>0</v>
      </c>
      <c r="Y67" s="164">
        <v>0</v>
      </c>
      <c r="Z67" s="160" t="s">
        <v>374</v>
      </c>
      <c r="AA67" s="163">
        <v>0</v>
      </c>
      <c r="AB67" s="164">
        <v>0</v>
      </c>
    </row>
    <row r="68" spans="1:28" x14ac:dyDescent="0.25">
      <c r="A68" s="160" t="s">
        <v>376</v>
      </c>
      <c r="B68" s="160" t="s">
        <v>412</v>
      </c>
      <c r="C68" s="160" t="s">
        <v>243</v>
      </c>
      <c r="D68" s="160" t="s">
        <v>495</v>
      </c>
      <c r="E68" s="162">
        <v>39037</v>
      </c>
      <c r="F68" s="162">
        <v>39058</v>
      </c>
      <c r="G68" s="160" t="s">
        <v>414</v>
      </c>
      <c r="H68" s="160" t="s">
        <v>415</v>
      </c>
      <c r="I68" s="160" t="s">
        <v>492</v>
      </c>
      <c r="J68" s="160" t="s">
        <v>416</v>
      </c>
      <c r="K68" s="160" t="s">
        <v>417</v>
      </c>
      <c r="L68" s="163">
        <v>0.25</v>
      </c>
      <c r="M68" s="164">
        <v>0</v>
      </c>
      <c r="N68" s="160" t="s">
        <v>374</v>
      </c>
      <c r="O68" s="163">
        <v>0</v>
      </c>
      <c r="P68" s="164">
        <v>0</v>
      </c>
      <c r="Q68" s="160" t="s">
        <v>374</v>
      </c>
      <c r="R68" s="163">
        <v>0</v>
      </c>
      <c r="S68" s="164">
        <v>0</v>
      </c>
      <c r="T68" s="160" t="s">
        <v>418</v>
      </c>
      <c r="U68" s="163">
        <v>-0.25</v>
      </c>
      <c r="V68" s="164">
        <v>0</v>
      </c>
      <c r="W68" s="160" t="s">
        <v>374</v>
      </c>
      <c r="X68" s="163">
        <v>0</v>
      </c>
      <c r="Y68" s="164">
        <v>0</v>
      </c>
      <c r="Z68" s="160" t="s">
        <v>374</v>
      </c>
      <c r="AA68" s="163">
        <v>0</v>
      </c>
      <c r="AB68" s="164">
        <v>0</v>
      </c>
    </row>
    <row r="69" spans="1:28" x14ac:dyDescent="0.25">
      <c r="A69" s="160" t="s">
        <v>419</v>
      </c>
      <c r="B69" s="160" t="s">
        <v>420</v>
      </c>
      <c r="C69" s="160" t="s">
        <v>243</v>
      </c>
      <c r="D69" s="160" t="s">
        <v>495</v>
      </c>
      <c r="E69" s="162">
        <v>42705</v>
      </c>
      <c r="F69" s="162">
        <v>42718</v>
      </c>
      <c r="G69" s="160" t="s">
        <v>421</v>
      </c>
      <c r="H69" s="160" t="s">
        <v>422</v>
      </c>
      <c r="I69" s="160" t="s">
        <v>492</v>
      </c>
      <c r="J69" s="160" t="s">
        <v>492</v>
      </c>
      <c r="K69" s="160" t="s">
        <v>496</v>
      </c>
      <c r="L69" s="163">
        <v>1.5</v>
      </c>
      <c r="M69" s="164">
        <v>0</v>
      </c>
      <c r="N69" s="160" t="s">
        <v>374</v>
      </c>
      <c r="O69" s="163">
        <v>0</v>
      </c>
      <c r="P69" s="164">
        <v>0</v>
      </c>
      <c r="Q69" s="160" t="s">
        <v>374</v>
      </c>
      <c r="R69" s="163">
        <v>0</v>
      </c>
      <c r="S69" s="164">
        <v>0</v>
      </c>
      <c r="T69" s="160" t="s">
        <v>497</v>
      </c>
      <c r="U69" s="163">
        <v>-0.5</v>
      </c>
      <c r="V69" s="164">
        <v>0</v>
      </c>
      <c r="W69" s="160" t="s">
        <v>374</v>
      </c>
      <c r="X69" s="163">
        <v>0</v>
      </c>
      <c r="Y69" s="164">
        <v>0</v>
      </c>
      <c r="Z69" s="160" t="s">
        <v>374</v>
      </c>
      <c r="AA69" s="163">
        <v>0</v>
      </c>
      <c r="AB69" s="164">
        <v>0</v>
      </c>
    </row>
    <row r="70" spans="1:28" x14ac:dyDescent="0.25">
      <c r="A70" s="160" t="s">
        <v>376</v>
      </c>
      <c r="B70" s="160" t="s">
        <v>412</v>
      </c>
      <c r="C70" s="160" t="s">
        <v>246</v>
      </c>
      <c r="D70" s="160" t="s">
        <v>498</v>
      </c>
      <c r="E70" s="162">
        <v>39037</v>
      </c>
      <c r="F70" s="162">
        <v>39058</v>
      </c>
      <c r="G70" s="160" t="s">
        <v>414</v>
      </c>
      <c r="H70" s="160" t="s">
        <v>415</v>
      </c>
      <c r="I70" s="160" t="s">
        <v>416</v>
      </c>
      <c r="J70" s="160" t="s">
        <v>416</v>
      </c>
      <c r="K70" s="160" t="s">
        <v>417</v>
      </c>
      <c r="L70" s="163">
        <v>0.25</v>
      </c>
      <c r="M70" s="164">
        <v>0</v>
      </c>
      <c r="N70" s="160" t="s">
        <v>374</v>
      </c>
      <c r="O70" s="163">
        <v>0</v>
      </c>
      <c r="P70" s="164">
        <v>0</v>
      </c>
      <c r="Q70" s="160" t="s">
        <v>374</v>
      </c>
      <c r="R70" s="163">
        <v>0</v>
      </c>
      <c r="S70" s="164">
        <v>0</v>
      </c>
      <c r="T70" s="160" t="s">
        <v>418</v>
      </c>
      <c r="U70" s="163">
        <v>-0.25</v>
      </c>
      <c r="V70" s="164">
        <v>0</v>
      </c>
      <c r="W70" s="160" t="s">
        <v>374</v>
      </c>
      <c r="X70" s="163">
        <v>0</v>
      </c>
      <c r="Y70" s="164">
        <v>0</v>
      </c>
      <c r="Z70" s="160" t="s">
        <v>374</v>
      </c>
      <c r="AA70" s="163">
        <v>0</v>
      </c>
      <c r="AB70" s="164">
        <v>0</v>
      </c>
    </row>
    <row r="71" spans="1:28" x14ac:dyDescent="0.25">
      <c r="A71" s="160" t="s">
        <v>419</v>
      </c>
      <c r="B71" s="160" t="s">
        <v>420</v>
      </c>
      <c r="C71" s="160" t="s">
        <v>246</v>
      </c>
      <c r="D71" s="160" t="s">
        <v>498</v>
      </c>
      <c r="E71" s="162">
        <v>42705</v>
      </c>
      <c r="F71" s="162">
        <v>42718</v>
      </c>
      <c r="G71" s="160" t="s">
        <v>421</v>
      </c>
      <c r="H71" s="160" t="s">
        <v>422</v>
      </c>
      <c r="I71" s="160" t="s">
        <v>416</v>
      </c>
      <c r="J71" s="160" t="s">
        <v>416</v>
      </c>
      <c r="K71" s="160" t="s">
        <v>499</v>
      </c>
      <c r="L71" s="163">
        <v>1.5</v>
      </c>
      <c r="M71" s="164">
        <v>0</v>
      </c>
      <c r="N71" s="160" t="s">
        <v>374</v>
      </c>
      <c r="O71" s="163">
        <v>0</v>
      </c>
      <c r="P71" s="164">
        <v>0</v>
      </c>
      <c r="Q71" s="160" t="s">
        <v>374</v>
      </c>
      <c r="R71" s="163">
        <v>0</v>
      </c>
      <c r="S71" s="164">
        <v>0</v>
      </c>
      <c r="T71" s="160" t="s">
        <v>500</v>
      </c>
      <c r="U71" s="163">
        <v>-0.5</v>
      </c>
      <c r="V71" s="164">
        <v>0</v>
      </c>
      <c r="W71" s="160" t="s">
        <v>374</v>
      </c>
      <c r="X71" s="163">
        <v>0</v>
      </c>
      <c r="Y71" s="164">
        <v>0</v>
      </c>
      <c r="Z71" s="160" t="s">
        <v>374</v>
      </c>
      <c r="AA71" s="163">
        <v>0</v>
      </c>
      <c r="AB71" s="164">
        <v>0</v>
      </c>
    </row>
    <row r="72" spans="1:28" x14ac:dyDescent="0.25">
      <c r="A72" s="160" t="s">
        <v>419</v>
      </c>
      <c r="B72" s="160" t="s">
        <v>420</v>
      </c>
      <c r="C72" s="160" t="s">
        <v>247</v>
      </c>
      <c r="D72" s="160" t="s">
        <v>501</v>
      </c>
      <c r="E72" s="162">
        <v>42705</v>
      </c>
      <c r="F72" s="162">
        <v>42718</v>
      </c>
      <c r="G72" s="160" t="s">
        <v>421</v>
      </c>
      <c r="H72" s="160" t="s">
        <v>422</v>
      </c>
      <c r="I72" s="160" t="s">
        <v>416</v>
      </c>
      <c r="J72" s="160" t="s">
        <v>416</v>
      </c>
      <c r="K72" s="160" t="s">
        <v>502</v>
      </c>
      <c r="L72" s="163">
        <v>1.5</v>
      </c>
      <c r="M72" s="164">
        <v>0</v>
      </c>
      <c r="N72" s="160" t="s">
        <v>374</v>
      </c>
      <c r="O72" s="163">
        <v>0</v>
      </c>
      <c r="P72" s="164">
        <v>0</v>
      </c>
      <c r="Q72" s="160" t="s">
        <v>374</v>
      </c>
      <c r="R72" s="163">
        <v>0</v>
      </c>
      <c r="S72" s="164">
        <v>0</v>
      </c>
      <c r="T72" s="160" t="s">
        <v>503</v>
      </c>
      <c r="U72" s="163">
        <v>-0.5</v>
      </c>
      <c r="V72" s="164">
        <v>0</v>
      </c>
      <c r="W72" s="160" t="s">
        <v>374</v>
      </c>
      <c r="X72" s="163">
        <v>0</v>
      </c>
      <c r="Y72" s="164">
        <v>0</v>
      </c>
      <c r="Z72" s="160" t="s">
        <v>374</v>
      </c>
      <c r="AA72" s="163">
        <v>0</v>
      </c>
      <c r="AB72" s="164">
        <v>0</v>
      </c>
    </row>
    <row r="73" spans="1:28" x14ac:dyDescent="0.25">
      <c r="A73" s="160" t="s">
        <v>419</v>
      </c>
      <c r="B73" s="160" t="s">
        <v>420</v>
      </c>
      <c r="C73" s="160" t="s">
        <v>254</v>
      </c>
      <c r="D73" s="160" t="s">
        <v>504</v>
      </c>
      <c r="E73" s="162">
        <v>42705</v>
      </c>
      <c r="F73" s="162">
        <v>42718</v>
      </c>
      <c r="G73" s="160" t="s">
        <v>421</v>
      </c>
      <c r="H73" s="160" t="s">
        <v>422</v>
      </c>
      <c r="I73" s="160" t="s">
        <v>416</v>
      </c>
      <c r="J73" s="160" t="s">
        <v>416</v>
      </c>
      <c r="K73" s="160" t="s">
        <v>505</v>
      </c>
      <c r="L73" s="163">
        <v>1.5</v>
      </c>
      <c r="M73" s="164">
        <v>0</v>
      </c>
      <c r="N73" s="160" t="s">
        <v>374</v>
      </c>
      <c r="O73" s="163">
        <v>0</v>
      </c>
      <c r="P73" s="164">
        <v>0</v>
      </c>
      <c r="Q73" s="160" t="s">
        <v>374</v>
      </c>
      <c r="R73" s="163">
        <v>0</v>
      </c>
      <c r="S73" s="164">
        <v>0</v>
      </c>
      <c r="T73" s="160" t="s">
        <v>506</v>
      </c>
      <c r="U73" s="163">
        <v>-0.5</v>
      </c>
      <c r="V73" s="164">
        <v>0</v>
      </c>
      <c r="W73" s="160" t="s">
        <v>374</v>
      </c>
      <c r="X73" s="163">
        <v>0</v>
      </c>
      <c r="Y73" s="164">
        <v>0</v>
      </c>
      <c r="Z73" s="160" t="s">
        <v>374</v>
      </c>
      <c r="AA73" s="163">
        <v>0</v>
      </c>
      <c r="AB73" s="164">
        <v>0</v>
      </c>
    </row>
    <row r="74" spans="1:28" x14ac:dyDescent="0.25">
      <c r="A74" s="160" t="s">
        <v>376</v>
      </c>
      <c r="B74" s="160" t="s">
        <v>412</v>
      </c>
      <c r="C74" s="160" t="s">
        <v>277</v>
      </c>
      <c r="D74" s="160" t="s">
        <v>507</v>
      </c>
      <c r="E74" s="162">
        <v>39037</v>
      </c>
      <c r="F74" s="162">
        <v>39058</v>
      </c>
      <c r="G74" s="160" t="s">
        <v>414</v>
      </c>
      <c r="H74" s="160" t="s">
        <v>415</v>
      </c>
      <c r="I74" s="160" t="s">
        <v>416</v>
      </c>
      <c r="J74" s="160" t="s">
        <v>416</v>
      </c>
      <c r="K74" s="160" t="s">
        <v>417</v>
      </c>
      <c r="L74" s="163">
        <v>0.25</v>
      </c>
      <c r="M74" s="164">
        <v>0</v>
      </c>
      <c r="N74" s="160" t="s">
        <v>374</v>
      </c>
      <c r="O74" s="163">
        <v>0</v>
      </c>
      <c r="P74" s="164">
        <v>0</v>
      </c>
      <c r="Q74" s="160" t="s">
        <v>374</v>
      </c>
      <c r="R74" s="163">
        <v>0</v>
      </c>
      <c r="S74" s="164">
        <v>0</v>
      </c>
      <c r="T74" s="160" t="s">
        <v>418</v>
      </c>
      <c r="U74" s="163">
        <v>-0.25</v>
      </c>
      <c r="V74" s="164">
        <v>0</v>
      </c>
      <c r="W74" s="160" t="s">
        <v>374</v>
      </c>
      <c r="X74" s="163">
        <v>0</v>
      </c>
      <c r="Y74" s="164">
        <v>0</v>
      </c>
      <c r="Z74" s="160" t="s">
        <v>374</v>
      </c>
      <c r="AA74" s="163">
        <v>0</v>
      </c>
      <c r="AB74" s="164">
        <v>0</v>
      </c>
    </row>
    <row r="75" spans="1:28" x14ac:dyDescent="0.25">
      <c r="A75" s="160" t="s">
        <v>419</v>
      </c>
      <c r="B75" s="160" t="s">
        <v>420</v>
      </c>
      <c r="C75" s="160" t="s">
        <v>277</v>
      </c>
      <c r="D75" s="160" t="s">
        <v>507</v>
      </c>
      <c r="E75" s="162">
        <v>42705</v>
      </c>
      <c r="F75" s="162">
        <v>42718</v>
      </c>
      <c r="G75" s="160" t="s">
        <v>421</v>
      </c>
      <c r="H75" s="160" t="s">
        <v>422</v>
      </c>
      <c r="I75" s="160" t="s">
        <v>416</v>
      </c>
      <c r="J75" s="160" t="s">
        <v>416</v>
      </c>
      <c r="K75" s="160" t="s">
        <v>508</v>
      </c>
      <c r="L75" s="163">
        <v>1.5</v>
      </c>
      <c r="M75" s="164">
        <v>0</v>
      </c>
      <c r="N75" s="160" t="s">
        <v>374</v>
      </c>
      <c r="O75" s="163">
        <v>0</v>
      </c>
      <c r="P75" s="164">
        <v>0</v>
      </c>
      <c r="Q75" s="160" t="s">
        <v>374</v>
      </c>
      <c r="R75" s="163">
        <v>0</v>
      </c>
      <c r="S75" s="164">
        <v>0</v>
      </c>
      <c r="T75" s="160" t="s">
        <v>509</v>
      </c>
      <c r="U75" s="163">
        <v>-0.5</v>
      </c>
      <c r="V75" s="164">
        <v>0</v>
      </c>
      <c r="W75" s="160" t="s">
        <v>374</v>
      </c>
      <c r="X75" s="163">
        <v>0</v>
      </c>
      <c r="Y75" s="164">
        <v>0</v>
      </c>
      <c r="Z75" s="160" t="s">
        <v>374</v>
      </c>
      <c r="AA75" s="163">
        <v>0</v>
      </c>
      <c r="AB75" s="164">
        <v>0</v>
      </c>
    </row>
    <row r="76" spans="1:28" x14ac:dyDescent="0.25">
      <c r="A76" s="160" t="s">
        <v>376</v>
      </c>
      <c r="B76" s="160" t="s">
        <v>412</v>
      </c>
      <c r="C76" s="160" t="s">
        <v>282</v>
      </c>
      <c r="D76" s="160" t="s">
        <v>510</v>
      </c>
      <c r="E76" s="162">
        <v>39037</v>
      </c>
      <c r="F76" s="162">
        <v>39058</v>
      </c>
      <c r="G76" s="160" t="s">
        <v>414</v>
      </c>
      <c r="H76" s="160" t="s">
        <v>415</v>
      </c>
      <c r="I76" s="160" t="s">
        <v>416</v>
      </c>
      <c r="J76" s="160" t="s">
        <v>416</v>
      </c>
      <c r="K76" s="160" t="s">
        <v>417</v>
      </c>
      <c r="L76" s="163">
        <v>0.25</v>
      </c>
      <c r="M76" s="164">
        <v>0</v>
      </c>
      <c r="N76" s="160" t="s">
        <v>374</v>
      </c>
      <c r="O76" s="163">
        <v>0</v>
      </c>
      <c r="P76" s="164">
        <v>0</v>
      </c>
      <c r="Q76" s="160" t="s">
        <v>374</v>
      </c>
      <c r="R76" s="163">
        <v>0</v>
      </c>
      <c r="S76" s="164">
        <v>0</v>
      </c>
      <c r="T76" s="160" t="s">
        <v>418</v>
      </c>
      <c r="U76" s="163">
        <v>-0.25</v>
      </c>
      <c r="V76" s="164">
        <v>0</v>
      </c>
      <c r="W76" s="160" t="s">
        <v>374</v>
      </c>
      <c r="X76" s="163">
        <v>0</v>
      </c>
      <c r="Y76" s="164">
        <v>0</v>
      </c>
      <c r="Z76" s="160" t="s">
        <v>374</v>
      </c>
      <c r="AA76" s="163">
        <v>0</v>
      </c>
      <c r="AB76" s="164">
        <v>0</v>
      </c>
    </row>
    <row r="77" spans="1:28" x14ac:dyDescent="0.25">
      <c r="A77" s="160" t="s">
        <v>419</v>
      </c>
      <c r="B77" s="160" t="s">
        <v>420</v>
      </c>
      <c r="C77" s="160" t="s">
        <v>282</v>
      </c>
      <c r="D77" s="160" t="s">
        <v>510</v>
      </c>
      <c r="E77" s="162">
        <v>42705</v>
      </c>
      <c r="F77" s="162">
        <v>42718</v>
      </c>
      <c r="G77" s="160" t="s">
        <v>421</v>
      </c>
      <c r="H77" s="160" t="s">
        <v>422</v>
      </c>
      <c r="I77" s="160" t="s">
        <v>416</v>
      </c>
      <c r="J77" s="160" t="s">
        <v>416</v>
      </c>
      <c r="K77" s="160" t="s">
        <v>511</v>
      </c>
      <c r="L77" s="163">
        <v>1.5</v>
      </c>
      <c r="M77" s="164">
        <v>0</v>
      </c>
      <c r="N77" s="160" t="s">
        <v>374</v>
      </c>
      <c r="O77" s="163">
        <v>0</v>
      </c>
      <c r="P77" s="164">
        <v>0</v>
      </c>
      <c r="Q77" s="160" t="s">
        <v>374</v>
      </c>
      <c r="R77" s="163">
        <v>0</v>
      </c>
      <c r="S77" s="164">
        <v>0</v>
      </c>
      <c r="T77" s="160" t="s">
        <v>512</v>
      </c>
      <c r="U77" s="163">
        <v>-0.5</v>
      </c>
      <c r="V77" s="164">
        <v>0</v>
      </c>
      <c r="W77" s="160" t="s">
        <v>374</v>
      </c>
      <c r="X77" s="163">
        <v>0</v>
      </c>
      <c r="Y77" s="164">
        <v>0</v>
      </c>
      <c r="Z77" s="160" t="s">
        <v>374</v>
      </c>
      <c r="AA77" s="163">
        <v>0</v>
      </c>
      <c r="AB77" s="164">
        <v>0</v>
      </c>
    </row>
    <row r="78" spans="1:28" x14ac:dyDescent="0.25">
      <c r="A78" s="160" t="s">
        <v>376</v>
      </c>
      <c r="B78" s="160" t="s">
        <v>412</v>
      </c>
      <c r="C78" s="160" t="s">
        <v>284</v>
      </c>
      <c r="D78" s="160" t="s">
        <v>513</v>
      </c>
      <c r="E78" s="162">
        <v>39037</v>
      </c>
      <c r="F78" s="162">
        <v>39058</v>
      </c>
      <c r="G78" s="160" t="s">
        <v>414</v>
      </c>
      <c r="H78" s="160" t="s">
        <v>415</v>
      </c>
      <c r="I78" s="160" t="s">
        <v>416</v>
      </c>
      <c r="J78" s="160" t="s">
        <v>416</v>
      </c>
      <c r="K78" s="160" t="s">
        <v>417</v>
      </c>
      <c r="L78" s="163">
        <v>0.25</v>
      </c>
      <c r="M78" s="164">
        <v>0</v>
      </c>
      <c r="N78" s="160" t="s">
        <v>374</v>
      </c>
      <c r="O78" s="163">
        <v>0</v>
      </c>
      <c r="P78" s="164">
        <v>0</v>
      </c>
      <c r="Q78" s="160" t="s">
        <v>374</v>
      </c>
      <c r="R78" s="163">
        <v>0</v>
      </c>
      <c r="S78" s="164">
        <v>0</v>
      </c>
      <c r="T78" s="160" t="s">
        <v>418</v>
      </c>
      <c r="U78" s="163">
        <v>-0.25</v>
      </c>
      <c r="V78" s="164">
        <v>0</v>
      </c>
      <c r="W78" s="160" t="s">
        <v>374</v>
      </c>
      <c r="X78" s="163">
        <v>0</v>
      </c>
      <c r="Y78" s="164">
        <v>0</v>
      </c>
      <c r="Z78" s="160" t="s">
        <v>374</v>
      </c>
      <c r="AA78" s="163">
        <v>0</v>
      </c>
      <c r="AB78" s="164">
        <v>0</v>
      </c>
    </row>
    <row r="79" spans="1:28" x14ac:dyDescent="0.25">
      <c r="A79" s="160" t="s">
        <v>419</v>
      </c>
      <c r="B79" s="160" t="s">
        <v>420</v>
      </c>
      <c r="C79" s="160" t="s">
        <v>284</v>
      </c>
      <c r="D79" s="160" t="s">
        <v>513</v>
      </c>
      <c r="E79" s="162">
        <v>42705</v>
      </c>
      <c r="F79" s="162">
        <v>42718</v>
      </c>
      <c r="G79" s="160" t="s">
        <v>421</v>
      </c>
      <c r="H79" s="160" t="s">
        <v>422</v>
      </c>
      <c r="I79" s="160" t="s">
        <v>416</v>
      </c>
      <c r="J79" s="160" t="s">
        <v>416</v>
      </c>
      <c r="K79" s="160" t="s">
        <v>514</v>
      </c>
      <c r="L79" s="163">
        <v>1.5</v>
      </c>
      <c r="M79" s="164">
        <v>0</v>
      </c>
      <c r="N79" s="160" t="s">
        <v>374</v>
      </c>
      <c r="O79" s="163">
        <v>0</v>
      </c>
      <c r="P79" s="164">
        <v>0</v>
      </c>
      <c r="Q79" s="160" t="s">
        <v>374</v>
      </c>
      <c r="R79" s="163">
        <v>0</v>
      </c>
      <c r="S79" s="164">
        <v>0</v>
      </c>
      <c r="T79" s="160" t="s">
        <v>515</v>
      </c>
      <c r="U79" s="163">
        <v>-0.5</v>
      </c>
      <c r="V79" s="164">
        <v>0</v>
      </c>
      <c r="W79" s="160" t="s">
        <v>374</v>
      </c>
      <c r="X79" s="163">
        <v>0</v>
      </c>
      <c r="Y79" s="164">
        <v>0</v>
      </c>
      <c r="Z79" s="160" t="s">
        <v>374</v>
      </c>
      <c r="AA79" s="163">
        <v>0</v>
      </c>
      <c r="AB79" s="164">
        <v>0</v>
      </c>
    </row>
    <row r="80" spans="1:28" x14ac:dyDescent="0.25">
      <c r="A80" s="160" t="s">
        <v>376</v>
      </c>
      <c r="B80" s="160" t="s">
        <v>412</v>
      </c>
      <c r="C80" s="160" t="s">
        <v>287</v>
      </c>
      <c r="D80" s="160" t="s">
        <v>516</v>
      </c>
      <c r="E80" s="162">
        <v>39037</v>
      </c>
      <c r="F80" s="162">
        <v>39058</v>
      </c>
      <c r="G80" s="160" t="s">
        <v>414</v>
      </c>
      <c r="H80" s="160" t="s">
        <v>415</v>
      </c>
      <c r="I80" s="160" t="s">
        <v>416</v>
      </c>
      <c r="J80" s="160" t="s">
        <v>416</v>
      </c>
      <c r="K80" s="160" t="s">
        <v>417</v>
      </c>
      <c r="L80" s="163">
        <v>0.25</v>
      </c>
      <c r="M80" s="164">
        <v>0</v>
      </c>
      <c r="N80" s="160" t="s">
        <v>374</v>
      </c>
      <c r="O80" s="163">
        <v>0</v>
      </c>
      <c r="P80" s="164">
        <v>0</v>
      </c>
      <c r="Q80" s="160" t="s">
        <v>374</v>
      </c>
      <c r="R80" s="163">
        <v>0</v>
      </c>
      <c r="S80" s="164">
        <v>0</v>
      </c>
      <c r="T80" s="160" t="s">
        <v>418</v>
      </c>
      <c r="U80" s="163">
        <v>-0.25</v>
      </c>
      <c r="V80" s="164">
        <v>0</v>
      </c>
      <c r="W80" s="160" t="s">
        <v>374</v>
      </c>
      <c r="X80" s="163">
        <v>0</v>
      </c>
      <c r="Y80" s="164">
        <v>0</v>
      </c>
      <c r="Z80" s="160" t="s">
        <v>374</v>
      </c>
      <c r="AA80" s="163">
        <v>0</v>
      </c>
      <c r="AB80" s="164">
        <v>0</v>
      </c>
    </row>
    <row r="81" spans="1:28" x14ac:dyDescent="0.25">
      <c r="A81" s="160" t="s">
        <v>419</v>
      </c>
      <c r="B81" s="160" t="s">
        <v>420</v>
      </c>
      <c r="C81" s="160" t="s">
        <v>287</v>
      </c>
      <c r="D81" s="160" t="s">
        <v>516</v>
      </c>
      <c r="E81" s="162">
        <v>42705</v>
      </c>
      <c r="F81" s="162">
        <v>42718</v>
      </c>
      <c r="G81" s="160" t="s">
        <v>421</v>
      </c>
      <c r="H81" s="160" t="s">
        <v>422</v>
      </c>
      <c r="I81" s="160" t="s">
        <v>416</v>
      </c>
      <c r="J81" s="160" t="s">
        <v>416</v>
      </c>
      <c r="K81" s="160" t="s">
        <v>517</v>
      </c>
      <c r="L81" s="163">
        <v>1.5</v>
      </c>
      <c r="M81" s="164">
        <v>0</v>
      </c>
      <c r="N81" s="160" t="s">
        <v>374</v>
      </c>
      <c r="O81" s="163">
        <v>0</v>
      </c>
      <c r="P81" s="164">
        <v>0</v>
      </c>
      <c r="Q81" s="160" t="s">
        <v>374</v>
      </c>
      <c r="R81" s="163">
        <v>0</v>
      </c>
      <c r="S81" s="164">
        <v>0</v>
      </c>
      <c r="T81" s="160" t="s">
        <v>518</v>
      </c>
      <c r="U81" s="163">
        <v>-0.5</v>
      </c>
      <c r="V81" s="164">
        <v>0</v>
      </c>
      <c r="W81" s="160" t="s">
        <v>374</v>
      </c>
      <c r="X81" s="163">
        <v>0</v>
      </c>
      <c r="Y81" s="164">
        <v>0</v>
      </c>
      <c r="Z81" s="160" t="s">
        <v>374</v>
      </c>
      <c r="AA81" s="163">
        <v>0</v>
      </c>
      <c r="AB81" s="164">
        <v>0</v>
      </c>
    </row>
    <row r="82" spans="1:28" x14ac:dyDescent="0.25">
      <c r="A82" s="160" t="s">
        <v>419</v>
      </c>
      <c r="B82" s="160" t="s">
        <v>420</v>
      </c>
      <c r="C82" s="160" t="s">
        <v>290</v>
      </c>
      <c r="D82" s="160" t="s">
        <v>519</v>
      </c>
      <c r="E82" s="162">
        <v>42705</v>
      </c>
      <c r="F82" s="162">
        <v>42718</v>
      </c>
      <c r="G82" s="160" t="s">
        <v>421</v>
      </c>
      <c r="H82" s="160" t="s">
        <v>422</v>
      </c>
      <c r="I82" s="160" t="s">
        <v>416</v>
      </c>
      <c r="J82" s="160" t="s">
        <v>416</v>
      </c>
      <c r="K82" s="160" t="s">
        <v>520</v>
      </c>
      <c r="L82" s="163">
        <v>1.5</v>
      </c>
      <c r="M82" s="164">
        <v>0</v>
      </c>
      <c r="N82" s="160" t="s">
        <v>374</v>
      </c>
      <c r="O82" s="163">
        <v>0</v>
      </c>
      <c r="P82" s="164">
        <v>0</v>
      </c>
      <c r="Q82" s="160" t="s">
        <v>374</v>
      </c>
      <c r="R82" s="163">
        <v>0</v>
      </c>
      <c r="S82" s="164">
        <v>0</v>
      </c>
      <c r="T82" s="160" t="s">
        <v>521</v>
      </c>
      <c r="U82" s="163">
        <v>-0.5</v>
      </c>
      <c r="V82" s="164">
        <v>0</v>
      </c>
      <c r="W82" s="160" t="s">
        <v>374</v>
      </c>
      <c r="X82" s="163">
        <v>0</v>
      </c>
      <c r="Y82" s="164">
        <v>0</v>
      </c>
      <c r="Z82" s="160" t="s">
        <v>374</v>
      </c>
      <c r="AA82" s="163">
        <v>0</v>
      </c>
      <c r="AB82" s="164">
        <v>0</v>
      </c>
    </row>
    <row r="83" spans="1:28" x14ac:dyDescent="0.25">
      <c r="A83" s="160" t="s">
        <v>376</v>
      </c>
      <c r="B83" s="160" t="s">
        <v>412</v>
      </c>
      <c r="C83" s="160" t="s">
        <v>294</v>
      </c>
      <c r="D83" s="160" t="s">
        <v>522</v>
      </c>
      <c r="E83" s="162">
        <v>39037</v>
      </c>
      <c r="F83" s="162">
        <v>39058</v>
      </c>
      <c r="G83" s="160" t="s">
        <v>414</v>
      </c>
      <c r="H83" s="160" t="s">
        <v>415</v>
      </c>
      <c r="I83" s="160" t="s">
        <v>416</v>
      </c>
      <c r="J83" s="160" t="s">
        <v>416</v>
      </c>
      <c r="K83" s="160" t="s">
        <v>417</v>
      </c>
      <c r="L83" s="163">
        <v>0.25</v>
      </c>
      <c r="M83" s="164">
        <v>0</v>
      </c>
      <c r="N83" s="160" t="s">
        <v>374</v>
      </c>
      <c r="O83" s="163">
        <v>0</v>
      </c>
      <c r="P83" s="164">
        <v>0</v>
      </c>
      <c r="Q83" s="160" t="s">
        <v>374</v>
      </c>
      <c r="R83" s="163">
        <v>0</v>
      </c>
      <c r="S83" s="164">
        <v>0</v>
      </c>
      <c r="T83" s="160" t="s">
        <v>418</v>
      </c>
      <c r="U83" s="163">
        <v>-0.25</v>
      </c>
      <c r="V83" s="164">
        <v>0</v>
      </c>
      <c r="W83" s="160" t="s">
        <v>374</v>
      </c>
      <c r="X83" s="163">
        <v>0</v>
      </c>
      <c r="Y83" s="164">
        <v>0</v>
      </c>
      <c r="Z83" s="160" t="s">
        <v>374</v>
      </c>
      <c r="AA83" s="163">
        <v>0</v>
      </c>
      <c r="AB83" s="164">
        <v>0</v>
      </c>
    </row>
    <row r="84" spans="1:28" x14ac:dyDescent="0.25">
      <c r="A84" s="160" t="s">
        <v>419</v>
      </c>
      <c r="B84" s="160" t="s">
        <v>420</v>
      </c>
      <c r="C84" s="160" t="s">
        <v>294</v>
      </c>
      <c r="D84" s="160" t="s">
        <v>522</v>
      </c>
      <c r="E84" s="162">
        <v>42705</v>
      </c>
      <c r="F84" s="162">
        <v>42718</v>
      </c>
      <c r="G84" s="160" t="s">
        <v>421</v>
      </c>
      <c r="H84" s="160" t="s">
        <v>422</v>
      </c>
      <c r="I84" s="160" t="s">
        <v>416</v>
      </c>
      <c r="J84" s="160" t="s">
        <v>416</v>
      </c>
      <c r="K84" s="160" t="s">
        <v>523</v>
      </c>
      <c r="L84" s="163">
        <v>1.5</v>
      </c>
      <c r="M84" s="164">
        <v>0</v>
      </c>
      <c r="N84" s="160" t="s">
        <v>374</v>
      </c>
      <c r="O84" s="163">
        <v>0</v>
      </c>
      <c r="P84" s="164">
        <v>0</v>
      </c>
      <c r="Q84" s="160" t="s">
        <v>374</v>
      </c>
      <c r="R84" s="163">
        <v>0</v>
      </c>
      <c r="S84" s="164">
        <v>0</v>
      </c>
      <c r="T84" s="160" t="s">
        <v>524</v>
      </c>
      <c r="U84" s="163">
        <v>-0.5</v>
      </c>
      <c r="V84" s="164">
        <v>0</v>
      </c>
      <c r="W84" s="160" t="s">
        <v>374</v>
      </c>
      <c r="X84" s="163">
        <v>0</v>
      </c>
      <c r="Y84" s="164">
        <v>0</v>
      </c>
      <c r="Z84" s="160" t="s">
        <v>374</v>
      </c>
      <c r="AA84" s="163">
        <v>0</v>
      </c>
      <c r="AB84" s="164">
        <v>0</v>
      </c>
    </row>
    <row r="85" spans="1:28" x14ac:dyDescent="0.25">
      <c r="A85" s="160" t="s">
        <v>376</v>
      </c>
      <c r="B85" s="160" t="s">
        <v>412</v>
      </c>
      <c r="C85" s="160" t="s">
        <v>295</v>
      </c>
      <c r="D85" s="160" t="s">
        <v>525</v>
      </c>
      <c r="E85" s="162">
        <v>39037</v>
      </c>
      <c r="F85" s="162">
        <v>39058</v>
      </c>
      <c r="G85" s="160" t="s">
        <v>414</v>
      </c>
      <c r="H85" s="160" t="s">
        <v>415</v>
      </c>
      <c r="I85" s="160" t="s">
        <v>492</v>
      </c>
      <c r="J85" s="160" t="s">
        <v>492</v>
      </c>
      <c r="K85" s="160" t="s">
        <v>417</v>
      </c>
      <c r="L85" s="163">
        <v>0.25</v>
      </c>
      <c r="M85" s="164">
        <v>0</v>
      </c>
      <c r="N85" s="160" t="s">
        <v>374</v>
      </c>
      <c r="O85" s="163">
        <v>0</v>
      </c>
      <c r="P85" s="164">
        <v>0</v>
      </c>
      <c r="Q85" s="160" t="s">
        <v>374</v>
      </c>
      <c r="R85" s="163">
        <v>0</v>
      </c>
      <c r="S85" s="164">
        <v>0</v>
      </c>
      <c r="T85" s="160" t="s">
        <v>418</v>
      </c>
      <c r="U85" s="163">
        <v>-0.25</v>
      </c>
      <c r="V85" s="164">
        <v>0</v>
      </c>
      <c r="W85" s="160" t="s">
        <v>374</v>
      </c>
      <c r="X85" s="163">
        <v>0</v>
      </c>
      <c r="Y85" s="164">
        <v>0</v>
      </c>
      <c r="Z85" s="160" t="s">
        <v>374</v>
      </c>
      <c r="AA85" s="163">
        <v>0</v>
      </c>
      <c r="AB85" s="164">
        <v>0</v>
      </c>
    </row>
    <row r="86" spans="1:28" x14ac:dyDescent="0.25">
      <c r="A86" s="160" t="s">
        <v>419</v>
      </c>
      <c r="B86" s="160" t="s">
        <v>420</v>
      </c>
      <c r="C86" s="160" t="s">
        <v>295</v>
      </c>
      <c r="D86" s="160" t="s">
        <v>525</v>
      </c>
      <c r="E86" s="162">
        <v>42705</v>
      </c>
      <c r="F86" s="162">
        <v>42718</v>
      </c>
      <c r="G86" s="160" t="s">
        <v>421</v>
      </c>
      <c r="H86" s="160" t="s">
        <v>422</v>
      </c>
      <c r="I86" s="160" t="s">
        <v>492</v>
      </c>
      <c r="J86" s="160" t="s">
        <v>492</v>
      </c>
      <c r="K86" s="160" t="s">
        <v>526</v>
      </c>
      <c r="L86" s="163">
        <v>1.5</v>
      </c>
      <c r="M86" s="164">
        <v>0</v>
      </c>
      <c r="N86" s="160" t="s">
        <v>374</v>
      </c>
      <c r="O86" s="163">
        <v>0</v>
      </c>
      <c r="P86" s="164">
        <v>0</v>
      </c>
      <c r="Q86" s="160" t="s">
        <v>374</v>
      </c>
      <c r="R86" s="163">
        <v>0</v>
      </c>
      <c r="S86" s="164">
        <v>0</v>
      </c>
      <c r="T86" s="160" t="s">
        <v>527</v>
      </c>
      <c r="U86" s="163">
        <v>-0.5</v>
      </c>
      <c r="V86" s="164">
        <v>0</v>
      </c>
      <c r="W86" s="160" t="s">
        <v>374</v>
      </c>
      <c r="X86" s="163">
        <v>0</v>
      </c>
      <c r="Y86" s="164">
        <v>0</v>
      </c>
      <c r="Z86" s="160" t="s">
        <v>374</v>
      </c>
      <c r="AA86" s="163">
        <v>0</v>
      </c>
      <c r="AB86" s="164">
        <v>0</v>
      </c>
    </row>
    <row r="87" spans="1:28" x14ac:dyDescent="0.25">
      <c r="A87" s="160" t="s">
        <v>419</v>
      </c>
      <c r="B87" s="160" t="s">
        <v>420</v>
      </c>
      <c r="C87" s="160" t="s">
        <v>308</v>
      </c>
      <c r="D87" s="160" t="s">
        <v>528</v>
      </c>
      <c r="E87" s="162">
        <v>42705</v>
      </c>
      <c r="F87" s="162">
        <v>42718</v>
      </c>
      <c r="G87" s="160" t="s">
        <v>421</v>
      </c>
      <c r="H87" s="160" t="s">
        <v>422</v>
      </c>
      <c r="I87" s="160" t="s">
        <v>416</v>
      </c>
      <c r="J87" s="160" t="s">
        <v>416</v>
      </c>
      <c r="K87" s="160" t="s">
        <v>529</v>
      </c>
      <c r="L87" s="163">
        <v>1.5</v>
      </c>
      <c r="M87" s="164">
        <v>0</v>
      </c>
      <c r="N87" s="160" t="s">
        <v>374</v>
      </c>
      <c r="O87" s="163">
        <v>0</v>
      </c>
      <c r="P87" s="164">
        <v>0</v>
      </c>
      <c r="Q87" s="160" t="s">
        <v>374</v>
      </c>
      <c r="R87" s="163">
        <v>0</v>
      </c>
      <c r="S87" s="164">
        <v>0</v>
      </c>
      <c r="T87" s="160" t="s">
        <v>530</v>
      </c>
      <c r="U87" s="163">
        <v>-0.5</v>
      </c>
      <c r="V87" s="164">
        <v>0</v>
      </c>
      <c r="W87" s="160" t="s">
        <v>374</v>
      </c>
      <c r="X87" s="163">
        <v>0</v>
      </c>
      <c r="Y87" s="164">
        <v>0</v>
      </c>
      <c r="Z87" s="160" t="s">
        <v>374</v>
      </c>
      <c r="AA87" s="163">
        <v>0</v>
      </c>
      <c r="AB87" s="164">
        <v>0</v>
      </c>
    </row>
    <row r="88" spans="1:28" x14ac:dyDescent="0.25">
      <c r="A88" s="160" t="s">
        <v>376</v>
      </c>
      <c r="B88" s="160" t="s">
        <v>412</v>
      </c>
      <c r="C88" s="160" t="s">
        <v>315</v>
      </c>
      <c r="D88" s="160" t="s">
        <v>531</v>
      </c>
      <c r="E88" s="162">
        <v>39037</v>
      </c>
      <c r="F88" s="162">
        <v>39058</v>
      </c>
      <c r="G88" s="160" t="s">
        <v>414</v>
      </c>
      <c r="H88" s="160" t="s">
        <v>415</v>
      </c>
      <c r="I88" s="160" t="s">
        <v>416</v>
      </c>
      <c r="J88" s="160" t="s">
        <v>416</v>
      </c>
      <c r="K88" s="160" t="s">
        <v>417</v>
      </c>
      <c r="L88" s="163">
        <v>0.25</v>
      </c>
      <c r="M88" s="164">
        <v>0</v>
      </c>
      <c r="N88" s="160" t="s">
        <v>374</v>
      </c>
      <c r="O88" s="163">
        <v>0</v>
      </c>
      <c r="P88" s="164">
        <v>0</v>
      </c>
      <c r="Q88" s="160" t="s">
        <v>374</v>
      </c>
      <c r="R88" s="163">
        <v>0</v>
      </c>
      <c r="S88" s="164">
        <v>0</v>
      </c>
      <c r="T88" s="160" t="s">
        <v>418</v>
      </c>
      <c r="U88" s="163">
        <v>-0.25</v>
      </c>
      <c r="V88" s="164">
        <v>0</v>
      </c>
      <c r="W88" s="160" t="s">
        <v>374</v>
      </c>
      <c r="X88" s="163">
        <v>0</v>
      </c>
      <c r="Y88" s="164">
        <v>0</v>
      </c>
      <c r="Z88" s="160" t="s">
        <v>374</v>
      </c>
      <c r="AA88" s="163">
        <v>0</v>
      </c>
      <c r="AB88" s="164">
        <v>0</v>
      </c>
    </row>
    <row r="89" spans="1:28" x14ac:dyDescent="0.25">
      <c r="A89" s="160" t="s">
        <v>419</v>
      </c>
      <c r="B89" s="160" t="s">
        <v>420</v>
      </c>
      <c r="C89" s="160" t="s">
        <v>315</v>
      </c>
      <c r="D89" s="160" t="s">
        <v>531</v>
      </c>
      <c r="E89" s="162">
        <v>42705</v>
      </c>
      <c r="F89" s="162">
        <v>42718</v>
      </c>
      <c r="G89" s="160" t="s">
        <v>421</v>
      </c>
      <c r="H89" s="160" t="s">
        <v>422</v>
      </c>
      <c r="I89" s="160" t="s">
        <v>416</v>
      </c>
      <c r="J89" s="160" t="s">
        <v>416</v>
      </c>
      <c r="K89" s="160" t="s">
        <v>532</v>
      </c>
      <c r="L89" s="163">
        <v>1.5</v>
      </c>
      <c r="M89" s="164">
        <v>0</v>
      </c>
      <c r="N89" s="160" t="s">
        <v>374</v>
      </c>
      <c r="O89" s="163">
        <v>0</v>
      </c>
      <c r="P89" s="164">
        <v>0</v>
      </c>
      <c r="Q89" s="160" t="s">
        <v>374</v>
      </c>
      <c r="R89" s="163">
        <v>0</v>
      </c>
      <c r="S89" s="164">
        <v>0</v>
      </c>
      <c r="T89" s="160" t="s">
        <v>533</v>
      </c>
      <c r="U89" s="163">
        <v>-0.5</v>
      </c>
      <c r="V89" s="164">
        <v>0</v>
      </c>
      <c r="W89" s="160" t="s">
        <v>374</v>
      </c>
      <c r="X89" s="163">
        <v>0</v>
      </c>
      <c r="Y89" s="164">
        <v>0</v>
      </c>
      <c r="Z89" s="160" t="s">
        <v>374</v>
      </c>
      <c r="AA89" s="163">
        <v>0</v>
      </c>
      <c r="AB89" s="164">
        <v>0</v>
      </c>
    </row>
    <row r="90" spans="1:28" x14ac:dyDescent="0.25">
      <c r="A90" s="160" t="s">
        <v>388</v>
      </c>
      <c r="B90" s="160" t="s">
        <v>490</v>
      </c>
      <c r="C90" s="160" t="s">
        <v>315</v>
      </c>
      <c r="D90" s="160" t="s">
        <v>531</v>
      </c>
      <c r="E90" s="162">
        <v>39001</v>
      </c>
      <c r="F90" s="162">
        <v>39006</v>
      </c>
      <c r="G90" s="160" t="s">
        <v>414</v>
      </c>
      <c r="H90" s="160" t="s">
        <v>422</v>
      </c>
      <c r="I90" s="160" t="s">
        <v>416</v>
      </c>
      <c r="J90" s="160" t="s">
        <v>416</v>
      </c>
      <c r="K90" s="160" t="s">
        <v>417</v>
      </c>
      <c r="L90" s="163">
        <v>0.5</v>
      </c>
      <c r="M90" s="164">
        <v>0</v>
      </c>
      <c r="N90" s="160" t="s">
        <v>374</v>
      </c>
      <c r="O90" s="163">
        <v>0</v>
      </c>
      <c r="P90" s="164">
        <v>0</v>
      </c>
      <c r="Q90" s="160" t="s">
        <v>374</v>
      </c>
      <c r="R90" s="163">
        <v>0</v>
      </c>
      <c r="S90" s="164">
        <v>0</v>
      </c>
      <c r="T90" s="160" t="s">
        <v>418</v>
      </c>
      <c r="U90" s="163">
        <v>-0.5</v>
      </c>
      <c r="V90" s="164">
        <v>0</v>
      </c>
      <c r="W90" s="160" t="s">
        <v>374</v>
      </c>
      <c r="X90" s="163">
        <v>0</v>
      </c>
      <c r="Y90" s="164">
        <v>0</v>
      </c>
      <c r="Z90" s="160" t="s">
        <v>374</v>
      </c>
      <c r="AA90" s="163">
        <v>0</v>
      </c>
      <c r="AB90" s="164">
        <v>0</v>
      </c>
    </row>
    <row r="91" spans="1:28" x14ac:dyDescent="0.25">
      <c r="A91" s="160" t="s">
        <v>419</v>
      </c>
      <c r="B91" s="160" t="s">
        <v>420</v>
      </c>
      <c r="C91" s="160" t="s">
        <v>329</v>
      </c>
      <c r="D91" s="160" t="s">
        <v>534</v>
      </c>
      <c r="E91" s="162">
        <v>42705</v>
      </c>
      <c r="F91" s="162">
        <v>42718</v>
      </c>
      <c r="G91" s="160" t="s">
        <v>421</v>
      </c>
      <c r="H91" s="160" t="s">
        <v>422</v>
      </c>
      <c r="I91" s="160" t="s">
        <v>492</v>
      </c>
      <c r="J91" s="160" t="s">
        <v>492</v>
      </c>
      <c r="K91" s="160" t="s">
        <v>535</v>
      </c>
      <c r="L91" s="163">
        <v>1.5</v>
      </c>
      <c r="M91" s="164">
        <v>0</v>
      </c>
      <c r="N91" s="160" t="s">
        <v>374</v>
      </c>
      <c r="O91" s="163">
        <v>0</v>
      </c>
      <c r="P91" s="164">
        <v>0</v>
      </c>
      <c r="Q91" s="160" t="s">
        <v>374</v>
      </c>
      <c r="R91" s="163">
        <v>0</v>
      </c>
      <c r="S91" s="164">
        <v>0</v>
      </c>
      <c r="T91" s="160" t="s">
        <v>536</v>
      </c>
      <c r="U91" s="163">
        <v>-0.5</v>
      </c>
      <c r="V91" s="164">
        <v>0</v>
      </c>
      <c r="W91" s="160" t="s">
        <v>374</v>
      </c>
      <c r="X91" s="163">
        <v>0</v>
      </c>
      <c r="Y91" s="164">
        <v>0</v>
      </c>
      <c r="Z91" s="160" t="s">
        <v>374</v>
      </c>
      <c r="AA91" s="163">
        <v>0</v>
      </c>
      <c r="AB91" s="164">
        <v>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L75"/>
  <sheetViews>
    <sheetView topLeftCell="AO54" workbookViewId="0">
      <selection activeCell="FJ27" sqref="FJ27"/>
    </sheetView>
  </sheetViews>
  <sheetFormatPr baseColWidth="10" defaultRowHeight="15" x14ac:dyDescent="0.25"/>
  <cols>
    <col min="2" max="2" width="36.42578125" bestFit="1" customWidth="1"/>
    <col min="4" max="4" width="24.42578125" bestFit="1" customWidth="1"/>
    <col min="6" max="6" width="12.28515625" bestFit="1" customWidth="1"/>
    <col min="8" max="8" width="37" bestFit="1" customWidth="1"/>
    <col min="10" max="10" width="26.7109375" bestFit="1" customWidth="1"/>
    <col min="12" max="12" width="30.85546875" bestFit="1" customWidth="1"/>
  </cols>
  <sheetData>
    <row r="1" spans="2:12" x14ac:dyDescent="0.25">
      <c r="B1" s="169" t="s">
        <v>11</v>
      </c>
      <c r="D1" s="169" t="s">
        <v>544</v>
      </c>
      <c r="F1" s="169" t="s">
        <v>543</v>
      </c>
      <c r="H1" s="169" t="s">
        <v>133</v>
      </c>
      <c r="J1" s="169" t="s">
        <v>18</v>
      </c>
      <c r="L1" s="168" t="s">
        <v>142</v>
      </c>
    </row>
    <row r="2" spans="2:12" x14ac:dyDescent="0.25">
      <c r="B2" s="18" t="s">
        <v>106</v>
      </c>
      <c r="D2" s="166">
        <v>1</v>
      </c>
      <c r="F2" s="18" t="s">
        <v>106</v>
      </c>
      <c r="G2" s="18"/>
      <c r="H2" s="18" t="s">
        <v>106</v>
      </c>
      <c r="I2" s="18"/>
      <c r="J2" s="18" t="s">
        <v>106</v>
      </c>
      <c r="K2" s="18"/>
      <c r="L2" s="167" t="s">
        <v>106</v>
      </c>
    </row>
    <row r="3" spans="2:12" x14ac:dyDescent="0.25">
      <c r="B3" t="s">
        <v>542</v>
      </c>
      <c r="D3" s="166">
        <v>2</v>
      </c>
      <c r="F3" t="s">
        <v>6</v>
      </c>
      <c r="H3" t="s">
        <v>134</v>
      </c>
      <c r="J3" t="s">
        <v>19</v>
      </c>
      <c r="L3" s="98" t="s">
        <v>143</v>
      </c>
    </row>
    <row r="4" spans="2:12" x14ac:dyDescent="0.25">
      <c r="B4" t="s">
        <v>541</v>
      </c>
      <c r="D4" s="166">
        <v>3</v>
      </c>
      <c r="F4" t="s">
        <v>7</v>
      </c>
      <c r="H4" t="s">
        <v>135</v>
      </c>
      <c r="J4" t="s">
        <v>20</v>
      </c>
      <c r="L4" s="98" t="s">
        <v>144</v>
      </c>
    </row>
    <row r="5" spans="2:12" x14ac:dyDescent="0.25">
      <c r="B5" t="s">
        <v>540</v>
      </c>
      <c r="D5" s="166">
        <v>4</v>
      </c>
      <c r="H5" t="s">
        <v>136</v>
      </c>
      <c r="J5" t="s">
        <v>122</v>
      </c>
    </row>
    <row r="6" spans="2:12" x14ac:dyDescent="0.25">
      <c r="B6" t="s">
        <v>539</v>
      </c>
      <c r="D6" s="166">
        <v>5</v>
      </c>
      <c r="H6" t="s">
        <v>137</v>
      </c>
      <c r="J6" t="s">
        <v>123</v>
      </c>
    </row>
    <row r="7" spans="2:12" x14ac:dyDescent="0.25">
      <c r="D7" s="166">
        <v>6</v>
      </c>
      <c r="H7" t="s">
        <v>138</v>
      </c>
    </row>
    <row r="8" spans="2:12" x14ac:dyDescent="0.25">
      <c r="D8" s="166">
        <v>7</v>
      </c>
      <c r="H8" t="s">
        <v>139</v>
      </c>
    </row>
    <row r="9" spans="2:12" x14ac:dyDescent="0.25">
      <c r="D9" s="166">
        <v>8</v>
      </c>
      <c r="H9" t="s">
        <v>140</v>
      </c>
    </row>
    <row r="10" spans="2:12" x14ac:dyDescent="0.25">
      <c r="D10" s="166">
        <v>9</v>
      </c>
      <c r="H10" t="s">
        <v>141</v>
      </c>
    </row>
    <row r="11" spans="2:12" x14ac:dyDescent="0.25">
      <c r="D11" s="166">
        <v>10</v>
      </c>
    </row>
    <row r="14" spans="2:12" x14ac:dyDescent="0.25">
      <c r="B14" s="165" t="s">
        <v>538</v>
      </c>
      <c r="D14" s="124" t="s">
        <v>129</v>
      </c>
    </row>
    <row r="15" spans="2:12" x14ac:dyDescent="0.25">
      <c r="B15" s="104" t="s">
        <v>7</v>
      </c>
      <c r="D15" s="124" t="s">
        <v>132</v>
      </c>
    </row>
    <row r="16" spans="2:12" x14ac:dyDescent="0.25">
      <c r="B16" s="104" t="s">
        <v>6</v>
      </c>
      <c r="D16" s="124" t="s">
        <v>130</v>
      </c>
    </row>
    <row r="17" spans="1:168" x14ac:dyDescent="0.25">
      <c r="D17" s="124" t="s">
        <v>131</v>
      </c>
    </row>
    <row r="24" spans="1:168" x14ac:dyDescent="0.25">
      <c r="B24" t="s">
        <v>74</v>
      </c>
      <c r="C24" t="s">
        <v>196</v>
      </c>
      <c r="D24" t="s">
        <v>197</v>
      </c>
      <c r="E24" t="s">
        <v>198</v>
      </c>
      <c r="F24" t="s">
        <v>199</v>
      </c>
      <c r="G24" t="s">
        <v>200</v>
      </c>
      <c r="H24" t="s">
        <v>65</v>
      </c>
      <c r="I24" t="s">
        <v>201</v>
      </c>
      <c r="J24" t="s">
        <v>202</v>
      </c>
      <c r="K24" t="s">
        <v>203</v>
      </c>
      <c r="L24" t="s">
        <v>204</v>
      </c>
      <c r="M24" t="s">
        <v>205</v>
      </c>
      <c r="N24" t="s">
        <v>67</v>
      </c>
      <c r="O24" t="s">
        <v>206</v>
      </c>
      <c r="P24" t="s">
        <v>66</v>
      </c>
      <c r="Q24" t="s">
        <v>207</v>
      </c>
      <c r="R24" t="s">
        <v>208</v>
      </c>
      <c r="S24" t="s">
        <v>209</v>
      </c>
      <c r="T24" t="s">
        <v>210</v>
      </c>
      <c r="U24" t="s">
        <v>211</v>
      </c>
      <c r="V24" t="s">
        <v>212</v>
      </c>
      <c r="W24" t="s">
        <v>68</v>
      </c>
      <c r="X24" t="s">
        <v>213</v>
      </c>
      <c r="Y24" t="s">
        <v>214</v>
      </c>
      <c r="Z24" t="s">
        <v>215</v>
      </c>
      <c r="AA24" t="s">
        <v>216</v>
      </c>
      <c r="AB24" t="s">
        <v>217</v>
      </c>
      <c r="AC24" t="s">
        <v>69</v>
      </c>
      <c r="AD24" t="s">
        <v>218</v>
      </c>
      <c r="AE24" t="s">
        <v>219</v>
      </c>
      <c r="AF24" t="s">
        <v>70</v>
      </c>
      <c r="AG24" t="s">
        <v>220</v>
      </c>
      <c r="AH24" t="s">
        <v>221</v>
      </c>
      <c r="AI24" t="s">
        <v>222</v>
      </c>
      <c r="AJ24" t="s">
        <v>223</v>
      </c>
      <c r="AK24" t="s">
        <v>224</v>
      </c>
      <c r="AL24" t="s">
        <v>225</v>
      </c>
      <c r="AM24" t="s">
        <v>226</v>
      </c>
      <c r="AN24" t="s">
        <v>227</v>
      </c>
      <c r="AO24" t="s">
        <v>228</v>
      </c>
      <c r="AP24" t="s">
        <v>73</v>
      </c>
      <c r="AQ24" t="s">
        <v>229</v>
      </c>
      <c r="AR24" t="s">
        <v>230</v>
      </c>
      <c r="AS24" t="s">
        <v>231</v>
      </c>
      <c r="AT24" t="s">
        <v>232</v>
      </c>
      <c r="AU24" t="s">
        <v>233</v>
      </c>
      <c r="AV24" t="s">
        <v>234</v>
      </c>
      <c r="AW24" t="s">
        <v>235</v>
      </c>
      <c r="AX24" t="s">
        <v>236</v>
      </c>
      <c r="AY24" t="s">
        <v>237</v>
      </c>
      <c r="AZ24" t="s">
        <v>238</v>
      </c>
      <c r="BA24" t="s">
        <v>239</v>
      </c>
      <c r="BB24" t="s">
        <v>240</v>
      </c>
      <c r="BC24" t="s">
        <v>241</v>
      </c>
      <c r="BD24" t="s">
        <v>242</v>
      </c>
      <c r="BE24" t="s">
        <v>243</v>
      </c>
      <c r="BF24" t="s">
        <v>244</v>
      </c>
      <c r="BG24" t="s">
        <v>72</v>
      </c>
      <c r="BH24" t="s">
        <v>245</v>
      </c>
      <c r="BI24" t="s">
        <v>246</v>
      </c>
      <c r="BJ24" t="s">
        <v>77</v>
      </c>
      <c r="BK24" t="s">
        <v>247</v>
      </c>
      <c r="BL24" t="s">
        <v>248</v>
      </c>
      <c r="BM24" t="s">
        <v>76</v>
      </c>
      <c r="BN24" t="s">
        <v>249</v>
      </c>
      <c r="BO24" t="s">
        <v>250</v>
      </c>
      <c r="BP24" t="s">
        <v>251</v>
      </c>
      <c r="BQ24" t="s">
        <v>252</v>
      </c>
      <c r="BR24" t="s">
        <v>253</v>
      </c>
      <c r="BS24" t="s">
        <v>78</v>
      </c>
      <c r="BT24" t="s">
        <v>254</v>
      </c>
      <c r="BU24" t="s">
        <v>79</v>
      </c>
      <c r="BV24" t="s">
        <v>255</v>
      </c>
      <c r="BW24" t="s">
        <v>256</v>
      </c>
      <c r="BX24" t="s">
        <v>257</v>
      </c>
      <c r="BY24" t="s">
        <v>258</v>
      </c>
      <c r="BZ24" t="s">
        <v>71</v>
      </c>
      <c r="CA24" t="s">
        <v>80</v>
      </c>
      <c r="CB24" t="s">
        <v>259</v>
      </c>
      <c r="CC24" t="s">
        <v>260</v>
      </c>
      <c r="CD24" t="s">
        <v>261</v>
      </c>
      <c r="CE24" t="s">
        <v>81</v>
      </c>
      <c r="CF24" t="s">
        <v>88</v>
      </c>
      <c r="CG24" t="s">
        <v>262</v>
      </c>
      <c r="CH24" t="s">
        <v>263</v>
      </c>
      <c r="CI24" t="s">
        <v>264</v>
      </c>
      <c r="CJ24" t="s">
        <v>265</v>
      </c>
      <c r="CK24" t="s">
        <v>266</v>
      </c>
      <c r="CL24" t="s">
        <v>267</v>
      </c>
      <c r="CM24" t="s">
        <v>268</v>
      </c>
      <c r="CN24" t="s">
        <v>269</v>
      </c>
      <c r="CO24" t="s">
        <v>270</v>
      </c>
      <c r="CP24" t="s">
        <v>271</v>
      </c>
      <c r="CQ24" t="s">
        <v>272</v>
      </c>
      <c r="CR24" t="s">
        <v>273</v>
      </c>
      <c r="CS24" t="s">
        <v>274</v>
      </c>
      <c r="CT24" t="s">
        <v>75</v>
      </c>
      <c r="CU24" t="s">
        <v>275</v>
      </c>
      <c r="CV24" t="s">
        <v>276</v>
      </c>
      <c r="CW24" t="s">
        <v>277</v>
      </c>
      <c r="CX24" t="s">
        <v>82</v>
      </c>
      <c r="CY24" t="s">
        <v>278</v>
      </c>
      <c r="CZ24" t="s">
        <v>279</v>
      </c>
      <c r="DA24" t="s">
        <v>280</v>
      </c>
      <c r="DB24" t="s">
        <v>281</v>
      </c>
      <c r="DC24" t="s">
        <v>282</v>
      </c>
      <c r="DD24" t="s">
        <v>283</v>
      </c>
      <c r="DE24" t="s">
        <v>284</v>
      </c>
      <c r="DF24" t="s">
        <v>83</v>
      </c>
      <c r="DG24" t="s">
        <v>285</v>
      </c>
      <c r="DH24" t="s">
        <v>85</v>
      </c>
      <c r="DI24" t="s">
        <v>286</v>
      </c>
      <c r="DJ24" t="s">
        <v>86</v>
      </c>
      <c r="DK24" t="s">
        <v>84</v>
      </c>
      <c r="DL24" t="s">
        <v>287</v>
      </c>
      <c r="DM24" t="s">
        <v>288</v>
      </c>
      <c r="DN24" t="s">
        <v>87</v>
      </c>
      <c r="DO24" t="s">
        <v>289</v>
      </c>
      <c r="DP24" t="s">
        <v>290</v>
      </c>
      <c r="DQ24" t="s">
        <v>291</v>
      </c>
      <c r="DR24" t="s">
        <v>64</v>
      </c>
      <c r="DS24" t="s">
        <v>292</v>
      </c>
      <c r="DT24" t="s">
        <v>293</v>
      </c>
      <c r="DU24" t="s">
        <v>162</v>
      </c>
      <c r="DV24" t="s">
        <v>294</v>
      </c>
      <c r="DW24" t="s">
        <v>295</v>
      </c>
      <c r="DX24" t="s">
        <v>296</v>
      </c>
      <c r="DY24" t="s">
        <v>297</v>
      </c>
      <c r="DZ24" t="s">
        <v>298</v>
      </c>
      <c r="EA24" t="s">
        <v>299</v>
      </c>
      <c r="EB24" t="s">
        <v>300</v>
      </c>
      <c r="EC24" t="s">
        <v>301</v>
      </c>
      <c r="ED24" t="s">
        <v>302</v>
      </c>
      <c r="EE24" t="s">
        <v>303</v>
      </c>
      <c r="EF24" t="s">
        <v>304</v>
      </c>
      <c r="EG24" t="s">
        <v>89</v>
      </c>
      <c r="EH24" t="s">
        <v>305</v>
      </c>
      <c r="EI24" t="s">
        <v>306</v>
      </c>
      <c r="EJ24" t="s">
        <v>90</v>
      </c>
      <c r="EK24" t="s">
        <v>307</v>
      </c>
      <c r="EL24" t="s">
        <v>308</v>
      </c>
      <c r="EM24" t="s">
        <v>309</v>
      </c>
      <c r="EN24" t="s">
        <v>310</v>
      </c>
      <c r="EO24" t="s">
        <v>311</v>
      </c>
      <c r="EP24" t="s">
        <v>312</v>
      </c>
      <c r="EQ24" t="s">
        <v>313</v>
      </c>
      <c r="ER24" t="s">
        <v>314</v>
      </c>
      <c r="ES24" t="s">
        <v>315</v>
      </c>
      <c r="ET24" t="s">
        <v>316</v>
      </c>
      <c r="EU24" t="s">
        <v>317</v>
      </c>
      <c r="EV24" t="s">
        <v>91</v>
      </c>
      <c r="EW24" t="s">
        <v>92</v>
      </c>
      <c r="EX24" t="s">
        <v>318</v>
      </c>
      <c r="EY24" t="s">
        <v>319</v>
      </c>
      <c r="EZ24" t="s">
        <v>320</v>
      </c>
      <c r="FA24" t="s">
        <v>321</v>
      </c>
      <c r="FB24" t="s">
        <v>322</v>
      </c>
      <c r="FC24" t="s">
        <v>323</v>
      </c>
      <c r="FD24" t="s">
        <v>93</v>
      </c>
      <c r="FE24" t="s">
        <v>324</v>
      </c>
      <c r="FF24" t="s">
        <v>325</v>
      </c>
      <c r="FG24" t="s">
        <v>326</v>
      </c>
      <c r="FH24" t="s">
        <v>327</v>
      </c>
      <c r="FI24" t="s">
        <v>328</v>
      </c>
      <c r="FJ24" t="s">
        <v>329</v>
      </c>
      <c r="FK24" t="s">
        <v>330</v>
      </c>
      <c r="FL24" t="s">
        <v>331</v>
      </c>
    </row>
    <row r="25" spans="1:168" x14ac:dyDescent="0.25">
      <c r="B25" s="18"/>
      <c r="C25" s="18"/>
      <c r="D25" s="18"/>
      <c r="E25" s="18"/>
      <c r="F25" s="18"/>
      <c r="G25" s="18"/>
      <c r="H25" s="18"/>
      <c r="I25" s="18" t="s">
        <v>106</v>
      </c>
      <c r="J25" s="18"/>
      <c r="K25" s="18"/>
      <c r="L25" s="18"/>
      <c r="M25" s="18"/>
      <c r="N25" s="18"/>
      <c r="O25" s="18"/>
      <c r="P25" s="18"/>
      <c r="Q25" s="18"/>
      <c r="R25" s="18"/>
      <c r="S25" s="18"/>
      <c r="U25" s="18"/>
      <c r="V25" s="18"/>
      <c r="W25" s="18"/>
      <c r="X25" s="18"/>
      <c r="Y25" s="18"/>
      <c r="Z25" s="18" t="s">
        <v>106</v>
      </c>
      <c r="AB25" s="18" t="s">
        <v>106</v>
      </c>
      <c r="AD25" s="18" t="s">
        <v>106</v>
      </c>
      <c r="AJ25" s="18" t="s">
        <v>106</v>
      </c>
      <c r="AL25" s="18" t="s">
        <v>106</v>
      </c>
      <c r="AM25" s="18"/>
      <c r="AN25" s="18"/>
      <c r="AO25" s="18"/>
      <c r="AP25" s="18"/>
      <c r="AQ25" s="18"/>
      <c r="AR25" s="18"/>
      <c r="AS25" s="18" t="s">
        <v>106</v>
      </c>
      <c r="AT25" s="18"/>
      <c r="AU25" s="18"/>
      <c r="AV25" s="18" t="s">
        <v>106</v>
      </c>
      <c r="AW25" s="18"/>
      <c r="AX25" s="18"/>
      <c r="AY25" s="18"/>
      <c r="AZ25" s="18"/>
      <c r="BA25" s="18"/>
      <c r="BB25" s="18"/>
      <c r="BC25" s="18"/>
      <c r="BD25" s="18"/>
      <c r="BE25" s="18" t="s">
        <v>106</v>
      </c>
      <c r="BF25" s="18"/>
      <c r="BG25" s="18"/>
      <c r="BH25" s="18"/>
      <c r="BI25" s="18" t="s">
        <v>106</v>
      </c>
      <c r="BJ25" s="18"/>
      <c r="BK25" s="18" t="s">
        <v>106</v>
      </c>
      <c r="BL25" s="18"/>
      <c r="BM25" s="18"/>
      <c r="BN25" s="18"/>
      <c r="BO25" s="18"/>
      <c r="BP25" s="18"/>
      <c r="BQ25" s="18"/>
      <c r="BR25" s="18"/>
      <c r="BS25" s="18"/>
      <c r="BT25" s="18" t="s">
        <v>106</v>
      </c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 t="s">
        <v>106</v>
      </c>
      <c r="CX25" s="18"/>
      <c r="CY25" s="18"/>
      <c r="CZ25" s="18"/>
      <c r="DA25" s="18"/>
      <c r="DB25" s="18"/>
      <c r="DC25" s="18" t="s">
        <v>106</v>
      </c>
      <c r="DD25" s="18"/>
      <c r="DE25" s="18" t="s">
        <v>106</v>
      </c>
      <c r="DF25" s="18"/>
      <c r="DG25" s="18"/>
      <c r="DH25" s="18"/>
      <c r="DI25" s="18"/>
      <c r="DJ25" s="18"/>
      <c r="DK25" s="18"/>
      <c r="DL25" s="18" t="s">
        <v>106</v>
      </c>
      <c r="DM25" s="18"/>
      <c r="DN25" s="18"/>
      <c r="DO25" s="18"/>
      <c r="DP25" s="18" t="s">
        <v>106</v>
      </c>
      <c r="DQ25" s="18"/>
      <c r="DR25" s="18"/>
      <c r="DS25" s="18"/>
      <c r="DT25" s="18"/>
      <c r="DU25" s="18"/>
      <c r="DV25" s="18" t="s">
        <v>106</v>
      </c>
      <c r="DW25" s="18" t="s">
        <v>106</v>
      </c>
      <c r="DX25" s="18"/>
      <c r="DY25" s="18"/>
      <c r="DZ25" s="18"/>
      <c r="EA25" s="18"/>
      <c r="EB25" s="18"/>
      <c r="EC25" s="18"/>
      <c r="ED25" s="18"/>
      <c r="EE25" s="18"/>
      <c r="EF25" s="18"/>
      <c r="EG25" s="18"/>
      <c r="EH25" s="18"/>
      <c r="EI25" s="18"/>
      <c r="EJ25" s="18"/>
      <c r="EK25" s="18"/>
      <c r="EL25" s="18" t="s">
        <v>106</v>
      </c>
      <c r="EM25" s="18"/>
      <c r="EN25" s="18"/>
      <c r="EO25" s="18"/>
      <c r="EP25" s="18"/>
      <c r="EQ25" s="18"/>
      <c r="ER25" s="18"/>
      <c r="ES25" s="18" t="s">
        <v>106</v>
      </c>
      <c r="ET25" s="18"/>
      <c r="EU25" s="18"/>
      <c r="EV25" s="18"/>
      <c r="EW25" s="18"/>
      <c r="EX25" s="18"/>
      <c r="EY25" s="18"/>
      <c r="EZ25" s="18"/>
      <c r="FA25" s="18"/>
      <c r="FB25" s="18"/>
      <c r="FC25" s="18"/>
      <c r="FD25" s="18"/>
      <c r="FE25" s="18"/>
      <c r="FF25" s="18"/>
      <c r="FG25" s="18"/>
      <c r="FH25" s="18"/>
      <c r="FI25" s="18"/>
      <c r="FJ25" s="18" t="s">
        <v>106</v>
      </c>
      <c r="FK25" s="18"/>
      <c r="FL25" s="18"/>
    </row>
    <row r="26" spans="1:168" x14ac:dyDescent="0.25">
      <c r="A26" s="160"/>
      <c r="B26" s="160"/>
      <c r="C26" s="160"/>
      <c r="D26" s="160"/>
      <c r="E26" s="160"/>
      <c r="F26" s="160"/>
      <c r="G26" s="160"/>
      <c r="H26" s="160"/>
      <c r="I26" s="160" t="s">
        <v>537</v>
      </c>
      <c r="J26" s="160"/>
      <c r="K26" s="160"/>
      <c r="L26" s="160"/>
      <c r="M26" s="160"/>
      <c r="N26" s="160"/>
      <c r="O26" s="160"/>
      <c r="P26" s="160"/>
      <c r="Q26" s="160"/>
      <c r="R26" s="160"/>
      <c r="S26" s="160"/>
      <c r="T26" s="160"/>
      <c r="U26" s="160"/>
      <c r="V26" s="160"/>
      <c r="W26" s="160"/>
      <c r="X26" s="160"/>
      <c r="Y26" s="160"/>
      <c r="Z26" s="160" t="s">
        <v>537</v>
      </c>
      <c r="AA26" s="160"/>
      <c r="AB26" s="160" t="s">
        <v>537</v>
      </c>
      <c r="AC26" s="160"/>
      <c r="AD26" s="160" t="s">
        <v>537</v>
      </c>
      <c r="AE26" s="160"/>
      <c r="AF26" s="160"/>
      <c r="AG26" s="160"/>
      <c r="AH26" s="160"/>
      <c r="AI26" s="160"/>
      <c r="AJ26" s="160" t="s">
        <v>537</v>
      </c>
      <c r="AK26" s="160"/>
      <c r="AL26" s="160" t="s">
        <v>537</v>
      </c>
      <c r="AM26" s="160"/>
      <c r="AN26" s="160"/>
      <c r="AO26" s="160"/>
      <c r="AP26" s="160"/>
      <c r="AQ26" s="160"/>
      <c r="AR26" s="160"/>
      <c r="AS26" s="160" t="s">
        <v>332</v>
      </c>
      <c r="AV26" s="160" t="s">
        <v>537</v>
      </c>
      <c r="AW26" s="160"/>
      <c r="AX26" s="160"/>
      <c r="AY26" s="160"/>
      <c r="AZ26" s="160"/>
      <c r="BA26" s="160"/>
      <c r="BB26" s="160"/>
      <c r="BC26" s="160"/>
      <c r="BD26" s="160"/>
      <c r="BE26" s="160" t="s">
        <v>537</v>
      </c>
      <c r="BF26" s="160"/>
      <c r="BG26" s="160"/>
      <c r="BH26" s="160"/>
      <c r="BI26" s="160" t="s">
        <v>537</v>
      </c>
      <c r="BJ26" s="160"/>
      <c r="BK26" s="160" t="s">
        <v>537</v>
      </c>
      <c r="BL26" s="160"/>
      <c r="BM26" s="160"/>
      <c r="BN26" s="160"/>
      <c r="BO26" s="160"/>
      <c r="BP26" s="160"/>
      <c r="BQ26" s="160"/>
      <c r="BR26" s="160"/>
      <c r="BS26" s="160"/>
      <c r="BT26" s="160" t="s">
        <v>537</v>
      </c>
      <c r="BU26" s="160"/>
      <c r="BV26" s="160"/>
      <c r="BW26" s="160"/>
      <c r="BX26" s="160"/>
      <c r="BY26" s="160"/>
      <c r="BZ26" s="160"/>
      <c r="CA26" s="160"/>
      <c r="CB26" s="160"/>
      <c r="CC26" s="160"/>
      <c r="CD26" s="160"/>
      <c r="CE26" s="160"/>
      <c r="CF26" s="160"/>
      <c r="CG26" s="160"/>
      <c r="CH26" s="160"/>
      <c r="CI26" s="160"/>
      <c r="CJ26" s="160"/>
      <c r="CK26" s="160"/>
      <c r="CL26" s="160"/>
      <c r="CM26" s="160"/>
      <c r="CN26" s="160"/>
      <c r="CO26" s="160"/>
      <c r="CP26" s="160"/>
      <c r="CQ26" s="160"/>
      <c r="CR26" s="160"/>
      <c r="CS26" s="160"/>
      <c r="CT26" s="160"/>
      <c r="CU26" s="160"/>
      <c r="CV26" s="160"/>
      <c r="CW26" s="160" t="s">
        <v>537</v>
      </c>
      <c r="CX26" s="160"/>
      <c r="CY26" s="160"/>
      <c r="CZ26" s="160"/>
      <c r="DA26" s="160"/>
      <c r="DB26" s="160"/>
      <c r="DC26" s="160" t="s">
        <v>537</v>
      </c>
      <c r="DD26" s="160"/>
      <c r="DE26" s="160" t="s">
        <v>537</v>
      </c>
      <c r="DF26" s="160"/>
      <c r="DG26" s="160"/>
      <c r="DH26" s="160"/>
      <c r="DI26" s="160"/>
      <c r="DJ26" s="160"/>
      <c r="DK26" s="160"/>
      <c r="DL26" s="160" t="s">
        <v>537</v>
      </c>
      <c r="DM26" s="160"/>
      <c r="DN26" s="160"/>
      <c r="DO26" s="160"/>
      <c r="DP26" s="160" t="s">
        <v>537</v>
      </c>
      <c r="DQ26" s="160"/>
      <c r="DR26" s="160"/>
      <c r="DS26" s="160"/>
      <c r="DT26" s="160"/>
      <c r="DU26" s="160"/>
      <c r="DV26" s="160" t="s">
        <v>537</v>
      </c>
      <c r="DW26" s="160" t="s">
        <v>537</v>
      </c>
      <c r="DX26" s="160"/>
      <c r="DY26" s="160"/>
      <c r="DZ26" s="160"/>
      <c r="EA26" s="160"/>
      <c r="EB26" s="160"/>
      <c r="EC26" s="160"/>
      <c r="ED26" s="160"/>
      <c r="EE26" s="160"/>
      <c r="EF26" s="160"/>
      <c r="EG26" s="160"/>
      <c r="EH26" s="160"/>
      <c r="EI26" s="160"/>
      <c r="EJ26" s="160"/>
      <c r="EK26" s="160"/>
      <c r="EL26" s="160" t="s">
        <v>537</v>
      </c>
      <c r="EM26" s="160"/>
      <c r="EN26" s="160"/>
      <c r="EO26" s="160"/>
      <c r="EP26" s="160"/>
      <c r="EQ26" s="160"/>
      <c r="ER26" s="160"/>
      <c r="ES26" s="160" t="s">
        <v>537</v>
      </c>
      <c r="ET26" s="160"/>
      <c r="EU26" s="160"/>
      <c r="EV26" s="160"/>
      <c r="EW26" s="160"/>
      <c r="EX26" s="160"/>
      <c r="EY26" s="160"/>
      <c r="EZ26" s="160"/>
      <c r="FA26" s="160"/>
      <c r="FB26" s="160"/>
      <c r="FC26" s="160"/>
      <c r="FD26" s="160"/>
      <c r="FE26" s="160"/>
      <c r="FF26" s="160"/>
      <c r="FG26" s="160"/>
      <c r="FH26" s="160"/>
      <c r="FI26" s="160"/>
      <c r="FJ26" s="160" t="s">
        <v>537</v>
      </c>
      <c r="FK26" s="160"/>
      <c r="FL26" s="160"/>
    </row>
    <row r="27" spans="1:168" x14ac:dyDescent="0.25">
      <c r="I27" s="160" t="s">
        <v>555</v>
      </c>
      <c r="Z27" s="160" t="s">
        <v>555</v>
      </c>
      <c r="AB27" s="160" t="s">
        <v>555</v>
      </c>
      <c r="AD27" s="160" t="s">
        <v>555</v>
      </c>
      <c r="AJ27" s="160" t="s">
        <v>555</v>
      </c>
      <c r="AL27" s="160" t="s">
        <v>555</v>
      </c>
      <c r="AS27" s="160" t="s">
        <v>333</v>
      </c>
      <c r="AV27" s="160" t="s">
        <v>555</v>
      </c>
      <c r="BE27" s="160" t="s">
        <v>555</v>
      </c>
      <c r="BI27" s="160" t="s">
        <v>555</v>
      </c>
      <c r="BK27" s="160" t="s">
        <v>555</v>
      </c>
      <c r="BT27" s="160" t="s">
        <v>555</v>
      </c>
      <c r="CW27" s="160" t="s">
        <v>555</v>
      </c>
      <c r="DC27" s="160" t="s">
        <v>555</v>
      </c>
      <c r="DE27" s="160" t="s">
        <v>555</v>
      </c>
      <c r="DL27" s="160" t="s">
        <v>555</v>
      </c>
      <c r="DP27" s="160" t="s">
        <v>555</v>
      </c>
      <c r="DV27" s="160" t="s">
        <v>555</v>
      </c>
      <c r="DW27" s="160" t="s">
        <v>555</v>
      </c>
      <c r="EL27" s="160" t="s">
        <v>555</v>
      </c>
      <c r="ES27" s="160" t="s">
        <v>555</v>
      </c>
      <c r="FJ27" s="160" t="s">
        <v>555</v>
      </c>
    </row>
    <row r="28" spans="1:168" x14ac:dyDescent="0.25">
      <c r="AS28" s="160" t="s">
        <v>334</v>
      </c>
    </row>
    <row r="29" spans="1:168" x14ac:dyDescent="0.25">
      <c r="AS29" s="160" t="s">
        <v>335</v>
      </c>
    </row>
    <row r="30" spans="1:168" x14ac:dyDescent="0.25">
      <c r="AS30" s="160" t="s">
        <v>336</v>
      </c>
    </row>
    <row r="31" spans="1:168" x14ac:dyDescent="0.25">
      <c r="AS31" s="160" t="s">
        <v>337</v>
      </c>
    </row>
    <row r="32" spans="1:168" x14ac:dyDescent="0.25">
      <c r="AS32" s="160" t="s">
        <v>555</v>
      </c>
    </row>
    <row r="33" spans="45:45" x14ac:dyDescent="0.25">
      <c r="AS33" s="160" t="s">
        <v>372</v>
      </c>
    </row>
    <row r="34" spans="45:45" x14ac:dyDescent="0.25">
      <c r="AS34" s="160" t="s">
        <v>375</v>
      </c>
    </row>
    <row r="35" spans="45:45" x14ac:dyDescent="0.25">
      <c r="AS35" s="160" t="s">
        <v>376</v>
      </c>
    </row>
    <row r="36" spans="45:45" x14ac:dyDescent="0.25">
      <c r="AS36" s="160" t="s">
        <v>419</v>
      </c>
    </row>
    <row r="37" spans="45:45" x14ac:dyDescent="0.25">
      <c r="AS37" s="160" t="s">
        <v>338</v>
      </c>
    </row>
    <row r="38" spans="45:45" x14ac:dyDescent="0.25">
      <c r="AS38" s="160" t="s">
        <v>339</v>
      </c>
    </row>
    <row r="39" spans="45:45" x14ac:dyDescent="0.25">
      <c r="AS39" s="160" t="s">
        <v>340</v>
      </c>
    </row>
    <row r="40" spans="45:45" x14ac:dyDescent="0.25">
      <c r="AS40" s="160" t="s">
        <v>341</v>
      </c>
    </row>
    <row r="41" spans="45:45" x14ac:dyDescent="0.25">
      <c r="AS41" s="160" t="s">
        <v>342</v>
      </c>
    </row>
    <row r="42" spans="45:45" x14ac:dyDescent="0.25">
      <c r="AS42" s="160" t="s">
        <v>343</v>
      </c>
    </row>
    <row r="43" spans="45:45" x14ac:dyDescent="0.25">
      <c r="AS43" s="160" t="s">
        <v>344</v>
      </c>
    </row>
    <row r="44" spans="45:45" x14ac:dyDescent="0.25">
      <c r="AS44" s="160" t="s">
        <v>345</v>
      </c>
    </row>
    <row r="45" spans="45:45" x14ac:dyDescent="0.25">
      <c r="AS45" s="160" t="s">
        <v>346</v>
      </c>
    </row>
    <row r="46" spans="45:45" x14ac:dyDescent="0.25">
      <c r="AS46" s="160" t="s">
        <v>347</v>
      </c>
    </row>
    <row r="47" spans="45:45" x14ac:dyDescent="0.25">
      <c r="AS47" s="160" t="s">
        <v>348</v>
      </c>
    </row>
    <row r="48" spans="45:45" x14ac:dyDescent="0.25">
      <c r="AS48" s="160" t="s">
        <v>349</v>
      </c>
    </row>
    <row r="49" spans="45:45" x14ac:dyDescent="0.25">
      <c r="AS49" s="160" t="s">
        <v>350</v>
      </c>
    </row>
    <row r="50" spans="45:45" x14ac:dyDescent="0.25">
      <c r="AS50" s="160" t="s">
        <v>351</v>
      </c>
    </row>
    <row r="51" spans="45:45" x14ac:dyDescent="0.25">
      <c r="AS51" s="160" t="s">
        <v>352</v>
      </c>
    </row>
    <row r="52" spans="45:45" x14ac:dyDescent="0.25">
      <c r="AS52" s="160" t="s">
        <v>353</v>
      </c>
    </row>
    <row r="53" spans="45:45" x14ac:dyDescent="0.25">
      <c r="AS53" s="160" t="s">
        <v>354</v>
      </c>
    </row>
    <row r="54" spans="45:45" x14ac:dyDescent="0.25">
      <c r="AS54" s="160" t="s">
        <v>355</v>
      </c>
    </row>
    <row r="55" spans="45:45" x14ac:dyDescent="0.25">
      <c r="AS55" s="160" t="s">
        <v>356</v>
      </c>
    </row>
    <row r="56" spans="45:45" x14ac:dyDescent="0.25">
      <c r="AS56" s="160" t="s">
        <v>357</v>
      </c>
    </row>
    <row r="57" spans="45:45" x14ac:dyDescent="0.25">
      <c r="AS57" s="160" t="s">
        <v>358</v>
      </c>
    </row>
    <row r="58" spans="45:45" x14ac:dyDescent="0.25">
      <c r="AS58" s="160" t="s">
        <v>359</v>
      </c>
    </row>
    <row r="59" spans="45:45" x14ac:dyDescent="0.25">
      <c r="AS59" s="160" t="s">
        <v>360</v>
      </c>
    </row>
    <row r="60" spans="45:45" x14ac:dyDescent="0.25">
      <c r="AS60" s="160" t="s">
        <v>361</v>
      </c>
    </row>
    <row r="61" spans="45:45" x14ac:dyDescent="0.25">
      <c r="AS61" s="160" t="s">
        <v>362</v>
      </c>
    </row>
    <row r="62" spans="45:45" x14ac:dyDescent="0.25">
      <c r="AS62" s="160" t="s">
        <v>474</v>
      </c>
    </row>
    <row r="63" spans="45:45" x14ac:dyDescent="0.25">
      <c r="AS63" s="160" t="s">
        <v>378</v>
      </c>
    </row>
    <row r="64" spans="45:45" x14ac:dyDescent="0.25">
      <c r="AS64" s="160" t="s">
        <v>477</v>
      </c>
    </row>
    <row r="65" spans="45:45" x14ac:dyDescent="0.25">
      <c r="AS65" s="160" t="s">
        <v>479</v>
      </c>
    </row>
    <row r="66" spans="45:45" x14ac:dyDescent="0.25">
      <c r="AS66" s="160" t="s">
        <v>363</v>
      </c>
    </row>
    <row r="67" spans="45:45" x14ac:dyDescent="0.25">
      <c r="AS67" s="160" t="s">
        <v>379</v>
      </c>
    </row>
    <row r="68" spans="45:45" x14ac:dyDescent="0.25">
      <c r="AS68" s="160" t="s">
        <v>381</v>
      </c>
    </row>
    <row r="69" spans="45:45" x14ac:dyDescent="0.25">
      <c r="AS69" s="160" t="s">
        <v>382</v>
      </c>
    </row>
    <row r="70" spans="45:45" x14ac:dyDescent="0.25">
      <c r="AS70" s="160" t="s">
        <v>383</v>
      </c>
    </row>
    <row r="71" spans="45:45" x14ac:dyDescent="0.25">
      <c r="AS71" s="160" t="s">
        <v>384</v>
      </c>
    </row>
    <row r="72" spans="45:45" x14ac:dyDescent="0.25">
      <c r="AS72" s="160" t="s">
        <v>385</v>
      </c>
    </row>
    <row r="73" spans="45:45" x14ac:dyDescent="0.25">
      <c r="AS73" s="160" t="s">
        <v>386</v>
      </c>
    </row>
    <row r="74" spans="45:45" x14ac:dyDescent="0.25">
      <c r="AS74" s="160" t="s">
        <v>387</v>
      </c>
    </row>
    <row r="75" spans="45:45" x14ac:dyDescent="0.25">
      <c r="AS75" s="160" t="s">
        <v>388</v>
      </c>
    </row>
  </sheetData>
  <sheetProtection formatCells="0" formatColumns="0" formatRows="0" insertColumns="0" insertRows="0" deleteColumns="0" deleteRows="0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/>
  </sheetPr>
  <dimension ref="A1:FL99"/>
  <sheetViews>
    <sheetView topLeftCell="AE41" workbookViewId="0">
      <selection activeCell="AM74" sqref="AM74"/>
    </sheetView>
  </sheetViews>
  <sheetFormatPr baseColWidth="10" defaultRowHeight="15" x14ac:dyDescent="0.25"/>
  <cols>
    <col min="2" max="2" width="16.28515625" bestFit="1" customWidth="1"/>
    <col min="3" max="3" width="14" bestFit="1" customWidth="1"/>
    <col min="4" max="4" width="20.42578125" bestFit="1" customWidth="1"/>
    <col min="5" max="5" width="26.42578125" bestFit="1" customWidth="1"/>
    <col min="6" max="6" width="26.5703125" bestFit="1" customWidth="1"/>
    <col min="10" max="10" width="25.5703125" bestFit="1" customWidth="1"/>
    <col min="12" max="12" width="39.7109375" bestFit="1" customWidth="1"/>
    <col min="13" max="13" width="10.85546875" customWidth="1"/>
    <col min="14" max="14" width="37" bestFit="1" customWidth="1"/>
    <col min="16" max="16" width="30.7109375" bestFit="1" customWidth="1"/>
    <col min="18" max="18" width="12.140625" bestFit="1" customWidth="1"/>
    <col min="19" max="19" width="35.5703125" bestFit="1" customWidth="1"/>
    <col min="21" max="21" width="13.140625" bestFit="1" customWidth="1"/>
    <col min="22" max="22" width="9.42578125" customWidth="1"/>
    <col min="23" max="23" width="11.140625" customWidth="1"/>
    <col min="24" max="24" width="11.42578125" customWidth="1"/>
    <col min="25" max="25" width="9.28515625" customWidth="1"/>
    <col min="27" max="27" width="9.5703125" bestFit="1" customWidth="1"/>
    <col min="28" max="28" width="7" customWidth="1"/>
    <col min="29" max="29" width="9.5703125" bestFit="1" customWidth="1"/>
    <col min="30" max="30" width="8" customWidth="1"/>
    <col min="31" max="31" width="13.42578125" customWidth="1"/>
    <col min="32" max="32" width="8.85546875" customWidth="1"/>
  </cols>
  <sheetData>
    <row r="1" spans="1:25" x14ac:dyDescent="0.25">
      <c r="L1" s="78" t="s">
        <v>128</v>
      </c>
      <c r="S1" s="7" t="s">
        <v>147</v>
      </c>
      <c r="U1" s="118" t="s">
        <v>179</v>
      </c>
    </row>
    <row r="2" spans="1:25" x14ac:dyDescent="0.25">
      <c r="A2" s="7" t="s">
        <v>62</v>
      </c>
      <c r="B2" s="7" t="s">
        <v>62</v>
      </c>
      <c r="C2" s="7" t="s">
        <v>1</v>
      </c>
      <c r="D2" s="7" t="s">
        <v>11</v>
      </c>
      <c r="E2" s="7" t="s">
        <v>15</v>
      </c>
      <c r="F2" s="7" t="s">
        <v>18</v>
      </c>
      <c r="H2" s="7" t="s">
        <v>94</v>
      </c>
      <c r="J2" s="7" t="s">
        <v>98</v>
      </c>
      <c r="L2" s="78" t="s">
        <v>127</v>
      </c>
      <c r="N2" s="7" t="s">
        <v>133</v>
      </c>
      <c r="O2" s="7"/>
      <c r="P2" s="7" t="s">
        <v>142</v>
      </c>
      <c r="S2" s="101" t="s">
        <v>148</v>
      </c>
      <c r="T2" s="117" t="str">
        <f>IF('Création OPCVM'!$C$7&lt;&gt;"sélectionner","OK","NOK")</f>
        <v>OK</v>
      </c>
      <c r="U2" s="119">
        <f>COUNTIF($T$2:$T$32,"NOK")</f>
        <v>17</v>
      </c>
    </row>
    <row r="3" spans="1:25" x14ac:dyDescent="0.25">
      <c r="A3" t="s">
        <v>6</v>
      </c>
      <c r="B3" s="18" t="s">
        <v>106</v>
      </c>
      <c r="C3" t="s">
        <v>8</v>
      </c>
      <c r="D3" s="18" t="s">
        <v>106</v>
      </c>
      <c r="E3" t="s">
        <v>16</v>
      </c>
      <c r="F3" s="58" t="s">
        <v>106</v>
      </c>
      <c r="H3" t="s">
        <v>8</v>
      </c>
      <c r="J3" s="18" t="s">
        <v>106</v>
      </c>
      <c r="L3" s="82" t="s">
        <v>129</v>
      </c>
      <c r="N3" s="79" t="s">
        <v>106</v>
      </c>
      <c r="P3" s="79" t="s">
        <v>106</v>
      </c>
      <c r="S3" s="101" t="s">
        <v>149</v>
      </c>
      <c r="T3" s="101" t="str">
        <f>IF(AND('Création OPCVM'!$F$9=FALSE,'Création OPCVM'!$F$10=FALSE),"NOK","OK")</f>
        <v>NOK</v>
      </c>
    </row>
    <row r="4" spans="1:25" x14ac:dyDescent="0.25">
      <c r="A4" t="s">
        <v>7</v>
      </c>
      <c r="B4" t="s">
        <v>6</v>
      </c>
      <c r="C4" t="s">
        <v>9</v>
      </c>
      <c r="D4" t="s">
        <v>12</v>
      </c>
      <c r="E4" t="s">
        <v>17</v>
      </c>
      <c r="F4" t="s">
        <v>19</v>
      </c>
      <c r="H4" t="s">
        <v>10</v>
      </c>
      <c r="J4" s="14" t="s">
        <v>99</v>
      </c>
      <c r="L4" s="82" t="s">
        <v>132</v>
      </c>
      <c r="N4" s="80" t="s">
        <v>134</v>
      </c>
      <c r="P4" s="80" t="s">
        <v>143</v>
      </c>
      <c r="S4" s="101" t="s">
        <v>150</v>
      </c>
      <c r="T4" s="101" t="str">
        <f>IF('Création OPCVM'!$C$14&lt;&gt;"","OK","NOK")</f>
        <v>NOK</v>
      </c>
    </row>
    <row r="5" spans="1:25" x14ac:dyDescent="0.25">
      <c r="B5" t="s">
        <v>7</v>
      </c>
      <c r="C5" t="s">
        <v>10</v>
      </c>
      <c r="D5" t="s">
        <v>13</v>
      </c>
      <c r="F5" t="s">
        <v>20</v>
      </c>
      <c r="H5" t="s">
        <v>95</v>
      </c>
      <c r="J5" s="14" t="s">
        <v>100</v>
      </c>
      <c r="L5" s="82" t="s">
        <v>130</v>
      </c>
      <c r="N5" s="80" t="s">
        <v>135</v>
      </c>
      <c r="P5" s="81" t="s">
        <v>144</v>
      </c>
      <c r="S5" s="101" t="s">
        <v>151</v>
      </c>
      <c r="T5" s="101" t="str">
        <f>IF('Création OPCVM'!$C$15&lt;&gt;"","OK","NOK")</f>
        <v>NOK</v>
      </c>
    </row>
    <row r="6" spans="1:25" x14ac:dyDescent="0.25">
      <c r="D6" t="s">
        <v>14</v>
      </c>
      <c r="F6" t="s">
        <v>122</v>
      </c>
      <c r="J6" s="14" t="s">
        <v>101</v>
      </c>
      <c r="L6" s="83" t="s">
        <v>131</v>
      </c>
      <c r="N6" s="80" t="s">
        <v>136</v>
      </c>
      <c r="S6" s="101" t="s">
        <v>152</v>
      </c>
      <c r="T6" s="101" t="str">
        <f>IF('Création OPCVM'!$C$18="Sélectionner","NOK","OK")</f>
        <v>OK</v>
      </c>
    </row>
    <row r="7" spans="1:25" x14ac:dyDescent="0.25">
      <c r="A7" s="7" t="s">
        <v>195</v>
      </c>
      <c r="F7" t="s">
        <v>123</v>
      </c>
      <c r="J7" s="14" t="s">
        <v>2</v>
      </c>
      <c r="N7" s="80" t="s">
        <v>137</v>
      </c>
      <c r="S7" s="101" t="s">
        <v>153</v>
      </c>
      <c r="T7" s="101" t="str">
        <f>IF('Création OPCVM'!$C$20="Sélectionner","NOK","OK")</f>
        <v>OK</v>
      </c>
    </row>
    <row r="8" spans="1:25" x14ac:dyDescent="0.25">
      <c r="A8" s="7" t="s">
        <v>193</v>
      </c>
      <c r="J8" s="14" t="s">
        <v>3</v>
      </c>
      <c r="N8" s="80" t="s">
        <v>138</v>
      </c>
      <c r="S8" s="103" t="s">
        <v>154</v>
      </c>
      <c r="T8" s="103" t="str">
        <f>IF('Création OPCVM'!$C$21="Sélectionner","NOK","OK")</f>
        <v>OK</v>
      </c>
    </row>
    <row r="9" spans="1:25" x14ac:dyDescent="0.25">
      <c r="A9" s="7" t="s">
        <v>194</v>
      </c>
      <c r="N9" s="80" t="s">
        <v>139</v>
      </c>
      <c r="S9" s="104" t="s">
        <v>155</v>
      </c>
      <c r="T9" s="104" t="str">
        <f>IF('Création OPCVM'!$C22="Sélectionner","NOK","OK")</f>
        <v>OK</v>
      </c>
      <c r="U9" s="98"/>
      <c r="V9" s="126" t="s">
        <v>0</v>
      </c>
      <c r="W9" s="126" t="s">
        <v>174</v>
      </c>
      <c r="X9" s="126" t="s">
        <v>175</v>
      </c>
      <c r="Y9" s="126" t="s">
        <v>176</v>
      </c>
    </row>
    <row r="10" spans="1:25" x14ac:dyDescent="0.25">
      <c r="N10" s="80" t="s">
        <v>140</v>
      </c>
      <c r="S10" s="126" t="s">
        <v>156</v>
      </c>
      <c r="T10" s="126" t="str">
        <f>IF(OR('Création OPCVM'!$I$15="",'Création OPCVM'!$I$17="",'Création OPCVM'!$I$18="",'Création OPCVM'!$I$19=""),"NOK","OK")</f>
        <v>NOK</v>
      </c>
      <c r="U10" s="126"/>
      <c r="V10" s="126" t="str">
        <f>IF(AND($T$10="NOK",'Création OPCVM'!$I$15=""),"NOK","OK")</f>
        <v>NOK</v>
      </c>
      <c r="W10" s="126" t="str">
        <f>IF(AND($T$10="NOK",'Création OPCVM'!$I$17=""),"NOK","OK")</f>
        <v>NOK</v>
      </c>
      <c r="X10" s="126" t="str">
        <f>IF(AND($T$10="NOK",'Création OPCVM'!$I$18=""),"NOK","OK")</f>
        <v>NOK</v>
      </c>
      <c r="Y10" s="126" t="str">
        <f>IF(AND($T$10="NOK",'Création OPCVM'!$I$19=""),"NOK","OK")</f>
        <v>NOK</v>
      </c>
    </row>
    <row r="11" spans="1:25" x14ac:dyDescent="0.25">
      <c r="N11" s="81" t="s">
        <v>141</v>
      </c>
      <c r="S11" s="104" t="s">
        <v>157</v>
      </c>
      <c r="T11" s="105" t="str">
        <f>IF('Création OPCVM'!$M$17&lt;&gt;"","OK","NOK")</f>
        <v>NOK</v>
      </c>
    </row>
    <row r="12" spans="1:25" x14ac:dyDescent="0.25">
      <c r="B12" s="7" t="s">
        <v>177</v>
      </c>
      <c r="S12" s="106" t="s">
        <v>158</v>
      </c>
      <c r="T12" s="107" t="str">
        <f>IF('Création OPCVM'!$Q$19&lt;&gt;"","OK","NOK")</f>
        <v>NOK</v>
      </c>
    </row>
    <row r="13" spans="1:25" x14ac:dyDescent="0.25">
      <c r="B13" t="s">
        <v>106</v>
      </c>
      <c r="S13" s="104" t="s">
        <v>159</v>
      </c>
      <c r="T13" s="104" t="str">
        <f>IF(AND('Création OPCVM'!$C$28&lt;&gt;"",'Création OPCVM'!$F$28&lt;&gt;""),"OK","NOK")</f>
        <v>NOK</v>
      </c>
    </row>
    <row r="14" spans="1:25" x14ac:dyDescent="0.25">
      <c r="B14" t="s">
        <v>145</v>
      </c>
      <c r="S14" s="104" t="s">
        <v>160</v>
      </c>
      <c r="T14" s="104" t="str">
        <f>IF(AND('Création OPCVM'!$C$29&lt;&gt;"",'Création OPCVM'!$F$29&lt;&gt;""),"OK","NOK")</f>
        <v>NOK</v>
      </c>
    </row>
    <row r="15" spans="1:25" x14ac:dyDescent="0.25">
      <c r="B15" t="s">
        <v>178</v>
      </c>
      <c r="S15" s="104" t="s">
        <v>161</v>
      </c>
      <c r="T15" s="104" t="str">
        <f>IF(AND('Création OPCVM'!$C$30&lt;&gt;"",'Création OPCVM'!$F$30&lt;&gt;""),"OK","NOK")</f>
        <v>NOK</v>
      </c>
    </row>
    <row r="16" spans="1:25" x14ac:dyDescent="0.25">
      <c r="S16" s="104" t="s">
        <v>162</v>
      </c>
      <c r="T16" s="104" t="str">
        <f>IF(AND('Création OPCVM'!$C$31&lt;&gt;"",'Création OPCVM'!$F$31&lt;&gt;""),"OK","NOK")</f>
        <v>NOK</v>
      </c>
    </row>
    <row r="17" spans="19:33" x14ac:dyDescent="0.25">
      <c r="S17" s="104" t="s">
        <v>59</v>
      </c>
      <c r="T17" s="104" t="str">
        <f>IF(AND('Création OPCVM'!$C$32&lt;&gt;"",'Création OPCVM'!$F$32&lt;&gt;""),"OK","NOK")</f>
        <v>NOK</v>
      </c>
    </row>
    <row r="18" spans="19:33" x14ac:dyDescent="0.25">
      <c r="S18" s="104" t="s">
        <v>163</v>
      </c>
      <c r="T18" s="104" t="str">
        <f>IF(AND('Création OPCVM'!$C$33&lt;&gt;"",'Création OPCVM'!$F$33&lt;&gt;""),"OK","NOK")</f>
        <v>NOK</v>
      </c>
    </row>
    <row r="19" spans="19:33" x14ac:dyDescent="0.25">
      <c r="S19" s="104" t="s">
        <v>164</v>
      </c>
      <c r="T19" s="104" t="str">
        <f>IF(AND('Création OPCVM'!$C$34&lt;&gt;"",'Création OPCVM'!$F$34&lt;&gt;""),"OK","NOK")</f>
        <v>NOK</v>
      </c>
    </row>
    <row r="20" spans="19:33" x14ac:dyDescent="0.25">
      <c r="S20" s="104" t="s">
        <v>165</v>
      </c>
      <c r="T20" s="104" t="str">
        <f>IF('Création OPCVM'!$D$57&lt;&gt;"Sélectionner","OK","NOK")</f>
        <v>OK</v>
      </c>
    </row>
    <row r="21" spans="19:33" x14ac:dyDescent="0.25">
      <c r="S21" s="104" t="s">
        <v>166</v>
      </c>
      <c r="T21" s="104" t="str">
        <f>IF('Création OPCVM'!$D$58&lt;&gt;"Sélectionner","OK","NOK")</f>
        <v>OK</v>
      </c>
    </row>
    <row r="22" spans="19:33" x14ac:dyDescent="0.25">
      <c r="S22" s="104" t="s">
        <v>146</v>
      </c>
      <c r="T22" s="104" t="str">
        <f>IF('Création OPCVM'!$B$63="","NOK","OK")</f>
        <v>NOK</v>
      </c>
    </row>
    <row r="23" spans="19:33" x14ac:dyDescent="0.25">
      <c r="S23" s="104" t="s">
        <v>167</v>
      </c>
      <c r="T23" s="104" t="str">
        <f>IF('Création OPCVM'!$F$63&lt;&gt;"Sélectionner","OK","NOK")</f>
        <v>OK</v>
      </c>
    </row>
    <row r="24" spans="19:33" x14ac:dyDescent="0.25">
      <c r="S24" s="104" t="s">
        <v>168</v>
      </c>
      <c r="T24" s="104" t="str">
        <f>IF('Création OPCVM'!$E$68&lt;&gt;"Sélectionner","OK","NOK")</f>
        <v>OK</v>
      </c>
    </row>
    <row r="25" spans="19:33" x14ac:dyDescent="0.25">
      <c r="S25" s="104" t="s">
        <v>169</v>
      </c>
      <c r="T25" s="104" t="str">
        <f>IF('Création OPCVM'!$E$69&lt;&gt;"","OK","NOK")</f>
        <v>NOK</v>
      </c>
    </row>
    <row r="26" spans="19:33" x14ac:dyDescent="0.25">
      <c r="S26" s="104" t="s">
        <v>170</v>
      </c>
      <c r="T26" s="104" t="str">
        <f>IF('Création OPCVM'!$E$72&lt;&gt;"","OK","NOK")</f>
        <v>NOK</v>
      </c>
    </row>
    <row r="27" spans="19:33" x14ac:dyDescent="0.25">
      <c r="S27" s="104" t="s">
        <v>171</v>
      </c>
      <c r="T27" s="104" t="str">
        <f>IF('Création OPCVM'!$E$75&lt;&gt;"Sélectionner","OK","NOK")</f>
        <v>OK</v>
      </c>
    </row>
    <row r="28" spans="19:33" x14ac:dyDescent="0.25">
      <c r="S28" s="104" t="s">
        <v>172</v>
      </c>
      <c r="T28" s="104" t="str">
        <f>IF(AND('Création OPCVM'!$F$87=TRUE,'Création OPCVM'!$C$90=FALSE,'Création OPCVM'!$C$95=FALSE),"NOK",IF(AND('Création OPCVM'!$F$87=TRUE,OR('Création OPCVM'!$C$90=TRUE,'Création OPCVM'!$C$95=TRUE)),"OK",IF('Création OPCVM'!F87=2,"OK","OK")))</f>
        <v>OK</v>
      </c>
    </row>
    <row r="29" spans="19:33" ht="30.75" customHeight="1" x14ac:dyDescent="0.25">
      <c r="S29" s="124" t="s">
        <v>173</v>
      </c>
      <c r="T29" s="125" t="str">
        <f>IF(AND('Création OPCVM'!$F$87=TRUE,'Création OPCVM'!$A$100=FALSE,'Création OPCVM'!$A$102=FALSE),"NOK",IF(AND('Création OPCVM'!$F$87=TRUE,OR('Création OPCVM'!$A$100=TRUE,'Création OPCVM'!$A$102=TRUE)),"OK",IF('Création OPCVM'!$F$87=FALSE,"OK","OK")))</f>
        <v>OK</v>
      </c>
      <c r="V29" s="127" t="s">
        <v>4</v>
      </c>
      <c r="W29" s="127" t="s">
        <v>182</v>
      </c>
      <c r="X29" s="128" t="s">
        <v>183</v>
      </c>
      <c r="Y29" s="127" t="s">
        <v>184</v>
      </c>
      <c r="Z29" s="129" t="s">
        <v>5</v>
      </c>
      <c r="AA29" s="129" t="s">
        <v>192</v>
      </c>
      <c r="AB29" s="127" t="s">
        <v>185</v>
      </c>
      <c r="AC29" s="129" t="s">
        <v>191</v>
      </c>
      <c r="AD29" s="127" t="s">
        <v>186</v>
      </c>
      <c r="AE29" s="129" t="s">
        <v>187</v>
      </c>
      <c r="AF29" s="129" t="s">
        <v>188</v>
      </c>
      <c r="AG29" s="129" t="s">
        <v>189</v>
      </c>
    </row>
    <row r="30" spans="19:33" x14ac:dyDescent="0.25">
      <c r="S30" s="126" t="s">
        <v>181</v>
      </c>
      <c r="T30" s="126" t="e">
        <f>IF(AND(V30="OK",W30="OK",X30="OK",Y30="OK",Z30="OK",AA30="OK",AB30="OK",AC30="OK",AD30="OK",AE30="OK",AF30="OK",AG30="OK"),"OK","NOK")</f>
        <v>#REF!</v>
      </c>
      <c r="U30" s="126"/>
      <c r="V30" s="126" t="e">
        <f>IF(#REF!&lt;&gt;"","OK","NOK")</f>
        <v>#REF!</v>
      </c>
      <c r="W30" s="126" t="e">
        <f>IF(#REF!&lt;&gt;"Sélectionner","Ok","NOK")</f>
        <v>#REF!</v>
      </c>
      <c r="X30" s="126" t="e">
        <f>IF(#REF!&lt;&gt;"Sélectionner","OK","NOK")</f>
        <v>#REF!</v>
      </c>
      <c r="Y30" s="126" t="e">
        <f>IF(#REF!&lt;&gt;"","OK","NOK")</f>
        <v>#REF!</v>
      </c>
      <c r="Z30" s="126" t="e">
        <f>IF(#REF!&lt;&gt;"Sélectionner","OK","NOK")</f>
        <v>#REF!</v>
      </c>
      <c r="AA30" s="126" t="e">
        <f>IF(#REF!&lt;&gt;"Sélectionner","OK","NOK")</f>
        <v>#REF!</v>
      </c>
      <c r="AB30" s="126" t="e">
        <f>IF(#REF!&lt;&gt;"","OK","NOK")</f>
        <v>#REF!</v>
      </c>
      <c r="AC30" s="126" t="e">
        <f>IF(#REF!&lt;&gt;"Sélectionner","OK","NOK")</f>
        <v>#REF!</v>
      </c>
      <c r="AD30" s="126" t="e">
        <f>IF(#REF!&lt;&gt;"","OK","NOK")</f>
        <v>#REF!</v>
      </c>
      <c r="AE30" s="126" t="e">
        <f>IF(#REF!&lt;&gt;"Sélectionner","OK","NOK")</f>
        <v>#REF!</v>
      </c>
      <c r="AF30" s="126" t="e">
        <f>IF(#REF!&lt;&gt;"Sélectionner","OK","NOK")</f>
        <v>#REF!</v>
      </c>
      <c r="AG30" s="126" t="e">
        <f>IF(#REF!&lt;&gt;"Sélectionner","OK","NOK")</f>
        <v>#REF!</v>
      </c>
    </row>
    <row r="31" spans="19:33" x14ac:dyDescent="0.25">
      <c r="S31" s="145" t="s">
        <v>63</v>
      </c>
      <c r="T31" s="104" t="str">
        <f>IF(AND('Création OPCVM'!$C$35&lt;&gt;"",'Création OPCVM'!$F$35&lt;&gt;""),"OK","NOK")</f>
        <v>NOK</v>
      </c>
    </row>
    <row r="32" spans="19:33" x14ac:dyDescent="0.25">
      <c r="S32" s="145" t="s">
        <v>127</v>
      </c>
      <c r="T32" s="145" t="str">
        <f>IF('Création OPCVM'!I23="Sélectionner","NOK","OK")</f>
        <v>OK</v>
      </c>
    </row>
    <row r="40" spans="2:168" x14ac:dyDescent="0.25">
      <c r="B40" t="s">
        <v>74</v>
      </c>
      <c r="C40" t="s">
        <v>196</v>
      </c>
      <c r="D40" t="s">
        <v>197</v>
      </c>
      <c r="E40" t="s">
        <v>198</v>
      </c>
      <c r="F40" t="s">
        <v>199</v>
      </c>
      <c r="G40" t="s">
        <v>200</v>
      </c>
      <c r="H40" t="s">
        <v>65</v>
      </c>
      <c r="I40" t="s">
        <v>201</v>
      </c>
      <c r="J40" t="s">
        <v>202</v>
      </c>
      <c r="K40" t="s">
        <v>203</v>
      </c>
      <c r="L40" t="s">
        <v>204</v>
      </c>
      <c r="M40" t="s">
        <v>205</v>
      </c>
      <c r="N40" t="s">
        <v>67</v>
      </c>
      <c r="O40" t="s">
        <v>206</v>
      </c>
      <c r="P40" t="s">
        <v>66</v>
      </c>
      <c r="Q40" t="s">
        <v>207</v>
      </c>
      <c r="R40" t="s">
        <v>208</v>
      </c>
      <c r="S40" t="s">
        <v>209</v>
      </c>
      <c r="T40" t="s">
        <v>210</v>
      </c>
      <c r="U40" t="s">
        <v>211</v>
      </c>
      <c r="V40" t="s">
        <v>212</v>
      </c>
      <c r="W40" t="s">
        <v>68</v>
      </c>
      <c r="X40" t="s">
        <v>213</v>
      </c>
      <c r="Y40" t="s">
        <v>214</v>
      </c>
      <c r="Z40" t="s">
        <v>215</v>
      </c>
      <c r="AA40" t="s">
        <v>216</v>
      </c>
      <c r="AB40" t="s">
        <v>217</v>
      </c>
      <c r="AC40" t="s">
        <v>69</v>
      </c>
      <c r="AD40" t="s">
        <v>218</v>
      </c>
      <c r="AE40" t="s">
        <v>219</v>
      </c>
      <c r="AF40" t="s">
        <v>70</v>
      </c>
      <c r="AG40" t="s">
        <v>220</v>
      </c>
      <c r="AH40" t="s">
        <v>221</v>
      </c>
      <c r="AI40" t="s">
        <v>222</v>
      </c>
      <c r="AJ40" t="s">
        <v>223</v>
      </c>
      <c r="AK40" t="s">
        <v>224</v>
      </c>
      <c r="AL40" t="s">
        <v>225</v>
      </c>
      <c r="AM40" t="s">
        <v>226</v>
      </c>
      <c r="AN40" t="s">
        <v>227</v>
      </c>
      <c r="AO40" t="s">
        <v>228</v>
      </c>
      <c r="AP40" t="s">
        <v>73</v>
      </c>
      <c r="AQ40" t="s">
        <v>229</v>
      </c>
      <c r="AR40" t="s">
        <v>230</v>
      </c>
      <c r="AS40" t="s">
        <v>231</v>
      </c>
      <c r="AT40" t="s">
        <v>232</v>
      </c>
      <c r="AU40" t="s">
        <v>233</v>
      </c>
      <c r="AV40" t="s">
        <v>234</v>
      </c>
      <c r="AW40" t="s">
        <v>235</v>
      </c>
      <c r="AX40" t="s">
        <v>236</v>
      </c>
      <c r="AY40" t="s">
        <v>237</v>
      </c>
      <c r="AZ40" t="s">
        <v>238</v>
      </c>
      <c r="BA40" t="s">
        <v>239</v>
      </c>
      <c r="BB40" t="s">
        <v>240</v>
      </c>
      <c r="BC40" t="s">
        <v>241</v>
      </c>
      <c r="BD40" t="s">
        <v>242</v>
      </c>
      <c r="BE40" t="s">
        <v>243</v>
      </c>
      <c r="BF40" t="s">
        <v>244</v>
      </c>
      <c r="BG40" t="s">
        <v>72</v>
      </c>
      <c r="BH40" t="s">
        <v>245</v>
      </c>
      <c r="BI40" t="s">
        <v>246</v>
      </c>
      <c r="BJ40" t="s">
        <v>77</v>
      </c>
      <c r="BK40" t="s">
        <v>247</v>
      </c>
      <c r="BL40" t="s">
        <v>248</v>
      </c>
      <c r="BM40" t="s">
        <v>76</v>
      </c>
      <c r="BN40" t="s">
        <v>249</v>
      </c>
      <c r="BO40" t="s">
        <v>250</v>
      </c>
      <c r="BP40" t="s">
        <v>251</v>
      </c>
      <c r="BQ40" t="s">
        <v>252</v>
      </c>
      <c r="BR40" t="s">
        <v>253</v>
      </c>
      <c r="BS40" t="s">
        <v>78</v>
      </c>
      <c r="BT40" t="s">
        <v>254</v>
      </c>
      <c r="BU40" t="s">
        <v>79</v>
      </c>
      <c r="BV40" t="s">
        <v>255</v>
      </c>
      <c r="BW40" t="s">
        <v>256</v>
      </c>
      <c r="BX40" t="s">
        <v>257</v>
      </c>
      <c r="BY40" t="s">
        <v>258</v>
      </c>
      <c r="BZ40" t="s">
        <v>71</v>
      </c>
      <c r="CA40" t="s">
        <v>80</v>
      </c>
      <c r="CB40" t="s">
        <v>259</v>
      </c>
      <c r="CC40" t="s">
        <v>260</v>
      </c>
      <c r="CD40" t="s">
        <v>261</v>
      </c>
      <c r="CE40" t="s">
        <v>81</v>
      </c>
      <c r="CF40" t="s">
        <v>88</v>
      </c>
      <c r="CG40" t="s">
        <v>262</v>
      </c>
      <c r="CH40" t="s">
        <v>263</v>
      </c>
      <c r="CI40" t="s">
        <v>264</v>
      </c>
      <c r="CJ40" t="s">
        <v>265</v>
      </c>
      <c r="CK40" t="s">
        <v>266</v>
      </c>
      <c r="CL40" t="s">
        <v>267</v>
      </c>
      <c r="CM40" t="s">
        <v>268</v>
      </c>
      <c r="CN40" t="s">
        <v>269</v>
      </c>
      <c r="CO40" t="s">
        <v>270</v>
      </c>
      <c r="CP40" t="s">
        <v>271</v>
      </c>
      <c r="CQ40" t="s">
        <v>272</v>
      </c>
      <c r="CR40" t="s">
        <v>273</v>
      </c>
      <c r="CS40" t="s">
        <v>274</v>
      </c>
      <c r="CT40" t="s">
        <v>75</v>
      </c>
      <c r="CU40" t="s">
        <v>275</v>
      </c>
      <c r="CV40" t="s">
        <v>276</v>
      </c>
      <c r="CW40" t="s">
        <v>277</v>
      </c>
      <c r="CX40" t="s">
        <v>82</v>
      </c>
      <c r="CY40" t="s">
        <v>278</v>
      </c>
      <c r="CZ40" t="s">
        <v>279</v>
      </c>
      <c r="DA40" t="s">
        <v>280</v>
      </c>
      <c r="DB40" t="s">
        <v>281</v>
      </c>
      <c r="DC40" t="s">
        <v>282</v>
      </c>
      <c r="DD40" t="s">
        <v>283</v>
      </c>
      <c r="DE40" t="s">
        <v>284</v>
      </c>
      <c r="DF40" t="s">
        <v>83</v>
      </c>
      <c r="DG40" t="s">
        <v>285</v>
      </c>
      <c r="DH40" t="s">
        <v>85</v>
      </c>
      <c r="DI40" t="s">
        <v>286</v>
      </c>
      <c r="DJ40" t="s">
        <v>86</v>
      </c>
      <c r="DK40" t="s">
        <v>84</v>
      </c>
      <c r="DL40" t="s">
        <v>287</v>
      </c>
      <c r="DM40" t="s">
        <v>288</v>
      </c>
      <c r="DN40" t="s">
        <v>87</v>
      </c>
      <c r="DO40" t="s">
        <v>289</v>
      </c>
      <c r="DP40" t="s">
        <v>290</v>
      </c>
      <c r="DQ40" t="s">
        <v>291</v>
      </c>
      <c r="DR40" t="s">
        <v>64</v>
      </c>
      <c r="DS40" t="s">
        <v>292</v>
      </c>
      <c r="DT40" t="s">
        <v>293</v>
      </c>
      <c r="DU40" t="s">
        <v>162</v>
      </c>
      <c r="DV40" t="s">
        <v>294</v>
      </c>
      <c r="DW40" t="s">
        <v>295</v>
      </c>
      <c r="DX40" t="s">
        <v>296</v>
      </c>
      <c r="DY40" t="s">
        <v>297</v>
      </c>
      <c r="DZ40" t="s">
        <v>298</v>
      </c>
      <c r="EA40" t="s">
        <v>299</v>
      </c>
      <c r="EB40" t="s">
        <v>300</v>
      </c>
      <c r="EC40" t="s">
        <v>301</v>
      </c>
      <c r="ED40" t="s">
        <v>302</v>
      </c>
      <c r="EE40" t="s">
        <v>303</v>
      </c>
      <c r="EF40" t="s">
        <v>304</v>
      </c>
      <c r="EG40" t="s">
        <v>89</v>
      </c>
      <c r="EH40" t="s">
        <v>305</v>
      </c>
      <c r="EI40" t="s">
        <v>306</v>
      </c>
      <c r="EJ40" t="s">
        <v>90</v>
      </c>
      <c r="EK40" t="s">
        <v>307</v>
      </c>
      <c r="EL40" t="s">
        <v>308</v>
      </c>
      <c r="EM40" t="s">
        <v>309</v>
      </c>
      <c r="EN40" t="s">
        <v>310</v>
      </c>
      <c r="EO40" t="s">
        <v>311</v>
      </c>
      <c r="EP40" t="s">
        <v>312</v>
      </c>
      <c r="EQ40" t="s">
        <v>313</v>
      </c>
      <c r="ER40" t="s">
        <v>314</v>
      </c>
      <c r="ES40" t="s">
        <v>315</v>
      </c>
      <c r="ET40" t="s">
        <v>316</v>
      </c>
      <c r="EU40" t="s">
        <v>317</v>
      </c>
      <c r="EV40" t="s">
        <v>91</v>
      </c>
      <c r="EW40" t="s">
        <v>92</v>
      </c>
      <c r="EX40" t="s">
        <v>318</v>
      </c>
      <c r="EY40" t="s">
        <v>319</v>
      </c>
      <c r="EZ40" t="s">
        <v>320</v>
      </c>
      <c r="FA40" t="s">
        <v>321</v>
      </c>
      <c r="FB40" t="s">
        <v>322</v>
      </c>
      <c r="FC40" t="s">
        <v>323</v>
      </c>
      <c r="FD40" t="s">
        <v>93</v>
      </c>
      <c r="FE40" t="s">
        <v>324</v>
      </c>
      <c r="FF40" t="s">
        <v>325</v>
      </c>
      <c r="FG40" t="s">
        <v>326</v>
      </c>
      <c r="FH40" t="s">
        <v>327</v>
      </c>
      <c r="FI40" t="s">
        <v>328</v>
      </c>
      <c r="FJ40" t="s">
        <v>329</v>
      </c>
      <c r="FK40" t="s">
        <v>330</v>
      </c>
      <c r="FL40" t="s">
        <v>331</v>
      </c>
    </row>
    <row r="41" spans="2:168" x14ac:dyDescent="0.25">
      <c r="AS41" s="18" t="s">
        <v>106</v>
      </c>
    </row>
    <row r="42" spans="2:168" x14ac:dyDescent="0.25">
      <c r="AS42" s="160" t="s">
        <v>332</v>
      </c>
    </row>
    <row r="43" spans="2:168" x14ac:dyDescent="0.25">
      <c r="AS43" s="160" t="s">
        <v>333</v>
      </c>
    </row>
    <row r="44" spans="2:168" x14ac:dyDescent="0.25">
      <c r="AS44" s="160" t="s">
        <v>334</v>
      </c>
    </row>
    <row r="45" spans="2:168" x14ac:dyDescent="0.25">
      <c r="AS45" s="160" t="s">
        <v>335</v>
      </c>
    </row>
    <row r="46" spans="2:168" x14ac:dyDescent="0.25">
      <c r="AS46" s="160" t="s">
        <v>336</v>
      </c>
    </row>
    <row r="47" spans="2:168" x14ac:dyDescent="0.25">
      <c r="AS47" s="160" t="s">
        <v>337</v>
      </c>
    </row>
    <row r="48" spans="2:168" x14ac:dyDescent="0.25">
      <c r="AS48" s="160" t="s">
        <v>338</v>
      </c>
    </row>
    <row r="49" spans="2:45" x14ac:dyDescent="0.25">
      <c r="AS49" s="160" t="s">
        <v>339</v>
      </c>
    </row>
    <row r="50" spans="2:45" x14ac:dyDescent="0.25">
      <c r="B50" s="154" t="s">
        <v>364</v>
      </c>
      <c r="C50" s="155" t="s">
        <v>365</v>
      </c>
      <c r="D50" s="155" t="s">
        <v>366</v>
      </c>
      <c r="E50" s="156" t="s">
        <v>367</v>
      </c>
      <c r="F50" s="156" t="s">
        <v>368</v>
      </c>
      <c r="AS50" s="160" t="s">
        <v>340</v>
      </c>
    </row>
    <row r="51" spans="2:45" x14ac:dyDescent="0.25">
      <c r="B51" s="157" t="s">
        <v>332</v>
      </c>
      <c r="C51" s="158" t="s">
        <v>369</v>
      </c>
      <c r="D51" s="159">
        <v>0.375</v>
      </c>
      <c r="E51" s="158" t="s">
        <v>370</v>
      </c>
      <c r="F51" s="159">
        <v>0</v>
      </c>
      <c r="AS51" s="160" t="s">
        <v>341</v>
      </c>
    </row>
    <row r="52" spans="2:45" x14ac:dyDescent="0.25">
      <c r="B52" s="157" t="s">
        <v>333</v>
      </c>
      <c r="C52" s="158" t="s">
        <v>369</v>
      </c>
      <c r="D52" s="159">
        <v>0.375</v>
      </c>
      <c r="E52" s="158" t="s">
        <v>370</v>
      </c>
      <c r="F52" s="159">
        <v>0</v>
      </c>
      <c r="AS52" s="160" t="s">
        <v>342</v>
      </c>
    </row>
    <row r="53" spans="2:45" x14ac:dyDescent="0.25">
      <c r="B53" s="157" t="s">
        <v>334</v>
      </c>
      <c r="C53" s="158" t="s">
        <v>369</v>
      </c>
      <c r="D53" s="159">
        <v>0.375</v>
      </c>
      <c r="E53" s="158" t="s">
        <v>370</v>
      </c>
      <c r="F53" s="159">
        <v>0</v>
      </c>
      <c r="AS53" s="160" t="s">
        <v>343</v>
      </c>
    </row>
    <row r="54" spans="2:45" x14ac:dyDescent="0.25">
      <c r="B54" s="157" t="s">
        <v>335</v>
      </c>
      <c r="C54" s="158" t="s">
        <v>369</v>
      </c>
      <c r="D54" s="159">
        <v>0.375</v>
      </c>
      <c r="E54" s="158" t="s">
        <v>370</v>
      </c>
      <c r="F54" s="159">
        <v>0</v>
      </c>
      <c r="AS54" s="160" t="s">
        <v>344</v>
      </c>
    </row>
    <row r="55" spans="2:45" x14ac:dyDescent="0.25">
      <c r="B55" s="157" t="s">
        <v>336</v>
      </c>
      <c r="C55" s="158" t="s">
        <v>369</v>
      </c>
      <c r="D55" s="159">
        <v>0.375</v>
      </c>
      <c r="E55" s="158" t="s">
        <v>370</v>
      </c>
      <c r="F55" s="159">
        <v>0</v>
      </c>
      <c r="AS55" s="160" t="s">
        <v>345</v>
      </c>
    </row>
    <row r="56" spans="2:45" x14ac:dyDescent="0.25">
      <c r="B56" s="157" t="s">
        <v>337</v>
      </c>
      <c r="C56" s="158" t="s">
        <v>369</v>
      </c>
      <c r="D56" s="159">
        <v>1</v>
      </c>
      <c r="E56" s="158" t="s">
        <v>371</v>
      </c>
      <c r="F56" s="159">
        <v>0</v>
      </c>
      <c r="AS56" s="160" t="s">
        <v>346</v>
      </c>
    </row>
    <row r="57" spans="2:45" x14ac:dyDescent="0.25">
      <c r="B57" s="157" t="s">
        <v>372</v>
      </c>
      <c r="C57" s="158" t="s">
        <v>373</v>
      </c>
      <c r="D57" s="159">
        <v>0.25</v>
      </c>
      <c r="E57" s="158" t="s">
        <v>374</v>
      </c>
      <c r="F57" s="159">
        <v>0</v>
      </c>
      <c r="AS57" s="160" t="s">
        <v>347</v>
      </c>
    </row>
    <row r="58" spans="2:45" x14ac:dyDescent="0.25">
      <c r="B58" s="157" t="s">
        <v>375</v>
      </c>
      <c r="C58" s="158" t="s">
        <v>374</v>
      </c>
      <c r="D58" s="159">
        <v>0</v>
      </c>
      <c r="E58" s="158" t="s">
        <v>374</v>
      </c>
      <c r="F58" s="159">
        <v>0</v>
      </c>
      <c r="AS58" s="160" t="s">
        <v>348</v>
      </c>
    </row>
    <row r="59" spans="2:45" x14ac:dyDescent="0.25">
      <c r="B59" s="157" t="s">
        <v>376</v>
      </c>
      <c r="C59" s="158" t="s">
        <v>373</v>
      </c>
      <c r="D59" s="159">
        <v>0.25</v>
      </c>
      <c r="E59" s="158" t="s">
        <v>374</v>
      </c>
      <c r="F59" s="159">
        <v>0</v>
      </c>
      <c r="AS59" s="160" t="s">
        <v>349</v>
      </c>
    </row>
    <row r="60" spans="2:45" x14ac:dyDescent="0.25">
      <c r="B60" s="157" t="s">
        <v>338</v>
      </c>
      <c r="C60" s="158" t="s">
        <v>374</v>
      </c>
      <c r="D60" s="159">
        <v>0</v>
      </c>
      <c r="E60" s="158" t="s">
        <v>374</v>
      </c>
      <c r="F60" s="159">
        <v>0</v>
      </c>
      <c r="AS60" s="160" t="s">
        <v>350</v>
      </c>
    </row>
    <row r="61" spans="2:45" x14ac:dyDescent="0.25">
      <c r="B61" s="157" t="s">
        <v>339</v>
      </c>
      <c r="C61" s="158" t="s">
        <v>373</v>
      </c>
      <c r="D61" s="159">
        <v>0.375</v>
      </c>
      <c r="E61" s="158" t="s">
        <v>370</v>
      </c>
      <c r="F61" s="159">
        <v>0</v>
      </c>
      <c r="AS61" s="160" t="s">
        <v>351</v>
      </c>
    </row>
    <row r="62" spans="2:45" x14ac:dyDescent="0.25">
      <c r="B62" s="157" t="s">
        <v>340</v>
      </c>
      <c r="C62" s="158" t="s">
        <v>373</v>
      </c>
      <c r="D62" s="159">
        <v>0.375</v>
      </c>
      <c r="E62" s="158" t="s">
        <v>370</v>
      </c>
      <c r="F62" s="159">
        <v>0</v>
      </c>
      <c r="AS62" s="160" t="s">
        <v>352</v>
      </c>
    </row>
    <row r="63" spans="2:45" x14ac:dyDescent="0.25">
      <c r="B63" s="157" t="s">
        <v>341</v>
      </c>
      <c r="C63" s="158" t="s">
        <v>373</v>
      </c>
      <c r="D63" s="159">
        <v>0.375</v>
      </c>
      <c r="E63" s="158" t="s">
        <v>370</v>
      </c>
      <c r="F63" s="159">
        <v>0</v>
      </c>
      <c r="AS63" s="160" t="s">
        <v>353</v>
      </c>
    </row>
    <row r="64" spans="2:45" x14ac:dyDescent="0.25">
      <c r="B64" s="157" t="s">
        <v>342</v>
      </c>
      <c r="C64" s="158" t="s">
        <v>373</v>
      </c>
      <c r="D64" s="159">
        <v>0.25</v>
      </c>
      <c r="E64" s="158" t="s">
        <v>371</v>
      </c>
      <c r="F64" s="159">
        <v>0</v>
      </c>
      <c r="AS64" s="160" t="s">
        <v>354</v>
      </c>
    </row>
    <row r="65" spans="2:45" x14ac:dyDescent="0.25">
      <c r="B65" s="157" t="s">
        <v>343</v>
      </c>
      <c r="C65" s="158" t="s">
        <v>373</v>
      </c>
      <c r="D65" s="159">
        <v>0.5</v>
      </c>
      <c r="E65" s="158" t="s">
        <v>371</v>
      </c>
      <c r="F65" s="159">
        <v>0</v>
      </c>
      <c r="AS65" s="160" t="s">
        <v>355</v>
      </c>
    </row>
    <row r="66" spans="2:45" x14ac:dyDescent="0.25">
      <c r="B66" s="157" t="s">
        <v>344</v>
      </c>
      <c r="C66" s="158" t="s">
        <v>373</v>
      </c>
      <c r="D66" s="159">
        <v>0.5</v>
      </c>
      <c r="E66" s="158" t="s">
        <v>371</v>
      </c>
      <c r="F66" s="159">
        <v>0</v>
      </c>
      <c r="AS66" s="160" t="s">
        <v>356</v>
      </c>
    </row>
    <row r="67" spans="2:45" x14ac:dyDescent="0.25">
      <c r="B67" s="157" t="s">
        <v>345</v>
      </c>
      <c r="C67" s="158" t="s">
        <v>373</v>
      </c>
      <c r="D67" s="159">
        <v>0.75</v>
      </c>
      <c r="E67" s="158" t="s">
        <v>371</v>
      </c>
      <c r="F67" s="159">
        <v>0</v>
      </c>
      <c r="AS67" s="160" t="s">
        <v>357</v>
      </c>
    </row>
    <row r="68" spans="2:45" x14ac:dyDescent="0.25">
      <c r="B68" s="157" t="s">
        <v>346</v>
      </c>
      <c r="C68" s="158" t="s">
        <v>373</v>
      </c>
      <c r="D68" s="159">
        <v>0.8</v>
      </c>
      <c r="E68" s="158" t="s">
        <v>371</v>
      </c>
      <c r="F68" s="159">
        <v>0</v>
      </c>
      <c r="AS68" s="160" t="s">
        <v>358</v>
      </c>
    </row>
    <row r="69" spans="2:45" x14ac:dyDescent="0.25">
      <c r="B69" s="157" t="s">
        <v>347</v>
      </c>
      <c r="C69" s="158" t="s">
        <v>373</v>
      </c>
      <c r="D69" s="159">
        <v>1</v>
      </c>
      <c r="E69" s="158" t="s">
        <v>371</v>
      </c>
      <c r="F69" s="159">
        <v>0</v>
      </c>
      <c r="AS69" s="160" t="s">
        <v>359</v>
      </c>
    </row>
    <row r="70" spans="2:45" x14ac:dyDescent="0.25">
      <c r="B70" s="157" t="s">
        <v>348</v>
      </c>
      <c r="C70" s="158" t="s">
        <v>377</v>
      </c>
      <c r="D70" s="159">
        <v>0.125</v>
      </c>
      <c r="E70" s="158" t="s">
        <v>371</v>
      </c>
      <c r="F70" s="159">
        <v>0</v>
      </c>
      <c r="AS70" s="160" t="s">
        <v>360</v>
      </c>
    </row>
    <row r="71" spans="2:45" x14ac:dyDescent="0.25">
      <c r="B71" s="157" t="s">
        <v>349</v>
      </c>
      <c r="C71" s="158" t="s">
        <v>377</v>
      </c>
      <c r="D71" s="159">
        <v>0.25</v>
      </c>
      <c r="E71" s="158" t="s">
        <v>371</v>
      </c>
      <c r="F71" s="159">
        <v>0</v>
      </c>
      <c r="AS71" s="160" t="s">
        <v>361</v>
      </c>
    </row>
    <row r="72" spans="2:45" x14ac:dyDescent="0.25">
      <c r="B72" s="157" t="s">
        <v>350</v>
      </c>
      <c r="C72" s="158" t="s">
        <v>377</v>
      </c>
      <c r="D72" s="159">
        <v>0.25</v>
      </c>
      <c r="E72" s="158" t="s">
        <v>371</v>
      </c>
      <c r="F72" s="159">
        <v>0</v>
      </c>
      <c r="AS72" s="160" t="s">
        <v>362</v>
      </c>
    </row>
    <row r="73" spans="2:45" x14ac:dyDescent="0.25">
      <c r="B73" s="157" t="s">
        <v>351</v>
      </c>
      <c r="C73" s="158" t="s">
        <v>377</v>
      </c>
      <c r="D73" s="159">
        <v>0.3</v>
      </c>
      <c r="E73" s="158" t="s">
        <v>371</v>
      </c>
      <c r="F73" s="159">
        <v>0</v>
      </c>
      <c r="AS73" s="160" t="s">
        <v>378</v>
      </c>
    </row>
    <row r="74" spans="2:45" x14ac:dyDescent="0.25">
      <c r="B74" s="157" t="s">
        <v>352</v>
      </c>
      <c r="C74" s="158" t="s">
        <v>377</v>
      </c>
      <c r="D74" s="159">
        <v>0.3</v>
      </c>
      <c r="E74" s="158" t="s">
        <v>371</v>
      </c>
      <c r="F74" s="159">
        <v>0</v>
      </c>
      <c r="AS74" s="160" t="s">
        <v>363</v>
      </c>
    </row>
    <row r="75" spans="2:45" x14ac:dyDescent="0.25">
      <c r="B75" s="157" t="s">
        <v>353</v>
      </c>
      <c r="C75" s="158" t="s">
        <v>377</v>
      </c>
      <c r="D75" s="159">
        <v>0.5</v>
      </c>
      <c r="E75" s="158" t="s">
        <v>371</v>
      </c>
      <c r="F75" s="159">
        <v>0</v>
      </c>
      <c r="AS75" s="160" t="s">
        <v>379</v>
      </c>
    </row>
    <row r="76" spans="2:45" x14ac:dyDescent="0.25">
      <c r="B76" s="157" t="s">
        <v>354</v>
      </c>
      <c r="C76" s="158" t="s">
        <v>377</v>
      </c>
      <c r="D76" s="159">
        <v>0.5</v>
      </c>
      <c r="E76" s="158" t="s">
        <v>371</v>
      </c>
      <c r="F76" s="159">
        <v>0</v>
      </c>
      <c r="AS76" s="160" t="s">
        <v>381</v>
      </c>
    </row>
    <row r="77" spans="2:45" x14ac:dyDescent="0.25">
      <c r="B77" s="157" t="s">
        <v>355</v>
      </c>
      <c r="C77" s="158" t="s">
        <v>377</v>
      </c>
      <c r="D77" s="159">
        <v>0.75</v>
      </c>
      <c r="E77" s="158" t="s">
        <v>371</v>
      </c>
      <c r="F77" s="159">
        <v>0</v>
      </c>
      <c r="AS77" s="160" t="s">
        <v>382</v>
      </c>
    </row>
    <row r="78" spans="2:45" x14ac:dyDescent="0.25">
      <c r="B78" s="157" t="s">
        <v>356</v>
      </c>
      <c r="C78" s="158" t="s">
        <v>377</v>
      </c>
      <c r="D78" s="159">
        <v>0.8</v>
      </c>
      <c r="E78" s="158" t="s">
        <v>371</v>
      </c>
      <c r="F78" s="159">
        <v>0</v>
      </c>
      <c r="AS78" s="160" t="s">
        <v>383</v>
      </c>
    </row>
    <row r="79" spans="2:45" x14ac:dyDescent="0.25">
      <c r="B79" s="157" t="s">
        <v>357</v>
      </c>
      <c r="C79" s="158" t="s">
        <v>377</v>
      </c>
      <c r="D79" s="159">
        <v>0.85</v>
      </c>
      <c r="E79" s="158" t="s">
        <v>371</v>
      </c>
      <c r="F79" s="159">
        <v>0</v>
      </c>
      <c r="AS79" s="160" t="s">
        <v>384</v>
      </c>
    </row>
    <row r="80" spans="2:45" x14ac:dyDescent="0.25">
      <c r="B80" s="157" t="s">
        <v>358</v>
      </c>
      <c r="C80" s="158" t="s">
        <v>377</v>
      </c>
      <c r="D80" s="159">
        <v>1</v>
      </c>
      <c r="E80" s="158" t="s">
        <v>371</v>
      </c>
      <c r="F80" s="159">
        <v>0</v>
      </c>
      <c r="AS80" s="160" t="s">
        <v>385</v>
      </c>
    </row>
    <row r="81" spans="2:45" x14ac:dyDescent="0.25">
      <c r="B81" s="157" t="s">
        <v>359</v>
      </c>
      <c r="C81" s="158" t="s">
        <v>377</v>
      </c>
      <c r="D81" s="159">
        <v>1.5</v>
      </c>
      <c r="E81" s="158" t="s">
        <v>371</v>
      </c>
      <c r="F81" s="159">
        <v>0</v>
      </c>
      <c r="AS81" s="160" t="s">
        <v>386</v>
      </c>
    </row>
    <row r="82" spans="2:45" x14ac:dyDescent="0.25">
      <c r="B82" s="157" t="s">
        <v>360</v>
      </c>
      <c r="C82" s="158" t="s">
        <v>377</v>
      </c>
      <c r="D82" s="159">
        <v>1.5</v>
      </c>
      <c r="E82" s="158" t="s">
        <v>371</v>
      </c>
      <c r="F82" s="159">
        <v>0</v>
      </c>
    </row>
    <row r="83" spans="2:45" x14ac:dyDescent="0.25">
      <c r="B83" s="157" t="s">
        <v>361</v>
      </c>
      <c r="C83" s="158" t="s">
        <v>377</v>
      </c>
      <c r="D83" s="159">
        <v>2</v>
      </c>
      <c r="E83" s="158" t="s">
        <v>371</v>
      </c>
      <c r="F83" s="159">
        <v>0</v>
      </c>
    </row>
    <row r="84" spans="2:45" x14ac:dyDescent="0.25">
      <c r="B84" s="157" t="s">
        <v>362</v>
      </c>
      <c r="C84" s="158" t="s">
        <v>377</v>
      </c>
      <c r="D84" s="159">
        <v>3</v>
      </c>
      <c r="E84" s="158" t="s">
        <v>371</v>
      </c>
      <c r="F84" s="159">
        <v>0</v>
      </c>
    </row>
    <row r="85" spans="2:45" x14ac:dyDescent="0.25">
      <c r="B85" s="157" t="s">
        <v>378</v>
      </c>
      <c r="C85" s="158" t="s">
        <v>373</v>
      </c>
      <c r="D85" s="159">
        <v>0.8</v>
      </c>
      <c r="E85" s="158" t="s">
        <v>370</v>
      </c>
      <c r="F85" s="159">
        <v>0</v>
      </c>
    </row>
    <row r="86" spans="2:45" x14ac:dyDescent="0.25">
      <c r="B86" s="157" t="s">
        <v>363</v>
      </c>
      <c r="C86" s="158" t="s">
        <v>373</v>
      </c>
      <c r="D86" s="159">
        <v>0.5</v>
      </c>
      <c r="E86" s="158" t="s">
        <v>371</v>
      </c>
      <c r="F86" s="159">
        <v>0</v>
      </c>
    </row>
    <row r="87" spans="2:45" x14ac:dyDescent="0.25">
      <c r="B87" s="157" t="s">
        <v>379</v>
      </c>
      <c r="C87" s="158" t="s">
        <v>380</v>
      </c>
      <c r="D87" s="159">
        <v>1</v>
      </c>
      <c r="E87" s="158" t="s">
        <v>371</v>
      </c>
      <c r="F87" s="159">
        <v>0</v>
      </c>
    </row>
    <row r="88" spans="2:45" x14ac:dyDescent="0.25">
      <c r="B88" s="157" t="s">
        <v>381</v>
      </c>
      <c r="C88" s="158" t="s">
        <v>380</v>
      </c>
      <c r="D88" s="159">
        <v>1</v>
      </c>
      <c r="E88" s="158" t="s">
        <v>370</v>
      </c>
      <c r="F88" s="159">
        <v>0</v>
      </c>
    </row>
    <row r="89" spans="2:45" x14ac:dyDescent="0.25">
      <c r="B89" s="157" t="s">
        <v>382</v>
      </c>
      <c r="C89" s="158" t="s">
        <v>380</v>
      </c>
      <c r="D89" s="159">
        <v>1</v>
      </c>
      <c r="E89" s="158" t="s">
        <v>370</v>
      </c>
      <c r="F89" s="159">
        <v>0</v>
      </c>
    </row>
    <row r="90" spans="2:45" x14ac:dyDescent="0.25">
      <c r="B90" s="157" t="s">
        <v>383</v>
      </c>
      <c r="C90" s="158" t="s">
        <v>380</v>
      </c>
      <c r="D90" s="159">
        <v>1</v>
      </c>
      <c r="E90" s="158" t="s">
        <v>370</v>
      </c>
      <c r="F90" s="159">
        <v>0</v>
      </c>
    </row>
    <row r="91" spans="2:45" x14ac:dyDescent="0.25">
      <c r="B91" s="157" t="s">
        <v>384</v>
      </c>
      <c r="C91" s="158" t="s">
        <v>380</v>
      </c>
      <c r="D91" s="159">
        <v>1</v>
      </c>
      <c r="E91" s="158" t="s">
        <v>370</v>
      </c>
      <c r="F91" s="159">
        <v>0</v>
      </c>
    </row>
    <row r="92" spans="2:45" x14ac:dyDescent="0.25">
      <c r="B92" s="157" t="s">
        <v>385</v>
      </c>
      <c r="C92" s="158" t="s">
        <v>373</v>
      </c>
      <c r="D92" s="159">
        <v>0.5</v>
      </c>
      <c r="E92" s="158" t="s">
        <v>374</v>
      </c>
      <c r="F92" s="159">
        <v>0</v>
      </c>
    </row>
    <row r="93" spans="2:45" x14ac:dyDescent="0.25">
      <c r="B93" s="157" t="s">
        <v>386</v>
      </c>
      <c r="C93" s="158" t="s">
        <v>369</v>
      </c>
      <c r="D93" s="159">
        <v>0.25</v>
      </c>
      <c r="E93" s="158" t="s">
        <v>370</v>
      </c>
      <c r="F93" s="159">
        <v>0</v>
      </c>
    </row>
    <row r="94" spans="2:45" x14ac:dyDescent="0.25">
      <c r="B94" s="157" t="s">
        <v>387</v>
      </c>
      <c r="C94" s="158" t="s">
        <v>373</v>
      </c>
      <c r="D94" s="159">
        <v>0.5</v>
      </c>
      <c r="E94" s="158" t="s">
        <v>374</v>
      </c>
      <c r="F94" s="159">
        <v>0</v>
      </c>
    </row>
    <row r="95" spans="2:45" x14ac:dyDescent="0.25">
      <c r="B95" s="157" t="s">
        <v>388</v>
      </c>
      <c r="C95" s="158" t="s">
        <v>373</v>
      </c>
      <c r="D95" s="159">
        <v>0.5</v>
      </c>
      <c r="E95" s="158" t="s">
        <v>374</v>
      </c>
      <c r="F95" s="159">
        <v>0</v>
      </c>
    </row>
    <row r="99" spans="52:52" x14ac:dyDescent="0.25">
      <c r="AZ99" s="18"/>
    </row>
  </sheetData>
  <pageMargins left="0.7" right="0.7" top="0.75" bottom="0.75" header="0.3" footer="0.3"/>
  <pageSetup paperSize="0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4E5A0396-E08C-448D-AB4B-B9A75F2E9F7F}">
            <xm:f>'Création OPCVM'!$E$75=$B$3</xm:f>
            <x14:dxf/>
          </x14:cfRule>
          <xm:sqref>E64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24"/>
  <sheetViews>
    <sheetView workbookViewId="0">
      <selection activeCell="E29" sqref="E29"/>
    </sheetView>
  </sheetViews>
  <sheetFormatPr baseColWidth="10" defaultRowHeight="15" x14ac:dyDescent="0.25"/>
  <cols>
    <col min="1" max="4" width="22.7109375" customWidth="1"/>
    <col min="5" max="5" width="22.5703125" customWidth="1"/>
    <col min="6" max="6" width="22.7109375" customWidth="1"/>
    <col min="7" max="7" width="22.85546875" customWidth="1"/>
    <col min="8" max="8" width="23" customWidth="1"/>
  </cols>
  <sheetData>
    <row r="1" spans="1:8" ht="42" customHeight="1" x14ac:dyDescent="0.25">
      <c r="A1" s="374" t="s">
        <v>545</v>
      </c>
      <c r="B1" s="374"/>
      <c r="C1" s="374"/>
      <c r="D1" s="374"/>
      <c r="E1" s="374"/>
      <c r="F1" s="374"/>
      <c r="G1" s="374"/>
      <c r="H1" s="374"/>
    </row>
    <row r="2" spans="1:8" x14ac:dyDescent="0.25">
      <c r="A2" s="183" t="s">
        <v>546</v>
      </c>
      <c r="B2" s="14"/>
      <c r="C2" s="14"/>
      <c r="D2" s="14"/>
      <c r="E2" s="14"/>
      <c r="F2" s="14"/>
      <c r="G2" s="14"/>
      <c r="H2" s="14"/>
    </row>
    <row r="3" spans="1:8" x14ac:dyDescent="0.25">
      <c r="A3" s="184" t="s">
        <v>547</v>
      </c>
      <c r="B3" s="184" t="s">
        <v>548</v>
      </c>
      <c r="C3" s="184" t="s">
        <v>549</v>
      </c>
      <c r="D3" s="184" t="s">
        <v>550</v>
      </c>
      <c r="E3" s="184" t="s">
        <v>551</v>
      </c>
      <c r="F3" s="184" t="s">
        <v>552</v>
      </c>
      <c r="G3" s="184" t="s">
        <v>553</v>
      </c>
      <c r="H3" s="184" t="s">
        <v>554</v>
      </c>
    </row>
    <row r="4" spans="1:8" x14ac:dyDescent="0.25">
      <c r="A4" s="185"/>
      <c r="B4" s="186"/>
      <c r="C4" s="187"/>
      <c r="D4" s="104"/>
      <c r="E4" s="104"/>
      <c r="F4" s="185"/>
      <c r="G4" s="185"/>
      <c r="H4" s="185"/>
    </row>
    <row r="5" spans="1:8" x14ac:dyDescent="0.25">
      <c r="A5" s="185"/>
      <c r="B5" s="187"/>
      <c r="C5" s="187"/>
      <c r="D5" s="185"/>
      <c r="E5" s="185"/>
      <c r="F5" s="185"/>
      <c r="G5" s="185"/>
      <c r="H5" s="185"/>
    </row>
    <row r="6" spans="1:8" x14ac:dyDescent="0.25">
      <c r="A6" s="185"/>
      <c r="B6" s="185"/>
      <c r="C6" s="185"/>
      <c r="D6" s="185"/>
      <c r="E6" s="185"/>
      <c r="F6" s="185"/>
      <c r="G6" s="185"/>
      <c r="H6" s="185"/>
    </row>
    <row r="7" spans="1:8" x14ac:dyDescent="0.25">
      <c r="A7" s="185"/>
      <c r="B7" s="185"/>
      <c r="C7" s="185"/>
      <c r="D7" s="185"/>
      <c r="E7" s="185"/>
      <c r="F7" s="185"/>
      <c r="G7" s="185"/>
      <c r="H7" s="185"/>
    </row>
    <row r="8" spans="1:8" x14ac:dyDescent="0.25">
      <c r="A8" s="185"/>
      <c r="B8" s="185"/>
      <c r="C8" s="185"/>
      <c r="D8" s="185"/>
      <c r="E8" s="185"/>
      <c r="F8" s="185"/>
      <c r="G8" s="185"/>
      <c r="H8" s="185"/>
    </row>
    <row r="9" spans="1:8" x14ac:dyDescent="0.25">
      <c r="A9" s="185"/>
      <c r="B9" s="185"/>
      <c r="C9" s="185"/>
      <c r="D9" s="185"/>
      <c r="E9" s="185"/>
      <c r="F9" s="185"/>
      <c r="G9" s="185"/>
      <c r="H9" s="185"/>
    </row>
    <row r="10" spans="1:8" x14ac:dyDescent="0.25">
      <c r="A10" s="185"/>
      <c r="B10" s="185"/>
      <c r="C10" s="185"/>
      <c r="D10" s="185"/>
      <c r="E10" s="185"/>
      <c r="F10" s="185"/>
      <c r="G10" s="185"/>
      <c r="H10" s="185"/>
    </row>
    <row r="11" spans="1:8" x14ac:dyDescent="0.25">
      <c r="A11" s="185"/>
      <c r="B11" s="185"/>
      <c r="C11" s="185"/>
      <c r="D11" s="185"/>
      <c r="E11" s="185"/>
      <c r="F11" s="185"/>
      <c r="G11" s="185"/>
      <c r="H11" s="185"/>
    </row>
    <row r="12" spans="1:8" x14ac:dyDescent="0.25">
      <c r="A12" s="185"/>
      <c r="B12" s="185"/>
      <c r="C12" s="185"/>
      <c r="D12" s="185"/>
      <c r="E12" s="185"/>
      <c r="F12" s="185"/>
      <c r="G12" s="185"/>
      <c r="H12" s="185"/>
    </row>
    <row r="13" spans="1:8" x14ac:dyDescent="0.25">
      <c r="A13" s="185"/>
      <c r="B13" s="185"/>
      <c r="C13" s="185"/>
      <c r="D13" s="185"/>
      <c r="E13" s="185"/>
      <c r="F13" s="185"/>
      <c r="G13" s="185"/>
      <c r="H13" s="185"/>
    </row>
    <row r="14" spans="1:8" x14ac:dyDescent="0.25">
      <c r="A14" s="185"/>
      <c r="B14" s="185"/>
      <c r="C14" s="185"/>
      <c r="D14" s="185"/>
      <c r="E14" s="185"/>
      <c r="F14" s="185"/>
      <c r="G14" s="185"/>
      <c r="H14" s="185"/>
    </row>
    <row r="15" spans="1:8" x14ac:dyDescent="0.25">
      <c r="A15" s="185"/>
      <c r="B15" s="185"/>
      <c r="C15" s="185"/>
      <c r="D15" s="185"/>
      <c r="E15" s="185"/>
      <c r="F15" s="185"/>
      <c r="G15" s="185"/>
      <c r="H15" s="185"/>
    </row>
    <row r="16" spans="1:8" x14ac:dyDescent="0.25">
      <c r="A16" s="185"/>
      <c r="B16" s="185"/>
      <c r="C16" s="185"/>
      <c r="D16" s="185"/>
      <c r="E16" s="185"/>
      <c r="F16" s="185"/>
      <c r="G16" s="185"/>
      <c r="H16" s="185"/>
    </row>
    <row r="17" spans="1:8" x14ac:dyDescent="0.25">
      <c r="A17" s="185"/>
      <c r="B17" s="185"/>
      <c r="C17" s="185"/>
      <c r="D17" s="185"/>
      <c r="E17" s="185"/>
      <c r="F17" s="185"/>
      <c r="G17" s="185"/>
      <c r="H17" s="185"/>
    </row>
    <row r="18" spans="1:8" x14ac:dyDescent="0.25">
      <c r="A18" s="185"/>
      <c r="B18" s="185"/>
      <c r="C18" s="185"/>
      <c r="D18" s="185"/>
      <c r="E18" s="185"/>
      <c r="F18" s="185"/>
      <c r="G18" s="185"/>
      <c r="H18" s="185"/>
    </row>
    <row r="19" spans="1:8" x14ac:dyDescent="0.25">
      <c r="A19" s="185"/>
      <c r="B19" s="185"/>
      <c r="C19" s="185"/>
      <c r="D19" s="185"/>
      <c r="E19" s="185"/>
      <c r="F19" s="185"/>
      <c r="G19" s="185"/>
      <c r="H19" s="185"/>
    </row>
    <row r="20" spans="1:8" x14ac:dyDescent="0.25">
      <c r="A20" s="185"/>
      <c r="B20" s="185"/>
      <c r="C20" s="185"/>
      <c r="D20" s="185"/>
      <c r="E20" s="185"/>
      <c r="F20" s="185"/>
      <c r="G20" s="185"/>
      <c r="H20" s="185"/>
    </row>
    <row r="21" spans="1:8" x14ac:dyDescent="0.25">
      <c r="A21" s="185"/>
      <c r="B21" s="185"/>
      <c r="C21" s="185"/>
      <c r="D21" s="185"/>
      <c r="E21" s="185"/>
      <c r="F21" s="185"/>
      <c r="G21" s="185"/>
      <c r="H21" s="185"/>
    </row>
    <row r="22" spans="1:8" x14ac:dyDescent="0.25">
      <c r="A22" s="185"/>
      <c r="B22" s="185"/>
      <c r="C22" s="185"/>
      <c r="D22" s="185"/>
      <c r="E22" s="185"/>
      <c r="F22" s="185"/>
      <c r="G22" s="185"/>
      <c r="H22" s="185"/>
    </row>
    <row r="23" spans="1:8" x14ac:dyDescent="0.25">
      <c r="A23" s="185"/>
      <c r="B23" s="185"/>
      <c r="C23" s="185"/>
      <c r="D23" s="185"/>
      <c r="E23" s="185"/>
      <c r="F23" s="185"/>
      <c r="G23" s="185"/>
      <c r="H23" s="185"/>
    </row>
    <row r="24" spans="1:8" x14ac:dyDescent="0.25">
      <c r="A24" s="185"/>
      <c r="B24" s="185"/>
      <c r="C24" s="185"/>
      <c r="D24" s="185"/>
      <c r="E24" s="185"/>
      <c r="F24" s="185"/>
      <c r="G24" s="185"/>
      <c r="H24" s="185"/>
    </row>
  </sheetData>
  <mergeCells count="1">
    <mergeCell ref="A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172</vt:i4>
      </vt:variant>
    </vt:vector>
  </HeadingPairs>
  <TitlesOfParts>
    <vt:vector size="178" baseType="lpstr">
      <vt:lpstr>Création OPCVM</vt:lpstr>
      <vt:lpstr>Prêt-emprunt + Pensions livrées</vt:lpstr>
      <vt:lpstr>Standard Codes</vt:lpstr>
      <vt:lpstr>Données source 2</vt:lpstr>
      <vt:lpstr>Données sources</vt:lpstr>
      <vt:lpstr>Cash monitoring</vt:lpstr>
      <vt:lpstr>AED</vt:lpstr>
      <vt:lpstr>AFN</vt:lpstr>
      <vt:lpstr>ALL</vt:lpstr>
      <vt:lpstr>AMD</vt:lpstr>
      <vt:lpstr>ANG</vt:lpstr>
      <vt:lpstr>AOA</vt:lpstr>
      <vt:lpstr>ARS</vt:lpstr>
      <vt:lpstr>AUD</vt:lpstr>
      <vt:lpstr>AWG</vt:lpstr>
      <vt:lpstr>AZN</vt:lpstr>
      <vt:lpstr>BAM</vt:lpstr>
      <vt:lpstr>BBD</vt:lpstr>
      <vt:lpstr>BDT</vt:lpstr>
      <vt:lpstr>BGL</vt:lpstr>
      <vt:lpstr>BHD</vt:lpstr>
      <vt:lpstr>BIF</vt:lpstr>
      <vt:lpstr>BMD</vt:lpstr>
      <vt:lpstr>BND</vt:lpstr>
      <vt:lpstr>BRL</vt:lpstr>
      <vt:lpstr>BSD</vt:lpstr>
      <vt:lpstr>BTN</vt:lpstr>
      <vt:lpstr>BWP</vt:lpstr>
      <vt:lpstr>BYR</vt:lpstr>
      <vt:lpstr>BZD</vt:lpstr>
      <vt:lpstr>CAD</vt:lpstr>
      <vt:lpstr>CDF</vt:lpstr>
      <vt:lpstr>CHF</vt:lpstr>
      <vt:lpstr>CLP</vt:lpstr>
      <vt:lpstr>CNH</vt:lpstr>
      <vt:lpstr>CNY</vt:lpstr>
      <vt:lpstr>COP</vt:lpstr>
      <vt:lpstr>CRC</vt:lpstr>
      <vt:lpstr>CUP</vt:lpstr>
      <vt:lpstr>CVE</vt:lpstr>
      <vt:lpstr>CZK</vt:lpstr>
      <vt:lpstr>DJF</vt:lpstr>
      <vt:lpstr>DKK</vt:lpstr>
      <vt:lpstr>DOP</vt:lpstr>
      <vt:lpstr>DZD</vt:lpstr>
      <vt:lpstr>EEK</vt:lpstr>
      <vt:lpstr>EGP</vt:lpstr>
      <vt:lpstr>ERN</vt:lpstr>
      <vt:lpstr>ETB</vt:lpstr>
      <vt:lpstr>EUR</vt:lpstr>
      <vt:lpstr>FJD</vt:lpstr>
      <vt:lpstr>FKP</vt:lpstr>
      <vt:lpstr>GBP</vt:lpstr>
      <vt:lpstr>GEL</vt:lpstr>
      <vt:lpstr>GGP</vt:lpstr>
      <vt:lpstr>GHC</vt:lpstr>
      <vt:lpstr>GIP</vt:lpstr>
      <vt:lpstr>GMD</vt:lpstr>
      <vt:lpstr>GNF</vt:lpstr>
      <vt:lpstr>GTQ</vt:lpstr>
      <vt:lpstr>GYD</vt:lpstr>
      <vt:lpstr>HKD</vt:lpstr>
      <vt:lpstr>HNL</vt:lpstr>
      <vt:lpstr>HRK</vt:lpstr>
      <vt:lpstr>HTG</vt:lpstr>
      <vt:lpstr>HUF</vt:lpstr>
      <vt:lpstr>IDR</vt:lpstr>
      <vt:lpstr>ILS</vt:lpstr>
      <vt:lpstr>IMP</vt:lpstr>
      <vt:lpstr>INR</vt:lpstr>
      <vt:lpstr>IQD</vt:lpstr>
      <vt:lpstr>IRR</vt:lpstr>
      <vt:lpstr>ISK</vt:lpstr>
      <vt:lpstr>ISKµ</vt:lpstr>
      <vt:lpstr>JEP</vt:lpstr>
      <vt:lpstr>JMD</vt:lpstr>
      <vt:lpstr>JOD</vt:lpstr>
      <vt:lpstr>JPY</vt:lpstr>
      <vt:lpstr>KES</vt:lpstr>
      <vt:lpstr>KGS</vt:lpstr>
      <vt:lpstr>KHR</vt:lpstr>
      <vt:lpstr>KMF</vt:lpstr>
      <vt:lpstr>KMFR</vt:lpstr>
      <vt:lpstr>KPW</vt:lpstr>
      <vt:lpstr>KRW</vt:lpstr>
      <vt:lpstr>KWD</vt:lpstr>
      <vt:lpstr>KYD</vt:lpstr>
      <vt:lpstr>KZT</vt:lpstr>
      <vt:lpstr>LAK</vt:lpstr>
      <vt:lpstr>LBP</vt:lpstr>
      <vt:lpstr>liste_devise</vt:lpstr>
      <vt:lpstr>liste_devises</vt:lpstr>
      <vt:lpstr>LKR</vt:lpstr>
      <vt:lpstr>LRD</vt:lpstr>
      <vt:lpstr>LSL</vt:lpstr>
      <vt:lpstr>LTL</vt:lpstr>
      <vt:lpstr>LVL</vt:lpstr>
      <vt:lpstr>LYD</vt:lpstr>
      <vt:lpstr>MAD</vt:lpstr>
      <vt:lpstr>MDL</vt:lpstr>
      <vt:lpstr>MGA</vt:lpstr>
      <vt:lpstr>MKD</vt:lpstr>
      <vt:lpstr>MMK</vt:lpstr>
      <vt:lpstr>MNT</vt:lpstr>
      <vt:lpstr>MRO</vt:lpstr>
      <vt:lpstr>MTL</vt:lpstr>
      <vt:lpstr>MUR</vt:lpstr>
      <vt:lpstr>MVR</vt:lpstr>
      <vt:lpstr>MWK</vt:lpstr>
      <vt:lpstr>MXN</vt:lpstr>
      <vt:lpstr>MYR</vt:lpstr>
      <vt:lpstr>MZM</vt:lpstr>
      <vt:lpstr>NAD</vt:lpstr>
      <vt:lpstr>NGN</vt:lpstr>
      <vt:lpstr>NIO</vt:lpstr>
      <vt:lpstr>NOK</vt:lpstr>
      <vt:lpstr>NPR</vt:lpstr>
      <vt:lpstr>NZD</vt:lpstr>
      <vt:lpstr>OMR</vt:lpstr>
      <vt:lpstr>PAB</vt:lpstr>
      <vt:lpstr>PEN</vt:lpstr>
      <vt:lpstr>PGK</vt:lpstr>
      <vt:lpstr>PHP</vt:lpstr>
      <vt:lpstr>PKR</vt:lpstr>
      <vt:lpstr>PLN</vt:lpstr>
      <vt:lpstr>PYG</vt:lpstr>
      <vt:lpstr>QAR</vt:lpstr>
      <vt:lpstr>ROL</vt:lpstr>
      <vt:lpstr>RUB</vt:lpstr>
      <vt:lpstr>RWF</vt:lpstr>
      <vt:lpstr>SAR</vt:lpstr>
      <vt:lpstr>SBD</vt:lpstr>
      <vt:lpstr>SCR</vt:lpstr>
      <vt:lpstr>SDG</vt:lpstr>
      <vt:lpstr>SEK</vt:lpstr>
      <vt:lpstr>SGD</vt:lpstr>
      <vt:lpstr>SHP</vt:lpstr>
      <vt:lpstr>SLL</vt:lpstr>
      <vt:lpstr>SOS</vt:lpstr>
      <vt:lpstr>SPL</vt:lpstr>
      <vt:lpstr>SRG</vt:lpstr>
      <vt:lpstr>STD</vt:lpstr>
      <vt:lpstr>SVC</vt:lpstr>
      <vt:lpstr>SYP</vt:lpstr>
      <vt:lpstr>SZL</vt:lpstr>
      <vt:lpstr>THB</vt:lpstr>
      <vt:lpstr>TJS</vt:lpstr>
      <vt:lpstr>TMM</vt:lpstr>
      <vt:lpstr>TND</vt:lpstr>
      <vt:lpstr>TOP</vt:lpstr>
      <vt:lpstr>TRY</vt:lpstr>
      <vt:lpstr>TTD</vt:lpstr>
      <vt:lpstr>TVD</vt:lpstr>
      <vt:lpstr>TWD</vt:lpstr>
      <vt:lpstr>TZS</vt:lpstr>
      <vt:lpstr>UAH</vt:lpstr>
      <vt:lpstr>UGX</vt:lpstr>
      <vt:lpstr>USD</vt:lpstr>
      <vt:lpstr>UYU</vt:lpstr>
      <vt:lpstr>UZS</vt:lpstr>
      <vt:lpstr>valeurCheckboxCash</vt:lpstr>
      <vt:lpstr>VEF</vt:lpstr>
      <vt:lpstr>VND</vt:lpstr>
      <vt:lpstr>VUV</vt:lpstr>
      <vt:lpstr>WST</vt:lpstr>
      <vt:lpstr>XAF</vt:lpstr>
      <vt:lpstr>XAG</vt:lpstr>
      <vt:lpstr>XAU</vt:lpstr>
      <vt:lpstr>XDR</vt:lpstr>
      <vt:lpstr>XOF</vt:lpstr>
      <vt:lpstr>XPD</vt:lpstr>
      <vt:lpstr>XPF</vt:lpstr>
      <vt:lpstr>XPT</vt:lpstr>
      <vt:lpstr>YER</vt:lpstr>
      <vt:lpstr>YUM</vt:lpstr>
      <vt:lpstr>ZAR</vt:lpstr>
      <vt:lpstr>ZMK</vt:lpstr>
      <vt:lpstr>ZWL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Ovadia, Jonathan</dc:creator>
  <cp:lastModifiedBy>Toniol, Jean Philippe</cp:lastModifiedBy>
  <cp:lastPrinted>2015-12-14T13:43:51Z</cp:lastPrinted>
  <dcterms:created xsi:type="dcterms:W3CDTF">2015-07-22T09:08:34Z</dcterms:created>
  <dcterms:modified xsi:type="dcterms:W3CDTF">2017-11-10T12:02:27Z</dcterms:modified>
</cp:coreProperties>
</file>