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40009_{F2EA6FAF-31C1-49BA-801C-0A48586FD1C8}" xr6:coauthVersionLast="45" xr6:coauthVersionMax="45" xr10:uidLastSave="{00000000-0000-0000-0000-000000000000}"/>
  <bookViews>
    <workbookView xWindow="-120" yWindow="-120" windowWidth="29040" windowHeight="15840" tabRatio="213"/>
  </bookViews>
  <sheets>
    <sheet name="CURE-DETOX" sheetId="22" r:id="rId1"/>
  </sheets>
  <definedNames>
    <definedName name="An">'CURE-DETOX'!$I$1</definedName>
    <definedName name="JoursFériés">'CURE-DETOX'!$J$2:$J$27</definedName>
    <definedName name="Paques">'CURE-DETOX'!$J$3</definedName>
    <definedName name="Paques1">'CURE-DETOX'!$J$16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22" l="1"/>
  <c r="F5" i="22"/>
  <c r="F6" i="22"/>
  <c r="F7" i="22"/>
  <c r="F8" i="22"/>
  <c r="F9" i="22"/>
  <c r="F10" i="22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50" i="22"/>
  <c r="F51" i="22"/>
  <c r="F52" i="22"/>
  <c r="F53" i="22"/>
  <c r="F54" i="22"/>
  <c r="F55" i="22"/>
  <c r="F56" i="22"/>
  <c r="F57" i="22"/>
  <c r="F58" i="22"/>
  <c r="F59" i="22"/>
  <c r="F60" i="22"/>
  <c r="F61" i="22"/>
  <c r="F62" i="22"/>
  <c r="F63" i="22"/>
  <c r="F64" i="22"/>
  <c r="F65" i="22"/>
  <c r="F66" i="22"/>
  <c r="F67" i="22"/>
  <c r="F68" i="22"/>
  <c r="F69" i="22"/>
  <c r="F70" i="22"/>
  <c r="F71" i="22"/>
  <c r="F72" i="22"/>
  <c r="F73" i="22"/>
  <c r="F74" i="22"/>
  <c r="F75" i="22"/>
  <c r="F76" i="22"/>
  <c r="F77" i="22"/>
  <c r="F78" i="22"/>
  <c r="F79" i="22"/>
  <c r="F80" i="22"/>
  <c r="F81" i="22"/>
  <c r="F82" i="22"/>
  <c r="F83" i="22"/>
  <c r="F84" i="22"/>
  <c r="F85" i="22"/>
  <c r="F86" i="22"/>
  <c r="F87" i="22"/>
  <c r="F88" i="22"/>
  <c r="F89" i="22"/>
  <c r="F90" i="22"/>
  <c r="F91" i="22"/>
  <c r="F92" i="22"/>
  <c r="F93" i="22"/>
  <c r="F94" i="22"/>
  <c r="F95" i="22"/>
  <c r="F96" i="22"/>
  <c r="F97" i="22"/>
  <c r="F98" i="22"/>
  <c r="F99" i="22"/>
  <c r="F100" i="22"/>
  <c r="F101" i="22"/>
  <c r="F102" i="22"/>
  <c r="F3" i="22"/>
  <c r="J14" i="22"/>
  <c r="J13" i="22"/>
  <c r="J12" i="22"/>
  <c r="J11" i="22"/>
  <c r="J10" i="22"/>
  <c r="J3" i="22"/>
  <c r="J9" i="22" s="1"/>
  <c r="J6" i="22"/>
  <c r="J5" i="22"/>
  <c r="D4" i="22"/>
  <c r="D5" i="22"/>
  <c r="D6" i="22"/>
  <c r="D7" i="22"/>
  <c r="D8" i="22"/>
  <c r="D9" i="22"/>
  <c r="D10" i="22"/>
  <c r="D11" i="22"/>
  <c r="D12" i="22"/>
  <c r="D13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45" i="22"/>
  <c r="D46" i="22"/>
  <c r="D47" i="22"/>
  <c r="D48" i="22"/>
  <c r="D49" i="22"/>
  <c r="D50" i="22"/>
  <c r="D51" i="22"/>
  <c r="D52" i="22"/>
  <c r="D53" i="22"/>
  <c r="D54" i="22"/>
  <c r="D55" i="22"/>
  <c r="D56" i="22"/>
  <c r="D57" i="22"/>
  <c r="D58" i="22"/>
  <c r="D59" i="22"/>
  <c r="D60" i="22"/>
  <c r="D61" i="22"/>
  <c r="D62" i="22"/>
  <c r="D63" i="22"/>
  <c r="D64" i="22"/>
  <c r="D65" i="22"/>
  <c r="D66" i="22"/>
  <c r="D67" i="22"/>
  <c r="D68" i="22"/>
  <c r="D69" i="22"/>
  <c r="D70" i="22"/>
  <c r="D71" i="22"/>
  <c r="D72" i="22"/>
  <c r="D73" i="22"/>
  <c r="D74" i="22"/>
  <c r="D75" i="22"/>
  <c r="D76" i="22"/>
  <c r="D77" i="22"/>
  <c r="D78" i="22"/>
  <c r="D79" i="22"/>
  <c r="D80" i="22"/>
  <c r="D81" i="22"/>
  <c r="D82" i="22"/>
  <c r="D83" i="22"/>
  <c r="D84" i="22"/>
  <c r="D85" i="22"/>
  <c r="D86" i="22"/>
  <c r="D87" i="22"/>
  <c r="D88" i="22"/>
  <c r="D89" i="22"/>
  <c r="D90" i="22"/>
  <c r="D91" i="22"/>
  <c r="D92" i="22"/>
  <c r="D93" i="22"/>
  <c r="D94" i="22"/>
  <c r="D95" i="22"/>
  <c r="D96" i="22"/>
  <c r="D97" i="22"/>
  <c r="D98" i="22"/>
  <c r="D99" i="22"/>
  <c r="D100" i="22"/>
  <c r="D101" i="22"/>
  <c r="D102" i="22"/>
  <c r="J16" i="22"/>
  <c r="J20" i="22" s="1"/>
  <c r="J27" i="22"/>
  <c r="J26" i="22"/>
  <c r="J25" i="22"/>
  <c r="J24" i="22"/>
  <c r="J23" i="22"/>
  <c r="J19" i="22"/>
  <c r="J18" i="22"/>
  <c r="J15" i="22"/>
  <c r="J2" i="22"/>
  <c r="J17" i="22" l="1"/>
  <c r="J7" i="22"/>
  <c r="J21" i="22"/>
  <c r="J4" i="22"/>
  <c r="J8" i="22"/>
  <c r="J22" i="22"/>
</calcChain>
</file>

<file path=xl/comments1.xml><?xml version="1.0" encoding="utf-8"?>
<comments xmlns="http://schemas.openxmlformats.org/spreadsheetml/2006/main">
  <authors>
    <author>***</author>
  </authors>
  <commentList>
    <comment ref="A2" authorId="0" shapeId="0">
      <text>
        <r>
          <rPr>
            <b/>
            <sz val="12"/>
            <color indexed="12"/>
            <rFont val="Tahoma"/>
            <family val="2"/>
          </rPr>
          <t>Afficher / Masquer</t>
        </r>
        <r>
          <rPr>
            <b/>
            <sz val="12"/>
            <color indexed="10"/>
            <rFont val="Tahoma"/>
            <family val="2"/>
          </rPr>
          <t xml:space="preserve">
Jours fériés</t>
        </r>
      </text>
    </comment>
    <comment ref="D2" authorId="0" shapeId="0">
      <text>
        <r>
          <rPr>
            <b/>
            <sz val="12"/>
            <color indexed="12"/>
            <rFont val="Tahoma"/>
            <family val="2"/>
          </rPr>
          <t>Activation Macro</t>
        </r>
        <r>
          <rPr>
            <b/>
            <sz val="12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ConvertStrDate</t>
        </r>
      </text>
    </comment>
    <comment ref="F2" authorId="0" shapeId="0">
      <text>
        <r>
          <rPr>
            <b/>
            <sz val="12"/>
            <color indexed="10"/>
            <rFont val="Tahoma"/>
            <family val="2"/>
          </rPr>
          <t>Afficher / Masquer</t>
        </r>
        <r>
          <rPr>
            <b/>
            <sz val="12"/>
            <color indexed="81"/>
            <rFont val="Tahoma"/>
            <family val="2"/>
          </rPr>
          <t xml:space="preserve">
</t>
        </r>
        <r>
          <rPr>
            <b/>
            <sz val="12"/>
            <color indexed="12"/>
            <rFont val="Tahoma"/>
            <family val="2"/>
          </rPr>
          <t>Période Cure</t>
        </r>
      </text>
    </comment>
  </commentList>
</comments>
</file>

<file path=xl/sharedStrings.xml><?xml version="1.0" encoding="utf-8"?>
<sst xmlns="http://schemas.openxmlformats.org/spreadsheetml/2006/main" count="38" uniqueCount="25">
  <si>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</si>
  <si>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</si>
  <si>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</si>
  <si>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</si>
  <si>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</si>
  <si>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</si>
  <si>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</si>
  <si>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</si>
  <si>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</si>
  <si>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</si>
  <si>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</si>
  <si>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</si>
  <si>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</si>
  <si>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Début                                    Cure</t>
  </si>
  <si>
    <t>Fin                                        Cure</t>
  </si>
  <si>
    <t xml:space="preserve">Date                                             </t>
  </si>
  <si>
    <r>
      <t xml:space="preserve">Nombre de
</t>
    </r>
    <r>
      <rPr>
        <b/>
        <sz val="14"/>
        <color indexed="10"/>
        <rFont val="Arial"/>
        <family val="2"/>
      </rPr>
      <t>Jours</t>
    </r>
    <r>
      <rPr>
        <b/>
        <sz val="14"/>
        <rFont val="Arial"/>
        <family val="2"/>
      </rPr>
      <t xml:space="preserve"> </t>
    </r>
    <r>
      <rPr>
        <b/>
        <sz val="14"/>
        <color indexed="10"/>
        <rFont val="Arial"/>
        <family val="2"/>
      </rPr>
      <t>Restants</t>
    </r>
  </si>
  <si>
    <r>
      <t>Durée</t>
    </r>
    <r>
      <rPr>
        <b/>
        <sz val="14"/>
        <color indexed="10"/>
        <rFont val="Arial"/>
        <family val="2"/>
      </rPr>
      <t xml:space="preserve">
Traitement </t>
    </r>
    <r>
      <rPr>
        <b/>
        <sz val="14"/>
        <color indexed="12"/>
        <rFont val="Arial"/>
        <family val="2"/>
      </rPr>
      <t xml:space="preserve">  </t>
    </r>
    <r>
      <rPr>
        <b/>
        <sz val="14"/>
        <rFont val="Arial"/>
        <family val="2"/>
      </rPr>
      <t xml:space="preserve"> </t>
    </r>
    <r>
      <rPr>
        <b/>
        <sz val="14"/>
        <color indexed="10"/>
        <rFont val="Arial"/>
        <family val="2"/>
      </rPr>
      <t/>
    </r>
  </si>
  <si>
    <r>
      <t xml:space="preserve">Posologie
</t>
    </r>
    <r>
      <rPr>
        <b/>
        <sz val="14"/>
        <color indexed="10"/>
        <rFont val="Arial"/>
        <family val="2"/>
      </rPr>
      <t>1</t>
    </r>
    <r>
      <rPr>
        <b/>
        <sz val="14"/>
        <rFont val="Arial"/>
        <family val="2"/>
      </rPr>
      <t xml:space="preserve"> flacon</t>
    </r>
    <r>
      <rPr>
        <b/>
        <sz val="14"/>
        <color indexed="10"/>
        <rFont val="Arial"/>
        <family val="2"/>
      </rPr>
      <t xml:space="preserve"> / Jour</t>
    </r>
    <r>
      <rPr>
        <b/>
        <sz val="14"/>
        <rFont val="Arial"/>
        <family val="2"/>
      </rPr>
      <t xml:space="preserve"> </t>
    </r>
    <r>
      <rPr>
        <b/>
        <sz val="14"/>
        <color indexed="10"/>
        <rFont val="Arial"/>
        <family val="2"/>
      </rPr>
      <t xml:space="preserve">               </t>
    </r>
    <r>
      <rPr>
        <b/>
        <sz val="14"/>
        <rFont val="Arial"/>
        <family val="2"/>
      </rPr>
      <t/>
    </r>
  </si>
  <si>
    <r>
      <t xml:space="preserve">Récap Posologie
</t>
    </r>
    <r>
      <rPr>
        <b/>
        <sz val="14"/>
        <color indexed="10"/>
        <rFont val="Arial"/>
        <family val="2"/>
      </rPr>
      <t>1</t>
    </r>
    <r>
      <rPr>
        <b/>
        <sz val="14"/>
        <rFont val="Arial"/>
        <family val="2"/>
      </rPr>
      <t xml:space="preserve"> flacon</t>
    </r>
    <r>
      <rPr>
        <b/>
        <sz val="14"/>
        <color indexed="10"/>
        <rFont val="Arial"/>
        <family val="2"/>
      </rPr>
      <t xml:space="preserve"> / Jour </t>
    </r>
  </si>
  <si>
    <t xml:space="preserve"> Détox 7 Jours</t>
  </si>
  <si>
    <r>
      <t>Périodicité</t>
    </r>
    <r>
      <rPr>
        <b/>
        <sz val="20"/>
        <color indexed="12"/>
        <rFont val="Arial"/>
        <family val="2"/>
      </rPr>
      <t xml:space="preserve"> Cure</t>
    </r>
    <r>
      <rPr>
        <b/>
        <sz val="20"/>
        <rFont val="Arial"/>
        <family val="2"/>
      </rPr>
      <t xml:space="preserve">                                </t>
    </r>
  </si>
  <si>
    <r>
      <t xml:space="preserve">DATE - POSOLOGIE </t>
    </r>
    <r>
      <rPr>
        <b/>
        <u/>
        <sz val="18"/>
        <color indexed="10"/>
        <rFont val="Arial"/>
        <family val="2"/>
      </rPr>
      <t>DÉTOX</t>
    </r>
    <r>
      <rPr>
        <b/>
        <sz val="18"/>
        <color indexed="12"/>
        <rFont val="Arial"/>
        <family val="2"/>
      </rPr>
      <t xml:space="preserve">                   </t>
    </r>
    <r>
      <rPr>
        <b/>
        <u/>
        <sz val="18"/>
        <color indexed="10"/>
        <rFont val="Arial"/>
        <family val="2"/>
      </rPr>
      <t>ABE</t>
    </r>
    <r>
      <rPr>
        <b/>
        <sz val="18"/>
        <color indexed="10"/>
        <rFont val="Arial"/>
        <family val="2"/>
      </rPr>
      <t>L</t>
    </r>
  </si>
  <si>
    <t>dg</t>
  </si>
  <si>
    <t>DETOX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</si>
</sst>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3" formatCode="dddd\ dd\ mmmm\ yyyy\ "/>
    <numFmt numFmtId="176" formatCode="dddd\ dd\ mmmm\ yyyy"/>
  </numFmts>
  <fonts count="39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b/>
      <sz val="16"/>
      <color indexed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12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20"/>
      <color indexed="10"/>
      <name val="Arial"/>
      <family val="2"/>
    </font>
    <font>
      <b/>
      <sz val="20"/>
      <name val="Arial"/>
      <family val="2"/>
    </font>
    <font>
      <b/>
      <sz val="20"/>
      <color indexed="12"/>
      <name val="Arial"/>
      <family val="2"/>
    </font>
    <font>
      <b/>
      <sz val="13"/>
      <name val="Arial"/>
      <family val="2"/>
    </font>
    <font>
      <b/>
      <sz val="13"/>
      <color indexed="12"/>
      <name val="Arial"/>
      <family val="2"/>
    </font>
    <font>
      <sz val="13"/>
      <name val="Arial"/>
      <family val="2"/>
    </font>
    <font>
      <b/>
      <sz val="14"/>
      <color indexed="12"/>
      <name val="Arial"/>
      <family val="2"/>
    </font>
    <font>
      <b/>
      <sz val="12"/>
      <color indexed="81"/>
      <name val="Tahoma"/>
      <family val="2"/>
    </font>
    <font>
      <b/>
      <sz val="12"/>
      <color indexed="10"/>
      <name val="Tahoma"/>
      <family val="2"/>
    </font>
    <font>
      <b/>
      <sz val="12"/>
      <color indexed="12"/>
      <name val="Tahoma"/>
      <family val="2"/>
    </font>
    <font>
      <b/>
      <sz val="18"/>
      <color indexed="10"/>
      <name val="Arial"/>
      <family val="2"/>
    </font>
    <font>
      <b/>
      <u/>
      <sz val="18"/>
      <color indexed="10"/>
      <name val="Arial"/>
      <family val="2"/>
    </font>
    <font>
      <b/>
      <sz val="13"/>
      <color indexed="27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15" borderId="1" applyNumberFormat="0" applyAlignment="0" applyProtection="0"/>
    <xf numFmtId="0" fontId="8" fillId="0" borderId="2" applyNumberFormat="0" applyFill="0" applyAlignment="0" applyProtection="0"/>
    <xf numFmtId="0" fontId="1" fillId="4" borderId="3" applyNumberFormat="0" applyFont="0" applyAlignment="0" applyProtection="0"/>
    <xf numFmtId="0" fontId="10" fillId="7" borderId="1" applyNumberFormat="0" applyAlignment="0" applyProtection="0"/>
    <xf numFmtId="0" fontId="11" fillId="16" borderId="0" applyNumberFormat="0" applyBorder="0" applyAlignment="0" applyProtection="0"/>
    <xf numFmtId="0" fontId="12" fillId="7" borderId="0" applyNumberFormat="0" applyBorder="0" applyAlignment="0" applyProtection="0"/>
    <xf numFmtId="0" fontId="13" fillId="6" borderId="0" applyNumberFormat="0" applyBorder="0" applyAlignment="0" applyProtection="0"/>
    <xf numFmtId="0" fontId="14" fillId="15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17" borderId="9" applyNumberFormat="0" applyAlignment="0" applyProtection="0"/>
  </cellStyleXfs>
  <cellXfs count="28">
    <xf numFmtId="0" fontId="0" fillId="0" borderId="0" xfId="0"/>
    <xf numFmtId="0" fontId="0" fillId="0" borderId="0" xfId="0" applyFill="1"/>
    <xf numFmtId="0" fontId="3" fillId="18" borderId="10" xfId="0" applyFont="1" applyFill="1" applyBorder="1" applyAlignment="1" applyProtection="1">
      <alignment horizontal="center" vertical="center" wrapText="1"/>
      <protection locked="0"/>
    </xf>
    <xf numFmtId="0" fontId="24" fillId="19" borderId="11" xfId="0" applyFont="1" applyFill="1" applyBorder="1" applyAlignment="1">
      <alignment horizontal="center" vertical="center"/>
    </xf>
    <xf numFmtId="176" fontId="24" fillId="20" borderId="11" xfId="0" applyNumberFormat="1" applyFont="1" applyFill="1" applyBorder="1" applyAlignment="1">
      <alignment horizontal="center" vertical="center"/>
    </xf>
    <xf numFmtId="173" fontId="2" fillId="21" borderId="11" xfId="0" applyNumberFormat="1" applyFont="1" applyFill="1" applyBorder="1" applyAlignment="1" applyProtection="1">
      <alignment horizontal="center" vertical="center"/>
      <protection locked="0"/>
    </xf>
    <xf numFmtId="0" fontId="24" fillId="19" borderId="12" xfId="0" applyFont="1" applyFill="1" applyBorder="1" applyAlignment="1">
      <alignment horizontal="center" vertical="center"/>
    </xf>
    <xf numFmtId="0" fontId="25" fillId="18" borderId="13" xfId="0" applyFont="1" applyFill="1" applyBorder="1" applyAlignment="1" applyProtection="1">
      <alignment horizontal="center" vertical="center" wrapText="1"/>
      <protection locked="0"/>
    </xf>
    <xf numFmtId="0" fontId="25" fillId="18" borderId="11" xfId="0" applyFont="1" applyFill="1" applyBorder="1" applyAlignment="1" applyProtection="1">
      <alignment horizontal="center" vertical="center" wrapText="1"/>
      <protection locked="0"/>
    </xf>
    <xf numFmtId="49" fontId="29" fillId="21" borderId="11" xfId="0" applyNumberFormat="1" applyFont="1" applyFill="1" applyBorder="1" applyAlignment="1" applyProtection="1">
      <alignment horizontal="center" vertical="center"/>
      <protection locked="0"/>
    </xf>
    <xf numFmtId="173" fontId="30" fillId="22" borderId="11" xfId="0" applyNumberFormat="1" applyFont="1" applyFill="1" applyBorder="1" applyAlignment="1" applyProtection="1">
      <alignment horizontal="center" vertical="center"/>
      <protection locked="0"/>
    </xf>
    <xf numFmtId="0" fontId="31" fillId="22" borderId="11" xfId="0" applyFont="1" applyFill="1" applyBorder="1"/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3" fillId="18" borderId="13" xfId="0" applyFont="1" applyFill="1" applyBorder="1" applyAlignment="1" applyProtection="1">
      <alignment horizontal="center" vertical="center" wrapText="1"/>
      <protection locked="0"/>
    </xf>
    <xf numFmtId="0" fontId="32" fillId="21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ill="1"/>
    <xf numFmtId="0" fontId="4" fillId="18" borderId="11" xfId="0" applyFont="1" applyFill="1" applyBorder="1" applyAlignment="1" applyProtection="1">
      <alignment horizontal="center" vertical="center" wrapText="1"/>
      <protection locked="0"/>
    </xf>
    <xf numFmtId="176" fontId="24" fillId="20" borderId="11" xfId="0" applyNumberFormat="1" applyFont="1" applyFill="1" applyBorder="1" applyAlignment="1" applyProtection="1">
      <alignment horizontal="center" vertical="center"/>
      <protection locked="0"/>
    </xf>
    <xf numFmtId="0" fontId="26" fillId="19" borderId="15" xfId="0" applyFont="1" applyFill="1" applyBorder="1" applyAlignment="1">
      <alignment horizontal="center" vertical="center" wrapText="1"/>
    </xf>
    <xf numFmtId="0" fontId="27" fillId="19" borderId="12" xfId="0" applyFont="1" applyFill="1" applyBorder="1" applyAlignment="1">
      <alignment horizontal="center" vertical="center" wrapText="1"/>
    </xf>
    <xf numFmtId="0" fontId="25" fillId="23" borderId="15" xfId="0" applyFont="1" applyFill="1" applyBorder="1" applyAlignment="1">
      <alignment horizontal="center" vertical="center"/>
    </xf>
    <xf numFmtId="0" fontId="25" fillId="23" borderId="12" xfId="0" applyFont="1" applyFill="1" applyBorder="1" applyAlignment="1">
      <alignment horizontal="center" vertical="center"/>
    </xf>
    <xf numFmtId="14" fontId="22" fillId="21" borderId="15" xfId="0" applyNumberFormat="1" applyFont="1" applyFill="1" applyBorder="1" applyAlignment="1" applyProtection="1">
      <alignment horizontal="center" vertical="top" wrapText="1"/>
      <protection locked="0"/>
    </xf>
    <xf numFmtId="0" fontId="22" fillId="21" borderId="16" xfId="0" applyFont="1" applyFill="1" applyBorder="1" applyAlignment="1" applyProtection="1">
      <alignment horizontal="center" vertical="top" wrapText="1"/>
      <protection locked="0"/>
    </xf>
    <xf numFmtId="0" fontId="22" fillId="21" borderId="12" xfId="0" applyFont="1" applyFill="1" applyBorder="1" applyAlignment="1" applyProtection="1">
      <alignment horizontal="center" vertical="top" wrapText="1"/>
      <protection locked="0"/>
    </xf>
    <xf numFmtId="16" fontId="29" fillId="21" borderId="11" xfId="0" applyNumberFormat="1" applyFont="1" applyFill="1" applyBorder="1" applyAlignment="1" applyProtection="1">
      <alignment horizontal="center" vertical="center"/>
      <protection locked="0"/>
    </xf>
    <xf numFmtId="0" fontId="3" fillId="21" borderId="11" xfId="0" applyNumberFormat="1" applyFont="1" applyFill="1" applyBorder="1" applyAlignment="1" applyProtection="1">
      <alignment horizontal="center" vertical="center"/>
      <protection locked="0"/>
    </xf>
    <xf numFmtId="173" fontId="38" fillId="22" borderId="11" xfId="0" applyNumberFormat="1" applyFont="1" applyFill="1" applyBorder="1" applyAlignment="1" applyProtection="1">
      <alignment horizontal="center" vertical="center"/>
      <protection locked="0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3"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0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2812030-8A0F-4A36-B543-CC419E185A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vert="vert270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squer</a:t>
              </a:r>
            </a:p>
            <a:p>
              <a:pPr algn="ctr" rtl="0">
                <a:defRPr sz="1000"/>
              </a:pPr>
              <a:endParaRPr lang="fr-FR" sz="1200" b="1" i="0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0</xdr:col>
          <xdr:colOff>0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BE5A176-4E76-4F87-B4BE-93C79E1B5E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vert="vert270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Semaine</a:t>
              </a: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  <a:r>
                <a:rPr lang="fr-FR" sz="1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0</xdr:col>
          <xdr:colOff>0</xdr:colOff>
          <xdr:row>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29BD1AA2-738A-43B1-A53A-40F9AF2D0B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vert="vert270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Semaine</a:t>
              </a: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  <a:r>
                <a:rPr lang="fr-FR" sz="1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0</xdr:col>
          <xdr:colOff>0</xdr:colOff>
          <xdr:row>2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9ACC03E-2336-412B-8BC4-FAFF402D64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vert="vert270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Semaine</a:t>
              </a: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  <a:r>
                <a:rPr lang="fr-FR" sz="1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114300</xdr:colOff>
      <xdr:row>0</xdr:row>
      <xdr:rowOff>400050</xdr:rowOff>
    </xdr:from>
    <xdr:to>
      <xdr:col>4</xdr:col>
      <xdr:colOff>1047750</xdr:colOff>
      <xdr:row>0</xdr:row>
      <xdr:rowOff>2114550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22867A62-80D0-4843-87A2-2EFF3849EFC2}"/>
            </a:ext>
          </a:extLst>
        </xdr:cNvPr>
        <xdr:cNvSpPr>
          <a:spLocks noChangeArrowheads="1"/>
        </xdr:cNvSpPr>
      </xdr:nvSpPr>
      <xdr:spPr bwMode="auto">
        <a:xfrm>
          <a:off x="2562225" y="400050"/>
          <a:ext cx="5219700" cy="1714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500" b="1" i="0" u="none" strike="noStrike" baseline="0">
              <a:solidFill>
                <a:srgbClr val="0000FF"/>
              </a:solidFill>
              <a:latin typeface="Arial"/>
              <a:cs typeface="Arial"/>
            </a:rPr>
            <a:t>Vérifier</a:t>
          </a:r>
          <a:r>
            <a:rPr lang="fr-FR" sz="15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fr-FR" sz="1500" b="1" i="0" u="none" strike="noStrike" baseline="0">
              <a:solidFill>
                <a:srgbClr val="0000FF"/>
              </a:solidFill>
              <a:latin typeface="Arial"/>
              <a:cs typeface="Arial"/>
            </a:rPr>
            <a:t>Module</a:t>
          </a:r>
          <a:r>
            <a:rPr lang="fr-FR" sz="1500" b="1" i="0" u="none" strike="noStrike" baseline="0">
              <a:solidFill>
                <a:srgbClr val="FF0000"/>
              </a:solidFill>
              <a:latin typeface="Arial"/>
              <a:cs typeface="Arial"/>
            </a:rPr>
            <a:t> Posologie </a:t>
          </a:r>
          <a:r>
            <a:rPr lang="fr-FR" sz="1500" b="1" i="0" u="none" strike="noStrike" baseline="0">
              <a:solidFill>
                <a:srgbClr val="0000FF"/>
              </a:solidFill>
              <a:latin typeface="Arial"/>
              <a:cs typeface="Arial"/>
            </a:rPr>
            <a:t>(</a:t>
          </a:r>
          <a:r>
            <a:rPr lang="fr-FR" sz="1500" b="1" i="0" u="none" strike="noStrike" baseline="0">
              <a:solidFill>
                <a:srgbClr val="FF0000"/>
              </a:solidFill>
              <a:latin typeface="Arial"/>
              <a:cs typeface="Arial"/>
            </a:rPr>
            <a:t>Nb de flacon / Jour &amp; Durée</a:t>
          </a:r>
          <a:r>
            <a:rPr lang="fr-FR" sz="1500" b="1" i="0" u="none" strike="noStrike" baseline="0">
              <a:solidFill>
                <a:srgbClr val="0000FF"/>
              </a:solidFill>
              <a:latin typeface="Arial"/>
              <a:cs typeface="Arial"/>
            </a:rPr>
            <a:t>)</a:t>
          </a:r>
          <a:endParaRPr lang="fr-FR" sz="1500" b="1" i="0" u="none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500" b="1" i="0" u="none" strike="noStrike" baseline="0">
              <a:solidFill>
                <a:srgbClr val="FF0000"/>
              </a:solidFill>
              <a:latin typeface="Arial"/>
              <a:cs typeface="Arial"/>
            </a:rPr>
            <a:t>DoubleClick </a:t>
          </a:r>
          <a:r>
            <a:rPr lang="fr-FR" sz="1500" b="1" i="0" u="none" strike="noStrike" baseline="0">
              <a:solidFill>
                <a:srgbClr val="0000FF"/>
              </a:solidFill>
              <a:latin typeface="Arial"/>
              <a:cs typeface="Arial"/>
            </a:rPr>
            <a:t>Cellule</a:t>
          </a:r>
          <a:r>
            <a:rPr lang="fr-FR" sz="1500" b="1" i="0" u="none" strike="noStrike" baseline="0">
              <a:solidFill>
                <a:srgbClr val="FF0000"/>
              </a:solidFill>
              <a:latin typeface="Arial"/>
              <a:cs typeface="Arial"/>
            </a:rPr>
            <a:t> A3 (Afficher Date)</a:t>
          </a:r>
        </a:p>
        <a:p>
          <a:pPr algn="ctr" rtl="0">
            <a:defRPr sz="1000"/>
          </a:pPr>
          <a:r>
            <a:rPr lang="fr-FR" sz="1500" b="1" i="0" u="none" strike="noStrike" baseline="0">
              <a:solidFill>
                <a:srgbClr val="FF0000"/>
              </a:solidFill>
              <a:latin typeface="Arial"/>
              <a:cs typeface="Arial"/>
            </a:rPr>
            <a:t>DoubleClick </a:t>
          </a:r>
          <a:r>
            <a:rPr lang="fr-FR" sz="1500" b="1" i="0" u="none" strike="noStrike" baseline="0">
              <a:solidFill>
                <a:srgbClr val="0000FF"/>
              </a:solidFill>
              <a:latin typeface="Arial"/>
              <a:cs typeface="Arial"/>
            </a:rPr>
            <a:t>Cellule</a:t>
          </a:r>
          <a:r>
            <a:rPr lang="fr-FR" sz="1500" b="1" i="0" u="none" strike="noStrike" baseline="0">
              <a:solidFill>
                <a:srgbClr val="FF0000"/>
              </a:solidFill>
              <a:latin typeface="Arial"/>
              <a:cs typeface="Arial"/>
            </a:rPr>
            <a:t> C3</a:t>
          </a:r>
          <a:r>
            <a:rPr lang="fr-FR" sz="1500" b="1" i="0" u="none" strike="noStrike" baseline="0">
              <a:solidFill>
                <a:srgbClr val="0000FF"/>
              </a:solidFill>
              <a:latin typeface="Arial"/>
              <a:cs typeface="Arial"/>
            </a:rPr>
            <a:t> (Afficher </a:t>
          </a:r>
          <a:r>
            <a:rPr lang="fr-FR" sz="1500" b="1" i="0" u="none" strike="noStrike" baseline="0">
              <a:solidFill>
                <a:srgbClr val="FF0000"/>
              </a:solidFill>
              <a:latin typeface="Arial"/>
              <a:cs typeface="Arial"/>
            </a:rPr>
            <a:t> Détox 7 Jours</a:t>
          </a:r>
          <a:r>
            <a:rPr lang="fr-FR" sz="1500" b="1" i="0" u="none" strike="noStrike" baseline="0">
              <a:solidFill>
                <a:srgbClr val="0000FF"/>
              </a:solidFill>
              <a:latin typeface="Arial"/>
              <a:cs typeface="Arial"/>
            </a:rPr>
            <a:t>)</a:t>
          </a:r>
          <a:endParaRPr lang="fr-FR" sz="1500" b="1" i="0" u="none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500" b="1" i="0" u="none" strike="noStrike" baseline="0">
              <a:solidFill>
                <a:srgbClr val="FF0000"/>
              </a:solidFill>
              <a:latin typeface="Arial"/>
              <a:cs typeface="Arial"/>
            </a:rPr>
            <a:t>DoubleClick </a:t>
          </a:r>
          <a:r>
            <a:rPr lang="fr-FR" sz="1500" b="1" i="0" u="none" strike="noStrike" baseline="0">
              <a:solidFill>
                <a:srgbClr val="0000FF"/>
              </a:solidFill>
              <a:latin typeface="Arial"/>
              <a:cs typeface="Arial"/>
            </a:rPr>
            <a:t>Cellule</a:t>
          </a:r>
          <a:r>
            <a:rPr lang="fr-FR" sz="15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fr-FR" sz="1600" b="1" i="0" u="none" strike="noStrike" baseline="0">
              <a:solidFill>
                <a:srgbClr val="FF0000"/>
              </a:solidFill>
              <a:latin typeface="Arial"/>
              <a:cs typeface="Arial"/>
            </a:rPr>
            <a:t>B3 </a:t>
          </a: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(</a:t>
          </a: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Nb</a:t>
          </a: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 de</a:t>
          </a: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 flacon / jour</a:t>
          </a: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)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Pour mettre à </a:t>
          </a: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Blanc</a:t>
          </a: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 le Programme (colonnes </a:t>
          </a: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A-B-C-D-E</a:t>
          </a: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) 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DoubleClick Cellule </a:t>
          </a: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C4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DoubleClick</a:t>
          </a: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Cellule </a:t>
          </a: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C3 - </a:t>
          </a: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Enregistrer</a:t>
          </a:r>
        </a:p>
        <a:p>
          <a:pPr algn="ctr" rtl="0">
            <a:defRPr sz="1000"/>
          </a:pPr>
          <a:endParaRPr lang="fr-FR" sz="1400" b="1" i="0" u="none" strike="noStrike" baseline="0">
            <a:solidFill>
              <a:srgbClr val="0000FF"/>
            </a:solidFill>
            <a:latin typeface="Arial"/>
            <a:cs typeface="Arial"/>
          </a:endParaRP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1"/>
  </sheetPr>
  <dimension ref="A1:M102"/>
  <sheetViews>
    <sheetView tabSelected="1" workbookViewId="0">
      <pane ySplit="2" topLeftCell="A3" activePane="bottomLeft" state="frozen"/>
      <selection pane="bottomLeft" sqref="A1:F1"/>
    </sheetView>
  </sheetViews>
  <sheetFormatPr baseColWidth="10" defaultRowHeight="12.75" x14ac:dyDescent="0.2"/>
  <cols>
    <col min="1" max="1" width="36.7109375" customWidth="1"/>
    <col min="2" max="2" width="22.7109375" customWidth="1"/>
    <col min="3" max="3" width="18.7109375" customWidth="1"/>
    <col min="4" max="4" width="22.85546875" customWidth="1"/>
    <col min="5" max="5" width="28.5703125" customWidth="1"/>
    <col min="6" max="6" width="24.7109375" customWidth="1"/>
    <col min="7" max="8" width="34.7109375" customWidth="1"/>
    <col min="9" max="9" width="22.7109375" hidden="1" customWidth="1"/>
    <col min="10" max="10" width="29.7109375" hidden="1" customWidth="1"/>
    <col min="12" max="12" width="28.42578125" customWidth="1"/>
  </cols>
  <sheetData>
    <row r="1" spans="1:13" ht="170.25" customHeight="1" x14ac:dyDescent="0.2">
      <c r="A1" s="22" t="s">
        <v>22</v>
      </c>
      <c r="B1" s="23"/>
      <c r="C1" s="23"/>
      <c r="D1" s="23"/>
      <c r="E1" s="23"/>
      <c r="F1" s="24"/>
      <c r="G1" s="18" t="s">
        <v>21</v>
      </c>
      <c r="H1" s="19"/>
      <c r="I1" s="20">
        <v>2020</v>
      </c>
      <c r="J1" s="21"/>
    </row>
    <row r="2" spans="1:13" ht="40.5" x14ac:dyDescent="0.2">
      <c r="A2" s="2" t="s">
        <v>15</v>
      </c>
      <c r="B2" s="2" t="s">
        <v>18</v>
      </c>
      <c r="C2" s="16" t="s">
        <v>20</v>
      </c>
      <c r="D2" s="13" t="s">
        <v>16</v>
      </c>
      <c r="E2" s="13" t="s">
        <v>19</v>
      </c>
      <c r="F2" s="13" t="s">
        <v>17</v>
      </c>
      <c r="G2" s="7" t="s">
        <v>13</v>
      </c>
      <c r="H2" s="8" t="s">
        <v>14</v>
      </c>
      <c r="I2" s="6" t="s">
        <v>0</v>
      </c>
      <c r="J2" s="4">
        <f>DATE(An,1,1)</f>
        <v>43831</v>
      </c>
      <c r="L2" s="12"/>
    </row>
    <row r="3" spans="1:13" s="1" customFormat="1" ht="20.100000000000001" customHeight="1" x14ac:dyDescent="0.2">
      <c r="A3" s="5">
        <v>43852</v>
      </c>
      <c r="B3" s="25">
        <v>1</v>
      </c>
      <c r="C3" s="9" t="s">
        <v>24</v>
      </c>
      <c r="D3" s="26" t="s">
        <v>23</v>
      </c>
      <c r="E3" s="26">
        <v>1</v>
      </c>
      <c r="F3" s="14" t="str">
        <f>IF(OR((G3=""),(H3="")),"",IF(TEXT(DATEDIF(G3,H3+1,"ym"),"[&gt;0]0"" mois "";[=0]#")&amp;TEXT(DATEDIF(G3,H3+1,"md"),"[&gt;1]0"" jours "";[=1]""1 jour "";#")="30 jours ","1 mois",TEXT(DATEDIF(G3,H3+1,"y"),"[&gt;1]0"" ans "";[=1]""1 an "";#")&amp;TEXT(DATEDIF(G3,H3+1,"ym"),"[&gt;0]0"" mois "";[=0]#")&amp;TEXT(DATEDIF(G3,H3+1,"md"),"[&gt;1]0"" jours "";[=1]""1 jour "";#")))</f>
        <v xml:space="preserve">7 jours </v>
      </c>
      <c r="G3" s="10">
        <v>43852</v>
      </c>
      <c r="H3" s="10">
        <v>43858</v>
      </c>
      <c r="I3" s="3" t="s">
        <v>1</v>
      </c>
      <c r="J3" s="17">
        <f>FLOOR(DAY(MINUTE(An/38)/2+56)&amp;"/5/"&amp;An,7)-34</f>
        <v>43933</v>
      </c>
    </row>
    <row r="4" spans="1:13" s="1" customFormat="1" ht="20.100000000000001" customHeight="1" x14ac:dyDescent="0.2">
      <c r="A4" s="5">
        <v>43853</v>
      </c>
      <c r="B4" s="25"/>
      <c r="C4" s="9"/>
      <c r="D4" s="26" t="str">
        <f t="shared" ref="D4:D67" si="0">IF(SUM(B4:B103)=0,"",IF(B4=1,(SUM(B4:B103)/B4)-1,SUM(B4:B103)-1))</f>
        <v/>
      </c>
      <c r="E4" s="26">
        <v>1</v>
      </c>
      <c r="F4" s="14" t="str">
        <f t="shared" ref="F4:F67" si="1">IF(OR((G4=""),(H4="")),"",IF(TEXT(DATEDIF(G4,H4+1,"ym"),"[&gt;0]0"" mois "";[=0]#")&amp;TEXT(DATEDIF(G4,H4+1,"md"),"[&gt;1]0"" jours "";[=1]""1 jour "";#")="30 jours ","1 mois",TEXT(DATEDIF(G4,H4+1,"y"),"[&gt;1]0"" ans "";[=1]""1 an "";#")&amp;TEXT(DATEDIF(G4,H4+1,"ym"),"[&gt;0]0"" mois "";[=0]#")&amp;TEXT(DATEDIF(G4,H4+1,"md"),"[&gt;1]0"" jours "";[=1]""1 jour "";#")))</f>
        <v/>
      </c>
      <c r="G4" s="27">
        <v>43852</v>
      </c>
      <c r="H4" s="10"/>
      <c r="I4" s="3" t="s">
        <v>2</v>
      </c>
      <c r="J4" s="17">
        <f>Paques+1</f>
        <v>43934</v>
      </c>
    </row>
    <row r="5" spans="1:13" s="1" customFormat="1" ht="20.100000000000001" customHeight="1" x14ac:dyDescent="0.2">
      <c r="A5" s="5">
        <v>43854</v>
      </c>
      <c r="B5" s="25"/>
      <c r="C5" s="9"/>
      <c r="D5" s="26" t="str">
        <f t="shared" si="0"/>
        <v/>
      </c>
      <c r="E5" s="26"/>
      <c r="F5" s="14" t="str">
        <f t="shared" si="1"/>
        <v/>
      </c>
      <c r="G5" s="10"/>
      <c r="H5" s="10"/>
      <c r="I5" s="3" t="s">
        <v>3</v>
      </c>
      <c r="J5" s="17">
        <f>DATE(An,5,1)</f>
        <v>43952</v>
      </c>
    </row>
    <row r="6" spans="1:13" s="1" customFormat="1" ht="20.100000000000001" customHeight="1" x14ac:dyDescent="0.2">
      <c r="A6" s="5">
        <v>43855</v>
      </c>
      <c r="B6" s="25"/>
      <c r="C6" s="9"/>
      <c r="D6" s="26" t="str">
        <f t="shared" si="0"/>
        <v/>
      </c>
      <c r="E6" s="26"/>
      <c r="F6" s="14" t="str">
        <f t="shared" si="1"/>
        <v/>
      </c>
      <c r="G6" s="10"/>
      <c r="H6" s="10"/>
      <c r="I6" s="3" t="s">
        <v>4</v>
      </c>
      <c r="J6" s="17">
        <f>DATE(An,5,8)</f>
        <v>43959</v>
      </c>
    </row>
    <row r="7" spans="1:13" s="1" customFormat="1" ht="20.100000000000001" customHeight="1" x14ac:dyDescent="0.2">
      <c r="A7" s="5">
        <v>43856</v>
      </c>
      <c r="B7" s="25"/>
      <c r="C7" s="9"/>
      <c r="D7" s="26" t="str">
        <f t="shared" si="0"/>
        <v/>
      </c>
      <c r="E7" s="26"/>
      <c r="F7" s="14" t="str">
        <f t="shared" si="1"/>
        <v/>
      </c>
      <c r="G7" s="10"/>
      <c r="H7" s="10"/>
      <c r="I7" s="3" t="s">
        <v>5</v>
      </c>
      <c r="J7" s="17">
        <f>Paques+39</f>
        <v>43972</v>
      </c>
    </row>
    <row r="8" spans="1:13" s="1" customFormat="1" ht="20.100000000000001" customHeight="1" x14ac:dyDescent="0.2">
      <c r="A8" s="5">
        <v>43857</v>
      </c>
      <c r="B8" s="25"/>
      <c r="C8" s="9"/>
      <c r="D8" s="26" t="str">
        <f t="shared" si="0"/>
        <v/>
      </c>
      <c r="E8" s="26"/>
      <c r="F8" s="14" t="str">
        <f t="shared" si="1"/>
        <v/>
      </c>
      <c r="G8" s="10"/>
      <c r="H8" s="10"/>
      <c r="I8" s="3" t="s">
        <v>6</v>
      </c>
      <c r="J8" s="17">
        <f>Paques+49</f>
        <v>43982</v>
      </c>
    </row>
    <row r="9" spans="1:13" s="1" customFormat="1" ht="20.100000000000001" customHeight="1" x14ac:dyDescent="0.2">
      <c r="A9" s="5">
        <v>43858</v>
      </c>
      <c r="B9" s="25"/>
      <c r="C9" s="9"/>
      <c r="D9" s="26" t="str">
        <f t="shared" si="0"/>
        <v/>
      </c>
      <c r="E9" s="26"/>
      <c r="F9" s="14" t="str">
        <f t="shared" si="1"/>
        <v/>
      </c>
      <c r="G9" s="10"/>
      <c r="H9" s="10"/>
      <c r="I9" s="3" t="s">
        <v>7</v>
      </c>
      <c r="J9" s="17">
        <f>Paques+50</f>
        <v>43983</v>
      </c>
      <c r="L9" s="15"/>
      <c r="M9" s="15"/>
    </row>
    <row r="10" spans="1:13" s="1" customFormat="1" ht="20.100000000000001" customHeight="1" x14ac:dyDescent="0.2">
      <c r="A10" s="5">
        <v>43859</v>
      </c>
      <c r="B10" s="25"/>
      <c r="C10" s="9"/>
      <c r="D10" s="26" t="str">
        <f t="shared" si="0"/>
        <v/>
      </c>
      <c r="E10" s="26"/>
      <c r="F10" s="14" t="str">
        <f t="shared" si="1"/>
        <v/>
      </c>
      <c r="G10" s="10"/>
      <c r="H10" s="10"/>
      <c r="I10" s="3" t="s">
        <v>8</v>
      </c>
      <c r="J10" s="17">
        <f>DATE(An,7,14)</f>
        <v>44026</v>
      </c>
      <c r="L10" s="15"/>
      <c r="M10" s="15"/>
    </row>
    <row r="11" spans="1:13" s="1" customFormat="1" ht="20.100000000000001" customHeight="1" x14ac:dyDescent="0.2">
      <c r="A11" s="5">
        <v>43860</v>
      </c>
      <c r="B11" s="25"/>
      <c r="C11" s="9"/>
      <c r="D11" s="26" t="str">
        <f t="shared" si="0"/>
        <v/>
      </c>
      <c r="E11" s="26"/>
      <c r="F11" s="14" t="str">
        <f t="shared" si="1"/>
        <v/>
      </c>
      <c r="G11" s="10"/>
      <c r="H11" s="10"/>
      <c r="I11" s="3" t="s">
        <v>9</v>
      </c>
      <c r="J11" s="17">
        <f>DATE(An,8,15)</f>
        <v>44058</v>
      </c>
      <c r="L11" s="15"/>
      <c r="M11" s="15"/>
    </row>
    <row r="12" spans="1:13" s="1" customFormat="1" ht="20.100000000000001" customHeight="1" x14ac:dyDescent="0.2">
      <c r="A12" s="5">
        <v>43861</v>
      </c>
      <c r="B12" s="25"/>
      <c r="C12" s="9"/>
      <c r="D12" s="26" t="str">
        <f t="shared" si="0"/>
        <v/>
      </c>
      <c r="E12" s="26"/>
      <c r="F12" s="14" t="str">
        <f t="shared" si="1"/>
        <v/>
      </c>
      <c r="G12" s="10"/>
      <c r="H12" s="10"/>
      <c r="I12" s="3" t="s">
        <v>10</v>
      </c>
      <c r="J12" s="17">
        <f>DATE(An,11,1)</f>
        <v>44136</v>
      </c>
      <c r="L12" s="15"/>
      <c r="M12" s="15"/>
    </row>
    <row r="13" spans="1:13" s="1" customFormat="1" ht="20.100000000000001" customHeight="1" x14ac:dyDescent="0.2">
      <c r="A13" s="5">
        <v>43862</v>
      </c>
      <c r="B13" s="25"/>
      <c r="C13" s="9"/>
      <c r="D13" s="26" t="str">
        <f t="shared" si="0"/>
        <v/>
      </c>
      <c r="E13" s="26"/>
      <c r="F13" s="14" t="str">
        <f t="shared" si="1"/>
        <v/>
      </c>
      <c r="G13" s="10"/>
      <c r="H13" s="10"/>
      <c r="I13" s="3" t="s">
        <v>11</v>
      </c>
      <c r="J13" s="17">
        <f>DATE(An,11,11)</f>
        <v>44146</v>
      </c>
    </row>
    <row r="14" spans="1:13" s="1" customFormat="1" ht="20.100000000000001" customHeight="1" x14ac:dyDescent="0.2">
      <c r="A14" s="5">
        <v>43863</v>
      </c>
      <c r="B14" s="25"/>
      <c r="C14" s="9"/>
      <c r="D14" s="26" t="str">
        <f t="shared" si="0"/>
        <v/>
      </c>
      <c r="E14" s="26"/>
      <c r="F14" s="14" t="str">
        <f t="shared" si="1"/>
        <v/>
      </c>
      <c r="G14" s="10"/>
      <c r="H14" s="10"/>
      <c r="I14" s="3" t="s">
        <v>12</v>
      </c>
      <c r="J14" s="17">
        <f>DATE(An,12,25)</f>
        <v>44190</v>
      </c>
    </row>
    <row r="15" spans="1:13" s="1" customFormat="1" ht="20.100000000000001" customHeight="1" x14ac:dyDescent="0.2">
      <c r="A15" s="5">
        <v>43864</v>
      </c>
      <c r="B15" s="25"/>
      <c r="C15" s="9"/>
      <c r="D15" s="26" t="str">
        <f t="shared" si="0"/>
        <v/>
      </c>
      <c r="E15" s="26"/>
      <c r="F15" s="14" t="str">
        <f t="shared" si="1"/>
        <v/>
      </c>
      <c r="G15" s="10"/>
      <c r="H15" s="10"/>
      <c r="I15" s="3" t="s">
        <v>0</v>
      </c>
      <c r="J15" s="4">
        <f>DATE(An+1,1,1)</f>
        <v>44197</v>
      </c>
    </row>
    <row r="16" spans="1:13" s="1" customFormat="1" ht="20.100000000000001" customHeight="1" x14ac:dyDescent="0.2">
      <c r="A16" s="5">
        <v>43865</v>
      </c>
      <c r="B16" s="25"/>
      <c r="C16" s="9"/>
      <c r="D16" s="26" t="str">
        <f t="shared" si="0"/>
        <v/>
      </c>
      <c r="E16" s="26"/>
      <c r="F16" s="14" t="str">
        <f t="shared" si="1"/>
        <v/>
      </c>
      <c r="G16" s="10"/>
      <c r="H16" s="10"/>
      <c r="I16" s="3" t="s">
        <v>1</v>
      </c>
      <c r="J16" s="4">
        <f>FLOOR(DAY(MINUTE((An+1)/38)/2+56)&amp;"/5/"&amp;(An+1),7)-34</f>
        <v>44290</v>
      </c>
    </row>
    <row r="17" spans="1:10" s="1" customFormat="1" ht="20.100000000000001" customHeight="1" x14ac:dyDescent="0.2">
      <c r="A17" s="5">
        <v>43866</v>
      </c>
      <c r="B17" s="25"/>
      <c r="C17" s="9"/>
      <c r="D17" s="26" t="str">
        <f t="shared" si="0"/>
        <v/>
      </c>
      <c r="E17" s="26"/>
      <c r="F17" s="14" t="str">
        <f t="shared" si="1"/>
        <v/>
      </c>
      <c r="G17" s="10"/>
      <c r="H17" s="10"/>
      <c r="I17" s="3" t="s">
        <v>2</v>
      </c>
      <c r="J17" s="4">
        <f>Paques1+1</f>
        <v>44291</v>
      </c>
    </row>
    <row r="18" spans="1:10" s="1" customFormat="1" ht="20.100000000000001" customHeight="1" x14ac:dyDescent="0.2">
      <c r="A18" s="5">
        <v>43867</v>
      </c>
      <c r="B18" s="25"/>
      <c r="C18" s="9"/>
      <c r="D18" s="26" t="str">
        <f t="shared" si="0"/>
        <v/>
      </c>
      <c r="E18" s="26"/>
      <c r="F18" s="14" t="str">
        <f t="shared" si="1"/>
        <v/>
      </c>
      <c r="G18" s="10"/>
      <c r="H18" s="10"/>
      <c r="I18" s="3" t="s">
        <v>3</v>
      </c>
      <c r="J18" s="4">
        <f>DATE(An+1,5,1)</f>
        <v>44317</v>
      </c>
    </row>
    <row r="19" spans="1:10" s="1" customFormat="1" ht="20.100000000000001" customHeight="1" x14ac:dyDescent="0.2">
      <c r="A19" s="5">
        <v>43868</v>
      </c>
      <c r="B19" s="25"/>
      <c r="C19" s="9"/>
      <c r="D19" s="26" t="str">
        <f t="shared" si="0"/>
        <v/>
      </c>
      <c r="E19" s="26"/>
      <c r="F19" s="14" t="str">
        <f t="shared" si="1"/>
        <v/>
      </c>
      <c r="G19" s="10"/>
      <c r="H19" s="10"/>
      <c r="I19" s="3" t="s">
        <v>4</v>
      </c>
      <c r="J19" s="4">
        <f>DATE(An+1,5,8)</f>
        <v>44324</v>
      </c>
    </row>
    <row r="20" spans="1:10" s="1" customFormat="1" ht="20.100000000000001" customHeight="1" x14ac:dyDescent="0.2">
      <c r="A20" s="5">
        <v>43869</v>
      </c>
      <c r="B20" s="25"/>
      <c r="C20" s="9"/>
      <c r="D20" s="26" t="str">
        <f t="shared" si="0"/>
        <v/>
      </c>
      <c r="E20" s="26"/>
      <c r="F20" s="14" t="str">
        <f t="shared" si="1"/>
        <v/>
      </c>
      <c r="G20" s="10"/>
      <c r="H20" s="10"/>
      <c r="I20" s="3" t="s">
        <v>5</v>
      </c>
      <c r="J20" s="4">
        <f>Paques1+39</f>
        <v>44329</v>
      </c>
    </row>
    <row r="21" spans="1:10" s="1" customFormat="1" ht="20.100000000000001" customHeight="1" x14ac:dyDescent="0.2">
      <c r="A21" s="5">
        <v>43870</v>
      </c>
      <c r="B21" s="25"/>
      <c r="C21" s="9"/>
      <c r="D21" s="26" t="str">
        <f t="shared" si="0"/>
        <v/>
      </c>
      <c r="E21" s="26"/>
      <c r="F21" s="14" t="str">
        <f t="shared" si="1"/>
        <v/>
      </c>
      <c r="G21" s="10"/>
      <c r="H21" s="10"/>
      <c r="I21" s="3" t="s">
        <v>6</v>
      </c>
      <c r="J21" s="4">
        <f>Paques1+49</f>
        <v>44339</v>
      </c>
    </row>
    <row r="22" spans="1:10" s="1" customFormat="1" ht="20.100000000000001" customHeight="1" x14ac:dyDescent="0.2">
      <c r="A22" s="5">
        <v>43871</v>
      </c>
      <c r="B22" s="25"/>
      <c r="C22" s="9"/>
      <c r="D22" s="26" t="str">
        <f t="shared" si="0"/>
        <v/>
      </c>
      <c r="E22" s="26"/>
      <c r="F22" s="14" t="str">
        <f t="shared" si="1"/>
        <v/>
      </c>
      <c r="G22" s="10"/>
      <c r="H22" s="10"/>
      <c r="I22" s="3" t="s">
        <v>7</v>
      </c>
      <c r="J22" s="4">
        <f>Paques1+50</f>
        <v>44340</v>
      </c>
    </row>
    <row r="23" spans="1:10" s="1" customFormat="1" ht="20.100000000000001" customHeight="1" x14ac:dyDescent="0.2">
      <c r="A23" s="5">
        <v>43872</v>
      </c>
      <c r="B23" s="25"/>
      <c r="C23" s="9"/>
      <c r="D23" s="26" t="str">
        <f t="shared" si="0"/>
        <v/>
      </c>
      <c r="E23" s="26"/>
      <c r="F23" s="14" t="str">
        <f t="shared" si="1"/>
        <v/>
      </c>
      <c r="G23" s="10"/>
      <c r="H23" s="10"/>
      <c r="I23" s="3" t="s">
        <v>8</v>
      </c>
      <c r="J23" s="4">
        <f>DATE(An+1,7,14)</f>
        <v>44391</v>
      </c>
    </row>
    <row r="24" spans="1:10" s="1" customFormat="1" ht="20.100000000000001" customHeight="1" x14ac:dyDescent="0.2">
      <c r="A24" s="5">
        <v>43873</v>
      </c>
      <c r="B24" s="25"/>
      <c r="C24" s="9"/>
      <c r="D24" s="26" t="str">
        <f t="shared" si="0"/>
        <v/>
      </c>
      <c r="E24" s="26"/>
      <c r="F24" s="14" t="str">
        <f t="shared" si="1"/>
        <v/>
      </c>
      <c r="G24" s="10"/>
      <c r="H24" s="10"/>
      <c r="I24" s="3" t="s">
        <v>9</v>
      </c>
      <c r="J24" s="4">
        <f>DATE(An+1,8,15)</f>
        <v>44423</v>
      </c>
    </row>
    <row r="25" spans="1:10" s="1" customFormat="1" ht="20.100000000000001" customHeight="1" x14ac:dyDescent="0.2">
      <c r="A25" s="5">
        <v>43874</v>
      </c>
      <c r="B25" s="25"/>
      <c r="C25" s="9"/>
      <c r="D25" s="26" t="str">
        <f t="shared" si="0"/>
        <v/>
      </c>
      <c r="E25" s="26"/>
      <c r="F25" s="14" t="str">
        <f t="shared" si="1"/>
        <v/>
      </c>
      <c r="G25" s="10"/>
      <c r="H25" s="10"/>
      <c r="I25" s="3" t="s">
        <v>10</v>
      </c>
      <c r="J25" s="4">
        <f>DATE(An+1,11,1)</f>
        <v>44501</v>
      </c>
    </row>
    <row r="26" spans="1:10" s="1" customFormat="1" ht="20.100000000000001" customHeight="1" x14ac:dyDescent="0.25">
      <c r="A26" s="5">
        <v>43875</v>
      </c>
      <c r="B26" s="25"/>
      <c r="C26" s="9"/>
      <c r="D26" s="26" t="str">
        <f t="shared" si="0"/>
        <v/>
      </c>
      <c r="E26" s="26"/>
      <c r="F26" s="14" t="str">
        <f t="shared" si="1"/>
        <v/>
      </c>
      <c r="G26" s="11"/>
      <c r="H26" s="11"/>
      <c r="I26" s="3" t="s">
        <v>11</v>
      </c>
      <c r="J26" s="4">
        <f>DATE(An+1,11,11)</f>
        <v>44511</v>
      </c>
    </row>
    <row r="27" spans="1:10" s="1" customFormat="1" ht="20.100000000000001" customHeight="1" x14ac:dyDescent="0.25">
      <c r="A27" s="5">
        <v>43876</v>
      </c>
      <c r="B27" s="25"/>
      <c r="C27" s="9"/>
      <c r="D27" s="26" t="str">
        <f t="shared" si="0"/>
        <v/>
      </c>
      <c r="E27" s="26"/>
      <c r="F27" s="14" t="str">
        <f t="shared" si="1"/>
        <v/>
      </c>
      <c r="G27" s="11"/>
      <c r="H27" s="11"/>
      <c r="I27" s="3" t="s">
        <v>12</v>
      </c>
      <c r="J27" s="4">
        <f>DATE(An+1,12,25)</f>
        <v>44555</v>
      </c>
    </row>
    <row r="28" spans="1:10" s="1" customFormat="1" ht="20.100000000000001" customHeight="1" x14ac:dyDescent="0.25">
      <c r="A28" s="5">
        <v>43877</v>
      </c>
      <c r="B28" s="25"/>
      <c r="C28" s="9"/>
      <c r="D28" s="26" t="str">
        <f t="shared" si="0"/>
        <v/>
      </c>
      <c r="E28" s="26"/>
      <c r="F28" s="14" t="str">
        <f t="shared" si="1"/>
        <v/>
      </c>
      <c r="G28" s="11"/>
      <c r="H28" s="11"/>
    </row>
    <row r="29" spans="1:10" s="1" customFormat="1" ht="20.100000000000001" customHeight="1" x14ac:dyDescent="0.25">
      <c r="A29" s="5">
        <v>43878</v>
      </c>
      <c r="B29" s="25"/>
      <c r="C29" s="9"/>
      <c r="D29" s="26" t="str">
        <f t="shared" si="0"/>
        <v/>
      </c>
      <c r="E29" s="26"/>
      <c r="F29" s="14" t="str">
        <f t="shared" si="1"/>
        <v/>
      </c>
      <c r="G29" s="11"/>
      <c r="H29" s="11"/>
    </row>
    <row r="30" spans="1:10" s="1" customFormat="1" ht="20.100000000000001" customHeight="1" x14ac:dyDescent="0.25">
      <c r="A30" s="5">
        <v>43879</v>
      </c>
      <c r="B30" s="25"/>
      <c r="C30" s="9"/>
      <c r="D30" s="26" t="str">
        <f t="shared" si="0"/>
        <v/>
      </c>
      <c r="E30" s="26"/>
      <c r="F30" s="14" t="str">
        <f t="shared" si="1"/>
        <v/>
      </c>
      <c r="G30" s="11"/>
      <c r="H30" s="11"/>
    </row>
    <row r="31" spans="1:10" s="1" customFormat="1" ht="20.100000000000001" customHeight="1" x14ac:dyDescent="0.25">
      <c r="A31" s="5">
        <v>43880</v>
      </c>
      <c r="B31" s="25"/>
      <c r="C31" s="9"/>
      <c r="D31" s="26" t="str">
        <f t="shared" si="0"/>
        <v/>
      </c>
      <c r="E31" s="26"/>
      <c r="F31" s="14" t="str">
        <f t="shared" si="1"/>
        <v/>
      </c>
      <c r="G31" s="11"/>
      <c r="H31" s="11"/>
    </row>
    <row r="32" spans="1:10" s="1" customFormat="1" ht="20.100000000000001" customHeight="1" x14ac:dyDescent="0.25">
      <c r="A32" s="5">
        <v>43881</v>
      </c>
      <c r="B32" s="25"/>
      <c r="C32" s="9"/>
      <c r="D32" s="26" t="str">
        <f t="shared" si="0"/>
        <v/>
      </c>
      <c r="E32" s="26"/>
      <c r="F32" s="14" t="str">
        <f t="shared" si="1"/>
        <v/>
      </c>
      <c r="G32" s="11"/>
      <c r="H32" s="11"/>
    </row>
    <row r="33" spans="1:8" s="1" customFormat="1" ht="20.100000000000001" customHeight="1" x14ac:dyDescent="0.25">
      <c r="A33" s="5">
        <v>43882</v>
      </c>
      <c r="B33" s="25"/>
      <c r="C33" s="9"/>
      <c r="D33" s="26" t="str">
        <f t="shared" si="0"/>
        <v/>
      </c>
      <c r="E33" s="26"/>
      <c r="F33" s="14" t="str">
        <f t="shared" si="1"/>
        <v/>
      </c>
      <c r="G33" s="11"/>
      <c r="H33" s="11"/>
    </row>
    <row r="34" spans="1:8" s="1" customFormat="1" ht="20.100000000000001" customHeight="1" x14ac:dyDescent="0.25">
      <c r="A34" s="5">
        <v>43883</v>
      </c>
      <c r="B34" s="25"/>
      <c r="C34" s="9"/>
      <c r="D34" s="26" t="str">
        <f t="shared" si="0"/>
        <v/>
      </c>
      <c r="E34" s="26"/>
      <c r="F34" s="14" t="str">
        <f t="shared" si="1"/>
        <v/>
      </c>
      <c r="G34" s="11"/>
      <c r="H34" s="11"/>
    </row>
    <row r="35" spans="1:8" s="1" customFormat="1" ht="20.100000000000001" customHeight="1" x14ac:dyDescent="0.25">
      <c r="A35" s="5">
        <v>43884</v>
      </c>
      <c r="B35" s="25"/>
      <c r="C35" s="9"/>
      <c r="D35" s="26" t="str">
        <f t="shared" si="0"/>
        <v/>
      </c>
      <c r="E35" s="26"/>
      <c r="F35" s="14" t="str">
        <f t="shared" si="1"/>
        <v/>
      </c>
      <c r="G35" s="11"/>
      <c r="H35" s="11"/>
    </row>
    <row r="36" spans="1:8" s="1" customFormat="1" ht="20.100000000000001" customHeight="1" x14ac:dyDescent="0.25">
      <c r="A36" s="5">
        <v>43885</v>
      </c>
      <c r="B36" s="25"/>
      <c r="C36" s="9"/>
      <c r="D36" s="26" t="str">
        <f t="shared" si="0"/>
        <v/>
      </c>
      <c r="E36" s="26"/>
      <c r="F36" s="14" t="str">
        <f t="shared" si="1"/>
        <v/>
      </c>
      <c r="G36" s="11"/>
      <c r="H36" s="11"/>
    </row>
    <row r="37" spans="1:8" s="1" customFormat="1" ht="20.100000000000001" customHeight="1" x14ac:dyDescent="0.25">
      <c r="A37" s="5">
        <v>43886</v>
      </c>
      <c r="B37" s="25"/>
      <c r="C37" s="9"/>
      <c r="D37" s="26" t="str">
        <f t="shared" si="0"/>
        <v/>
      </c>
      <c r="E37" s="26"/>
      <c r="F37" s="14" t="str">
        <f t="shared" si="1"/>
        <v/>
      </c>
      <c r="G37" s="11"/>
      <c r="H37" s="11"/>
    </row>
    <row r="38" spans="1:8" s="1" customFormat="1" ht="20.100000000000001" customHeight="1" x14ac:dyDescent="0.25">
      <c r="A38" s="5">
        <v>43887</v>
      </c>
      <c r="B38" s="25"/>
      <c r="C38" s="9"/>
      <c r="D38" s="26" t="str">
        <f t="shared" si="0"/>
        <v/>
      </c>
      <c r="E38" s="26"/>
      <c r="F38" s="14" t="str">
        <f t="shared" si="1"/>
        <v/>
      </c>
      <c r="G38" s="11"/>
      <c r="H38" s="11"/>
    </row>
    <row r="39" spans="1:8" s="1" customFormat="1" ht="20.100000000000001" customHeight="1" x14ac:dyDescent="0.25">
      <c r="A39" s="5">
        <v>43888</v>
      </c>
      <c r="B39" s="25"/>
      <c r="C39" s="9"/>
      <c r="D39" s="26" t="str">
        <f t="shared" si="0"/>
        <v/>
      </c>
      <c r="E39" s="26"/>
      <c r="F39" s="14" t="str">
        <f t="shared" si="1"/>
        <v/>
      </c>
      <c r="G39" s="11"/>
      <c r="H39" s="11"/>
    </row>
    <row r="40" spans="1:8" s="1" customFormat="1" ht="20.100000000000001" customHeight="1" x14ac:dyDescent="0.25">
      <c r="A40" s="5">
        <v>43889</v>
      </c>
      <c r="B40" s="25"/>
      <c r="C40" s="9"/>
      <c r="D40" s="26" t="str">
        <f t="shared" si="0"/>
        <v/>
      </c>
      <c r="E40" s="26"/>
      <c r="F40" s="14" t="str">
        <f t="shared" si="1"/>
        <v/>
      </c>
      <c r="G40" s="11"/>
      <c r="H40" s="11"/>
    </row>
    <row r="41" spans="1:8" s="1" customFormat="1" ht="20.100000000000001" customHeight="1" x14ac:dyDescent="0.25">
      <c r="A41" s="5">
        <v>43890</v>
      </c>
      <c r="B41" s="25"/>
      <c r="C41" s="9"/>
      <c r="D41" s="26" t="str">
        <f t="shared" si="0"/>
        <v/>
      </c>
      <c r="E41" s="26"/>
      <c r="F41" s="14" t="str">
        <f t="shared" si="1"/>
        <v/>
      </c>
      <c r="G41" s="11"/>
      <c r="H41" s="11"/>
    </row>
    <row r="42" spans="1:8" s="1" customFormat="1" ht="20.100000000000001" customHeight="1" x14ac:dyDescent="0.25">
      <c r="A42" s="5">
        <v>43891</v>
      </c>
      <c r="B42" s="25"/>
      <c r="C42" s="9"/>
      <c r="D42" s="26" t="str">
        <f t="shared" si="0"/>
        <v/>
      </c>
      <c r="E42" s="26"/>
      <c r="F42" s="14" t="str">
        <f t="shared" si="1"/>
        <v/>
      </c>
      <c r="G42" s="11"/>
      <c r="H42" s="11"/>
    </row>
    <row r="43" spans="1:8" s="1" customFormat="1" ht="20.100000000000001" customHeight="1" x14ac:dyDescent="0.25">
      <c r="A43" s="5">
        <v>43892</v>
      </c>
      <c r="B43" s="25"/>
      <c r="C43" s="9"/>
      <c r="D43" s="26" t="str">
        <f t="shared" si="0"/>
        <v/>
      </c>
      <c r="E43" s="26"/>
      <c r="F43" s="14" t="str">
        <f t="shared" si="1"/>
        <v/>
      </c>
      <c r="G43" s="11"/>
      <c r="H43" s="11"/>
    </row>
    <row r="44" spans="1:8" s="1" customFormat="1" ht="20.100000000000001" customHeight="1" x14ac:dyDescent="0.25">
      <c r="A44" s="5">
        <v>43893</v>
      </c>
      <c r="B44" s="25"/>
      <c r="C44" s="9"/>
      <c r="D44" s="26" t="str">
        <f t="shared" si="0"/>
        <v/>
      </c>
      <c r="E44" s="26"/>
      <c r="F44" s="14" t="str">
        <f t="shared" si="1"/>
        <v/>
      </c>
      <c r="G44" s="11"/>
      <c r="H44" s="11"/>
    </row>
    <row r="45" spans="1:8" s="1" customFormat="1" ht="20.100000000000001" customHeight="1" x14ac:dyDescent="0.25">
      <c r="A45" s="5">
        <v>43894</v>
      </c>
      <c r="B45" s="25"/>
      <c r="C45" s="9"/>
      <c r="D45" s="26" t="str">
        <f t="shared" si="0"/>
        <v/>
      </c>
      <c r="E45" s="26"/>
      <c r="F45" s="14" t="str">
        <f t="shared" si="1"/>
        <v/>
      </c>
      <c r="G45" s="11"/>
      <c r="H45" s="11"/>
    </row>
    <row r="46" spans="1:8" s="1" customFormat="1" ht="20.100000000000001" customHeight="1" x14ac:dyDescent="0.25">
      <c r="A46" s="5">
        <v>43895</v>
      </c>
      <c r="B46" s="25"/>
      <c r="C46" s="9"/>
      <c r="D46" s="26" t="str">
        <f t="shared" si="0"/>
        <v/>
      </c>
      <c r="E46" s="26"/>
      <c r="F46" s="14" t="str">
        <f t="shared" si="1"/>
        <v/>
      </c>
      <c r="G46" s="11"/>
      <c r="H46" s="11"/>
    </row>
    <row r="47" spans="1:8" s="1" customFormat="1" ht="20.100000000000001" customHeight="1" x14ac:dyDescent="0.25">
      <c r="A47" s="5">
        <v>43896</v>
      </c>
      <c r="B47" s="25"/>
      <c r="C47" s="9"/>
      <c r="D47" s="26" t="str">
        <f t="shared" si="0"/>
        <v/>
      </c>
      <c r="E47" s="26"/>
      <c r="F47" s="14" t="str">
        <f t="shared" si="1"/>
        <v/>
      </c>
      <c r="G47" s="11"/>
      <c r="H47" s="11"/>
    </row>
    <row r="48" spans="1:8" s="1" customFormat="1" ht="20.100000000000001" customHeight="1" x14ac:dyDescent="0.25">
      <c r="A48" s="5">
        <v>43897</v>
      </c>
      <c r="B48" s="25"/>
      <c r="C48" s="9"/>
      <c r="D48" s="26" t="str">
        <f t="shared" si="0"/>
        <v/>
      </c>
      <c r="E48" s="26"/>
      <c r="F48" s="14" t="str">
        <f t="shared" si="1"/>
        <v/>
      </c>
      <c r="G48" s="11"/>
      <c r="H48" s="11"/>
    </row>
    <row r="49" spans="1:8" s="1" customFormat="1" ht="20.100000000000001" customHeight="1" x14ac:dyDescent="0.25">
      <c r="A49" s="5">
        <v>43898</v>
      </c>
      <c r="B49" s="25"/>
      <c r="C49" s="9"/>
      <c r="D49" s="26" t="str">
        <f t="shared" si="0"/>
        <v/>
      </c>
      <c r="E49" s="26"/>
      <c r="F49" s="14" t="str">
        <f t="shared" si="1"/>
        <v/>
      </c>
      <c r="G49" s="11"/>
      <c r="H49" s="11"/>
    </row>
    <row r="50" spans="1:8" s="1" customFormat="1" ht="20.100000000000001" customHeight="1" x14ac:dyDescent="0.25">
      <c r="A50" s="5">
        <v>43899</v>
      </c>
      <c r="B50" s="25"/>
      <c r="C50" s="9"/>
      <c r="D50" s="26" t="str">
        <f t="shared" si="0"/>
        <v/>
      </c>
      <c r="E50" s="26"/>
      <c r="F50" s="14" t="str">
        <f t="shared" si="1"/>
        <v/>
      </c>
      <c r="G50" s="11"/>
      <c r="H50" s="11"/>
    </row>
    <row r="51" spans="1:8" s="1" customFormat="1" ht="20.100000000000001" customHeight="1" x14ac:dyDescent="0.25">
      <c r="A51" s="5">
        <v>43900</v>
      </c>
      <c r="B51" s="25"/>
      <c r="C51" s="9"/>
      <c r="D51" s="26" t="str">
        <f t="shared" si="0"/>
        <v/>
      </c>
      <c r="E51" s="26"/>
      <c r="F51" s="14" t="str">
        <f t="shared" si="1"/>
        <v/>
      </c>
      <c r="G51" s="11"/>
      <c r="H51" s="11"/>
    </row>
    <row r="52" spans="1:8" s="1" customFormat="1" ht="20.100000000000001" customHeight="1" x14ac:dyDescent="0.25">
      <c r="A52" s="5">
        <v>43901</v>
      </c>
      <c r="B52" s="25"/>
      <c r="C52" s="9"/>
      <c r="D52" s="26" t="str">
        <f t="shared" si="0"/>
        <v/>
      </c>
      <c r="E52" s="26"/>
      <c r="F52" s="14" t="str">
        <f t="shared" si="1"/>
        <v/>
      </c>
      <c r="G52" s="11"/>
      <c r="H52" s="11"/>
    </row>
    <row r="53" spans="1:8" s="1" customFormat="1" ht="20.100000000000001" customHeight="1" x14ac:dyDescent="0.25">
      <c r="A53" s="5">
        <v>43902</v>
      </c>
      <c r="B53" s="25"/>
      <c r="C53" s="9"/>
      <c r="D53" s="26" t="str">
        <f t="shared" si="0"/>
        <v/>
      </c>
      <c r="E53" s="26"/>
      <c r="F53" s="14" t="str">
        <f t="shared" si="1"/>
        <v/>
      </c>
      <c r="G53" s="11"/>
      <c r="H53" s="11"/>
    </row>
    <row r="54" spans="1:8" s="1" customFormat="1" ht="20.100000000000001" customHeight="1" x14ac:dyDescent="0.25">
      <c r="A54" s="5">
        <v>43903</v>
      </c>
      <c r="B54" s="25"/>
      <c r="C54" s="9"/>
      <c r="D54" s="26" t="str">
        <f t="shared" si="0"/>
        <v/>
      </c>
      <c r="E54" s="26"/>
      <c r="F54" s="14" t="str">
        <f t="shared" si="1"/>
        <v/>
      </c>
      <c r="G54" s="11"/>
      <c r="H54" s="11"/>
    </row>
    <row r="55" spans="1:8" s="1" customFormat="1" ht="20.100000000000001" customHeight="1" x14ac:dyDescent="0.25">
      <c r="A55" s="5">
        <v>43904</v>
      </c>
      <c r="B55" s="25"/>
      <c r="C55" s="9"/>
      <c r="D55" s="26" t="str">
        <f t="shared" si="0"/>
        <v/>
      </c>
      <c r="E55" s="26"/>
      <c r="F55" s="14" t="str">
        <f t="shared" si="1"/>
        <v/>
      </c>
      <c r="G55" s="11"/>
      <c r="H55" s="11"/>
    </row>
    <row r="56" spans="1:8" s="1" customFormat="1" ht="20.100000000000001" customHeight="1" x14ac:dyDescent="0.25">
      <c r="A56" s="5">
        <v>43905</v>
      </c>
      <c r="B56" s="25"/>
      <c r="C56" s="9"/>
      <c r="D56" s="26" t="str">
        <f t="shared" si="0"/>
        <v/>
      </c>
      <c r="E56" s="26"/>
      <c r="F56" s="14" t="str">
        <f t="shared" si="1"/>
        <v/>
      </c>
      <c r="G56" s="11"/>
      <c r="H56" s="11"/>
    </row>
    <row r="57" spans="1:8" s="1" customFormat="1" ht="20.100000000000001" customHeight="1" x14ac:dyDescent="0.25">
      <c r="A57" s="5">
        <v>43906</v>
      </c>
      <c r="B57" s="25"/>
      <c r="C57" s="9"/>
      <c r="D57" s="26" t="str">
        <f t="shared" si="0"/>
        <v/>
      </c>
      <c r="E57" s="26"/>
      <c r="F57" s="14" t="str">
        <f t="shared" si="1"/>
        <v/>
      </c>
      <c r="G57" s="11"/>
      <c r="H57" s="11"/>
    </row>
    <row r="58" spans="1:8" s="1" customFormat="1" ht="20.100000000000001" customHeight="1" x14ac:dyDescent="0.25">
      <c r="A58" s="5">
        <v>43907</v>
      </c>
      <c r="B58" s="25"/>
      <c r="C58" s="9"/>
      <c r="D58" s="26" t="str">
        <f t="shared" si="0"/>
        <v/>
      </c>
      <c r="E58" s="26"/>
      <c r="F58" s="14" t="str">
        <f t="shared" si="1"/>
        <v/>
      </c>
      <c r="G58" s="11"/>
      <c r="H58" s="11"/>
    </row>
    <row r="59" spans="1:8" s="1" customFormat="1" ht="20.100000000000001" customHeight="1" x14ac:dyDescent="0.25">
      <c r="A59" s="5">
        <v>43908</v>
      </c>
      <c r="B59" s="25"/>
      <c r="C59" s="9"/>
      <c r="D59" s="26" t="str">
        <f t="shared" si="0"/>
        <v/>
      </c>
      <c r="E59" s="26"/>
      <c r="F59" s="14" t="str">
        <f t="shared" si="1"/>
        <v/>
      </c>
      <c r="G59" s="11"/>
      <c r="H59" s="11"/>
    </row>
    <row r="60" spans="1:8" s="1" customFormat="1" ht="20.100000000000001" customHeight="1" x14ac:dyDescent="0.25">
      <c r="A60" s="5">
        <v>43909</v>
      </c>
      <c r="B60" s="25"/>
      <c r="C60" s="9"/>
      <c r="D60" s="26" t="str">
        <f t="shared" si="0"/>
        <v/>
      </c>
      <c r="E60" s="26"/>
      <c r="F60" s="14" t="str">
        <f t="shared" si="1"/>
        <v/>
      </c>
      <c r="G60" s="11"/>
      <c r="H60" s="11"/>
    </row>
    <row r="61" spans="1:8" s="1" customFormat="1" ht="20.100000000000001" customHeight="1" x14ac:dyDescent="0.25">
      <c r="A61" s="5">
        <v>43910</v>
      </c>
      <c r="B61" s="25"/>
      <c r="C61" s="9"/>
      <c r="D61" s="26" t="str">
        <f t="shared" si="0"/>
        <v/>
      </c>
      <c r="E61" s="26"/>
      <c r="F61" s="14" t="str">
        <f t="shared" si="1"/>
        <v/>
      </c>
      <c r="G61" s="11"/>
      <c r="H61" s="11"/>
    </row>
    <row r="62" spans="1:8" s="1" customFormat="1" ht="20.100000000000001" customHeight="1" x14ac:dyDescent="0.25">
      <c r="A62" s="5">
        <v>43911</v>
      </c>
      <c r="B62" s="25"/>
      <c r="C62" s="9"/>
      <c r="D62" s="26" t="str">
        <f t="shared" si="0"/>
        <v/>
      </c>
      <c r="E62" s="26"/>
      <c r="F62" s="14" t="str">
        <f t="shared" si="1"/>
        <v/>
      </c>
      <c r="G62" s="11"/>
      <c r="H62" s="11"/>
    </row>
    <row r="63" spans="1:8" s="1" customFormat="1" ht="20.100000000000001" customHeight="1" x14ac:dyDescent="0.25">
      <c r="A63" s="5">
        <v>43912</v>
      </c>
      <c r="B63" s="25"/>
      <c r="C63" s="9"/>
      <c r="D63" s="26" t="str">
        <f t="shared" si="0"/>
        <v/>
      </c>
      <c r="E63" s="26"/>
      <c r="F63" s="14" t="str">
        <f t="shared" si="1"/>
        <v/>
      </c>
      <c r="G63" s="11"/>
      <c r="H63" s="11"/>
    </row>
    <row r="64" spans="1:8" s="1" customFormat="1" ht="20.100000000000001" customHeight="1" x14ac:dyDescent="0.25">
      <c r="A64" s="5">
        <v>43913</v>
      </c>
      <c r="B64" s="25"/>
      <c r="C64" s="9"/>
      <c r="D64" s="26" t="str">
        <f t="shared" si="0"/>
        <v/>
      </c>
      <c r="E64" s="26"/>
      <c r="F64" s="14" t="str">
        <f t="shared" si="1"/>
        <v/>
      </c>
      <c r="G64" s="11"/>
      <c r="H64" s="11"/>
    </row>
    <row r="65" spans="1:8" s="1" customFormat="1" ht="20.100000000000001" customHeight="1" x14ac:dyDescent="0.25">
      <c r="A65" s="5">
        <v>43914</v>
      </c>
      <c r="B65" s="25"/>
      <c r="C65" s="9"/>
      <c r="D65" s="26" t="str">
        <f t="shared" si="0"/>
        <v/>
      </c>
      <c r="E65" s="26"/>
      <c r="F65" s="14" t="str">
        <f t="shared" si="1"/>
        <v/>
      </c>
      <c r="G65" s="11"/>
      <c r="H65" s="11"/>
    </row>
    <row r="66" spans="1:8" s="1" customFormat="1" ht="20.100000000000001" customHeight="1" x14ac:dyDescent="0.25">
      <c r="A66" s="5">
        <v>43915</v>
      </c>
      <c r="B66" s="25"/>
      <c r="C66" s="9"/>
      <c r="D66" s="26" t="str">
        <f t="shared" si="0"/>
        <v/>
      </c>
      <c r="E66" s="26"/>
      <c r="F66" s="14" t="str">
        <f t="shared" si="1"/>
        <v/>
      </c>
      <c r="G66" s="11"/>
      <c r="H66" s="11"/>
    </row>
    <row r="67" spans="1:8" s="1" customFormat="1" ht="20.100000000000001" customHeight="1" x14ac:dyDescent="0.25">
      <c r="A67" s="5">
        <v>43916</v>
      </c>
      <c r="B67" s="25"/>
      <c r="C67" s="9"/>
      <c r="D67" s="26" t="str">
        <f t="shared" si="0"/>
        <v/>
      </c>
      <c r="E67" s="26"/>
      <c r="F67" s="14" t="str">
        <f t="shared" si="1"/>
        <v/>
      </c>
      <c r="G67" s="11"/>
      <c r="H67" s="11"/>
    </row>
    <row r="68" spans="1:8" s="1" customFormat="1" ht="20.100000000000001" customHeight="1" x14ac:dyDescent="0.25">
      <c r="A68" s="5">
        <v>43917</v>
      </c>
      <c r="B68" s="25"/>
      <c r="C68" s="9"/>
      <c r="D68" s="26" t="str">
        <f t="shared" ref="D68:D102" si="2">IF(SUM(B68:B167)=0,"",IF(B68=1,(SUM(B68:B167)/B68)-1,SUM(B68:B167)-1))</f>
        <v/>
      </c>
      <c r="E68" s="26"/>
      <c r="F68" s="14" t="str">
        <f t="shared" ref="F68:F102" si="3">IF(OR((G68=""),(H68="")),"",IF(TEXT(DATEDIF(G68,H68+1,"ym"),"[&gt;0]0"" mois "";[=0]#")&amp;TEXT(DATEDIF(G68,H68+1,"md"),"[&gt;1]0"" jours "";[=1]""1 jour "";#")="30 jours ","1 mois",TEXT(DATEDIF(G68,H68+1,"y"),"[&gt;1]0"" ans "";[=1]""1 an "";#")&amp;TEXT(DATEDIF(G68,H68+1,"ym"),"[&gt;0]0"" mois "";[=0]#")&amp;TEXT(DATEDIF(G68,H68+1,"md"),"[&gt;1]0"" jours "";[=1]""1 jour "";#")))</f>
        <v/>
      </c>
      <c r="G68" s="11"/>
      <c r="H68" s="11"/>
    </row>
    <row r="69" spans="1:8" s="1" customFormat="1" ht="20.100000000000001" customHeight="1" x14ac:dyDescent="0.25">
      <c r="A69" s="5">
        <v>43918</v>
      </c>
      <c r="B69" s="25"/>
      <c r="C69" s="9"/>
      <c r="D69" s="26" t="str">
        <f t="shared" si="2"/>
        <v/>
      </c>
      <c r="E69" s="26"/>
      <c r="F69" s="14" t="str">
        <f t="shared" si="3"/>
        <v/>
      </c>
      <c r="G69" s="11"/>
      <c r="H69" s="11"/>
    </row>
    <row r="70" spans="1:8" s="1" customFormat="1" ht="20.100000000000001" customHeight="1" x14ac:dyDescent="0.25">
      <c r="A70" s="5">
        <v>43919</v>
      </c>
      <c r="B70" s="25"/>
      <c r="C70" s="9"/>
      <c r="D70" s="26" t="str">
        <f t="shared" si="2"/>
        <v/>
      </c>
      <c r="E70" s="26"/>
      <c r="F70" s="14" t="str">
        <f t="shared" si="3"/>
        <v/>
      </c>
      <c r="G70" s="11"/>
      <c r="H70" s="11"/>
    </row>
    <row r="71" spans="1:8" s="1" customFormat="1" ht="20.100000000000001" customHeight="1" x14ac:dyDescent="0.25">
      <c r="A71" s="5">
        <v>43920</v>
      </c>
      <c r="B71" s="25"/>
      <c r="C71" s="9"/>
      <c r="D71" s="26" t="str">
        <f t="shared" si="2"/>
        <v/>
      </c>
      <c r="E71" s="26"/>
      <c r="F71" s="14" t="str">
        <f t="shared" si="3"/>
        <v/>
      </c>
      <c r="G71" s="11"/>
      <c r="H71" s="11"/>
    </row>
    <row r="72" spans="1:8" s="1" customFormat="1" ht="20.100000000000001" customHeight="1" x14ac:dyDescent="0.25">
      <c r="A72" s="5">
        <v>43921</v>
      </c>
      <c r="B72" s="25"/>
      <c r="C72" s="9"/>
      <c r="D72" s="26" t="str">
        <f t="shared" si="2"/>
        <v/>
      </c>
      <c r="E72" s="26"/>
      <c r="F72" s="14" t="str">
        <f t="shared" si="3"/>
        <v/>
      </c>
      <c r="G72" s="11"/>
      <c r="H72" s="11"/>
    </row>
    <row r="73" spans="1:8" s="1" customFormat="1" ht="20.100000000000001" customHeight="1" x14ac:dyDescent="0.25">
      <c r="A73" s="5">
        <v>43922</v>
      </c>
      <c r="B73" s="25"/>
      <c r="C73" s="9"/>
      <c r="D73" s="26" t="str">
        <f t="shared" si="2"/>
        <v/>
      </c>
      <c r="E73" s="26"/>
      <c r="F73" s="14" t="str">
        <f t="shared" si="3"/>
        <v/>
      </c>
      <c r="G73" s="11"/>
      <c r="H73" s="11"/>
    </row>
    <row r="74" spans="1:8" s="1" customFormat="1" ht="20.100000000000001" customHeight="1" x14ac:dyDescent="0.25">
      <c r="A74" s="5">
        <v>43923</v>
      </c>
      <c r="B74" s="25"/>
      <c r="C74" s="9"/>
      <c r="D74" s="26" t="str">
        <f t="shared" si="2"/>
        <v/>
      </c>
      <c r="E74" s="26"/>
      <c r="F74" s="14" t="str">
        <f t="shared" si="3"/>
        <v/>
      </c>
      <c r="G74" s="11"/>
      <c r="H74" s="11"/>
    </row>
    <row r="75" spans="1:8" s="1" customFormat="1" ht="20.100000000000001" customHeight="1" x14ac:dyDescent="0.25">
      <c r="A75" s="5">
        <v>43924</v>
      </c>
      <c r="B75" s="25"/>
      <c r="C75" s="9"/>
      <c r="D75" s="26" t="str">
        <f t="shared" si="2"/>
        <v/>
      </c>
      <c r="E75" s="26"/>
      <c r="F75" s="14" t="str">
        <f t="shared" si="3"/>
        <v/>
      </c>
      <c r="G75" s="11"/>
      <c r="H75" s="11"/>
    </row>
    <row r="76" spans="1:8" s="1" customFormat="1" ht="20.100000000000001" customHeight="1" x14ac:dyDescent="0.25">
      <c r="A76" s="5">
        <v>43925</v>
      </c>
      <c r="B76" s="25"/>
      <c r="C76" s="9"/>
      <c r="D76" s="26" t="str">
        <f t="shared" si="2"/>
        <v/>
      </c>
      <c r="E76" s="26"/>
      <c r="F76" s="14" t="str">
        <f t="shared" si="3"/>
        <v/>
      </c>
      <c r="G76" s="11"/>
      <c r="H76" s="11"/>
    </row>
    <row r="77" spans="1:8" s="1" customFormat="1" ht="20.100000000000001" customHeight="1" x14ac:dyDescent="0.25">
      <c r="A77" s="5">
        <v>43926</v>
      </c>
      <c r="B77" s="25"/>
      <c r="C77" s="9"/>
      <c r="D77" s="26" t="str">
        <f t="shared" si="2"/>
        <v/>
      </c>
      <c r="E77" s="26"/>
      <c r="F77" s="14" t="str">
        <f t="shared" si="3"/>
        <v/>
      </c>
      <c r="G77" s="11"/>
      <c r="H77" s="11"/>
    </row>
    <row r="78" spans="1:8" s="1" customFormat="1" ht="20.100000000000001" customHeight="1" x14ac:dyDescent="0.25">
      <c r="A78" s="5">
        <v>43927</v>
      </c>
      <c r="B78" s="25"/>
      <c r="C78" s="9"/>
      <c r="D78" s="26" t="str">
        <f t="shared" si="2"/>
        <v/>
      </c>
      <c r="E78" s="26"/>
      <c r="F78" s="14" t="str">
        <f t="shared" si="3"/>
        <v/>
      </c>
      <c r="G78" s="11"/>
      <c r="H78" s="11"/>
    </row>
    <row r="79" spans="1:8" s="1" customFormat="1" ht="20.100000000000001" customHeight="1" x14ac:dyDescent="0.25">
      <c r="A79" s="5">
        <v>43928</v>
      </c>
      <c r="B79" s="25"/>
      <c r="C79" s="9"/>
      <c r="D79" s="26" t="str">
        <f t="shared" si="2"/>
        <v/>
      </c>
      <c r="E79" s="26"/>
      <c r="F79" s="14" t="str">
        <f t="shared" si="3"/>
        <v/>
      </c>
      <c r="G79" s="11"/>
      <c r="H79" s="11"/>
    </row>
    <row r="80" spans="1:8" s="1" customFormat="1" ht="20.100000000000001" customHeight="1" x14ac:dyDescent="0.25">
      <c r="A80" s="5">
        <v>43929</v>
      </c>
      <c r="B80" s="25"/>
      <c r="C80" s="9"/>
      <c r="D80" s="26" t="str">
        <f t="shared" si="2"/>
        <v/>
      </c>
      <c r="E80" s="26"/>
      <c r="F80" s="14" t="str">
        <f t="shared" si="3"/>
        <v/>
      </c>
      <c r="G80" s="11"/>
      <c r="H80" s="11"/>
    </row>
    <row r="81" spans="1:8" s="1" customFormat="1" ht="20.100000000000001" customHeight="1" x14ac:dyDescent="0.25">
      <c r="A81" s="5">
        <v>43930</v>
      </c>
      <c r="B81" s="25"/>
      <c r="C81" s="9"/>
      <c r="D81" s="26" t="str">
        <f t="shared" si="2"/>
        <v/>
      </c>
      <c r="E81" s="26"/>
      <c r="F81" s="14" t="str">
        <f t="shared" si="3"/>
        <v/>
      </c>
      <c r="G81" s="11"/>
      <c r="H81" s="11"/>
    </row>
    <row r="82" spans="1:8" s="1" customFormat="1" ht="20.100000000000001" customHeight="1" x14ac:dyDescent="0.25">
      <c r="A82" s="5">
        <v>43931</v>
      </c>
      <c r="B82" s="25"/>
      <c r="C82" s="9"/>
      <c r="D82" s="26" t="str">
        <f t="shared" si="2"/>
        <v/>
      </c>
      <c r="E82" s="26"/>
      <c r="F82" s="14" t="str">
        <f t="shared" si="3"/>
        <v/>
      </c>
      <c r="G82" s="11"/>
      <c r="H82" s="11"/>
    </row>
    <row r="83" spans="1:8" s="1" customFormat="1" ht="20.100000000000001" customHeight="1" x14ac:dyDescent="0.25">
      <c r="A83" s="5">
        <v>43932</v>
      </c>
      <c r="B83" s="25"/>
      <c r="C83" s="9"/>
      <c r="D83" s="26" t="str">
        <f t="shared" si="2"/>
        <v/>
      </c>
      <c r="E83" s="26"/>
      <c r="F83" s="14" t="str">
        <f t="shared" si="3"/>
        <v/>
      </c>
      <c r="G83" s="11"/>
      <c r="H83" s="11"/>
    </row>
    <row r="84" spans="1:8" s="1" customFormat="1" ht="20.100000000000001" customHeight="1" x14ac:dyDescent="0.25">
      <c r="A84" s="5">
        <v>43933</v>
      </c>
      <c r="B84" s="25"/>
      <c r="C84" s="9"/>
      <c r="D84" s="26" t="str">
        <f t="shared" si="2"/>
        <v/>
      </c>
      <c r="E84" s="26"/>
      <c r="F84" s="14" t="str">
        <f t="shared" si="3"/>
        <v/>
      </c>
      <c r="G84" s="11"/>
      <c r="H84" s="11"/>
    </row>
    <row r="85" spans="1:8" s="1" customFormat="1" ht="20.100000000000001" customHeight="1" x14ac:dyDescent="0.25">
      <c r="A85" s="5">
        <v>43934</v>
      </c>
      <c r="B85" s="25"/>
      <c r="C85" s="9"/>
      <c r="D85" s="26" t="str">
        <f t="shared" si="2"/>
        <v/>
      </c>
      <c r="E85" s="26"/>
      <c r="F85" s="14" t="str">
        <f t="shared" si="3"/>
        <v/>
      </c>
      <c r="G85" s="11"/>
      <c r="H85" s="11"/>
    </row>
    <row r="86" spans="1:8" s="1" customFormat="1" ht="20.100000000000001" customHeight="1" x14ac:dyDescent="0.25">
      <c r="A86" s="5">
        <v>43935</v>
      </c>
      <c r="B86" s="25"/>
      <c r="C86" s="9"/>
      <c r="D86" s="26" t="str">
        <f t="shared" si="2"/>
        <v/>
      </c>
      <c r="E86" s="26"/>
      <c r="F86" s="14" t="str">
        <f t="shared" si="3"/>
        <v/>
      </c>
      <c r="G86" s="11"/>
      <c r="H86" s="11"/>
    </row>
    <row r="87" spans="1:8" s="1" customFormat="1" ht="20.100000000000001" customHeight="1" x14ac:dyDescent="0.25">
      <c r="A87" s="5">
        <v>43936</v>
      </c>
      <c r="B87" s="25"/>
      <c r="C87" s="9"/>
      <c r="D87" s="26" t="str">
        <f t="shared" si="2"/>
        <v/>
      </c>
      <c r="E87" s="26"/>
      <c r="F87" s="14" t="str">
        <f t="shared" si="3"/>
        <v/>
      </c>
      <c r="G87" s="11"/>
      <c r="H87" s="11"/>
    </row>
    <row r="88" spans="1:8" s="1" customFormat="1" ht="20.100000000000001" customHeight="1" x14ac:dyDescent="0.25">
      <c r="A88" s="5">
        <v>43937</v>
      </c>
      <c r="B88" s="25"/>
      <c r="C88" s="9"/>
      <c r="D88" s="26" t="str">
        <f t="shared" si="2"/>
        <v/>
      </c>
      <c r="E88" s="26"/>
      <c r="F88" s="14" t="str">
        <f t="shared" si="3"/>
        <v/>
      </c>
      <c r="G88" s="11"/>
      <c r="H88" s="11"/>
    </row>
    <row r="89" spans="1:8" s="1" customFormat="1" ht="20.100000000000001" customHeight="1" x14ac:dyDescent="0.25">
      <c r="A89" s="5">
        <v>43938</v>
      </c>
      <c r="B89" s="25"/>
      <c r="C89" s="9"/>
      <c r="D89" s="26" t="str">
        <f t="shared" si="2"/>
        <v/>
      </c>
      <c r="E89" s="26"/>
      <c r="F89" s="14" t="str">
        <f t="shared" si="3"/>
        <v/>
      </c>
      <c r="G89" s="11"/>
      <c r="H89" s="11"/>
    </row>
    <row r="90" spans="1:8" s="1" customFormat="1" ht="20.100000000000001" customHeight="1" x14ac:dyDescent="0.25">
      <c r="A90" s="5">
        <v>43939</v>
      </c>
      <c r="B90" s="25"/>
      <c r="C90" s="9"/>
      <c r="D90" s="26" t="str">
        <f t="shared" si="2"/>
        <v/>
      </c>
      <c r="E90" s="26"/>
      <c r="F90" s="14" t="str">
        <f t="shared" si="3"/>
        <v/>
      </c>
      <c r="G90" s="11"/>
      <c r="H90" s="11"/>
    </row>
    <row r="91" spans="1:8" s="1" customFormat="1" ht="20.100000000000001" customHeight="1" x14ac:dyDescent="0.25">
      <c r="A91" s="5">
        <v>43940</v>
      </c>
      <c r="B91" s="25"/>
      <c r="C91" s="9"/>
      <c r="D91" s="26" t="str">
        <f t="shared" si="2"/>
        <v/>
      </c>
      <c r="E91" s="26"/>
      <c r="F91" s="14" t="str">
        <f t="shared" si="3"/>
        <v/>
      </c>
      <c r="G91" s="11"/>
      <c r="H91" s="11"/>
    </row>
    <row r="92" spans="1:8" s="1" customFormat="1" ht="20.100000000000001" customHeight="1" x14ac:dyDescent="0.25">
      <c r="A92" s="5">
        <v>43941</v>
      </c>
      <c r="B92" s="25"/>
      <c r="C92" s="9"/>
      <c r="D92" s="26" t="str">
        <f t="shared" si="2"/>
        <v/>
      </c>
      <c r="E92" s="26"/>
      <c r="F92" s="14" t="str">
        <f t="shared" si="3"/>
        <v/>
      </c>
      <c r="G92" s="11"/>
      <c r="H92" s="11"/>
    </row>
    <row r="93" spans="1:8" s="1" customFormat="1" ht="20.100000000000001" customHeight="1" x14ac:dyDescent="0.25">
      <c r="A93" s="5">
        <v>43942</v>
      </c>
      <c r="B93" s="25"/>
      <c r="C93" s="9"/>
      <c r="D93" s="26" t="str">
        <f t="shared" si="2"/>
        <v/>
      </c>
      <c r="E93" s="26"/>
      <c r="F93" s="14" t="str">
        <f t="shared" si="3"/>
        <v/>
      </c>
      <c r="G93" s="11"/>
      <c r="H93" s="11"/>
    </row>
    <row r="94" spans="1:8" s="1" customFormat="1" ht="20.100000000000001" customHeight="1" x14ac:dyDescent="0.25">
      <c r="A94" s="5">
        <v>43943</v>
      </c>
      <c r="B94" s="25"/>
      <c r="C94" s="9"/>
      <c r="D94" s="26" t="str">
        <f t="shared" si="2"/>
        <v/>
      </c>
      <c r="E94" s="26"/>
      <c r="F94" s="14" t="str">
        <f t="shared" si="3"/>
        <v/>
      </c>
      <c r="G94" s="11"/>
      <c r="H94" s="11"/>
    </row>
    <row r="95" spans="1:8" s="1" customFormat="1" ht="20.100000000000001" customHeight="1" x14ac:dyDescent="0.25">
      <c r="A95" s="5">
        <v>43944</v>
      </c>
      <c r="B95" s="25"/>
      <c r="C95" s="9"/>
      <c r="D95" s="26" t="str">
        <f t="shared" si="2"/>
        <v/>
      </c>
      <c r="E95" s="26"/>
      <c r="F95" s="14" t="str">
        <f t="shared" si="3"/>
        <v/>
      </c>
      <c r="G95" s="11"/>
      <c r="H95" s="11"/>
    </row>
    <row r="96" spans="1:8" s="1" customFormat="1" ht="20.100000000000001" customHeight="1" x14ac:dyDescent="0.25">
      <c r="A96" s="5">
        <v>43945</v>
      </c>
      <c r="B96" s="25"/>
      <c r="C96" s="9"/>
      <c r="D96" s="26" t="str">
        <f t="shared" si="2"/>
        <v/>
      </c>
      <c r="E96" s="26"/>
      <c r="F96" s="14" t="str">
        <f t="shared" si="3"/>
        <v/>
      </c>
      <c r="G96" s="11"/>
      <c r="H96" s="11"/>
    </row>
    <row r="97" spans="1:8" s="1" customFormat="1" ht="20.100000000000001" customHeight="1" x14ac:dyDescent="0.25">
      <c r="A97" s="5">
        <v>43946</v>
      </c>
      <c r="B97" s="25"/>
      <c r="C97" s="9"/>
      <c r="D97" s="26" t="str">
        <f t="shared" si="2"/>
        <v/>
      </c>
      <c r="E97" s="26"/>
      <c r="F97" s="14" t="str">
        <f t="shared" si="3"/>
        <v/>
      </c>
      <c r="G97" s="11"/>
      <c r="H97" s="11"/>
    </row>
    <row r="98" spans="1:8" s="1" customFormat="1" ht="20.100000000000001" customHeight="1" x14ac:dyDescent="0.25">
      <c r="A98" s="5">
        <v>43947</v>
      </c>
      <c r="B98" s="25"/>
      <c r="C98" s="9"/>
      <c r="D98" s="26" t="str">
        <f t="shared" si="2"/>
        <v/>
      </c>
      <c r="E98" s="26"/>
      <c r="F98" s="14" t="str">
        <f t="shared" si="3"/>
        <v/>
      </c>
      <c r="G98" s="11"/>
      <c r="H98" s="11"/>
    </row>
    <row r="99" spans="1:8" s="1" customFormat="1" ht="20.100000000000001" customHeight="1" x14ac:dyDescent="0.25">
      <c r="A99" s="5">
        <v>43948</v>
      </c>
      <c r="B99" s="25"/>
      <c r="C99" s="9"/>
      <c r="D99" s="26" t="str">
        <f t="shared" si="2"/>
        <v/>
      </c>
      <c r="E99" s="26"/>
      <c r="F99" s="14" t="str">
        <f t="shared" si="3"/>
        <v/>
      </c>
      <c r="G99" s="11"/>
      <c r="H99" s="11"/>
    </row>
    <row r="100" spans="1:8" s="1" customFormat="1" ht="20.100000000000001" customHeight="1" x14ac:dyDescent="0.25">
      <c r="A100" s="5">
        <v>43949</v>
      </c>
      <c r="B100" s="25"/>
      <c r="C100" s="9"/>
      <c r="D100" s="26" t="str">
        <f t="shared" si="2"/>
        <v/>
      </c>
      <c r="E100" s="26"/>
      <c r="F100" s="14" t="str">
        <f t="shared" si="3"/>
        <v/>
      </c>
      <c r="G100" s="11"/>
      <c r="H100" s="11"/>
    </row>
    <row r="101" spans="1:8" s="1" customFormat="1" ht="20.100000000000001" customHeight="1" x14ac:dyDescent="0.25">
      <c r="A101" s="5">
        <v>43950</v>
      </c>
      <c r="B101" s="25"/>
      <c r="C101" s="9"/>
      <c r="D101" s="26" t="str">
        <f t="shared" si="2"/>
        <v/>
      </c>
      <c r="E101" s="26"/>
      <c r="F101" s="14" t="str">
        <f t="shared" si="3"/>
        <v/>
      </c>
      <c r="G101" s="11"/>
      <c r="H101" s="11"/>
    </row>
    <row r="102" spans="1:8" s="1" customFormat="1" ht="20.100000000000001" customHeight="1" x14ac:dyDescent="0.25">
      <c r="A102" s="5">
        <v>43951</v>
      </c>
      <c r="B102" s="25"/>
      <c r="C102" s="9"/>
      <c r="D102" s="26" t="str">
        <f t="shared" si="2"/>
        <v/>
      </c>
      <c r="E102" s="26"/>
      <c r="F102" s="14" t="str">
        <f t="shared" si="3"/>
        <v/>
      </c>
      <c r="G102" s="11"/>
      <c r="H102" s="11"/>
    </row>
  </sheetData>
  <sheetProtection sheet="1" objects="1" scenarios="1"/>
  <sortState ref="A3:A102">
    <sortCondition ref="A3"/>
  </sortState>
  <mergeCells count="3">
    <mergeCell ref="G1:H1"/>
    <mergeCell ref="I1:J1"/>
    <mergeCell ref="A1:F1"/>
  </mergeCells>
  <phoneticPr fontId="0" type="noConversion"/>
  <conditionalFormatting sqref="A3:F102">
    <cfRule type="expression" dxfId="2" priority="1" stopIfTrue="1">
      <formula>$A3=TODAY()</formula>
    </cfRule>
    <cfRule type="expression" dxfId="1" priority="2" stopIfTrue="1">
      <formula>$C3="DETOX"</formula>
    </cfRule>
    <cfRule type="expression" dxfId="0" priority="3" stopIfTrue="1">
      <formula>AND($A3&lt;&gt;"",OR(WEEKDAY($A3,2)&gt;5,COUNTIF(JoursFériés,$A3)&gt;0))</formula>
    </cfRule>
  </conditionalFormatting>
  <printOptions horizontalCentered="1" verticalCentered="1"/>
  <pageMargins left="0" right="0" top="0" bottom="0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0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0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0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0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CURE-DETOX</vt:lpstr>
      <vt:lpstr>An</vt:lpstr>
      <vt:lpstr>JoursFériés</vt:lpstr>
      <vt:lpstr>Paques</vt:lpstr>
      <vt:lpstr>Paques1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ABEL LABROUSSE</dc:creator>
  <cp:lastModifiedBy>SEBASTIEN</cp:lastModifiedBy>
  <cp:lastPrinted>2015-04-12T06:22:43Z</cp:lastPrinted>
  <dcterms:created xsi:type="dcterms:W3CDTF">2006-08-18T13:17:37Z</dcterms:created>
  <dcterms:modified xsi:type="dcterms:W3CDTF">2020-01-22T06:27:00Z</dcterms:modified>
</cp:coreProperties>
</file>