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filterPrivacy="1"/>
  <xr:revisionPtr revIDLastSave="0" documentId="8_{908CECF0-66F4-458D-B3C5-E0E3190117E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PI DEMEMBREE" sheetId="1" r:id="rId1"/>
    <sheet name="Param" sheetId="2" r:id="rId2"/>
  </sheets>
  <definedNames>
    <definedName name="Age_de_l_usufruitier">Param!$A$2:$A$10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1" l="1"/>
  <c r="C13" i="1" l="1"/>
  <c r="C16" i="1" s="1"/>
  <c r="C17" i="1" l="1"/>
  <c r="C20" i="1" s="1"/>
  <c r="C22" i="1" s="1"/>
  <c r="H21" i="1" s="1"/>
</calcChain>
</file>

<file path=xl/sharedStrings.xml><?xml version="1.0" encoding="utf-8"?>
<sst xmlns="http://schemas.openxmlformats.org/spreadsheetml/2006/main" count="29" uniqueCount="28">
  <si>
    <t xml:space="preserve">Nom </t>
  </si>
  <si>
    <t>Prénom</t>
  </si>
  <si>
    <t>Âge</t>
  </si>
  <si>
    <t>Part d'Usufruit du donateur</t>
  </si>
  <si>
    <t>Part de Nu-Propriété du donataire</t>
  </si>
  <si>
    <t>Abbatement restant et exploitable</t>
  </si>
  <si>
    <t>En résumé</t>
  </si>
  <si>
    <t>Les Chiffres</t>
  </si>
  <si>
    <t xml:space="preserve">Soit un total par parent </t>
  </si>
  <si>
    <t>Donation possible sans droit à payer (hors FN)</t>
  </si>
  <si>
    <t>cellules à remplir</t>
  </si>
  <si>
    <t>Nombre d'enfant(s)</t>
  </si>
  <si>
    <t>Abbatement déjà consommé sur les 15 ans glissants</t>
  </si>
  <si>
    <t>Donation démembrée (Immo, Contrat de Capitalisation …)</t>
  </si>
  <si>
    <t>Chaque parent peut donc donner à chaque enfant sans droit à payer (hors FN)</t>
  </si>
  <si>
    <t>Montant des frais de notaire pour la donation (+- 2%)</t>
  </si>
  <si>
    <t>Age de l'usufruitier</t>
  </si>
  <si>
    <t>Usufruit</t>
  </si>
  <si>
    <t>Nue-Propriété</t>
  </si>
  <si>
    <t>Jusqu'à 20 ans</t>
  </si>
  <si>
    <t>De 21 à 30 ans</t>
  </si>
  <si>
    <t>De 31 à 40 ans</t>
  </si>
  <si>
    <t>De 41 à 50 ans</t>
  </si>
  <si>
    <t>De 51 à 60 ans</t>
  </si>
  <si>
    <t>De 61 à 70 ans</t>
  </si>
  <si>
    <t>De 71 à 80 ans</t>
  </si>
  <si>
    <t>De 81 à 90 ans</t>
  </si>
  <si>
    <t>91 et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</si>
</sst>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sz val="11"/>
      <color theme="1"/>
      <name val="Allianz Neo Light"/>
      <family val="2"/>
    </font>
    <font>
      <b/>
      <sz val="14"/>
      <color rgb="FFFF0000"/>
      <name val="Allianz Neo Light"/>
      <family val="2"/>
    </font>
    <font>
      <b/>
      <u/>
      <sz val="11"/>
      <color theme="1"/>
      <name val="Allianz Neo Light"/>
      <family val="2"/>
    </font>
    <font>
      <b/>
      <sz val="11"/>
      <color theme="1"/>
      <name val="Allianz Neo Light"/>
      <family val="2"/>
    </font>
    <font>
      <b/>
      <u/>
      <sz val="9"/>
      <color theme="1"/>
      <name val="Allianz Neo Light"/>
      <family val="2"/>
    </font>
    <font>
      <b/>
      <sz val="12"/>
      <color rgb="FFFF0000"/>
      <name val="Allianz Neo Light"/>
      <family val="2"/>
    </font>
    <font>
      <b/>
      <sz val="11"/>
      <color theme="0"/>
      <name val="Calibri"/>
      <family val="2"/>
      <scheme val="minor"/>
    </font>
    <font>
      <sz val="14"/>
      <color theme="1"/>
      <name val="Allianz Neo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164" fontId="1" fillId="0" borderId="0" xfId="0" applyNumberFormat="1" applyFont="1"/>
    <xf numFmtId="164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3" xfId="0" applyFont="1" applyBorder="1"/>
    <xf numFmtId="0" fontId="1" fillId="0" borderId="4" xfId="0" applyFont="1" applyBorder="1"/>
    <xf numFmtId="0" fontId="3" fillId="0" borderId="3" xfId="0" applyFont="1" applyBorder="1"/>
    <xf numFmtId="0" fontId="3" fillId="0" borderId="3" xfId="0" applyFont="1" applyBorder="1" applyAlignment="1">
      <alignment horizontal="left" vertical="center"/>
    </xf>
    <xf numFmtId="0" fontId="3" fillId="0" borderId="5" xfId="0" applyFont="1" applyBorder="1" applyAlignment="1">
      <alignment vertical="center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4" fillId="0" borderId="0" xfId="0" applyFont="1" applyAlignment="1">
      <alignment horizontal="center" vertical="center"/>
    </xf>
    <xf numFmtId="10" fontId="1" fillId="0" borderId="4" xfId="0" applyNumberFormat="1" applyFont="1" applyBorder="1" applyProtection="1"/>
    <xf numFmtId="164" fontId="1" fillId="0" borderId="6" xfId="0" applyNumberFormat="1" applyFont="1" applyBorder="1" applyAlignment="1" applyProtection="1">
      <alignment vertical="center"/>
    </xf>
    <xf numFmtId="164" fontId="1" fillId="0" borderId="4" xfId="0" applyNumberFormat="1" applyFont="1" applyBorder="1" applyAlignment="1" applyProtection="1">
      <alignment vertical="center"/>
    </xf>
    <xf numFmtId="0" fontId="1" fillId="3" borderId="4" xfId="0" applyFont="1" applyFill="1" applyBorder="1" applyAlignment="1" applyProtection="1">
      <alignment horizontal="right"/>
      <protection locked="0"/>
    </xf>
    <xf numFmtId="10" fontId="1" fillId="3" borderId="4" xfId="0" applyNumberFormat="1" applyFont="1" applyFill="1" applyBorder="1" applyAlignment="1" applyProtection="1">
      <alignment horizontal="right"/>
      <protection locked="0"/>
    </xf>
    <xf numFmtId="0" fontId="1" fillId="3" borderId="4" xfId="0" applyFont="1" applyFill="1" applyBorder="1" applyAlignment="1" applyProtection="1">
      <alignment vertical="center"/>
      <protection locked="0"/>
    </xf>
    <xf numFmtId="0" fontId="5" fillId="0" borderId="3" xfId="0" applyFont="1" applyBorder="1" applyAlignment="1">
      <alignment horizontal="left" vertical="center" wrapText="1"/>
    </xf>
    <xf numFmtId="164" fontId="1" fillId="3" borderId="4" xfId="0" applyNumberFormat="1" applyFont="1" applyFill="1" applyBorder="1" applyAlignment="1" applyProtection="1">
      <alignment horizontal="right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0" fillId="0" borderId="7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8" fillId="3" borderId="4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38100</xdr:colOff>
      <xdr:row>0</xdr:row>
      <xdr:rowOff>161925</xdr:rowOff>
    </xdr:from>
    <xdr:to>
      <xdr:col>11</xdr:col>
      <xdr:colOff>394389</xdr:colOff>
      <xdr:row>17</xdr:row>
      <xdr:rowOff>116205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A16154B-BA03-470D-8FA8-EA993F3A46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8100" y="161925"/>
          <a:ext cx="4928289" cy="336423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91ABCDE-97D5-4C25-9592-96E681F73567}" name="Param_Taux" displayName="Param_Taux" ref="A1:C10" totalsRowShown="0" headerRowDxfId="0" tableBorderDxfId="4">
  <autoFilter ref="A1:C10" xr:uid="{1F448FBB-D050-42D7-9F36-EACD7B635ADC}"/>
  <tableColumns count="3">
    <tableColumn id="1" xr3:uid="{4A9FA16F-AEDC-48A6-B9E9-0BA3CBB13D0B}" name="Age de l'usufruitier" dataDxfId="3"/>
    <tableColumn id="2" xr3:uid="{93A7E21A-2E01-4EB6-A258-DA319C163E7E}" name="Usufruit" dataDxfId="2"/>
    <tableColumn id="3" xr3:uid="{0836C860-E242-4539-BBA9-60675A755039}" name="Nue-Propriété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23"/>
  <sheetViews>
    <sheetView tabSelected="1" topLeftCell="A3" workbookViewId="0">
      <selection activeCell="E15" sqref="E15"/>
    </sheetView>
  </sheetViews>
  <sheetFormatPr baseColWidth="10" defaultColWidth="8.85546875" defaultRowHeight="14.25"/>
  <cols>
    <col min="1" max="1" width="1.85546875" style="1" customWidth="1"/>
    <col min="2" max="2" width="44.5703125" style="1" bestFit="1" customWidth="1"/>
    <col min="3" max="3" width="22.42578125" style="1" customWidth="1"/>
    <col min="4" max="11" width="8.85546875" style="1"/>
    <col min="12" max="12" width="17.7109375" style="1" customWidth="1"/>
    <col min="13" max="16384" width="8.85546875" style="1"/>
  </cols>
  <sheetData>
    <row r="3" spans="2:3" ht="15" thickBot="1"/>
    <row r="4" spans="2:3">
      <c r="B4" s="24" t="s">
        <v>13</v>
      </c>
      <c r="C4" s="25"/>
    </row>
    <row r="5" spans="2:3">
      <c r="B5" s="26"/>
      <c r="C5" s="27"/>
    </row>
    <row r="6" spans="2:3">
      <c r="B6" s="26"/>
      <c r="C6" s="27"/>
    </row>
    <row r="7" spans="2:3">
      <c r="B7" s="26"/>
      <c r="C7" s="27"/>
    </row>
    <row r="8" spans="2:3">
      <c r="B8" s="26"/>
      <c r="C8" s="27"/>
    </row>
    <row r="9" spans="2:3" ht="18.75" customHeight="1">
      <c r="B9" s="7" t="s">
        <v>0</v>
      </c>
      <c r="C9" s="19"/>
    </row>
    <row r="10" spans="2:3" ht="18.75" customHeight="1">
      <c r="B10" s="7" t="s">
        <v>1</v>
      </c>
      <c r="C10" s="19"/>
    </row>
    <row r="11" spans="2:3" ht="18.75" customHeight="1">
      <c r="B11" s="7" t="s">
        <v>2</v>
      </c>
      <c r="C11" s="34" t="s">
        <v>27</v>
      </c>
    </row>
    <row r="12" spans="2:3" ht="18.75" customHeight="1">
      <c r="B12" s="7" t="s">
        <v>3</v>
      </c>
      <c r="C12" s="20">
        <f>VLOOKUP('CAPI DEMEMBREE'!C11,Param_Taux[],2,FALSE)</f>
        <v>0.1</v>
      </c>
    </row>
    <row r="13" spans="2:3" ht="18.75" customHeight="1">
      <c r="B13" s="7" t="s">
        <v>4</v>
      </c>
      <c r="C13" s="16">
        <f>1-C12</f>
        <v>0.9</v>
      </c>
    </row>
    <row r="14" spans="2:3" ht="18.75" customHeight="1">
      <c r="B14" s="5"/>
      <c r="C14" s="6"/>
    </row>
    <row r="15" spans="2:3" ht="28.9" customHeight="1">
      <c r="B15" s="22" t="s">
        <v>12</v>
      </c>
      <c r="C15" s="23">
        <v>0</v>
      </c>
    </row>
    <row r="16" spans="2:3" ht="26.45" customHeight="1">
      <c r="B16" s="8" t="s">
        <v>5</v>
      </c>
      <c r="C16" s="18">
        <f>100000-C15</f>
        <v>100000</v>
      </c>
    </row>
    <row r="17" spans="2:12" ht="33.6" customHeight="1" thickBot="1">
      <c r="B17" s="9" t="s">
        <v>9</v>
      </c>
      <c r="C17" s="17">
        <f>C16/C13</f>
        <v>111111.11111111111</v>
      </c>
    </row>
    <row r="18" spans="2:12" ht="15" customHeight="1" thickBot="1">
      <c r="B18" s="4"/>
      <c r="C18" s="3"/>
    </row>
    <row r="19" spans="2:12" ht="34.9" customHeight="1">
      <c r="B19" s="12" t="s">
        <v>6</v>
      </c>
      <c r="C19" s="13" t="s">
        <v>7</v>
      </c>
    </row>
    <row r="20" spans="2:12" s="4" customFormat="1" ht="31.9" customHeight="1">
      <c r="B20" s="10" t="s">
        <v>14</v>
      </c>
      <c r="C20" s="18">
        <f>C17</f>
        <v>111111.11111111111</v>
      </c>
    </row>
    <row r="21" spans="2:12" s="4" customFormat="1" ht="31.9" customHeight="1">
      <c r="B21" s="11" t="s">
        <v>11</v>
      </c>
      <c r="C21" s="21">
        <v>1</v>
      </c>
      <c r="E21" s="28" t="s">
        <v>15</v>
      </c>
      <c r="F21" s="28"/>
      <c r="G21" s="28"/>
      <c r="H21" s="29">
        <f>C22*2.5%</f>
        <v>2777.7777777777778</v>
      </c>
      <c r="I21" s="30"/>
      <c r="K21" s="14"/>
      <c r="L21" s="15" t="s">
        <v>10</v>
      </c>
    </row>
    <row r="22" spans="2:12" s="4" customFormat="1" ht="31.9" customHeight="1" thickBot="1">
      <c r="B22" s="9" t="s">
        <v>8</v>
      </c>
      <c r="C22" s="17">
        <f>C20*C21</f>
        <v>111111.11111111111</v>
      </c>
    </row>
    <row r="23" spans="2:12">
      <c r="C23" s="2"/>
    </row>
  </sheetData>
  <sheetProtection selectLockedCells="1"/>
  <mergeCells count="3">
    <mergeCell ref="B4:C8"/>
    <mergeCell ref="E21:G21"/>
    <mergeCell ref="H21:I21"/>
  </mergeCells>
  <dataValidations count="1">
    <dataValidation type="list" allowBlank="1" showInputMessage="1" showErrorMessage="1" sqref="C11" xr:uid="{E24C7303-2C6D-4984-9AD3-6606897838F7}">
      <formula1>Age_de_l_usufruitier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DFF9E-499D-438C-85F2-179BAD8110ED}">
  <dimension ref="A1:C10"/>
  <sheetViews>
    <sheetView workbookViewId="0">
      <selection activeCell="C9" sqref="C9"/>
    </sheetView>
  </sheetViews>
  <sheetFormatPr baseColWidth="10" defaultRowHeight="15"/>
  <cols>
    <col min="1" max="3" width="22" customWidth="1"/>
  </cols>
  <sheetData>
    <row r="1" spans="1:3" ht="28.5" customHeight="1">
      <c r="A1" s="33" t="s">
        <v>16</v>
      </c>
      <c r="B1" s="33" t="s">
        <v>17</v>
      </c>
      <c r="C1" s="33" t="s">
        <v>18</v>
      </c>
    </row>
    <row r="2" spans="1:3">
      <c r="A2" s="32" t="s">
        <v>19</v>
      </c>
      <c r="B2" s="31">
        <v>0.9</v>
      </c>
      <c r="C2" s="31">
        <v>0.1</v>
      </c>
    </row>
    <row r="3" spans="1:3">
      <c r="A3" s="32" t="s">
        <v>20</v>
      </c>
      <c r="B3" s="31">
        <v>0.8</v>
      </c>
      <c r="C3" s="31">
        <v>0.2</v>
      </c>
    </row>
    <row r="4" spans="1:3">
      <c r="A4" s="32" t="s">
        <v>21</v>
      </c>
      <c r="B4" s="31">
        <v>0.7</v>
      </c>
      <c r="C4" s="31">
        <v>0.3</v>
      </c>
    </row>
    <row r="5" spans="1:3">
      <c r="A5" s="32" t="s">
        <v>22</v>
      </c>
      <c r="B5" s="31">
        <v>0.6</v>
      </c>
      <c r="C5" s="31">
        <v>0.4</v>
      </c>
    </row>
    <row r="6" spans="1:3">
      <c r="A6" s="32" t="s">
        <v>23</v>
      </c>
      <c r="B6" s="31">
        <v>0.5</v>
      </c>
      <c r="C6" s="31">
        <v>0.5</v>
      </c>
    </row>
    <row r="7" spans="1:3">
      <c r="A7" s="32" t="s">
        <v>24</v>
      </c>
      <c r="B7" s="31">
        <v>0.4</v>
      </c>
      <c r="C7" s="31">
        <v>0.6</v>
      </c>
    </row>
    <row r="8" spans="1:3">
      <c r="A8" s="32" t="s">
        <v>25</v>
      </c>
      <c r="B8" s="31">
        <v>0.3</v>
      </c>
      <c r="C8" s="31">
        <v>0.7</v>
      </c>
    </row>
    <row r="9" spans="1:3">
      <c r="A9" s="32" t="s">
        <v>26</v>
      </c>
      <c r="B9" s="31">
        <v>0.2</v>
      </c>
      <c r="C9" s="31">
        <v>0.8</v>
      </c>
    </row>
    <row r="10" spans="1:3">
      <c r="A10" s="32" t="s">
        <v>27</v>
      </c>
      <c r="B10" s="31">
        <v>0.1</v>
      </c>
      <c r="C10" s="31">
        <v>0.9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CAPI DEMEMBREE</vt:lpstr>
      <vt:lpstr>Param</vt:lpstr>
      <vt:lpstr>Age_de_l_usufruitier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2020-04-19T14:54:49Z</dcterms:modified>
</cp:coreProperties>
</file>