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B48D26DE-939C-42AD-A486-79BD2DBCECF7}" xr6:coauthVersionLast="45" xr6:coauthVersionMax="45" xr10:uidLastSave="{00000000-0000-0000-0000-000000000000}"/>
  <bookViews>
    <workbookView xWindow="-120" yWindow="-120" windowWidth="29040" windowHeight="15840" xr2:uid="{811B53D0-13CE-4E6A-B537-F5F8A41334F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" l="1"/>
  <c r="D20" i="1" s="1"/>
  <c r="C19" i="1"/>
  <c r="J19" i="1" s="1"/>
  <c r="C18" i="1"/>
  <c r="E18" i="1" s="1"/>
  <c r="C17" i="1"/>
  <c r="D17" i="1" s="1"/>
  <c r="C16" i="1"/>
  <c r="E16" i="1" s="1"/>
  <c r="C15" i="1"/>
  <c r="C14" i="1"/>
  <c r="E14" i="1" s="1"/>
  <c r="C13" i="1"/>
  <c r="D13" i="1" s="1"/>
  <c r="C12" i="1"/>
  <c r="D12" i="1" s="1"/>
  <c r="C11" i="1"/>
  <c r="D11" i="1" s="1"/>
  <c r="I17" i="1" l="1"/>
  <c r="G19" i="1"/>
  <c r="I19" i="1"/>
  <c r="I13" i="1"/>
  <c r="F19" i="1"/>
  <c r="I18" i="1"/>
  <c r="I20" i="1"/>
  <c r="I16" i="1"/>
  <c r="D16" i="1"/>
  <c r="D19" i="1"/>
  <c r="D15" i="1"/>
  <c r="J18" i="1"/>
  <c r="D18" i="1"/>
  <c r="D14" i="1"/>
  <c r="G17" i="1"/>
  <c r="H19" i="1"/>
  <c r="K19" i="1"/>
  <c r="F20" i="1"/>
  <c r="F16" i="1"/>
  <c r="H20" i="1"/>
  <c r="H16" i="1"/>
  <c r="K20" i="1"/>
  <c r="K16" i="1"/>
  <c r="G20" i="1"/>
  <c r="G16" i="1"/>
  <c r="J17" i="1"/>
  <c r="F18" i="1"/>
  <c r="F14" i="1"/>
  <c r="I14" i="1" s="1"/>
  <c r="H18" i="1"/>
  <c r="H14" i="1"/>
  <c r="K18" i="1"/>
  <c r="J20" i="1"/>
  <c r="J16" i="1"/>
  <c r="G18" i="1"/>
  <c r="G14" i="1"/>
  <c r="F17" i="1"/>
  <c r="H17" i="1"/>
  <c r="K17" i="1"/>
  <c r="E12" i="1"/>
  <c r="F12" i="1" s="1"/>
  <c r="I12" i="1" s="1"/>
  <c r="E13" i="1"/>
  <c r="F13" i="1" s="1"/>
  <c r="E20" i="1"/>
  <c r="E17" i="1"/>
  <c r="E19" i="1"/>
  <c r="E15" i="1"/>
  <c r="F15" i="1" s="1"/>
  <c r="I15" i="1" l="1"/>
  <c r="H15" i="1"/>
  <c r="G15" i="1"/>
  <c r="J15" i="1" s="1"/>
  <c r="K15" i="1" s="1"/>
  <c r="J14" i="1"/>
  <c r="K14" i="1" s="1"/>
  <c r="G12" i="1"/>
  <c r="G13" i="1"/>
  <c r="H13" i="1"/>
  <c r="H12" i="1"/>
  <c r="J12" i="1" s="1"/>
  <c r="K12" i="1" s="1"/>
  <c r="F11" i="1"/>
  <c r="I11" i="1" s="1"/>
  <c r="J13" i="1" l="1"/>
  <c r="K13" i="1" s="1"/>
  <c r="H11" i="1"/>
  <c r="G11" i="1"/>
  <c r="J11" i="1" l="1"/>
  <c r="K11" i="1" s="1"/>
</calcChain>
</file>

<file path=xl/sharedStrings.xml><?xml version="1.0" encoding="utf-8"?>
<sst xmlns="http://schemas.openxmlformats.org/spreadsheetml/2006/main" count="26" uniqueCount="26">
  <si>
    <t>Nom</t>
  </si>
  <si>
    <t>Prénom</t>
  </si>
  <si>
    <t>aaa</t>
  </si>
  <si>
    <t>bbb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</si>
  <si>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</si>
  <si>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</si>
  <si>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</si>
  <si>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</si>
  <si>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</si>
  <si>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</si>
  <si>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</si>
  <si>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</si>
  <si>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</si>
  <si>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</si>
  <si>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</si>
  <si>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</si>
  <si>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</si>
  <si>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</si>
  <si>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Abattement à exploiter</t>
  </si>
  <si>
    <t>Abattement Total Disponible</t>
  </si>
  <si>
    <t>Base Taxable</t>
  </si>
  <si>
    <t>Fiscalité appliquée</t>
  </si>
  <si>
    <t>De</t>
  </si>
  <si>
    <t>à</t>
  </si>
  <si>
    <t>Taux</t>
  </si>
  <si>
    <t>Néant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</si>
</sst>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 diagonalDown="1"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 diagonalDown="1"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3" borderId="5" xfId="0" applyNumberFormat="1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10" fontId="1" fillId="0" borderId="5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64" fontId="1" fillId="2" borderId="8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0" fontId="1" fillId="0" borderId="10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dimension ref="B5:O20"/>
  <sheetViews>
    <sheetView tabSelected="1" zoomScaleNormal="100" workbookViewId="0">
      <selection activeCell="L12" sqref="L12"/>
    </sheetView>
  </sheetViews>
  <sheetFormatPr baseColWidth="10" defaultColWidth="11.5703125" defaultRowHeight="14.25"/>
  <cols>
    <col min="1" max="1" width="7.140625" style="1" customWidth="1"/>
    <col min="2" max="2" width="26.5703125" style="1" customWidth="1"/>
    <col min="3" max="3" width="22.28515625" style="1" customWidth="1"/>
    <col min="4" max="4" width="20.7109375" style="1" customWidth="1"/>
    <col min="5" max="5" width="17.5703125" style="1" customWidth="1"/>
    <col min="6" max="6" width="18.42578125" style="1" customWidth="1"/>
    <col min="7" max="9" width="16.85546875" style="1" customWidth="1"/>
    <col min="10" max="10" width="18.42578125" style="1" customWidth="1"/>
    <col min="11" max="11" width="23.7109375" style="1" customWidth="1"/>
    <col min="12" max="12" width="25.7109375" style="1" customWidth="1"/>
    <col min="13" max="15" width="19.140625" style="1" customWidth="1"/>
    <col min="16" max="18" width="25.7109375" style="1" customWidth="1"/>
    <col min="19" max="16384" width="11.5703125" style="1"/>
  </cols>
  <sheetData>
    <row r="5" spans="2:15" ht="15" thickBot="1"/>
    <row r="6" spans="2:15" ht="37.15" customHeight="1" thickBot="1">
      <c r="B6" s="5"/>
      <c r="C6" s="6"/>
      <c r="D6" s="7" t="s">
        <v>16</v>
      </c>
      <c r="E6" s="7" t="s">
        <v>19</v>
      </c>
      <c r="F6" s="7" t="s">
        <v>18</v>
      </c>
      <c r="G6" s="22" t="s">
        <v>20</v>
      </c>
      <c r="H6" s="24"/>
      <c r="I6" s="23"/>
      <c r="J6" s="7" t="s">
        <v>21</v>
      </c>
      <c r="K6" s="8" t="s">
        <v>17</v>
      </c>
      <c r="M6" s="2" t="s">
        <v>22</v>
      </c>
      <c r="N6" s="2" t="s">
        <v>23</v>
      </c>
      <c r="O6" s="2" t="s">
        <v>24</v>
      </c>
    </row>
    <row r="7" spans="2:15" ht="25.15" customHeight="1">
      <c r="B7" s="9" t="s">
        <v>0</v>
      </c>
      <c r="C7" s="10" t="s">
        <v>2</v>
      </c>
      <c r="D7" s="11"/>
      <c r="E7" s="11"/>
      <c r="F7" s="11"/>
      <c r="G7" s="25" t="s">
        <v>25</v>
      </c>
      <c r="H7" s="26">
        <v>0.2</v>
      </c>
      <c r="I7" s="27">
        <v>0.3125</v>
      </c>
      <c r="J7" s="11"/>
      <c r="K7" s="12"/>
      <c r="M7" s="2">
        <v>0</v>
      </c>
      <c r="N7" s="2">
        <v>0</v>
      </c>
      <c r="O7" s="2"/>
    </row>
    <row r="8" spans="2:15" ht="25.15" customHeight="1">
      <c r="B8" s="9" t="s">
        <v>1</v>
      </c>
      <c r="C8" s="10" t="s">
        <v>3</v>
      </c>
      <c r="D8" s="11"/>
      <c r="E8" s="11"/>
      <c r="F8" s="11"/>
      <c r="G8" s="11"/>
      <c r="H8" s="11"/>
      <c r="I8" s="11"/>
      <c r="J8" s="11"/>
      <c r="K8" s="12"/>
      <c r="M8" s="2">
        <v>0</v>
      </c>
      <c r="N8" s="2">
        <v>700000</v>
      </c>
      <c r="O8" s="3">
        <v>0.2</v>
      </c>
    </row>
    <row r="9" spans="2:15" ht="25.15" customHeight="1">
      <c r="B9" s="9" t="s">
        <v>10</v>
      </c>
      <c r="C9" s="13">
        <v>2000000</v>
      </c>
      <c r="D9" s="14"/>
      <c r="E9" s="11"/>
      <c r="F9" s="11"/>
      <c r="G9" s="11"/>
      <c r="H9" s="11"/>
      <c r="I9" s="11"/>
      <c r="J9" s="11"/>
      <c r="K9" s="12"/>
      <c r="M9" s="2">
        <v>700000</v>
      </c>
      <c r="N9" s="2"/>
      <c r="O9" s="4">
        <v>0.3125</v>
      </c>
    </row>
    <row r="10" spans="2:15" ht="25.15" customHeight="1">
      <c r="B10" s="9" t="s">
        <v>4</v>
      </c>
      <c r="C10" s="15">
        <v>2</v>
      </c>
      <c r="D10" s="11"/>
      <c r="E10" s="11"/>
      <c r="F10" s="11"/>
      <c r="G10" s="11"/>
      <c r="H10" s="11"/>
      <c r="I10" s="11"/>
      <c r="J10" s="11"/>
      <c r="K10" s="12"/>
    </row>
    <row r="11" spans="2:15" ht="25.15" customHeight="1">
      <c r="B11" s="9" t="s">
        <v>5</v>
      </c>
      <c r="C11" s="16">
        <f>100%/C10</f>
        <v>0.5</v>
      </c>
      <c r="D11" s="17">
        <f>IF(C11="","",$C$9*C11)</f>
        <v>1000000</v>
      </c>
      <c r="E11" s="17">
        <v>152500</v>
      </c>
      <c r="F11" s="17">
        <f>IF(C11="","",D11-E11)</f>
        <v>847500</v>
      </c>
      <c r="G11" s="28">
        <f>IF(C11="","",IF(F11&lt;=0,0,0))</f>
        <v>0</v>
      </c>
      <c r="H11" s="13">
        <f t="shared" ref="H11:H12" si="0">IF(C11="","",IF(AND(F11&gt;$M$8,F11&lt;$N$8),F11*$O$8,IF(F11&gt;$N$8,$N$8*$O$8,"")))</f>
        <v>140000</v>
      </c>
      <c r="I11" s="13">
        <f>IF(C11="","",IF(F11&gt;$N$8,(F11-$N$8)*$O$9,""))</f>
        <v>46093.75</v>
      </c>
      <c r="J11" s="13">
        <f>IF(C11="","",SUM(G11:I11))</f>
        <v>186093.75</v>
      </c>
      <c r="K11" s="18">
        <f>IF(C11="","",D11-J11)</f>
        <v>813906.25</v>
      </c>
    </row>
    <row r="12" spans="2:15" ht="25.15" customHeight="1">
      <c r="B12" s="9" t="s">
        <v>6</v>
      </c>
      <c r="C12" s="16">
        <f>IF($C$10&lt;2,"",100%/$C$10)</f>
        <v>0.5</v>
      </c>
      <c r="D12" s="17">
        <f t="shared" ref="D12:D20" si="1">IF(C12="","",$C$9*C12)</f>
        <v>1000000</v>
      </c>
      <c r="E12" s="17">
        <f>IF(C12="","",152500)</f>
        <v>152500</v>
      </c>
      <c r="F12" s="17">
        <f t="shared" ref="F12:F20" si="2">IF(C12="","",D12-E12)</f>
        <v>847500</v>
      </c>
      <c r="G12" s="28">
        <f t="shared" ref="G12:G20" si="3">IF(C12="","",IF(F12&lt;=0,0,0))</f>
        <v>0</v>
      </c>
      <c r="H12" s="13">
        <f t="shared" si="0"/>
        <v>140000</v>
      </c>
      <c r="I12" s="13">
        <f t="shared" ref="I12:I20" si="4">IF(C12="","",IF(F12&gt;$N$8,(F12-$N$8)*$O$9,""))</f>
        <v>46093.75</v>
      </c>
      <c r="J12" s="13">
        <f t="shared" ref="J12:J20" si="5">IF(C12="","",SUM(G12:I12))</f>
        <v>186093.75</v>
      </c>
      <c r="K12" s="18">
        <f t="shared" ref="K12:K20" si="6">IF(C12="","",D12-J12)</f>
        <v>813906.25</v>
      </c>
    </row>
    <row r="13" spans="2:15" ht="25.15" customHeight="1">
      <c r="B13" s="9" t="s">
        <v>7</v>
      </c>
      <c r="C13" s="16" t="str">
        <f>IF($C$10&lt;3,"",100%/$C$10)</f>
        <v/>
      </c>
      <c r="D13" s="17" t="str">
        <f t="shared" si="1"/>
        <v/>
      </c>
      <c r="E13" s="17" t="str">
        <f t="shared" ref="E13:E20" si="7">IF(C13="","",152500)</f>
        <v/>
      </c>
      <c r="F13" s="17" t="str">
        <f t="shared" si="2"/>
        <v/>
      </c>
      <c r="G13" s="28" t="str">
        <f t="shared" si="3"/>
        <v/>
      </c>
      <c r="H13" s="13" t="str">
        <f>IF(C13="","",IF(AND(F13&gt;$M$8,F13&lt;$N$8),F13*$O$8,IF(F13&gt;$N$8,$N$8*$O$8,"")))</f>
        <v/>
      </c>
      <c r="I13" s="13" t="str">
        <f t="shared" si="4"/>
        <v/>
      </c>
      <c r="J13" s="13" t="str">
        <f t="shared" si="5"/>
        <v/>
      </c>
      <c r="K13" s="18" t="str">
        <f t="shared" si="6"/>
        <v/>
      </c>
    </row>
    <row r="14" spans="2:15" ht="25.15" customHeight="1">
      <c r="B14" s="9" t="s">
        <v>8</v>
      </c>
      <c r="C14" s="16" t="str">
        <f>IF($C$10&lt;4,"",100%/$C$10)</f>
        <v/>
      </c>
      <c r="D14" s="17" t="str">
        <f t="shared" si="1"/>
        <v/>
      </c>
      <c r="E14" s="17" t="str">
        <f t="shared" si="7"/>
        <v/>
      </c>
      <c r="F14" s="17" t="str">
        <f t="shared" si="2"/>
        <v/>
      </c>
      <c r="G14" s="28" t="str">
        <f t="shared" si="3"/>
        <v/>
      </c>
      <c r="H14" s="13" t="str">
        <f t="shared" ref="H14:H20" si="8">IF(C14="","",IF(AND(F14&gt;$M$8,F14&lt;$N$8),F14*$O$8,IF(F14&gt;$N$8,$N$8*$O$8,"")))</f>
        <v/>
      </c>
      <c r="I14" s="13" t="str">
        <f t="shared" si="4"/>
        <v/>
      </c>
      <c r="J14" s="13" t="str">
        <f t="shared" si="5"/>
        <v/>
      </c>
      <c r="K14" s="18" t="str">
        <f t="shared" si="6"/>
        <v/>
      </c>
    </row>
    <row r="15" spans="2:15" ht="25.15" customHeight="1">
      <c r="B15" s="9" t="s">
        <v>9</v>
      </c>
      <c r="C15" s="16" t="str">
        <f>IF($C$10&lt;5,"",100%/$C$10)</f>
        <v/>
      </c>
      <c r="D15" s="17" t="str">
        <f t="shared" si="1"/>
        <v/>
      </c>
      <c r="E15" s="17" t="str">
        <f t="shared" si="7"/>
        <v/>
      </c>
      <c r="F15" s="17" t="str">
        <f t="shared" si="2"/>
        <v/>
      </c>
      <c r="G15" s="28" t="str">
        <f t="shared" si="3"/>
        <v/>
      </c>
      <c r="H15" s="13" t="str">
        <f t="shared" si="8"/>
        <v/>
      </c>
      <c r="I15" s="13" t="str">
        <f t="shared" si="4"/>
        <v/>
      </c>
      <c r="J15" s="13" t="str">
        <f t="shared" si="5"/>
        <v/>
      </c>
      <c r="K15" s="18" t="str">
        <f t="shared" si="6"/>
        <v/>
      </c>
    </row>
    <row r="16" spans="2:15" ht="25.15" customHeight="1">
      <c r="B16" s="9" t="s">
        <v>11</v>
      </c>
      <c r="C16" s="16" t="str">
        <f>IF($C$10&lt;6,"",100%/$C$10)</f>
        <v/>
      </c>
      <c r="D16" s="17" t="str">
        <f t="shared" si="1"/>
        <v/>
      </c>
      <c r="E16" s="17" t="str">
        <f t="shared" si="7"/>
        <v/>
      </c>
      <c r="F16" s="17" t="str">
        <f t="shared" si="2"/>
        <v/>
      </c>
      <c r="G16" s="28" t="str">
        <f t="shared" si="3"/>
        <v/>
      </c>
      <c r="H16" s="13" t="str">
        <f t="shared" si="8"/>
        <v/>
      </c>
      <c r="I16" s="13" t="str">
        <f t="shared" si="4"/>
        <v/>
      </c>
      <c r="J16" s="13" t="str">
        <f t="shared" si="5"/>
        <v/>
      </c>
      <c r="K16" s="18" t="str">
        <f t="shared" si="6"/>
        <v/>
      </c>
    </row>
    <row r="17" spans="2:11" ht="25.15" customHeight="1">
      <c r="B17" s="9" t="s">
        <v>12</v>
      </c>
      <c r="C17" s="16" t="str">
        <f>IF($C$10&lt;7,"",100%/$C$10)</f>
        <v/>
      </c>
      <c r="D17" s="17" t="str">
        <f t="shared" si="1"/>
        <v/>
      </c>
      <c r="E17" s="17" t="str">
        <f t="shared" si="7"/>
        <v/>
      </c>
      <c r="F17" s="17" t="str">
        <f t="shared" si="2"/>
        <v/>
      </c>
      <c r="G17" s="28" t="str">
        <f t="shared" si="3"/>
        <v/>
      </c>
      <c r="H17" s="13" t="str">
        <f t="shared" si="8"/>
        <v/>
      </c>
      <c r="I17" s="13" t="str">
        <f t="shared" si="4"/>
        <v/>
      </c>
      <c r="J17" s="13" t="str">
        <f t="shared" si="5"/>
        <v/>
      </c>
      <c r="K17" s="18" t="str">
        <f t="shared" si="6"/>
        <v/>
      </c>
    </row>
    <row r="18" spans="2:11" ht="25.15" customHeight="1">
      <c r="B18" s="9" t="s">
        <v>13</v>
      </c>
      <c r="C18" s="16" t="str">
        <f>IF($C$10&lt;8,"",100%/$C$10)</f>
        <v/>
      </c>
      <c r="D18" s="17" t="str">
        <f t="shared" si="1"/>
        <v/>
      </c>
      <c r="E18" s="17" t="str">
        <f t="shared" si="7"/>
        <v/>
      </c>
      <c r="F18" s="17" t="str">
        <f t="shared" si="2"/>
        <v/>
      </c>
      <c r="G18" s="28" t="str">
        <f t="shared" si="3"/>
        <v/>
      </c>
      <c r="H18" s="13" t="str">
        <f t="shared" si="8"/>
        <v/>
      </c>
      <c r="I18" s="13" t="str">
        <f t="shared" si="4"/>
        <v/>
      </c>
      <c r="J18" s="13" t="str">
        <f t="shared" si="5"/>
        <v/>
      </c>
      <c r="K18" s="18" t="str">
        <f t="shared" si="6"/>
        <v/>
      </c>
    </row>
    <row r="19" spans="2:11" ht="25.15" customHeight="1">
      <c r="B19" s="9" t="s">
        <v>14</v>
      </c>
      <c r="C19" s="16" t="str">
        <f>IF($C$10&lt;9,"",100%/$C$10)</f>
        <v/>
      </c>
      <c r="D19" s="17" t="str">
        <f t="shared" si="1"/>
        <v/>
      </c>
      <c r="E19" s="17" t="str">
        <f t="shared" si="7"/>
        <v/>
      </c>
      <c r="F19" s="17" t="str">
        <f t="shared" si="2"/>
        <v/>
      </c>
      <c r="G19" s="28" t="str">
        <f t="shared" si="3"/>
        <v/>
      </c>
      <c r="H19" s="13" t="str">
        <f t="shared" si="8"/>
        <v/>
      </c>
      <c r="I19" s="13" t="str">
        <f t="shared" si="4"/>
        <v/>
      </c>
      <c r="J19" s="13" t="str">
        <f t="shared" si="5"/>
        <v/>
      </c>
      <c r="K19" s="18" t="str">
        <f t="shared" si="6"/>
        <v/>
      </c>
    </row>
    <row r="20" spans="2:11" ht="25.15" customHeight="1" thickBot="1">
      <c r="B20" s="19" t="s">
        <v>15</v>
      </c>
      <c r="C20" s="20" t="str">
        <f>IF($C$10&lt;10,"",100%/$C$10)</f>
        <v/>
      </c>
      <c r="D20" s="17" t="str">
        <f t="shared" si="1"/>
        <v/>
      </c>
      <c r="E20" s="21" t="str">
        <f t="shared" si="7"/>
        <v/>
      </c>
      <c r="F20" s="17" t="str">
        <f t="shared" si="2"/>
        <v/>
      </c>
      <c r="G20" s="28" t="str">
        <f t="shared" si="3"/>
        <v/>
      </c>
      <c r="H20" s="13" t="str">
        <f t="shared" si="8"/>
        <v/>
      </c>
      <c r="I20" s="13" t="str">
        <f t="shared" si="4"/>
        <v/>
      </c>
      <c r="J20" s="13" t="str">
        <f t="shared" si="5"/>
        <v/>
      </c>
      <c r="K20" s="18" t="str">
        <f t="shared" si="6"/>
        <v/>
      </c>
    </row>
  </sheetData>
  <mergeCells count="1">
    <mergeCell ref="G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dcterms:created xsi:type="dcterms:W3CDTF">2020-04-28T10:09:57Z</dcterms:created>
  <dcterms:modified xsi:type="dcterms:W3CDTF">2020-04-29T14:07:58Z</dcterms:modified>
</cp:coreProperties>
</file>