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F:\Pour étude\"/>
    </mc:Choice>
  </mc:AlternateContent>
  <bookViews>
    <workbookView xWindow="11415" yWindow="-15" windowWidth="13800" windowHeight="12555" tabRatio="629" firstSheet="1" activeTab="1"/>
  </bookViews>
  <sheets>
    <sheet name="Param" sheetId="2" state="veryHidden" r:id="rId1"/>
    <sheet name="Fiche IMP" sheetId="1" r:id="rId2"/>
    <sheet name="DATA" sheetId="4" state="veryHidden" r:id="rId3"/>
  </sheets>
  <functionGroups builtInGroupCount="18"/>
  <definedNames>
    <definedName name="Catégorie">OFFSET(Param!$F$1,1,,COUNTA(Param!$F:$F))</definedName>
    <definedName name="Division">OFFSET(Param!$E$1,1,,COUNTA(Param!$E:$E))</definedName>
    <definedName name="Moyen_retour">OFFSET(Param!$G$1,1,,COUNTA(Param!$G:$G))</definedName>
    <definedName name="Theme">OFFSET(Param!$D$1,1,,COUNTA(Param!$D:$D))</definedName>
    <definedName name="Z_3680640C_7A98_4C37_935C_8B01B937D418_.wvu.Cols" localSheetId="1" hidden="1">'Fiche IMP'!$I:$XFD</definedName>
    <definedName name="Z_3680640C_7A98_4C37_935C_8B01B937D418_.wvu.PrintArea" localSheetId="1" hidden="1">'Fiche IMP'!$B$4:$F$37</definedName>
    <definedName name="Z_3680640C_7A98_4C37_935C_8B01B937D418_.wvu.Rows" localSheetId="1" hidden="1">'Fiche IMP'!$55:$1048576,'Fiche IMP'!$1:$3</definedName>
    <definedName name="Z_4CF3DCDF_D8A3_49AE_A9A5_66995AF7BB8C_.wvu.Cols" localSheetId="1" hidden="1">'Fiche IMP'!$I:$XFD</definedName>
    <definedName name="Z_4CF3DCDF_D8A3_49AE_A9A5_66995AF7BB8C_.wvu.PrintArea" localSheetId="1" hidden="1">'Fiche IMP'!$B$4:$F$37</definedName>
    <definedName name="Z_4CF3DCDF_D8A3_49AE_A9A5_66995AF7BB8C_.wvu.Rows" localSheetId="1" hidden="1">'Fiche IMP'!$55:$1048576,'Fiche IMP'!$1:$3</definedName>
    <definedName name="_xlnm.Print_Area" localSheetId="1">'Fiche IMP'!$B$4:$F$37</definedName>
  </definedNames>
  <calcPr calcId="162913"/>
  <customWorkbookViews>
    <customWorkbookView name="SUARD Sébastien ADC - Affichage personnalisé" guid="{4CF3DCDF-D8A3-49AE-A9A5-66995AF7BB8C}" mergeInterval="0" personalView="1" maximized="1" windowWidth="1680" windowHeight="835" tabRatio="629" activeSheetId="1"/>
    <customWorkbookView name="GAULUPEAU Charles ASC NIV II OA - Affichage personnalisé" guid="{3680640C-7A98-4C37-935C-8B01B937D418}" mergeInterval="0" personalView="1" maximized="1" windowWidth="1920" windowHeight="829" tabRatio="629" activeSheetId="1"/>
  </customWorkbookViews>
</workbook>
</file>

<file path=xl/calcChain.xml><?xml version="1.0" encoding="utf-8"?>
<calcChain xmlns="http://schemas.openxmlformats.org/spreadsheetml/2006/main">
  <c r="R2" i="1" l="1"/>
  <c r="Q2" i="1"/>
  <c r="O2" i="1"/>
  <c r="B2" i="1" l="1"/>
  <c r="C2" i="1" l="1"/>
  <c r="P2" i="1"/>
  <c r="N2" i="1"/>
  <c r="H27" i="1"/>
  <c r="H15" i="1"/>
  <c r="H19" i="1"/>
  <c r="H23" i="1"/>
  <c r="H11" i="1"/>
  <c r="L2" i="1" l="1"/>
  <c r="J2" i="1"/>
  <c r="H2" i="1"/>
  <c r="F2" i="1"/>
  <c r="D2" i="1"/>
  <c r="W2" i="4"/>
  <c r="W3" i="4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V2" i="4"/>
  <c r="V3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U2" i="4"/>
  <c r="U3" i="4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T2" i="4"/>
  <c r="T3" i="4"/>
  <c r="T4" i="4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S2" i="4"/>
  <c r="S3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S47" i="4"/>
  <c r="S48" i="4"/>
  <c r="S49" i="4"/>
  <c r="S50" i="4"/>
  <c r="S51" i="4"/>
  <c r="S52" i="4"/>
  <c r="S53" i="4"/>
  <c r="S54" i="4"/>
  <c r="S55" i="4"/>
  <c r="S56" i="4"/>
  <c r="S57" i="4"/>
  <c r="S58" i="4"/>
  <c r="S59" i="4"/>
  <c r="S60" i="4"/>
  <c r="S61" i="4"/>
  <c r="S62" i="4"/>
  <c r="S63" i="4"/>
  <c r="S64" i="4"/>
  <c r="G2" i="1"/>
  <c r="M2" i="1"/>
  <c r="E2" i="1"/>
  <c r="K2" i="1"/>
  <c r="I2" i="1"/>
  <c r="Q64" i="4" l="1"/>
  <c r="Q63" i="4"/>
  <c r="Q62" i="4"/>
  <c r="Q61" i="4"/>
  <c r="Q60" i="4"/>
  <c r="Q59" i="4"/>
  <c r="Q58" i="4"/>
  <c r="Q57" i="4"/>
  <c r="Q56" i="4"/>
  <c r="Q55" i="4"/>
  <c r="Q54" i="4"/>
  <c r="R56" i="4"/>
  <c r="R63" i="4"/>
  <c r="L59" i="4"/>
  <c r="H54" i="4"/>
  <c r="J58" i="4"/>
  <c r="F56" i="4"/>
  <c r="L55" i="4"/>
  <c r="F54" i="4"/>
  <c r="D54" i="4"/>
  <c r="D56" i="4"/>
  <c r="R54" i="4"/>
  <c r="L54" i="4"/>
  <c r="D62" i="4"/>
  <c r="R62" i="4"/>
  <c r="H64" i="4"/>
  <c r="D64" i="4"/>
  <c r="R60" i="4"/>
  <c r="H58" i="4"/>
  <c r="R57" i="4"/>
  <c r="J63" i="4"/>
  <c r="J62" i="4"/>
  <c r="H61" i="4"/>
  <c r="D59" i="4"/>
  <c r="R59" i="4"/>
  <c r="J64" i="4"/>
  <c r="H57" i="4"/>
  <c r="D60" i="4"/>
  <c r="R64" i="4"/>
  <c r="L64" i="4"/>
  <c r="L60" i="4"/>
  <c r="J59" i="4"/>
  <c r="F57" i="4"/>
  <c r="L56" i="4"/>
  <c r="F55" i="4"/>
  <c r="J55" i="4"/>
  <c r="H62" i="4"/>
  <c r="D61" i="4"/>
  <c r="R58" i="4"/>
  <c r="F60" i="4"/>
  <c r="J54" i="4"/>
  <c r="F63" i="4"/>
  <c r="H63" i="4"/>
  <c r="R55" i="4"/>
  <c r="J61" i="4"/>
  <c r="J56" i="4"/>
  <c r="H55" i="4"/>
  <c r="L58" i="4"/>
  <c r="H56" i="4"/>
  <c r="D55" i="4"/>
  <c r="F61" i="4"/>
  <c r="L63" i="4"/>
  <c r="H59" i="4"/>
  <c r="R61" i="4"/>
  <c r="F58" i="4"/>
  <c r="L57" i="4"/>
  <c r="F59" i="4"/>
  <c r="F62" i="4"/>
  <c r="D57" i="4"/>
  <c r="H60" i="4"/>
  <c r="J60" i="4"/>
  <c r="D63" i="4"/>
  <c r="J57" i="4"/>
  <c r="F64" i="4"/>
  <c r="L61" i="4"/>
  <c r="D58" i="4"/>
  <c r="L62" i="4"/>
  <c r="Q53" i="4" l="1"/>
  <c r="H53" i="4"/>
  <c r="R53" i="4"/>
  <c r="F53" i="4"/>
  <c r="D53" i="4"/>
  <c r="L53" i="4"/>
  <c r="J53" i="4"/>
  <c r="Q52" i="4" l="1"/>
  <c r="Q50" i="4"/>
  <c r="Q51" i="4"/>
  <c r="Q49" i="4"/>
  <c r="Q48" i="4"/>
  <c r="F50" i="4"/>
  <c r="D50" i="4"/>
  <c r="J49" i="4"/>
  <c r="L51" i="4"/>
  <c r="R50" i="4"/>
  <c r="L50" i="4"/>
  <c r="J48" i="4"/>
  <c r="H49" i="4"/>
  <c r="R48" i="4"/>
  <c r="R52" i="4"/>
  <c r="R49" i="4"/>
  <c r="J50" i="4"/>
  <c r="L49" i="4"/>
  <c r="H52" i="4"/>
  <c r="J52" i="4"/>
  <c r="F52" i="4"/>
  <c r="R51" i="4"/>
  <c r="D51" i="4"/>
  <c r="H51" i="4"/>
  <c r="D48" i="4"/>
  <c r="D49" i="4"/>
  <c r="F49" i="4"/>
  <c r="H48" i="4"/>
  <c r="L52" i="4"/>
  <c r="H50" i="4"/>
  <c r="D52" i="4"/>
  <c r="F48" i="4"/>
  <c r="L48" i="4"/>
  <c r="F51" i="4"/>
  <c r="J51" i="4"/>
  <c r="Q47" i="4" l="1"/>
  <c r="J47" i="4"/>
  <c r="H47" i="4"/>
  <c r="F47" i="4"/>
  <c r="R47" i="4"/>
  <c r="L47" i="4"/>
  <c r="D47" i="4"/>
  <c r="Q46" i="4" l="1"/>
  <c r="Q45" i="4"/>
  <c r="Q44" i="4"/>
  <c r="Q43" i="4"/>
  <c r="Q42" i="4"/>
  <c r="Q41" i="4"/>
  <c r="Q40" i="4"/>
  <c r="Q39" i="4"/>
  <c r="Q38" i="4"/>
  <c r="Q37" i="4"/>
  <c r="Q36" i="4"/>
  <c r="Q2" i="4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R37" i="4" l="1"/>
  <c r="H10" i="4"/>
  <c r="R46" i="4"/>
  <c r="H4" i="4"/>
  <c r="H18" i="4"/>
  <c r="D26" i="4"/>
  <c r="D39" i="4"/>
  <c r="F16" i="4"/>
  <c r="D6" i="4"/>
  <c r="R11" i="4"/>
  <c r="H41" i="4"/>
  <c r="J43" i="4"/>
  <c r="R42" i="4"/>
  <c r="F24" i="4"/>
  <c r="F7" i="4"/>
  <c r="R8" i="4"/>
  <c r="H32" i="4"/>
  <c r="L21" i="4"/>
  <c r="L20" i="4"/>
  <c r="H40" i="4"/>
  <c r="F6" i="4"/>
  <c r="H7" i="4"/>
  <c r="J41" i="4"/>
  <c r="J2" i="4"/>
  <c r="F42" i="4"/>
  <c r="F43" i="4"/>
  <c r="R24" i="4"/>
  <c r="H28" i="4"/>
  <c r="R45" i="4"/>
  <c r="J11" i="4"/>
  <c r="J39" i="4"/>
  <c r="R7" i="4"/>
  <c r="F5" i="4"/>
  <c r="R20" i="4"/>
  <c r="L22" i="4"/>
  <c r="R22" i="4"/>
  <c r="F8" i="4"/>
  <c r="H42" i="4"/>
  <c r="L12" i="4"/>
  <c r="J25" i="4"/>
  <c r="F9" i="4"/>
  <c r="R17" i="4"/>
  <c r="F40" i="4"/>
  <c r="L15" i="4"/>
  <c r="D5" i="4"/>
  <c r="D16" i="4"/>
  <c r="J42" i="4"/>
  <c r="D12" i="4"/>
  <c r="J36" i="4"/>
  <c r="H24" i="4"/>
  <c r="F39" i="4"/>
  <c r="F10" i="4"/>
  <c r="H37" i="4"/>
  <c r="J34" i="4"/>
  <c r="H34" i="4"/>
  <c r="L42" i="4"/>
  <c r="J21" i="4"/>
  <c r="R41" i="4"/>
  <c r="J5" i="4"/>
  <c r="R23" i="4"/>
  <c r="F14" i="4"/>
  <c r="D4" i="4"/>
  <c r="J16" i="4"/>
  <c r="D43" i="4"/>
  <c r="D10" i="4"/>
  <c r="H44" i="4"/>
  <c r="L28" i="4"/>
  <c r="J40" i="4"/>
  <c r="F19" i="4"/>
  <c r="H31" i="4"/>
  <c r="J15" i="4"/>
  <c r="L11" i="4"/>
  <c r="F4" i="4"/>
  <c r="L30" i="4"/>
  <c r="J30" i="4"/>
  <c r="L31" i="4"/>
  <c r="L37" i="4"/>
  <c r="H15" i="4"/>
  <c r="L45" i="4"/>
  <c r="H2" i="4"/>
  <c r="L25" i="4"/>
  <c r="L43" i="4"/>
  <c r="L5" i="4"/>
  <c r="H30" i="4"/>
  <c r="F2" i="4"/>
  <c r="D35" i="4"/>
  <c r="F32" i="4"/>
  <c r="F17" i="4"/>
  <c r="F3" i="4"/>
  <c r="L46" i="4"/>
  <c r="F35" i="4"/>
  <c r="J27" i="4"/>
  <c r="H43" i="4"/>
  <c r="L19" i="4"/>
  <c r="L35" i="4"/>
  <c r="L32" i="4"/>
  <c r="H6" i="4"/>
  <c r="J13" i="4"/>
  <c r="H21" i="4"/>
  <c r="D9" i="4"/>
  <c r="J38" i="4"/>
  <c r="D29" i="4"/>
  <c r="J44" i="4"/>
  <c r="H27" i="4"/>
  <c r="L9" i="4"/>
  <c r="L39" i="4"/>
  <c r="H13" i="4"/>
  <c r="D30" i="4"/>
  <c r="H9" i="4"/>
  <c r="F21" i="4"/>
  <c r="L8" i="4"/>
  <c r="R36" i="4"/>
  <c r="D15" i="4"/>
  <c r="L41" i="4"/>
  <c r="F34" i="4"/>
  <c r="D24" i="4"/>
  <c r="H16" i="4"/>
  <c r="R31" i="4"/>
  <c r="F13" i="4"/>
  <c r="R44" i="4"/>
  <c r="L7" i="4"/>
  <c r="D20" i="4"/>
  <c r="H22" i="4"/>
  <c r="F36" i="4"/>
  <c r="D40" i="4"/>
  <c r="D37" i="4"/>
  <c r="J32" i="4"/>
  <c r="J45" i="4"/>
  <c r="H35" i="4"/>
  <c r="H3" i="4"/>
  <c r="D41" i="4"/>
  <c r="L38" i="4"/>
  <c r="D18" i="4"/>
  <c r="J31" i="4"/>
  <c r="R39" i="4"/>
  <c r="L44" i="4"/>
  <c r="J3" i="4"/>
  <c r="R43" i="4"/>
  <c r="R40" i="4"/>
  <c r="D42" i="4"/>
  <c r="R14" i="4"/>
  <c r="L29" i="4"/>
  <c r="J29" i="4"/>
  <c r="J18" i="4"/>
  <c r="J17" i="4"/>
  <c r="J37" i="4"/>
  <c r="D46" i="4"/>
  <c r="D2" i="4"/>
  <c r="F26" i="4"/>
  <c r="F46" i="4"/>
  <c r="J7" i="4"/>
  <c r="R29" i="4"/>
  <c r="L4" i="4"/>
  <c r="F18" i="4"/>
  <c r="D38" i="4"/>
  <c r="H19" i="4"/>
  <c r="F27" i="4"/>
  <c r="D34" i="4"/>
  <c r="R18" i="4"/>
  <c r="D3" i="4"/>
  <c r="L16" i="4"/>
  <c r="L24" i="4"/>
  <c r="H25" i="4"/>
  <c r="R12" i="4"/>
  <c r="D13" i="4"/>
  <c r="J14" i="4"/>
  <c r="D14" i="4"/>
  <c r="R4" i="4"/>
  <c r="F44" i="4"/>
  <c r="R21" i="4"/>
  <c r="L14" i="4"/>
  <c r="R13" i="4"/>
  <c r="D8" i="4"/>
  <c r="F37" i="4"/>
  <c r="L6" i="4"/>
  <c r="J8" i="4"/>
  <c r="R30" i="4"/>
  <c r="J22" i="4"/>
  <c r="R33" i="4"/>
  <c r="H14" i="4"/>
  <c r="F12" i="4"/>
  <c r="R2" i="4"/>
  <c r="F11" i="4"/>
  <c r="R9" i="4"/>
  <c r="F41" i="4"/>
  <c r="L36" i="4"/>
  <c r="R19" i="4"/>
  <c r="L33" i="4"/>
  <c r="H26" i="4"/>
  <c r="R38" i="4"/>
  <c r="R10" i="4"/>
  <c r="R15" i="4"/>
  <c r="R5" i="4"/>
  <c r="J46" i="4"/>
  <c r="F31" i="4"/>
  <c r="J19" i="4"/>
  <c r="F29" i="4"/>
  <c r="F22" i="4"/>
  <c r="R32" i="4"/>
  <c r="J9" i="4"/>
  <c r="H38" i="4"/>
  <c r="L40" i="4"/>
  <c r="L23" i="4"/>
  <c r="J28" i="4"/>
  <c r="J10" i="4"/>
  <c r="H36" i="4"/>
  <c r="H33" i="4"/>
  <c r="L3" i="4"/>
  <c r="D28" i="4"/>
  <c r="R26" i="4"/>
  <c r="J23" i="4"/>
  <c r="H20" i="4"/>
  <c r="H5" i="4"/>
  <c r="D17" i="4"/>
  <c r="H46" i="4"/>
  <c r="F30" i="4"/>
  <c r="F25" i="4"/>
  <c r="D7" i="4"/>
  <c r="F38" i="4"/>
  <c r="J33" i="4"/>
  <c r="D33" i="4"/>
  <c r="H29" i="4"/>
  <c r="L34" i="4"/>
  <c r="R25" i="4"/>
  <c r="R27" i="4"/>
  <c r="R35" i="4"/>
  <c r="L27" i="4"/>
  <c r="F33" i="4"/>
  <c r="D36" i="4"/>
  <c r="H12" i="4"/>
  <c r="L18" i="4"/>
  <c r="J12" i="4"/>
  <c r="D19" i="4"/>
  <c r="D31" i="4"/>
  <c r="F23" i="4"/>
  <c r="H23" i="4"/>
  <c r="J4" i="4"/>
  <c r="H45" i="4"/>
  <c r="D11" i="4"/>
  <c r="L10" i="4"/>
  <c r="H8" i="4"/>
  <c r="R3" i="4"/>
  <c r="H11" i="4"/>
  <c r="D44" i="4"/>
  <c r="D45" i="4"/>
  <c r="F20" i="4"/>
  <c r="J6" i="4"/>
  <c r="L26" i="4"/>
  <c r="D32" i="4"/>
  <c r="R28" i="4"/>
  <c r="R16" i="4"/>
  <c r="H39" i="4"/>
  <c r="F28" i="4"/>
  <c r="L17" i="4"/>
  <c r="D22" i="4"/>
  <c r="R6" i="4"/>
  <c r="J26" i="4"/>
  <c r="D25" i="4"/>
  <c r="D27" i="4"/>
  <c r="J35" i="4"/>
  <c r="F45" i="4"/>
  <c r="L2" i="4"/>
  <c r="R34" i="4"/>
  <c r="J20" i="4"/>
  <c r="L13" i="4"/>
  <c r="H17" i="4"/>
  <c r="D23" i="4"/>
  <c r="J24" i="4"/>
  <c r="F15" i="4"/>
  <c r="D21" i="4"/>
</calcChain>
</file>

<file path=xl/comments1.xml><?xml version="1.0" encoding="utf-8"?>
<comments xmlns="http://schemas.openxmlformats.org/spreadsheetml/2006/main">
  <authors>
    <author>SUARD Sébastien ADC</author>
  </authors>
  <commentList>
    <comment ref="B30" authorId="0" shapeId="0">
      <text>
        <r>
          <rPr>
            <b/>
            <sz val="9"/>
            <color indexed="81"/>
            <rFont val="Tahoma"/>
            <family val="2"/>
          </rPr>
          <t>sélectionnez
un thème avant d'imprimer.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4" authorId="0" shapeId="0">
      <text>
        <r>
          <rPr>
            <b/>
            <sz val="9"/>
            <color indexed="81"/>
            <rFont val="Tahoma"/>
            <family val="2"/>
          </rPr>
          <t>sélectionnez
un thème avant d'imprimer.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<sst xmlns="http://schemas.openxmlformats.org/spreadsheetml/2006/main" count="428" uniqueCount="76">
  <si>
    <t>Notes</t>
  </si>
  <si>
    <t>Mauvais</t>
  </si>
  <si>
    <t>Très mauvais</t>
  </si>
  <si>
    <t>Moyen</t>
  </si>
  <si>
    <t>Bon</t>
  </si>
  <si>
    <t>Très bon</t>
  </si>
  <si>
    <t>Mention</t>
  </si>
  <si>
    <t>Thèmes</t>
  </si>
  <si>
    <t>L'ambiance au travail.</t>
  </si>
  <si>
    <t>Vos relations avec vos collègues.</t>
  </si>
  <si>
    <t>Les relations avec votre hiérarchie.</t>
  </si>
  <si>
    <t>Votre charge de travail.</t>
  </si>
  <si>
    <t>Les conditions de travail.</t>
  </si>
  <si>
    <t>Division</t>
  </si>
  <si>
    <t>DIV RH</t>
  </si>
  <si>
    <t>Catégorie</t>
  </si>
  <si>
    <t>A</t>
  </si>
  <si>
    <t>B</t>
  </si>
  <si>
    <t>C</t>
  </si>
  <si>
    <r>
      <rPr>
        <sz val="20"/>
        <color theme="1"/>
        <rFont val="Calibri"/>
        <family val="2"/>
        <scheme val="minor"/>
      </rPr>
      <t>Point positif</t>
    </r>
    <r>
      <rPr>
        <sz val="18"/>
        <color theme="1"/>
        <rFont val="Calibri"/>
        <family val="2"/>
        <scheme val="minor"/>
      </rPr>
      <t xml:space="preserve">. </t>
    </r>
    <r>
      <rPr>
        <i/>
        <sz val="11"/>
        <color theme="1"/>
        <rFont val="Calibri"/>
        <family val="2"/>
        <scheme val="minor"/>
      </rPr>
      <t>Relater un fait marquant suivant un thème de votre choix :</t>
    </r>
  </si>
  <si>
    <r>
      <rPr>
        <sz val="20"/>
        <color theme="1"/>
        <rFont val="Calibri"/>
        <family val="2"/>
        <scheme val="minor"/>
      </rPr>
      <t xml:space="preserve">Point négatif. </t>
    </r>
    <r>
      <rPr>
        <i/>
        <sz val="11"/>
        <color theme="1"/>
        <rFont val="Calibri"/>
        <family val="2"/>
        <scheme val="minor"/>
      </rPr>
      <t>Relater un fait marquant suivant un thème de votre choix :</t>
    </r>
  </si>
  <si>
    <t>Très mauvaises</t>
  </si>
  <si>
    <t>Mauvaises</t>
  </si>
  <si>
    <t>Moyennes</t>
  </si>
  <si>
    <t>Bonnes</t>
  </si>
  <si>
    <t>Très bonnes</t>
  </si>
  <si>
    <t xml:space="preserve">Remarques / observations générales </t>
  </si>
  <si>
    <t>Direction</t>
  </si>
  <si>
    <t>BCGPQ</t>
  </si>
  <si>
    <t>BSG</t>
  </si>
  <si>
    <t>DGAP</t>
  </si>
  <si>
    <t>ASC</t>
  </si>
  <si>
    <t>Apprentis</t>
  </si>
  <si>
    <t>Point positif</t>
  </si>
  <si>
    <t>Point négatif</t>
  </si>
  <si>
    <t>correspondance Thème</t>
  </si>
  <si>
    <t>AT</t>
  </si>
  <si>
    <t>RC</t>
  </si>
  <si>
    <t>RH</t>
  </si>
  <si>
    <t>CHT</t>
  </si>
  <si>
    <t>COT</t>
  </si>
  <si>
    <t>Non précisé</t>
  </si>
  <si>
    <t>Moyen de retour</t>
  </si>
  <si>
    <t>Mail</t>
  </si>
  <si>
    <t>Papier</t>
  </si>
  <si>
    <t>c</t>
  </si>
  <si>
    <t>Note Ambiance au travail</t>
  </si>
  <si>
    <t>Note Vos relations avec vos collègues</t>
  </si>
  <si>
    <t>Note Les relations avec votre hiérarchie</t>
  </si>
  <si>
    <t>Note Votre charge de travail</t>
  </si>
  <si>
    <t>Note Les conditions de travail</t>
  </si>
  <si>
    <t>DATE FIN</t>
  </si>
  <si>
    <t>Mise à l'Echelle de la note Charge de Travail</t>
  </si>
  <si>
    <t>Colonne1</t>
  </si>
  <si>
    <t>15/12/216</t>
  </si>
  <si>
    <t>COURBES</t>
  </si>
  <si>
    <t>Colonne2</t>
  </si>
  <si>
    <t>Colonne3</t>
  </si>
  <si>
    <t>Colonne4</t>
  </si>
  <si>
    <t>Colonne5</t>
  </si>
  <si>
    <r>
      <t>Division</t>
    </r>
    <r>
      <rPr>
        <b/>
        <i/>
        <sz val="12"/>
        <color theme="1"/>
        <rFont val="Calibri"/>
        <family val="2"/>
        <scheme val="minor"/>
      </rPr>
      <t xml:space="preserve"> (facultatif)</t>
    </r>
  </si>
  <si>
    <r>
      <t xml:space="preserve">Catégorie </t>
    </r>
    <r>
      <rPr>
        <i/>
        <sz val="12"/>
        <color theme="1"/>
        <rFont val="Calibri"/>
        <family val="2"/>
        <scheme val="minor"/>
      </rPr>
      <t>(facultatif)</t>
    </r>
  </si>
  <si>
    <t>Mention L'ambiance au travail.</t>
  </si>
  <si>
    <t>Mention Vos relations avec vos collègues.</t>
  </si>
  <si>
    <t>Mention Les relations avec votre hiérarchie.</t>
  </si>
  <si>
    <t>Mention Votre charge de travail.</t>
  </si>
  <si>
    <t>Mention Les conditions de travail.</t>
  </si>
  <si>
    <t>Très mal adaptée</t>
  </si>
  <si>
    <t>Mal adaptée</t>
  </si>
  <si>
    <t>Moyennement adaptée</t>
  </si>
  <si>
    <t>Très bien adaptée</t>
  </si>
  <si>
    <t>Bien adaptée</t>
  </si>
  <si>
    <t>UC</t>
  </si>
  <si>
    <t>Commentaires Point négatif</t>
  </si>
  <si>
    <t>Commentaires Point Positif</t>
  </si>
  <si>
    <t>DESKTOP-DP8ARSA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</si>
</sst>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i/>
      <sz val="11"/>
      <color theme="1"/>
      <name val="Arial"/>
      <family val="2"/>
    </font>
    <font>
      <sz val="11"/>
      <color theme="1"/>
      <name val="Arial"/>
      <family val="2"/>
    </font>
    <font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i/>
      <sz val="9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theme="1"/>
      <name val="Calibri"/>
      <family val="2"/>
      <scheme val="minor"/>
    </font>
    <font>
      <b/>
      <sz val="9"/>
      <color rgb="FF7030A0"/>
      <name val="Arial"/>
      <family val="2"/>
    </font>
    <font>
      <b/>
      <i/>
      <sz val="9"/>
      <color rgb="FF7030A0"/>
      <name val="Arial"/>
      <family val="2"/>
    </font>
    <font>
      <b/>
      <sz val="9"/>
      <color rgb="FF7030A0"/>
      <name val="Calibri"/>
      <family val="2"/>
      <scheme val="minor"/>
    </font>
    <font>
      <b/>
      <sz val="10"/>
      <color rgb="FF7030A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/>
      <right/>
      <top style="thin">
        <color theme="8"/>
      </top>
      <bottom style="thin">
        <color indexed="64"/>
      </bottom>
      <diagonal/>
    </border>
    <border>
      <left/>
      <right style="thin">
        <color indexed="64"/>
      </right>
      <top style="thin">
        <color theme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6" fillId="0" borderId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Fill="1"/>
    <xf numFmtId="0" fontId="5" fillId="0" borderId="2" xfId="0" applyFont="1" applyFill="1" applyBorder="1" applyAlignment="1">
      <alignment vertical="center" wrapText="1"/>
    </xf>
    <xf numFmtId="0" fontId="0" fillId="0" borderId="2" xfId="0" applyBorder="1"/>
    <xf numFmtId="0" fontId="0" fillId="0" borderId="0" xfId="0" applyProtection="1"/>
    <xf numFmtId="0" fontId="4" fillId="0" borderId="0" xfId="0" applyFont="1" applyAlignment="1" applyProtection="1">
      <alignment horizontal="center" vertical="top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4" xfId="0" applyFont="1" applyBorder="1" applyAlignment="1" applyProtection="1">
      <alignment horizontal="center" vertical="center" wrapText="1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</xf>
    <xf numFmtId="0" fontId="0" fillId="0" borderId="5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 wrapText="1"/>
    </xf>
    <xf numFmtId="0" fontId="0" fillId="3" borderId="6" xfId="0" applyFont="1" applyFill="1" applyBorder="1" applyAlignment="1" applyProtection="1">
      <alignment horizontal="center" vertical="center" wrapText="1"/>
    </xf>
    <xf numFmtId="0" fontId="0" fillId="0" borderId="5" xfId="0" applyBorder="1"/>
    <xf numFmtId="0" fontId="0" fillId="0" borderId="10" xfId="0" applyFill="1" applyBorder="1"/>
    <xf numFmtId="0" fontId="13" fillId="0" borderId="2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2" xfId="0" applyFill="1" applyBorder="1"/>
    <xf numFmtId="0" fontId="0" fillId="0" borderId="0" xfId="0"/>
    <xf numFmtId="0" fontId="14" fillId="0" borderId="2" xfId="0" applyFont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7" borderId="2" xfId="0" applyFont="1" applyFill="1" applyBorder="1" applyAlignment="1" applyProtection="1">
      <alignment horizontal="center" vertical="center" wrapText="1"/>
    </xf>
    <xf numFmtId="0" fontId="0" fillId="7" borderId="0" xfId="0" applyFill="1" applyProtection="1"/>
    <xf numFmtId="0" fontId="2" fillId="0" borderId="2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19" fillId="11" borderId="12" xfId="0" applyFont="1" applyFill="1" applyBorder="1" applyAlignment="1">
      <alignment horizontal="center" vertical="center" wrapText="1"/>
    </xf>
    <xf numFmtId="0" fontId="19" fillId="4" borderId="12" xfId="0" applyFont="1" applyFill="1" applyBorder="1" applyAlignment="1">
      <alignment horizontal="center" vertical="center" wrapText="1"/>
    </xf>
    <xf numFmtId="0" fontId="21" fillId="11" borderId="13" xfId="0" applyFont="1" applyFill="1" applyBorder="1" applyAlignment="1">
      <alignment horizontal="center" vertical="center" wrapText="1"/>
    </xf>
    <xf numFmtId="0" fontId="0" fillId="0" borderId="3" xfId="0" applyFont="1" applyBorder="1"/>
    <xf numFmtId="14" fontId="0" fillId="4" borderId="13" xfId="0" applyNumberFormat="1" applyFont="1" applyFill="1" applyBorder="1" applyAlignment="1">
      <alignment horizontal="center"/>
    </xf>
    <xf numFmtId="0" fontId="0" fillId="0" borderId="13" xfId="0" applyFont="1" applyBorder="1"/>
    <xf numFmtId="0" fontId="0" fillId="0" borderId="11" xfId="0" applyFont="1" applyBorder="1"/>
    <xf numFmtId="0" fontId="0" fillId="0" borderId="13" xfId="0" applyNumberFormat="1" applyFont="1" applyBorder="1"/>
    <xf numFmtId="0" fontId="0" fillId="4" borderId="13" xfId="0" applyFont="1" applyFill="1" applyBorder="1" applyAlignment="1">
      <alignment horizontal="center"/>
    </xf>
    <xf numFmtId="0" fontId="18" fillId="11" borderId="11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left" vertical="center" wrapText="1"/>
    </xf>
    <xf numFmtId="0" fontId="19" fillId="6" borderId="11" xfId="0" applyFont="1" applyFill="1" applyBorder="1" applyAlignment="1">
      <alignment horizontal="center" vertical="center" wrapText="1"/>
    </xf>
    <xf numFmtId="0" fontId="19" fillId="6" borderId="11" xfId="0" applyFont="1" applyFill="1" applyBorder="1" applyAlignment="1">
      <alignment horizontal="left" vertical="center" wrapText="1"/>
    </xf>
    <xf numFmtId="0" fontId="19" fillId="7" borderId="11" xfId="0" applyFont="1" applyFill="1" applyBorder="1" applyAlignment="1">
      <alignment horizontal="center" vertical="center" wrapText="1"/>
    </xf>
    <xf numFmtId="0" fontId="19" fillId="7" borderId="11" xfId="0" applyFont="1" applyFill="1" applyBorder="1" applyAlignment="1">
      <alignment horizontal="left" vertical="center" wrapText="1"/>
    </xf>
    <xf numFmtId="0" fontId="19" fillId="8" borderId="11" xfId="0" applyFont="1" applyFill="1" applyBorder="1" applyAlignment="1">
      <alignment horizontal="center" vertical="center" wrapText="1"/>
    </xf>
    <xf numFmtId="0" fontId="19" fillId="8" borderId="11" xfId="0" applyFont="1" applyFill="1" applyBorder="1" applyAlignment="1">
      <alignment horizontal="left" vertical="center" wrapText="1"/>
    </xf>
    <xf numFmtId="0" fontId="19" fillId="9" borderId="11" xfId="0" applyFont="1" applyFill="1" applyBorder="1" applyAlignment="1">
      <alignment horizontal="center" vertical="center" wrapText="1"/>
    </xf>
    <xf numFmtId="0" fontId="19" fillId="9" borderId="11" xfId="0" applyFont="1" applyFill="1" applyBorder="1" applyAlignment="1">
      <alignment horizontal="left" vertical="center" wrapText="1"/>
    </xf>
    <xf numFmtId="0" fontId="20" fillId="2" borderId="11" xfId="0" applyFont="1" applyFill="1" applyBorder="1" applyAlignment="1">
      <alignment horizontal="center" vertical="center" wrapText="1"/>
    </xf>
    <xf numFmtId="0" fontId="20" fillId="10" borderId="11" xfId="0" applyFont="1" applyFill="1" applyBorder="1" applyAlignment="1">
      <alignment horizontal="center" vertical="center" wrapText="1"/>
    </xf>
    <xf numFmtId="0" fontId="20" fillId="11" borderId="13" xfId="0" applyFont="1" applyFill="1" applyBorder="1"/>
    <xf numFmtId="0" fontId="20" fillId="11" borderId="14" xfId="0" applyFont="1" applyFill="1" applyBorder="1"/>
    <xf numFmtId="0" fontId="0" fillId="0" borderId="11" xfId="0" applyFont="1" applyBorder="1" applyAlignment="1">
      <alignment horizontal="center" vertical="center"/>
    </xf>
    <xf numFmtId="0" fontId="0" fillId="5" borderId="11" xfId="0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left" vertical="center"/>
    </xf>
    <xf numFmtId="0" fontId="0" fillId="6" borderId="11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left" vertical="center"/>
    </xf>
    <xf numFmtId="0" fontId="0" fillId="7" borderId="11" xfId="0" applyFont="1" applyFill="1" applyBorder="1" applyAlignment="1">
      <alignment horizontal="center" vertical="center"/>
    </xf>
    <xf numFmtId="0" fontId="0" fillId="7" borderId="11" xfId="0" applyFont="1" applyFill="1" applyBorder="1" applyAlignment="1">
      <alignment horizontal="left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left" vertical="center"/>
    </xf>
    <xf numFmtId="0" fontId="0" fillId="9" borderId="11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left" vertical="center"/>
    </xf>
    <xf numFmtId="0" fontId="0" fillId="2" borderId="11" xfId="0" applyFont="1" applyFill="1" applyBorder="1"/>
    <xf numFmtId="0" fontId="0" fillId="10" borderId="11" xfId="0" applyFont="1" applyFill="1" applyBorder="1"/>
    <xf numFmtId="0" fontId="0" fillId="0" borderId="14" xfId="0" applyNumberFormat="1" applyFont="1" applyBorder="1"/>
    <xf numFmtId="0" fontId="0" fillId="5" borderId="11" xfId="0" applyNumberFormat="1" applyFont="1" applyFill="1" applyBorder="1" applyAlignment="1">
      <alignment horizontal="left" vertical="center"/>
    </xf>
    <xf numFmtId="0" fontId="0" fillId="6" borderId="11" xfId="0" applyNumberFormat="1" applyFont="1" applyFill="1" applyBorder="1" applyAlignment="1">
      <alignment horizontal="left" vertical="center"/>
    </xf>
    <xf numFmtId="0" fontId="0" fillId="7" borderId="11" xfId="0" applyNumberFormat="1" applyFont="1" applyFill="1" applyBorder="1" applyAlignment="1">
      <alignment horizontal="left" vertical="center"/>
    </xf>
    <xf numFmtId="0" fontId="0" fillId="8" borderId="11" xfId="0" applyNumberFormat="1" applyFont="1" applyFill="1" applyBorder="1" applyAlignment="1">
      <alignment horizontal="left" vertical="center"/>
    </xf>
    <xf numFmtId="0" fontId="0" fillId="9" borderId="11" xfId="0" applyNumberFormat="1" applyFont="1" applyFill="1" applyBorder="1" applyAlignment="1">
      <alignment horizontal="left" vertical="center"/>
    </xf>
    <xf numFmtId="0" fontId="0" fillId="0" borderId="3" xfId="0" applyFont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3" xfId="0" applyNumberFormat="1" applyFont="1" applyFill="1" applyBorder="1" applyAlignment="1">
      <alignment horizontal="left" vertical="center"/>
    </xf>
    <xf numFmtId="0" fontId="0" fillId="6" borderId="3" xfId="0" applyFont="1" applyFill="1" applyBorder="1" applyAlignment="1">
      <alignment horizontal="center" vertical="center"/>
    </xf>
    <xf numFmtId="0" fontId="0" fillId="6" borderId="3" xfId="0" applyNumberFormat="1" applyFont="1" applyFill="1" applyBorder="1" applyAlignment="1">
      <alignment horizontal="left" vertical="center"/>
    </xf>
    <xf numFmtId="0" fontId="0" fillId="7" borderId="3" xfId="0" applyFont="1" applyFill="1" applyBorder="1" applyAlignment="1">
      <alignment horizontal="center" vertical="center"/>
    </xf>
    <xf numFmtId="0" fontId="0" fillId="7" borderId="3" xfId="0" applyNumberFormat="1" applyFont="1" applyFill="1" applyBorder="1" applyAlignment="1">
      <alignment horizontal="left" vertical="center"/>
    </xf>
    <xf numFmtId="0" fontId="0" fillId="8" borderId="3" xfId="0" applyFont="1" applyFill="1" applyBorder="1" applyAlignment="1">
      <alignment horizontal="center" vertical="center"/>
    </xf>
    <xf numFmtId="0" fontId="0" fillId="8" borderId="3" xfId="0" applyNumberFormat="1" applyFont="1" applyFill="1" applyBorder="1" applyAlignment="1">
      <alignment horizontal="left" vertical="center"/>
    </xf>
    <xf numFmtId="0" fontId="0" fillId="9" borderId="3" xfId="0" applyFont="1" applyFill="1" applyBorder="1" applyAlignment="1">
      <alignment horizontal="center" vertical="center"/>
    </xf>
    <xf numFmtId="0" fontId="0" fillId="9" borderId="3" xfId="0" applyNumberFormat="1" applyFont="1" applyFill="1" applyBorder="1" applyAlignment="1">
      <alignment horizontal="left" vertical="center"/>
    </xf>
    <xf numFmtId="0" fontId="0" fillId="2" borderId="3" xfId="0" applyFont="1" applyFill="1" applyBorder="1"/>
    <xf numFmtId="0" fontId="0" fillId="10" borderId="3" xfId="0" applyFont="1" applyFill="1" applyBorder="1"/>
    <xf numFmtId="14" fontId="0" fillId="4" borderId="15" xfId="0" applyNumberFormat="1" applyFont="1" applyFill="1" applyBorder="1" applyAlignment="1">
      <alignment horizontal="center"/>
    </xf>
    <xf numFmtId="0" fontId="0" fillId="0" borderId="15" xfId="0" applyNumberFormat="1" applyFont="1" applyBorder="1"/>
    <xf numFmtId="0" fontId="0" fillId="0" borderId="15" xfId="0" applyFont="1" applyBorder="1"/>
    <xf numFmtId="0" fontId="0" fillId="0" borderId="16" xfId="0" applyNumberFormat="1" applyFont="1" applyBorder="1"/>
    <xf numFmtId="0" fontId="4" fillId="0" borderId="0" xfId="0" applyFont="1" applyFill="1" applyAlignment="1" applyProtection="1">
      <alignment horizontal="center" vertical="top"/>
    </xf>
    <xf numFmtId="0" fontId="0" fillId="0" borderId="0" xfId="0" applyFill="1" applyProtection="1"/>
    <xf numFmtId="0" fontId="0" fillId="12" borderId="2" xfId="0" applyFont="1" applyFill="1" applyBorder="1" applyAlignment="1" applyProtection="1">
      <alignment horizontal="center" vertical="center" wrapText="1"/>
      <protection locked="0"/>
    </xf>
    <xf numFmtId="0" fontId="14" fillId="2" borderId="2" xfId="0" applyFont="1" applyFill="1" applyBorder="1" applyAlignment="1" applyProtection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</xf>
    <xf numFmtId="0" fontId="0" fillId="13" borderId="2" xfId="0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 applyProtection="1">
      <alignment horizontal="left" vertical="center" wrapText="1"/>
    </xf>
    <xf numFmtId="0" fontId="7" fillId="2" borderId="4" xfId="0" applyFont="1" applyFill="1" applyBorder="1" applyAlignment="1" applyProtection="1">
      <alignment horizontal="left" vertical="center" wrapText="1"/>
    </xf>
    <xf numFmtId="0" fontId="7" fillId="2" borderId="5" xfId="0" applyFont="1" applyFill="1" applyBorder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top"/>
    </xf>
    <xf numFmtId="0" fontId="12" fillId="0" borderId="3" xfId="0" applyFont="1" applyBorder="1" applyAlignment="1" applyProtection="1">
      <alignment horizontal="center" vertical="center" wrapText="1"/>
    </xf>
    <xf numFmtId="0" fontId="12" fillId="0" borderId="4" xfId="0" applyFont="1" applyBorder="1" applyAlignment="1" applyProtection="1">
      <alignment horizontal="center" vertical="center" wrapText="1"/>
    </xf>
    <xf numFmtId="0" fontId="12" fillId="0" borderId="5" xfId="0" applyFont="1" applyBorder="1" applyAlignment="1" applyProtection="1">
      <alignment horizontal="center" vertical="center" wrapText="1"/>
    </xf>
    <xf numFmtId="0" fontId="0" fillId="0" borderId="3" xfId="0" applyFill="1" applyBorder="1" applyAlignment="1" applyProtection="1">
      <alignment horizontal="left" vertical="top" wrapText="1"/>
      <protection locked="0"/>
    </xf>
    <xf numFmtId="0" fontId="0" fillId="0" borderId="4" xfId="0" applyFill="1" applyBorder="1" applyAlignment="1" applyProtection="1">
      <alignment horizontal="left" vertical="top" wrapText="1"/>
      <protection locked="0"/>
    </xf>
    <xf numFmtId="0" fontId="0" fillId="0" borderId="5" xfId="0" applyFill="1" applyBorder="1" applyAlignment="1" applyProtection="1">
      <alignment horizontal="left" vertical="top" wrapText="1"/>
      <protection locked="0"/>
    </xf>
    <xf numFmtId="0" fontId="11" fillId="0" borderId="7" xfId="0" applyFont="1" applyFill="1" applyBorder="1" applyAlignment="1" applyProtection="1">
      <alignment horizontal="left" vertical="top"/>
      <protection locked="0"/>
    </xf>
    <xf numFmtId="0" fontId="11" fillId="0" borderId="8" xfId="0" applyFont="1" applyFill="1" applyBorder="1" applyAlignment="1" applyProtection="1">
      <alignment horizontal="left" vertical="top"/>
      <protection locked="0"/>
    </xf>
    <xf numFmtId="0" fontId="11" fillId="0" borderId="9" xfId="0" applyFont="1" applyFill="1" applyBorder="1" applyAlignment="1" applyProtection="1">
      <alignment horizontal="left" vertical="top"/>
      <protection locked="0"/>
    </xf>
    <xf numFmtId="0" fontId="3" fillId="2" borderId="3" xfId="0" applyFont="1" applyFill="1" applyBorder="1" applyAlignment="1" applyProtection="1">
      <alignment horizontal="left" vertical="center" wrapText="1"/>
    </xf>
    <xf numFmtId="0" fontId="3" fillId="2" borderId="4" xfId="0" applyFont="1" applyFill="1" applyBorder="1" applyAlignment="1" applyProtection="1">
      <alignment horizontal="left" vertical="center" wrapText="1"/>
    </xf>
    <xf numFmtId="0" fontId="3" fillId="2" borderId="5" xfId="0" applyFont="1" applyFill="1" applyBorder="1" applyAlignment="1" applyProtection="1">
      <alignment horizontal="left" vertical="center" wrapText="1"/>
    </xf>
    <xf numFmtId="0" fontId="2" fillId="0" borderId="2" xfId="0" applyFont="1" applyBorder="1" applyAlignment="1" applyProtection="1">
      <alignment horizontal="left" vertical="center" wrapText="1"/>
      <protection locked="0"/>
    </xf>
  </cellXfs>
  <cellStyles count="2">
    <cellStyle name="Normal" xfId="0" builtinId="0"/>
    <cellStyle name="Normal 2" xfId="1"/>
  </cellStyles>
  <dxfs count="25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704851</xdr:colOff>
      <xdr:row>33</xdr:row>
      <xdr:rowOff>38101</xdr:rowOff>
    </xdr:from>
    <xdr:to>
      <xdr:col>6</xdr:col>
      <xdr:colOff>800101</xdr:colOff>
      <xdr:row>35</xdr:row>
      <xdr:rowOff>19051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pSpPr/>
      </xdr:nvGrpSpPr>
      <xdr:grpSpPr>
        <a:xfrm>
          <a:off x="7648576" y="9096376"/>
          <a:ext cx="1295400" cy="742950"/>
          <a:chOff x="6896103" y="6534148"/>
          <a:chExt cx="1466847" cy="1190625"/>
        </a:xfrm>
      </xdr:grpSpPr>
      <xdr:sp macro="" textlink="">
        <xdr:nvSpPr>
          <xdr:cNvPr id="7" name="Rectangle avec flèche vers le haut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/>
        </xdr:nvSpPr>
        <xdr:spPr>
          <a:xfrm rot="16200000">
            <a:off x="7034214" y="6396037"/>
            <a:ext cx="1190625" cy="1466847"/>
          </a:xfrm>
          <a:prstGeom prst="upArrowCallou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" name="ZoneTexte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 txBox="1"/>
        </xdr:nvSpPr>
        <xdr:spPr>
          <a:xfrm>
            <a:off x="7439025" y="6705600"/>
            <a:ext cx="895350" cy="771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/>
              <a:t>Champs libre</a:t>
            </a:r>
          </a:p>
        </xdr:txBody>
      </xdr:sp>
    </xdr:grpSp>
    <xdr:clientData/>
  </xdr:twoCellAnchor>
  <xdr:twoCellAnchor>
    <xdr:from>
      <xdr:col>5</xdr:col>
      <xdr:colOff>790576</xdr:colOff>
      <xdr:row>29</xdr:row>
      <xdr:rowOff>200025</xdr:rowOff>
    </xdr:from>
    <xdr:to>
      <xdr:col>6</xdr:col>
      <xdr:colOff>762000</xdr:colOff>
      <xdr:row>31</xdr:row>
      <xdr:rowOff>47625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pSpPr/>
      </xdr:nvGrpSpPr>
      <xdr:grpSpPr>
        <a:xfrm>
          <a:off x="7734301" y="7858125"/>
          <a:ext cx="1171574" cy="752475"/>
          <a:chOff x="6896103" y="6534148"/>
          <a:chExt cx="1466847" cy="1190625"/>
        </a:xfrm>
      </xdr:grpSpPr>
      <xdr:sp macro="" textlink="">
        <xdr:nvSpPr>
          <xdr:cNvPr id="10" name="Rectangle avec flèche vers le haut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/>
        </xdr:nvSpPr>
        <xdr:spPr>
          <a:xfrm rot="16200000">
            <a:off x="7034214" y="6396037"/>
            <a:ext cx="1190625" cy="1466847"/>
          </a:xfrm>
          <a:prstGeom prst="upArrowCallou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SpPr txBox="1"/>
        </xdr:nvSpPr>
        <xdr:spPr>
          <a:xfrm>
            <a:off x="7439025" y="6705600"/>
            <a:ext cx="895350" cy="771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/>
              <a:t>Champs libre</a:t>
            </a:r>
          </a:p>
        </xdr:txBody>
      </xdr:sp>
    </xdr:grpSp>
    <xdr:clientData/>
  </xdr:twoCellAnchor>
  <xdr:twoCellAnchor>
    <xdr:from>
      <xdr:col>5</xdr:col>
      <xdr:colOff>742950</xdr:colOff>
      <xdr:row>36</xdr:row>
      <xdr:rowOff>447676</xdr:rowOff>
    </xdr:from>
    <xdr:to>
      <xdr:col>6</xdr:col>
      <xdr:colOff>876300</xdr:colOff>
      <xdr:row>36</xdr:row>
      <xdr:rowOff>1209676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7686675" y="10429876"/>
          <a:ext cx="1333500" cy="762000"/>
          <a:chOff x="6896103" y="6534148"/>
          <a:chExt cx="1466847" cy="1190625"/>
        </a:xfrm>
      </xdr:grpSpPr>
      <xdr:sp macro="" textlink="">
        <xdr:nvSpPr>
          <xdr:cNvPr id="13" name="Rectangle avec flèche vers le haut 12">
            <a:extLst>
              <a:ext uri="{FF2B5EF4-FFF2-40B4-BE49-F238E27FC236}">
                <a16:creationId xmlns:a16="http://schemas.microsoft.com/office/drawing/2014/main" id="{00000000-0008-0000-0100-00000D000000}"/>
              </a:ext>
            </a:extLst>
          </xdr:cNvPr>
          <xdr:cNvSpPr/>
        </xdr:nvSpPr>
        <xdr:spPr>
          <a:xfrm rot="16200000">
            <a:off x="7034214" y="6396037"/>
            <a:ext cx="1190625" cy="1466847"/>
          </a:xfrm>
          <a:prstGeom prst="upArrowCallou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SpPr txBox="1"/>
        </xdr:nvSpPr>
        <xdr:spPr>
          <a:xfrm>
            <a:off x="7439025" y="6705600"/>
            <a:ext cx="895350" cy="771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/>
              <a:t>Champs libre</a:t>
            </a:r>
          </a:p>
        </xdr:txBody>
      </xdr:sp>
    </xdr:grpSp>
    <xdr:clientData/>
  </xdr:twoCellAnchor>
  <xdr:twoCellAnchor>
    <xdr:from>
      <xdr:col>6</xdr:col>
      <xdr:colOff>895350</xdr:colOff>
      <xdr:row>4</xdr:row>
      <xdr:rowOff>190500</xdr:rowOff>
    </xdr:from>
    <xdr:to>
      <xdr:col>6</xdr:col>
      <xdr:colOff>1466850</xdr:colOff>
      <xdr:row>37</xdr:row>
      <xdr:rowOff>76199</xdr:rowOff>
    </xdr:to>
    <xdr:sp macro="[0]!Macro7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20050" y="971550"/>
          <a:ext cx="571500" cy="9563099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wordArtVert" rtlCol="0" anchor="ctr"/>
        <a:lstStyle/>
        <a:p>
          <a:pPr algn="ctr"/>
          <a:r>
            <a:rPr lang="fr-FR" sz="2000" b="1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workbookViewId="0">
      <selection activeCell="F11" sqref="F11"/>
    </sheetView>
  </sheetViews>
  <sheetFormatPr baseColWidth="10" defaultRowHeight="19.5" customHeight="1" x14ac:dyDescent="0.25"/>
  <cols>
    <col min="1" max="1" width="13.42578125" customWidth="1"/>
    <col min="2" max="2" width="18" customWidth="1"/>
    <col min="3" max="3" width="20.28515625" customWidth="1"/>
    <col min="4" max="4" width="36.85546875" style="3" customWidth="1"/>
    <col min="5" max="5" width="18.85546875" customWidth="1"/>
    <col min="6" max="6" width="24.28515625" customWidth="1"/>
    <col min="7" max="7" width="17.28515625" customWidth="1"/>
  </cols>
  <sheetData>
    <row r="1" spans="1:7" ht="44.25" customHeight="1" x14ac:dyDescent="0.25">
      <c r="A1" s="23" t="s">
        <v>0</v>
      </c>
      <c r="B1" s="23" t="s">
        <v>6</v>
      </c>
      <c r="C1" s="23" t="s">
        <v>35</v>
      </c>
      <c r="D1" s="22" t="s">
        <v>7</v>
      </c>
      <c r="E1" s="22" t="s">
        <v>13</v>
      </c>
      <c r="F1" s="22" t="s">
        <v>15</v>
      </c>
      <c r="G1" s="22" t="s">
        <v>42</v>
      </c>
    </row>
    <row r="2" spans="1:7" ht="19.5" customHeight="1" x14ac:dyDescent="0.25">
      <c r="A2" s="1">
        <v>1</v>
      </c>
      <c r="B2" s="2" t="s">
        <v>2</v>
      </c>
      <c r="C2" s="2"/>
      <c r="D2" s="5" t="s">
        <v>41</v>
      </c>
      <c r="E2" s="5" t="s">
        <v>41</v>
      </c>
      <c r="F2" s="5" t="s">
        <v>41</v>
      </c>
      <c r="G2" s="24" t="s">
        <v>43</v>
      </c>
    </row>
    <row r="3" spans="1:7" ht="19.5" customHeight="1" x14ac:dyDescent="0.25">
      <c r="A3" s="1">
        <v>2</v>
      </c>
      <c r="B3" s="2" t="s">
        <v>1</v>
      </c>
      <c r="C3" s="2" t="s">
        <v>36</v>
      </c>
      <c r="D3" s="4" t="s">
        <v>8</v>
      </c>
      <c r="E3" s="5" t="s">
        <v>14</v>
      </c>
      <c r="F3" s="20" t="s">
        <v>16</v>
      </c>
      <c r="G3" s="5" t="s">
        <v>44</v>
      </c>
    </row>
    <row r="4" spans="1:7" ht="19.5" customHeight="1" x14ac:dyDescent="0.25">
      <c r="A4" s="1">
        <v>3</v>
      </c>
      <c r="B4" s="2" t="s">
        <v>3</v>
      </c>
      <c r="C4" s="2" t="s">
        <v>37</v>
      </c>
      <c r="D4" s="4" t="s">
        <v>9</v>
      </c>
      <c r="E4" s="5" t="s">
        <v>27</v>
      </c>
      <c r="F4" s="20" t="s">
        <v>17</v>
      </c>
    </row>
    <row r="5" spans="1:7" ht="19.5" customHeight="1" x14ac:dyDescent="0.25">
      <c r="A5" s="1">
        <v>4</v>
      </c>
      <c r="B5" s="2" t="s">
        <v>4</v>
      </c>
      <c r="C5" s="2" t="s">
        <v>38</v>
      </c>
      <c r="D5" s="4" t="s">
        <v>10</v>
      </c>
      <c r="E5" s="5" t="s">
        <v>30</v>
      </c>
      <c r="F5" s="20" t="s">
        <v>18</v>
      </c>
    </row>
    <row r="6" spans="1:7" ht="19.5" customHeight="1" x14ac:dyDescent="0.25">
      <c r="A6" s="1">
        <v>5</v>
      </c>
      <c r="B6" s="2" t="s">
        <v>5</v>
      </c>
      <c r="C6" s="2" t="s">
        <v>39</v>
      </c>
      <c r="D6" s="4" t="s">
        <v>11</v>
      </c>
      <c r="E6" s="5" t="s">
        <v>29</v>
      </c>
      <c r="F6" s="21" t="s">
        <v>31</v>
      </c>
    </row>
    <row r="7" spans="1:7" ht="19.5" customHeight="1" x14ac:dyDescent="0.25">
      <c r="C7" s="2" t="s">
        <v>40</v>
      </c>
      <c r="D7" s="4" t="s">
        <v>12</v>
      </c>
      <c r="E7" s="5" t="s">
        <v>28</v>
      </c>
      <c r="F7" s="20" t="s">
        <v>32</v>
      </c>
    </row>
  </sheetData>
  <sortState ref="E3:E8">
    <sortCondition descending="1" ref="E3"/>
  </sortState>
  <customSheetViews>
    <customSheetView guid="{4CF3DCDF-D8A3-49AE-A9A5-66995AF7BB8C}" state="veryHidden">
      <selection activeCell="F11" sqref="F11"/>
      <pageMargins left="0.7" right="0.7" top="0.75" bottom="0.75" header="0.3" footer="0.3"/>
    </customSheetView>
    <customSheetView guid="{3680640C-7A98-4C37-935C-8B01B937D418}" state="veryHidden">
      <selection activeCell="F11" sqref="F11"/>
      <pageMargins left="0.7" right="0.7" top="0.75" bottom="0.75" header="0.3" footer="0.3"/>
    </customSheetView>
  </customSheetViews>
  <dataValidations count="1">
    <dataValidation type="list" allowBlank="1" showInputMessage="1" showErrorMessage="1" sqref="D14">
      <formula1>$E$2:$E$7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54"/>
  <sheetViews>
    <sheetView showGridLines="0" tabSelected="1" zoomScaleNormal="100" workbookViewId="0">
      <selection activeCell="B4" sqref="B4:F4"/>
    </sheetView>
  </sheetViews>
  <sheetFormatPr baseColWidth="10" defaultColWidth="18.140625" defaultRowHeight="0" customHeight="1" zeroHeight="1" x14ac:dyDescent="0.25"/>
  <cols>
    <col min="1" max="1" width="21.28515625" style="6" customWidth="1"/>
    <col min="2" max="5" width="20.7109375" style="9" customWidth="1"/>
    <col min="6" max="6" width="18" style="9" customWidth="1"/>
    <col min="7" max="7" width="23.28515625" style="6" customWidth="1"/>
    <col min="8" max="9" width="19.42578125" style="6" hidden="1" customWidth="1"/>
    <col min="10" max="13" width="18.140625" style="6"/>
    <col min="14" max="15" width="23.28515625" style="6" customWidth="1"/>
    <col min="16" max="16" width="27.5703125" style="6" customWidth="1"/>
    <col min="17" max="17" width="18.140625" style="6"/>
    <col min="18" max="18" width="23.42578125" style="6" customWidth="1"/>
    <col min="19" max="16384" width="18.140625" style="6"/>
  </cols>
  <sheetData>
    <row r="1" spans="1:18" ht="34.5" customHeight="1" x14ac:dyDescent="0.25">
      <c r="A1" s="96" t="s">
        <v>72</v>
      </c>
      <c r="B1" s="26" t="s">
        <v>60</v>
      </c>
      <c r="C1" s="26" t="s">
        <v>61</v>
      </c>
      <c r="D1" s="27" t="s">
        <v>8</v>
      </c>
      <c r="E1" s="28" t="s">
        <v>62</v>
      </c>
      <c r="F1" s="27" t="s">
        <v>9</v>
      </c>
      <c r="G1" s="28" t="s">
        <v>63</v>
      </c>
      <c r="H1" s="27" t="s">
        <v>10</v>
      </c>
      <c r="I1" s="28" t="s">
        <v>64</v>
      </c>
      <c r="J1" s="27" t="s">
        <v>11</v>
      </c>
      <c r="K1" s="28" t="s">
        <v>65</v>
      </c>
      <c r="L1" s="27" t="s">
        <v>12</v>
      </c>
      <c r="M1" s="28" t="s">
        <v>66</v>
      </c>
      <c r="N1" s="27" t="s">
        <v>33</v>
      </c>
      <c r="O1" s="97" t="s">
        <v>74</v>
      </c>
      <c r="P1" s="27" t="s">
        <v>34</v>
      </c>
      <c r="Q1" s="97" t="s">
        <v>73</v>
      </c>
      <c r="R1" s="97" t="s">
        <v>26</v>
      </c>
    </row>
    <row r="2" spans="1:18" s="31" customFormat="1" ht="34.5" customHeight="1" x14ac:dyDescent="0.25">
      <c r="A2" s="30" t="s">
        <v>75</v>
      </c>
      <c r="B2" s="30" t="str">
        <f>IF(C5="","Non-précisé",C5)</f>
        <v>Non-précisé</v>
      </c>
      <c r="C2" s="30" t="str">
        <f>IF(E5="","Non-précisé",E5)</f>
        <v>Non-précisé</v>
      </c>
      <c r="D2" s="30">
        <f ca="1">H11</f>
        <v>1</v>
      </c>
      <c r="E2" s="30" t="str">
        <f ca="1">Mention(D2)</f>
        <v>Très mauvais</v>
      </c>
      <c r="F2" s="30" t="str">
        <f ca="1">H15</f>
        <v/>
      </c>
      <c r="G2" s="30" t="e">
        <f ca="1">Mentionf(F2)</f>
        <v>#VALUE!</v>
      </c>
      <c r="H2" s="30" t="str">
        <f ca="1">H19</f>
        <v/>
      </c>
      <c r="I2" s="30" t="e">
        <f ca="1">Mentionf(H2)</f>
        <v>#VALUE!</v>
      </c>
      <c r="J2" s="30" t="str">
        <f ca="1">H23</f>
        <v/>
      </c>
      <c r="K2" s="30" t="e">
        <f ca="1">Mentionct(J2)</f>
        <v>#VALUE!</v>
      </c>
      <c r="L2" s="30" t="str">
        <f ca="1">H27</f>
        <v/>
      </c>
      <c r="M2" s="30" t="e">
        <f ca="1">Mentionf(L2)</f>
        <v>#VALUE!</v>
      </c>
      <c r="N2" s="32">
        <f>B30</f>
        <v>0</v>
      </c>
      <c r="O2" s="32" t="str">
        <f>IF(B31="","",B31)</f>
        <v/>
      </c>
      <c r="P2" s="32">
        <f>B34</f>
        <v>0</v>
      </c>
      <c r="Q2" s="32" t="str">
        <f>IF(B35="","",B35)</f>
        <v/>
      </c>
      <c r="R2" s="32" t="str">
        <f>IF(C37="","",C37)</f>
        <v/>
      </c>
    </row>
    <row r="3" spans="1:18" ht="34.5" customHeight="1" x14ac:dyDescent="0.25">
      <c r="A3" s="9"/>
      <c r="D3" s="6"/>
      <c r="E3" s="6"/>
      <c r="F3" s="6"/>
    </row>
    <row r="4" spans="1:18" ht="33.75" customHeight="1" x14ac:dyDescent="0.25">
      <c r="B4" s="102"/>
      <c r="C4" s="102"/>
      <c r="D4" s="102"/>
      <c r="E4" s="102"/>
      <c r="F4" s="102"/>
    </row>
    <row r="5" spans="1:18" ht="21.75" customHeight="1" x14ac:dyDescent="0.25">
      <c r="B5" s="93"/>
      <c r="C5" s="93"/>
      <c r="D5" s="93"/>
      <c r="E5" s="93"/>
      <c r="F5" s="93"/>
    </row>
    <row r="6" spans="1:18" ht="7.5" customHeight="1" x14ac:dyDescent="0.25">
      <c r="B6" s="7"/>
      <c r="C6" s="7"/>
      <c r="D6" s="7"/>
      <c r="E6" s="7"/>
      <c r="F6" s="7"/>
    </row>
    <row r="7" spans="1:18" ht="52.5" customHeight="1" x14ac:dyDescent="0.25">
      <c r="B7" s="103"/>
      <c r="C7" s="104"/>
      <c r="D7" s="104"/>
      <c r="E7" s="104"/>
      <c r="F7" s="105"/>
    </row>
    <row r="8" spans="1:18" ht="5.25" customHeight="1" x14ac:dyDescent="0.25">
      <c r="B8" s="8"/>
    </row>
    <row r="9" spans="1:18" ht="26.25" customHeight="1" x14ac:dyDescent="0.25">
      <c r="B9" s="99" t="s">
        <v>8</v>
      </c>
      <c r="C9" s="100"/>
      <c r="D9" s="100"/>
      <c r="E9" s="100"/>
      <c r="F9" s="101"/>
    </row>
    <row r="10" spans="1:18" ht="15.75" customHeight="1" x14ac:dyDescent="0.25">
      <c r="B10" s="10" t="s">
        <v>2</v>
      </c>
      <c r="C10" s="11" t="s">
        <v>1</v>
      </c>
      <c r="D10" s="11" t="s">
        <v>3</v>
      </c>
      <c r="E10" s="11" t="s">
        <v>4</v>
      </c>
      <c r="F10" s="11" t="s">
        <v>5</v>
      </c>
    </row>
    <row r="11" spans="1:18" ht="18" customHeight="1" x14ac:dyDescent="0.25">
      <c r="B11" s="98">
        <v>1</v>
      </c>
      <c r="C11" s="95">
        <v>2</v>
      </c>
      <c r="D11" s="95">
        <v>3</v>
      </c>
      <c r="E11" s="95">
        <v>4</v>
      </c>
      <c r="F11" s="95">
        <v>5</v>
      </c>
      <c r="G11" s="94"/>
      <c r="H11" s="29">
        <f ca="1">IF((Couleur(B11)=16),B11,IF((Couleur(C11)=16),C11,IF((Couleur(D11)=16),D11,IF((Couleur(E11)=16),E11,IF((Couleur(F11)=16),F11,"")))))</f>
        <v>1</v>
      </c>
    </row>
    <row r="12" spans="1:18" ht="9" customHeight="1" x14ac:dyDescent="0.25">
      <c r="B12" s="12"/>
    </row>
    <row r="13" spans="1:18" ht="24" customHeight="1" x14ac:dyDescent="0.25">
      <c r="B13" s="99" t="s">
        <v>9</v>
      </c>
      <c r="C13" s="100"/>
      <c r="D13" s="100"/>
      <c r="E13" s="100"/>
      <c r="F13" s="101"/>
    </row>
    <row r="14" spans="1:18" ht="16.5" customHeight="1" x14ac:dyDescent="0.25">
      <c r="B14" s="10" t="s">
        <v>21</v>
      </c>
      <c r="C14" s="11" t="s">
        <v>22</v>
      </c>
      <c r="D14" s="11" t="s">
        <v>23</v>
      </c>
      <c r="E14" s="11" t="s">
        <v>24</v>
      </c>
      <c r="F14" s="11" t="s">
        <v>25</v>
      </c>
    </row>
    <row r="15" spans="1:18" ht="16.5" customHeight="1" x14ac:dyDescent="0.25">
      <c r="B15" s="95">
        <v>1</v>
      </c>
      <c r="C15" s="95">
        <v>2</v>
      </c>
      <c r="D15" s="95">
        <v>3</v>
      </c>
      <c r="E15" s="95">
        <v>4</v>
      </c>
      <c r="F15" s="95">
        <v>5</v>
      </c>
      <c r="H15" s="29" t="str">
        <f ca="1">IF((Couleur(B15)=16),B15,IF((Couleur(C15)=16),C15,IF((Couleur(D15)=16),D15,IF((Couleur(E15)=16),E15,IF((Couleur(F15)=16),F15,"")))))</f>
        <v/>
      </c>
    </row>
    <row r="16" spans="1:18" ht="7.5" customHeight="1" x14ac:dyDescent="0.25">
      <c r="B16" s="12"/>
    </row>
    <row r="17" spans="2:8" ht="27.75" customHeight="1" x14ac:dyDescent="0.25">
      <c r="B17" s="99" t="s">
        <v>10</v>
      </c>
      <c r="C17" s="100"/>
      <c r="D17" s="100"/>
      <c r="E17" s="100"/>
      <c r="F17" s="101"/>
    </row>
    <row r="18" spans="2:8" ht="20.25" customHeight="1" x14ac:dyDescent="0.25">
      <c r="B18" s="10" t="s">
        <v>21</v>
      </c>
      <c r="C18" s="11" t="s">
        <v>22</v>
      </c>
      <c r="D18" s="11" t="s">
        <v>23</v>
      </c>
      <c r="E18" s="11" t="s">
        <v>24</v>
      </c>
      <c r="F18" s="11" t="s">
        <v>25</v>
      </c>
    </row>
    <row r="19" spans="2:8" ht="17.25" customHeight="1" x14ac:dyDescent="0.25">
      <c r="B19" s="95">
        <v>1</v>
      </c>
      <c r="C19" s="95">
        <v>2</v>
      </c>
      <c r="D19" s="95">
        <v>3</v>
      </c>
      <c r="E19" s="95">
        <v>4</v>
      </c>
      <c r="F19" s="95">
        <v>5</v>
      </c>
      <c r="H19" s="29" t="str">
        <f ca="1">IF((Couleur(B19)=16),B19,IF((Couleur(C19)=16),C19,IF((Couleur(D19)=16),D19,IF((Couleur(E19)=16),E19,IF((Couleur(F19)=16),F19,"")))))</f>
        <v/>
      </c>
    </row>
    <row r="20" spans="2:8" ht="10.5" customHeight="1" x14ac:dyDescent="0.25">
      <c r="B20" s="13"/>
      <c r="C20" s="14"/>
      <c r="D20" s="15"/>
      <c r="E20" s="15"/>
      <c r="F20" s="16"/>
    </row>
    <row r="21" spans="2:8" ht="24.75" customHeight="1" x14ac:dyDescent="0.25">
      <c r="B21" s="99" t="s">
        <v>11</v>
      </c>
      <c r="C21" s="100"/>
      <c r="D21" s="100"/>
      <c r="E21" s="100"/>
      <c r="F21" s="101"/>
    </row>
    <row r="22" spans="2:8" ht="17.25" customHeight="1" x14ac:dyDescent="0.25">
      <c r="B22" s="10" t="s">
        <v>67</v>
      </c>
      <c r="C22" s="11" t="s">
        <v>68</v>
      </c>
      <c r="D22" s="11" t="s">
        <v>69</v>
      </c>
      <c r="E22" s="11" t="s">
        <v>71</v>
      </c>
      <c r="F22" s="11" t="s">
        <v>70</v>
      </c>
    </row>
    <row r="23" spans="2:8" ht="19.5" customHeight="1" x14ac:dyDescent="0.25">
      <c r="B23" s="95">
        <v>1</v>
      </c>
      <c r="C23" s="95">
        <v>2</v>
      </c>
      <c r="D23" s="95">
        <v>3</v>
      </c>
      <c r="E23" s="95">
        <v>4</v>
      </c>
      <c r="F23" s="95">
        <v>5</v>
      </c>
      <c r="H23" s="29" t="str">
        <f ca="1">IF((Couleur(B23)=16),B23,IF((Couleur(C23)=16),C23,IF((Couleur(D23)=16),D23,IF((Couleur(E23)=16),E23,IF((Couleur(F23)=16),F23,"")))))</f>
        <v/>
      </c>
    </row>
    <row r="24" spans="2:8" ht="8.25" customHeight="1" x14ac:dyDescent="0.25"/>
    <row r="25" spans="2:8" ht="22.5" customHeight="1" x14ac:dyDescent="0.25">
      <c r="B25" s="99" t="s">
        <v>12</v>
      </c>
      <c r="C25" s="100"/>
      <c r="D25" s="100"/>
      <c r="E25" s="100"/>
      <c r="F25" s="101"/>
    </row>
    <row r="26" spans="2:8" ht="18.75" customHeight="1" x14ac:dyDescent="0.25">
      <c r="B26" s="10" t="s">
        <v>21</v>
      </c>
      <c r="C26" s="11" t="s">
        <v>22</v>
      </c>
      <c r="D26" s="11" t="s">
        <v>23</v>
      </c>
      <c r="E26" s="11" t="s">
        <v>24</v>
      </c>
      <c r="F26" s="11" t="s">
        <v>25</v>
      </c>
    </row>
    <row r="27" spans="2:8" ht="18" customHeight="1" x14ac:dyDescent="0.25">
      <c r="B27" s="95">
        <v>1</v>
      </c>
      <c r="C27" s="95">
        <v>2</v>
      </c>
      <c r="D27" s="95">
        <v>3</v>
      </c>
      <c r="E27" s="95">
        <v>4</v>
      </c>
      <c r="F27" s="95">
        <v>5</v>
      </c>
      <c r="H27" s="29" t="str">
        <f ca="1">IF((Couleur(B27)=16),B27,IF((Couleur(C27)=16),C27,IF((Couleur(D27)=16),D27,IF((Couleur(E27)=16),E27,IF((Couleur(F27)=16),F27,"")))))</f>
        <v/>
      </c>
    </row>
    <row r="28" spans="2:8" ht="18" customHeight="1" x14ac:dyDescent="0.25">
      <c r="B28" s="18"/>
      <c r="C28" s="17"/>
      <c r="D28" s="17"/>
      <c r="E28" s="17"/>
      <c r="F28" s="17"/>
    </row>
    <row r="29" spans="2:8" ht="22.5" customHeight="1" x14ac:dyDescent="0.25">
      <c r="B29" s="112" t="s">
        <v>19</v>
      </c>
      <c r="C29" s="113"/>
      <c r="D29" s="113"/>
      <c r="E29" s="113"/>
      <c r="F29" s="114"/>
    </row>
    <row r="30" spans="2:8" ht="18" customHeight="1" x14ac:dyDescent="0.25">
      <c r="B30" s="115"/>
      <c r="C30" s="115"/>
      <c r="D30" s="115"/>
      <c r="E30" s="115"/>
      <c r="F30" s="115"/>
    </row>
    <row r="31" spans="2:8" ht="53.25" customHeight="1" x14ac:dyDescent="0.25">
      <c r="B31" s="106"/>
      <c r="C31" s="107"/>
      <c r="D31" s="107"/>
      <c r="E31" s="107"/>
      <c r="F31" s="108"/>
    </row>
    <row r="32" spans="2:8" ht="12.75" customHeight="1" x14ac:dyDescent="0.25"/>
    <row r="33" spans="2:6" ht="26.25" customHeight="1" x14ac:dyDescent="0.25">
      <c r="B33" s="112" t="s">
        <v>20</v>
      </c>
      <c r="C33" s="113"/>
      <c r="D33" s="113"/>
      <c r="E33" s="113"/>
      <c r="F33" s="114"/>
    </row>
    <row r="34" spans="2:6" ht="18.75" customHeight="1" x14ac:dyDescent="0.25">
      <c r="B34" s="115"/>
      <c r="C34" s="115"/>
      <c r="D34" s="115"/>
      <c r="E34" s="115"/>
      <c r="F34" s="115"/>
    </row>
    <row r="35" spans="2:6" ht="41.25" customHeight="1" x14ac:dyDescent="0.25">
      <c r="B35" s="106"/>
      <c r="C35" s="107"/>
      <c r="D35" s="107"/>
      <c r="E35" s="107"/>
      <c r="F35" s="108"/>
    </row>
    <row r="36" spans="2:6" ht="12.75" customHeight="1" thickBot="1" x14ac:dyDescent="0.3"/>
    <row r="37" spans="2:6" ht="113.25" customHeight="1" thickBot="1" x14ac:dyDescent="0.3">
      <c r="B37" s="19" t="s">
        <v>26</v>
      </c>
      <c r="C37" s="109"/>
      <c r="D37" s="110"/>
      <c r="E37" s="110"/>
      <c r="F37" s="111"/>
    </row>
    <row r="38" spans="2:6" ht="17.25" customHeight="1" x14ac:dyDescent="0.25"/>
    <row r="39" spans="2:6" ht="23.25" customHeight="1" x14ac:dyDescent="0.25"/>
    <row r="40" spans="2:6" ht="15.75" customHeight="1" x14ac:dyDescent="0.25"/>
    <row r="41" spans="2:6" ht="15.75" customHeight="1" x14ac:dyDescent="0.25"/>
    <row r="42" spans="2:6" ht="15.75" customHeight="1" x14ac:dyDescent="0.25"/>
    <row r="43" spans="2:6" ht="15.75" customHeight="1" x14ac:dyDescent="0.25"/>
    <row r="44" spans="2:6" ht="15.75" customHeight="1" x14ac:dyDescent="0.25"/>
    <row r="45" spans="2:6" ht="15.75" customHeight="1" x14ac:dyDescent="0.25"/>
    <row r="46" spans="2:6" ht="15.75" customHeight="1" x14ac:dyDescent="0.25"/>
    <row r="47" spans="2:6" ht="15.75" customHeight="1" x14ac:dyDescent="0.25"/>
    <row r="48" spans="2:6" ht="15.75" customHeight="1" x14ac:dyDescent="0.25"/>
    <row r="49" ht="18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</sheetData>
  <sheetProtection selectLockedCells="1"/>
  <customSheetViews>
    <customSheetView guid="{4CF3DCDF-D8A3-49AE-A9A5-66995AF7BB8C}" showPageBreaks="1" showGridLines="0" printArea="1" hiddenRows="1" hiddenColumns="1" topLeftCell="A7">
      <selection activeCell="F5" sqref="F5"/>
      <pageMargins left="0.11811023622047245" right="0.11811023622047245" top="0.15748031496062992" bottom="0.15748031496062992" header="0.31496062992125984" footer="0.31496062992125984"/>
      <printOptions horizontalCentered="1"/>
      <pageSetup paperSize="9" orientation="portrait" r:id="rId1"/>
    </customSheetView>
    <customSheetView guid="{3680640C-7A98-4C37-935C-8B01B937D418}" showGridLines="0" hiddenRows="1" hiddenColumns="1" topLeftCell="A4">
      <selection activeCell="G19" sqref="G19"/>
      <pageMargins left="0.11811023622047245" right="0.11811023622047245" top="0.15748031496062992" bottom="0.15748031496062992" header="0.31496062992125984" footer="0.31496062992125984"/>
      <printOptions horizontalCentered="1"/>
      <pageSetup paperSize="9" orientation="portrait" r:id="rId2"/>
    </customSheetView>
  </customSheetViews>
  <mergeCells count="14">
    <mergeCell ref="B35:F35"/>
    <mergeCell ref="C37:F37"/>
    <mergeCell ref="B25:F25"/>
    <mergeCell ref="B17:F17"/>
    <mergeCell ref="B29:F29"/>
    <mergeCell ref="B30:F30"/>
    <mergeCell ref="B31:F31"/>
    <mergeCell ref="B33:F33"/>
    <mergeCell ref="B34:F34"/>
    <mergeCell ref="B9:F9"/>
    <mergeCell ref="B13:F13"/>
    <mergeCell ref="B21:F21"/>
    <mergeCell ref="B4:F4"/>
    <mergeCell ref="B7:F7"/>
  </mergeCells>
  <conditionalFormatting sqref="C15">
    <cfRule type="expression" dxfId="24" priority="24">
      <formula>Couleur(C15)=16</formula>
    </cfRule>
  </conditionalFormatting>
  <conditionalFormatting sqref="B15">
    <cfRule type="expression" dxfId="23" priority="25">
      <formula>Couleur(B15)=16</formula>
    </cfRule>
  </conditionalFormatting>
  <conditionalFormatting sqref="D15">
    <cfRule type="expression" dxfId="22" priority="23">
      <formula>Couleur(D15)=16</formula>
    </cfRule>
  </conditionalFormatting>
  <conditionalFormatting sqref="E15">
    <cfRule type="expression" dxfId="21" priority="22">
      <formula>Couleur(E15)=16</formula>
    </cfRule>
  </conditionalFormatting>
  <conditionalFormatting sqref="F15">
    <cfRule type="expression" dxfId="20" priority="21">
      <formula>Couleur(F15)=16</formula>
    </cfRule>
  </conditionalFormatting>
  <conditionalFormatting sqref="C19">
    <cfRule type="expression" dxfId="19" priority="19">
      <formula>Couleur(C19)=16</formula>
    </cfRule>
  </conditionalFormatting>
  <conditionalFormatting sqref="B19">
    <cfRule type="expression" dxfId="18" priority="20">
      <formula>Couleur(B19)=16</formula>
    </cfRule>
  </conditionalFormatting>
  <conditionalFormatting sqref="D19">
    <cfRule type="expression" dxfId="17" priority="18">
      <formula>Couleur(D19)=16</formula>
    </cfRule>
  </conditionalFormatting>
  <conditionalFormatting sqref="E19">
    <cfRule type="expression" dxfId="16" priority="17">
      <formula>Couleur(E19)=16</formula>
    </cfRule>
  </conditionalFormatting>
  <conditionalFormatting sqref="F19">
    <cfRule type="expression" dxfId="15" priority="16">
      <formula>Couleur(F19)=16</formula>
    </cfRule>
  </conditionalFormatting>
  <conditionalFormatting sqref="C23">
    <cfRule type="expression" dxfId="14" priority="14">
      <formula>Couleur(C23)=16</formula>
    </cfRule>
  </conditionalFormatting>
  <conditionalFormatting sqref="B23">
    <cfRule type="expression" dxfId="13" priority="15">
      <formula>Couleur(B23)=16</formula>
    </cfRule>
  </conditionalFormatting>
  <conditionalFormatting sqref="D23">
    <cfRule type="expression" dxfId="12" priority="13">
      <formula>Couleur(D23)=16</formula>
    </cfRule>
  </conditionalFormatting>
  <conditionalFormatting sqref="E23">
    <cfRule type="expression" dxfId="11" priority="12">
      <formula>Couleur(E23)=16</formula>
    </cfRule>
  </conditionalFormatting>
  <conditionalFormatting sqref="F23">
    <cfRule type="expression" dxfId="10" priority="11">
      <formula>Couleur(F23)=16</formula>
    </cfRule>
  </conditionalFormatting>
  <conditionalFormatting sqref="C27">
    <cfRule type="expression" dxfId="9" priority="9">
      <formula>Couleur(C27)=16</formula>
    </cfRule>
  </conditionalFormatting>
  <conditionalFormatting sqref="B27">
    <cfRule type="expression" dxfId="8" priority="10">
      <formula>Couleur(B27)=16</formula>
    </cfRule>
  </conditionalFormatting>
  <conditionalFormatting sqref="D27">
    <cfRule type="expression" dxfId="7" priority="8">
      <formula>Couleur(D27)=16</formula>
    </cfRule>
  </conditionalFormatting>
  <conditionalFormatting sqref="E27">
    <cfRule type="expression" dxfId="6" priority="7">
      <formula>Couleur(E27)=16</formula>
    </cfRule>
  </conditionalFormatting>
  <conditionalFormatting sqref="F27">
    <cfRule type="expression" dxfId="5" priority="6">
      <formula>Couleur(F27)=16</formula>
    </cfRule>
  </conditionalFormatting>
  <conditionalFormatting sqref="C11">
    <cfRule type="expression" dxfId="4" priority="4">
      <formula>Couleur(C11)=16</formula>
    </cfRule>
  </conditionalFormatting>
  <conditionalFormatting sqref="B11">
    <cfRule type="expression" dxfId="3" priority="5">
      <formula>Couleur(B11)=16</formula>
    </cfRule>
  </conditionalFormatting>
  <conditionalFormatting sqref="D11">
    <cfRule type="expression" dxfId="2" priority="3">
      <formula>Couleur(D11)=16</formula>
    </cfRule>
  </conditionalFormatting>
  <conditionalFormatting sqref="E11">
    <cfRule type="expression" dxfId="1" priority="2">
      <formula>Couleur(E11)=16</formula>
    </cfRule>
  </conditionalFormatting>
  <conditionalFormatting sqref="F11">
    <cfRule type="expression" dxfId="0" priority="1">
      <formula>Couleur(F11)=16</formula>
    </cfRule>
  </conditionalFormatting>
  <dataValidations count="1">
    <dataValidation type="list" allowBlank="1" showInputMessage="1" showErrorMessage="1" sqref="B30 B34">
      <formula1>Theme</formula1>
    </dataValidation>
  </dataValidations>
  <printOptions horizontalCentered="1"/>
  <pageMargins left="0.11811023622047245" right="0.11811023622047245" top="0.15748031496062992" bottom="0.15748031496062992" header="0.31496062992125984" footer="0.31496062992125984"/>
  <pageSetup paperSize="9" orientation="portrait" r:id="rId3"/>
  <drawing r:id="rId4"/>
  <legacy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64"/>
  <sheetViews>
    <sheetView workbookViewId="0">
      <selection activeCell="H16" sqref="H16"/>
    </sheetView>
  </sheetViews>
  <sheetFormatPr baseColWidth="10" defaultRowHeight="15" x14ac:dyDescent="0.25"/>
  <cols>
    <col min="1" max="1" width="17.42578125" style="1" customWidth="1"/>
    <col min="2" max="2" width="13.140625" style="1" customWidth="1"/>
    <col min="3" max="3" width="14" style="1" customWidth="1"/>
    <col min="4" max="4" width="13.42578125" style="2" customWidth="1"/>
    <col min="5" max="5" width="12.42578125" style="1" customWidth="1"/>
    <col min="6" max="6" width="15.28515625" style="2" customWidth="1"/>
    <col min="7" max="7" width="12.5703125" style="1" customWidth="1"/>
    <col min="8" max="8" width="15.42578125" style="2" customWidth="1"/>
    <col min="9" max="9" width="13.5703125" style="1" customWidth="1"/>
    <col min="10" max="10" width="16.7109375" style="2" customWidth="1"/>
    <col min="11" max="11" width="12.5703125" style="1" customWidth="1"/>
    <col min="12" max="12" width="14.140625" style="2" customWidth="1"/>
    <col min="13" max="13" width="28.28515625" customWidth="1"/>
    <col min="14" max="14" width="22.7109375" customWidth="1"/>
    <col min="15" max="15" width="10" customWidth="1"/>
    <col min="16" max="16" width="13.140625" customWidth="1"/>
    <col min="17" max="17" width="14.140625" customWidth="1"/>
    <col min="18" max="18" width="19.5703125" customWidth="1"/>
    <col min="19" max="19" width="5.7109375" style="25" customWidth="1"/>
    <col min="20" max="22" width="5.7109375" customWidth="1"/>
    <col min="23" max="23" width="6" customWidth="1"/>
    <col min="24" max="24" width="11.7109375" customWidth="1"/>
  </cols>
  <sheetData>
    <row r="1" spans="1:24" ht="71.25" customHeight="1" x14ac:dyDescent="0.25">
      <c r="A1" s="42" t="s">
        <v>13</v>
      </c>
      <c r="B1" s="42" t="s">
        <v>15</v>
      </c>
      <c r="C1" s="43" t="s">
        <v>8</v>
      </c>
      <c r="D1" s="44" t="s">
        <v>46</v>
      </c>
      <c r="E1" s="45" t="s">
        <v>9</v>
      </c>
      <c r="F1" s="46" t="s">
        <v>47</v>
      </c>
      <c r="G1" s="47" t="s">
        <v>10</v>
      </c>
      <c r="H1" s="48" t="s">
        <v>48</v>
      </c>
      <c r="I1" s="49" t="s">
        <v>11</v>
      </c>
      <c r="J1" s="50" t="s">
        <v>49</v>
      </c>
      <c r="K1" s="51" t="s">
        <v>12</v>
      </c>
      <c r="L1" s="52" t="s">
        <v>50</v>
      </c>
      <c r="M1" s="53" t="s">
        <v>33</v>
      </c>
      <c r="N1" s="54" t="s">
        <v>34</v>
      </c>
      <c r="O1" s="33" t="s">
        <v>42</v>
      </c>
      <c r="P1" s="34" t="s">
        <v>51</v>
      </c>
      <c r="Q1" s="35" t="s">
        <v>52</v>
      </c>
      <c r="R1" s="55" t="s">
        <v>53</v>
      </c>
      <c r="S1" s="55" t="s">
        <v>56</v>
      </c>
      <c r="T1" s="55" t="s">
        <v>55</v>
      </c>
      <c r="U1" s="55" t="s">
        <v>57</v>
      </c>
      <c r="V1" s="55" t="s">
        <v>58</v>
      </c>
      <c r="W1" s="56" t="s">
        <v>59</v>
      </c>
    </row>
    <row r="2" spans="1:24" x14ac:dyDescent="0.25">
      <c r="A2" s="57" t="s">
        <v>14</v>
      </c>
      <c r="B2" s="57" t="s">
        <v>17</v>
      </c>
      <c r="C2" s="58">
        <v>4</v>
      </c>
      <c r="D2" s="59" t="str">
        <f t="shared" ref="D2:D24" si="0">Mention(C2)</f>
        <v>Bon</v>
      </c>
      <c r="E2" s="60">
        <v>5</v>
      </c>
      <c r="F2" s="61" t="str">
        <f t="shared" ref="F2:F24" si="1">Mentionf(E2)</f>
        <v>Très bonnes</v>
      </c>
      <c r="G2" s="62">
        <v>5</v>
      </c>
      <c r="H2" s="63" t="str">
        <f t="shared" ref="H2:H24" si="2">Mentionf(G2)</f>
        <v>Très bonnes</v>
      </c>
      <c r="I2" s="64">
        <v>5</v>
      </c>
      <c r="J2" s="65" t="str">
        <f t="shared" ref="J2:J24" si="3">Mentionct(I2)</f>
        <v>Trop importante</v>
      </c>
      <c r="K2" s="66">
        <v>4</v>
      </c>
      <c r="L2" s="67" t="str">
        <f t="shared" ref="L2:L24" si="4">Mentionf(K2)</f>
        <v>Bonnes</v>
      </c>
      <c r="M2" s="68" t="s">
        <v>41</v>
      </c>
      <c r="N2" s="69" t="s">
        <v>41</v>
      </c>
      <c r="O2" s="39" t="s">
        <v>43</v>
      </c>
      <c r="P2" s="37">
        <v>42719</v>
      </c>
      <c r="Q2" s="38">
        <f t="shared" ref="Q2:Q35" si="5">IF(I2&lt;2.5,5-((((5-I2)-2.5)/2.5)*5),5-(((I2-2.5)/2.5)*5))</f>
        <v>0</v>
      </c>
      <c r="R2" s="38" t="str">
        <f t="shared" ref="R2:R35" si="6">Mentionct(Q2)</f>
        <v>Non précisé</v>
      </c>
      <c r="S2" s="38">
        <f t="shared" ref="S2:S33" si="7">C2</f>
        <v>4</v>
      </c>
      <c r="T2" s="38">
        <f t="shared" ref="T2:T33" si="8">E2</f>
        <v>5</v>
      </c>
      <c r="U2" s="40">
        <f t="shared" ref="U2:U33" si="9">G2</f>
        <v>5</v>
      </c>
      <c r="V2" s="40">
        <f t="shared" ref="V2:V33" si="10">I2</f>
        <v>5</v>
      </c>
      <c r="W2" s="70">
        <f t="shared" ref="W2:W33" si="11">K2</f>
        <v>4</v>
      </c>
    </row>
    <row r="3" spans="1:24" x14ac:dyDescent="0.25">
      <c r="A3" s="57" t="s">
        <v>41</v>
      </c>
      <c r="B3" s="57" t="s">
        <v>41</v>
      </c>
      <c r="C3" s="58">
        <v>4</v>
      </c>
      <c r="D3" s="59" t="str">
        <f t="shared" si="0"/>
        <v>Bon</v>
      </c>
      <c r="E3" s="60">
        <v>5</v>
      </c>
      <c r="F3" s="61" t="str">
        <f t="shared" si="1"/>
        <v>Très bonnes</v>
      </c>
      <c r="G3" s="62">
        <v>4</v>
      </c>
      <c r="H3" s="63" t="str">
        <f t="shared" si="2"/>
        <v>Bonnes</v>
      </c>
      <c r="I3" s="64">
        <v>4</v>
      </c>
      <c r="J3" s="65" t="str">
        <f t="shared" si="3"/>
        <v>Importante</v>
      </c>
      <c r="K3" s="66">
        <v>4</v>
      </c>
      <c r="L3" s="67" t="str">
        <f t="shared" si="4"/>
        <v>Bonnes</v>
      </c>
      <c r="M3" s="68" t="s">
        <v>41</v>
      </c>
      <c r="N3" s="69" t="s">
        <v>41</v>
      </c>
      <c r="O3" s="39" t="s">
        <v>43</v>
      </c>
      <c r="P3" s="37">
        <v>42719</v>
      </c>
      <c r="Q3" s="38">
        <f t="shared" si="5"/>
        <v>2</v>
      </c>
      <c r="R3" s="38" t="str">
        <f t="shared" si="6"/>
        <v>Insuffisante</v>
      </c>
      <c r="S3" s="38">
        <f t="shared" si="7"/>
        <v>4</v>
      </c>
      <c r="T3" s="38">
        <f t="shared" si="8"/>
        <v>5</v>
      </c>
      <c r="U3" s="40">
        <f t="shared" si="9"/>
        <v>4</v>
      </c>
      <c r="V3" s="40">
        <f t="shared" si="10"/>
        <v>4</v>
      </c>
      <c r="W3" s="70">
        <f t="shared" si="11"/>
        <v>4</v>
      </c>
      <c r="X3" s="25"/>
    </row>
    <row r="4" spans="1:24" x14ac:dyDescent="0.25">
      <c r="A4" s="57" t="s">
        <v>30</v>
      </c>
      <c r="B4" s="57" t="s">
        <v>18</v>
      </c>
      <c r="C4" s="58">
        <v>4</v>
      </c>
      <c r="D4" s="59" t="str">
        <f t="shared" si="0"/>
        <v>Bon</v>
      </c>
      <c r="E4" s="60">
        <v>4</v>
      </c>
      <c r="F4" s="61" t="str">
        <f t="shared" si="1"/>
        <v>Bonnes</v>
      </c>
      <c r="G4" s="62">
        <v>4</v>
      </c>
      <c r="H4" s="63" t="str">
        <f t="shared" si="2"/>
        <v>Bonnes</v>
      </c>
      <c r="I4" s="64">
        <v>4</v>
      </c>
      <c r="J4" s="65" t="str">
        <f t="shared" si="3"/>
        <v>Importante</v>
      </c>
      <c r="K4" s="66">
        <v>3</v>
      </c>
      <c r="L4" s="67" t="str">
        <f t="shared" si="4"/>
        <v>Moyennes</v>
      </c>
      <c r="M4" s="68" t="s">
        <v>41</v>
      </c>
      <c r="N4" s="69" t="s">
        <v>41</v>
      </c>
      <c r="O4" s="39" t="s">
        <v>43</v>
      </c>
      <c r="P4" s="37">
        <v>42719</v>
      </c>
      <c r="Q4" s="38">
        <f t="shared" si="5"/>
        <v>2</v>
      </c>
      <c r="R4" s="38" t="str">
        <f t="shared" si="6"/>
        <v>Insuffisante</v>
      </c>
      <c r="S4" s="38">
        <f t="shared" si="7"/>
        <v>4</v>
      </c>
      <c r="T4" s="38">
        <f t="shared" si="8"/>
        <v>4</v>
      </c>
      <c r="U4" s="40">
        <f t="shared" si="9"/>
        <v>4</v>
      </c>
      <c r="V4" s="40">
        <f t="shared" si="10"/>
        <v>4</v>
      </c>
      <c r="W4" s="70">
        <f t="shared" si="11"/>
        <v>3</v>
      </c>
      <c r="X4" s="25"/>
    </row>
    <row r="5" spans="1:24" x14ac:dyDescent="0.25">
      <c r="A5" s="57" t="s">
        <v>14</v>
      </c>
      <c r="B5" s="57" t="s">
        <v>18</v>
      </c>
      <c r="C5" s="58">
        <v>2</v>
      </c>
      <c r="D5" s="59" t="str">
        <f t="shared" si="0"/>
        <v>Mauvais</v>
      </c>
      <c r="E5" s="60">
        <v>4</v>
      </c>
      <c r="F5" s="61" t="str">
        <f t="shared" si="1"/>
        <v>Bonnes</v>
      </c>
      <c r="G5" s="62">
        <v>4</v>
      </c>
      <c r="H5" s="63" t="str">
        <f t="shared" si="2"/>
        <v>Bonnes</v>
      </c>
      <c r="I5" s="64">
        <v>4</v>
      </c>
      <c r="J5" s="65" t="str">
        <f t="shared" si="3"/>
        <v>Importante</v>
      </c>
      <c r="K5" s="66">
        <v>3</v>
      </c>
      <c r="L5" s="67" t="str">
        <f t="shared" si="4"/>
        <v>Moyennes</v>
      </c>
      <c r="M5" s="68" t="s">
        <v>41</v>
      </c>
      <c r="N5" s="69" t="s">
        <v>41</v>
      </c>
      <c r="O5" s="39" t="s">
        <v>43</v>
      </c>
      <c r="P5" s="37">
        <v>42719</v>
      </c>
      <c r="Q5" s="38">
        <f t="shared" si="5"/>
        <v>2</v>
      </c>
      <c r="R5" s="38" t="str">
        <f t="shared" si="6"/>
        <v>Insuffisante</v>
      </c>
      <c r="S5" s="38">
        <f t="shared" si="7"/>
        <v>2</v>
      </c>
      <c r="T5" s="38">
        <f t="shared" si="8"/>
        <v>4</v>
      </c>
      <c r="U5" s="40">
        <f t="shared" si="9"/>
        <v>4</v>
      </c>
      <c r="V5" s="40">
        <f t="shared" si="10"/>
        <v>4</v>
      </c>
      <c r="W5" s="70">
        <f t="shared" si="11"/>
        <v>3</v>
      </c>
      <c r="X5" s="25"/>
    </row>
    <row r="6" spans="1:24" x14ac:dyDescent="0.25">
      <c r="A6" s="57" t="s">
        <v>41</v>
      </c>
      <c r="B6" s="57" t="s">
        <v>41</v>
      </c>
      <c r="C6" s="58">
        <v>4</v>
      </c>
      <c r="D6" s="59" t="str">
        <f t="shared" si="0"/>
        <v>Bon</v>
      </c>
      <c r="E6" s="60">
        <v>4</v>
      </c>
      <c r="F6" s="61" t="str">
        <f t="shared" si="1"/>
        <v>Bonnes</v>
      </c>
      <c r="G6" s="62">
        <v>4</v>
      </c>
      <c r="H6" s="63" t="str">
        <f t="shared" si="2"/>
        <v>Bonnes</v>
      </c>
      <c r="I6" s="64">
        <v>4</v>
      </c>
      <c r="J6" s="65" t="str">
        <f t="shared" si="3"/>
        <v>Importante</v>
      </c>
      <c r="K6" s="66">
        <v>3</v>
      </c>
      <c r="L6" s="67" t="str">
        <f t="shared" si="4"/>
        <v>Moyennes</v>
      </c>
      <c r="M6" s="68" t="s">
        <v>41</v>
      </c>
      <c r="N6" s="69" t="s">
        <v>41</v>
      </c>
      <c r="O6" s="39" t="s">
        <v>43</v>
      </c>
      <c r="P6" s="37">
        <v>42719</v>
      </c>
      <c r="Q6" s="38">
        <f t="shared" si="5"/>
        <v>2</v>
      </c>
      <c r="R6" s="38" t="str">
        <f t="shared" si="6"/>
        <v>Insuffisante</v>
      </c>
      <c r="S6" s="38">
        <f t="shared" si="7"/>
        <v>4</v>
      </c>
      <c r="T6" s="38">
        <f t="shared" si="8"/>
        <v>4</v>
      </c>
      <c r="U6" s="40">
        <f t="shared" si="9"/>
        <v>4</v>
      </c>
      <c r="V6" s="40">
        <f t="shared" si="10"/>
        <v>4</v>
      </c>
      <c r="W6" s="70">
        <f t="shared" si="11"/>
        <v>3</v>
      </c>
      <c r="X6" s="25"/>
    </row>
    <row r="7" spans="1:24" x14ac:dyDescent="0.25">
      <c r="A7" s="57" t="s">
        <v>41</v>
      </c>
      <c r="B7" s="57" t="s">
        <v>41</v>
      </c>
      <c r="C7" s="58">
        <v>4</v>
      </c>
      <c r="D7" s="59" t="str">
        <f t="shared" si="0"/>
        <v>Bon</v>
      </c>
      <c r="E7" s="60">
        <v>4</v>
      </c>
      <c r="F7" s="61" t="str">
        <f t="shared" si="1"/>
        <v>Bonnes</v>
      </c>
      <c r="G7" s="62">
        <v>4</v>
      </c>
      <c r="H7" s="63" t="str">
        <f t="shared" si="2"/>
        <v>Bonnes</v>
      </c>
      <c r="I7" s="64">
        <v>4</v>
      </c>
      <c r="J7" s="65" t="str">
        <f t="shared" si="3"/>
        <v>Importante</v>
      </c>
      <c r="K7" s="66">
        <v>3</v>
      </c>
      <c r="L7" s="67" t="str">
        <f t="shared" si="4"/>
        <v>Moyennes</v>
      </c>
      <c r="M7" s="68" t="s">
        <v>41</v>
      </c>
      <c r="N7" s="69" t="s">
        <v>41</v>
      </c>
      <c r="O7" s="39" t="s">
        <v>43</v>
      </c>
      <c r="P7" s="37">
        <v>42719</v>
      </c>
      <c r="Q7" s="38">
        <f t="shared" si="5"/>
        <v>2</v>
      </c>
      <c r="R7" s="38" t="str">
        <f t="shared" si="6"/>
        <v>Insuffisante</v>
      </c>
      <c r="S7" s="38">
        <f t="shared" si="7"/>
        <v>4</v>
      </c>
      <c r="T7" s="38">
        <f t="shared" si="8"/>
        <v>4</v>
      </c>
      <c r="U7" s="40">
        <f t="shared" si="9"/>
        <v>4</v>
      </c>
      <c r="V7" s="40">
        <f t="shared" si="10"/>
        <v>4</v>
      </c>
      <c r="W7" s="70">
        <f t="shared" si="11"/>
        <v>3</v>
      </c>
      <c r="X7" s="25"/>
    </row>
    <row r="8" spans="1:24" x14ac:dyDescent="0.25">
      <c r="A8" s="57" t="s">
        <v>41</v>
      </c>
      <c r="B8" s="57" t="s">
        <v>45</v>
      </c>
      <c r="C8" s="58">
        <v>3</v>
      </c>
      <c r="D8" s="59" t="str">
        <f t="shared" si="0"/>
        <v>Moyen</v>
      </c>
      <c r="E8" s="60">
        <v>4</v>
      </c>
      <c r="F8" s="61" t="str">
        <f t="shared" si="1"/>
        <v>Bonnes</v>
      </c>
      <c r="G8" s="62">
        <v>2</v>
      </c>
      <c r="H8" s="63" t="str">
        <f t="shared" si="2"/>
        <v>Mauvaises</v>
      </c>
      <c r="I8" s="64">
        <v>4</v>
      </c>
      <c r="J8" s="65" t="str">
        <f t="shared" si="3"/>
        <v>Importante</v>
      </c>
      <c r="K8" s="66">
        <v>2</v>
      </c>
      <c r="L8" s="67" t="str">
        <f t="shared" si="4"/>
        <v>Mauvaises</v>
      </c>
      <c r="M8" s="68" t="s">
        <v>9</v>
      </c>
      <c r="N8" s="69" t="s">
        <v>11</v>
      </c>
      <c r="O8" s="39" t="s">
        <v>43</v>
      </c>
      <c r="P8" s="37">
        <v>42719</v>
      </c>
      <c r="Q8" s="38">
        <f t="shared" si="5"/>
        <v>2</v>
      </c>
      <c r="R8" s="38" t="str">
        <f t="shared" si="6"/>
        <v>Insuffisante</v>
      </c>
      <c r="S8" s="38">
        <f t="shared" si="7"/>
        <v>3</v>
      </c>
      <c r="T8" s="38">
        <f t="shared" si="8"/>
        <v>4</v>
      </c>
      <c r="U8" s="40">
        <f t="shared" si="9"/>
        <v>2</v>
      </c>
      <c r="V8" s="40">
        <f t="shared" si="10"/>
        <v>4</v>
      </c>
      <c r="W8" s="70">
        <f t="shared" si="11"/>
        <v>2</v>
      </c>
      <c r="X8" s="25"/>
    </row>
    <row r="9" spans="1:24" x14ac:dyDescent="0.25">
      <c r="A9" s="57" t="s">
        <v>41</v>
      </c>
      <c r="B9" s="57" t="s">
        <v>41</v>
      </c>
      <c r="C9" s="58">
        <v>3</v>
      </c>
      <c r="D9" s="59" t="str">
        <f t="shared" si="0"/>
        <v>Moyen</v>
      </c>
      <c r="E9" s="60">
        <v>3</v>
      </c>
      <c r="F9" s="61" t="str">
        <f t="shared" si="1"/>
        <v>Moyennes</v>
      </c>
      <c r="G9" s="62">
        <v>3</v>
      </c>
      <c r="H9" s="63" t="str">
        <f t="shared" si="2"/>
        <v>Moyennes</v>
      </c>
      <c r="I9" s="64">
        <v>3</v>
      </c>
      <c r="J9" s="65" t="str">
        <f t="shared" si="3"/>
        <v>Adaptée</v>
      </c>
      <c r="K9" s="66">
        <v>2</v>
      </c>
      <c r="L9" s="67" t="str">
        <f t="shared" si="4"/>
        <v>Mauvaises</v>
      </c>
      <c r="M9" s="68" t="s">
        <v>41</v>
      </c>
      <c r="N9" s="69" t="s">
        <v>9</v>
      </c>
      <c r="O9" s="39" t="s">
        <v>43</v>
      </c>
      <c r="P9" s="37">
        <v>42719</v>
      </c>
      <c r="Q9" s="38">
        <f t="shared" si="5"/>
        <v>4</v>
      </c>
      <c r="R9" s="38" t="str">
        <f t="shared" si="6"/>
        <v>Importante</v>
      </c>
      <c r="S9" s="38">
        <f t="shared" si="7"/>
        <v>3</v>
      </c>
      <c r="T9" s="38">
        <f t="shared" si="8"/>
        <v>3</v>
      </c>
      <c r="U9" s="40">
        <f t="shared" si="9"/>
        <v>3</v>
      </c>
      <c r="V9" s="40">
        <f t="shared" si="10"/>
        <v>3</v>
      </c>
      <c r="W9" s="70">
        <f t="shared" si="11"/>
        <v>2</v>
      </c>
      <c r="X9" s="25"/>
    </row>
    <row r="10" spans="1:24" x14ac:dyDescent="0.25">
      <c r="A10" s="57" t="s">
        <v>14</v>
      </c>
      <c r="B10" s="57" t="s">
        <v>18</v>
      </c>
      <c r="C10" s="58">
        <v>4</v>
      </c>
      <c r="D10" s="59" t="str">
        <f t="shared" si="0"/>
        <v>Bon</v>
      </c>
      <c r="E10" s="60">
        <v>5</v>
      </c>
      <c r="F10" s="61" t="str">
        <f t="shared" si="1"/>
        <v>Très bonnes</v>
      </c>
      <c r="G10" s="62">
        <v>4</v>
      </c>
      <c r="H10" s="63" t="str">
        <f t="shared" si="2"/>
        <v>Bonnes</v>
      </c>
      <c r="I10" s="64">
        <v>5</v>
      </c>
      <c r="J10" s="65" t="str">
        <f t="shared" si="3"/>
        <v>Trop importante</v>
      </c>
      <c r="K10" s="66">
        <v>4</v>
      </c>
      <c r="L10" s="67" t="str">
        <f t="shared" si="4"/>
        <v>Bonnes</v>
      </c>
      <c r="M10" s="68" t="s">
        <v>41</v>
      </c>
      <c r="N10" s="69" t="s">
        <v>41</v>
      </c>
      <c r="O10" s="39" t="s">
        <v>43</v>
      </c>
      <c r="P10" s="37">
        <v>42719</v>
      </c>
      <c r="Q10" s="38">
        <f t="shared" si="5"/>
        <v>0</v>
      </c>
      <c r="R10" s="38" t="str">
        <f t="shared" si="6"/>
        <v>Non précisé</v>
      </c>
      <c r="S10" s="38">
        <f t="shared" si="7"/>
        <v>4</v>
      </c>
      <c r="T10" s="38">
        <f t="shared" si="8"/>
        <v>5</v>
      </c>
      <c r="U10" s="40">
        <f t="shared" si="9"/>
        <v>4</v>
      </c>
      <c r="V10" s="40">
        <f t="shared" si="10"/>
        <v>5</v>
      </c>
      <c r="W10" s="70">
        <f t="shared" si="11"/>
        <v>4</v>
      </c>
      <c r="X10" s="25"/>
    </row>
    <row r="11" spans="1:24" x14ac:dyDescent="0.25">
      <c r="A11" s="57" t="s">
        <v>14</v>
      </c>
      <c r="B11" s="57" t="s">
        <v>18</v>
      </c>
      <c r="C11" s="58">
        <v>5</v>
      </c>
      <c r="D11" s="59" t="str">
        <f t="shared" si="0"/>
        <v>très bon</v>
      </c>
      <c r="E11" s="60">
        <v>5</v>
      </c>
      <c r="F11" s="61" t="str">
        <f t="shared" si="1"/>
        <v>Très bonnes</v>
      </c>
      <c r="G11" s="62">
        <v>4</v>
      </c>
      <c r="H11" s="63" t="str">
        <f t="shared" si="2"/>
        <v>Bonnes</v>
      </c>
      <c r="I11" s="64">
        <v>5</v>
      </c>
      <c r="J11" s="65" t="str">
        <f t="shared" si="3"/>
        <v>Trop importante</v>
      </c>
      <c r="K11" s="66">
        <v>4</v>
      </c>
      <c r="L11" s="67" t="str">
        <f t="shared" si="4"/>
        <v>Bonnes</v>
      </c>
      <c r="M11" s="68" t="s">
        <v>41</v>
      </c>
      <c r="N11" s="69" t="s">
        <v>41</v>
      </c>
      <c r="O11" s="39" t="s">
        <v>43</v>
      </c>
      <c r="P11" s="37">
        <v>42719</v>
      </c>
      <c r="Q11" s="38">
        <f t="shared" si="5"/>
        <v>0</v>
      </c>
      <c r="R11" s="38" t="str">
        <f t="shared" si="6"/>
        <v>Non précisé</v>
      </c>
      <c r="S11" s="38">
        <f t="shared" si="7"/>
        <v>5</v>
      </c>
      <c r="T11" s="38">
        <f t="shared" si="8"/>
        <v>5</v>
      </c>
      <c r="U11" s="40">
        <f t="shared" si="9"/>
        <v>4</v>
      </c>
      <c r="V11" s="40">
        <f t="shared" si="10"/>
        <v>5</v>
      </c>
      <c r="W11" s="70">
        <f t="shared" si="11"/>
        <v>4</v>
      </c>
      <c r="X11" s="25"/>
    </row>
    <row r="12" spans="1:24" x14ac:dyDescent="0.25">
      <c r="A12" s="57" t="s">
        <v>27</v>
      </c>
      <c r="B12" s="57" t="s">
        <v>17</v>
      </c>
      <c r="C12" s="58">
        <v>5</v>
      </c>
      <c r="D12" s="59" t="str">
        <f t="shared" si="0"/>
        <v>très bon</v>
      </c>
      <c r="E12" s="60">
        <v>5</v>
      </c>
      <c r="F12" s="61" t="str">
        <f t="shared" si="1"/>
        <v>Très bonnes</v>
      </c>
      <c r="G12" s="62">
        <v>5</v>
      </c>
      <c r="H12" s="63" t="str">
        <f t="shared" si="2"/>
        <v>Très bonnes</v>
      </c>
      <c r="I12" s="64">
        <v>4</v>
      </c>
      <c r="J12" s="65" t="str">
        <f t="shared" si="3"/>
        <v>Importante</v>
      </c>
      <c r="K12" s="66">
        <v>4</v>
      </c>
      <c r="L12" s="67" t="str">
        <f t="shared" si="4"/>
        <v>Bonnes</v>
      </c>
      <c r="M12" s="68" t="s">
        <v>12</v>
      </c>
      <c r="N12" s="69" t="s">
        <v>8</v>
      </c>
      <c r="O12" s="39" t="s">
        <v>43</v>
      </c>
      <c r="P12" s="37">
        <v>42719</v>
      </c>
      <c r="Q12" s="38">
        <f t="shared" si="5"/>
        <v>2</v>
      </c>
      <c r="R12" s="38" t="str">
        <f t="shared" si="6"/>
        <v>Insuffisante</v>
      </c>
      <c r="S12" s="38">
        <f t="shared" si="7"/>
        <v>5</v>
      </c>
      <c r="T12" s="38">
        <f t="shared" si="8"/>
        <v>5</v>
      </c>
      <c r="U12" s="40">
        <f t="shared" si="9"/>
        <v>5</v>
      </c>
      <c r="V12" s="40">
        <f t="shared" si="10"/>
        <v>4</v>
      </c>
      <c r="W12" s="70">
        <f t="shared" si="11"/>
        <v>4</v>
      </c>
      <c r="X12" s="25"/>
    </row>
    <row r="13" spans="1:24" x14ac:dyDescent="0.25">
      <c r="A13" s="57" t="s">
        <v>30</v>
      </c>
      <c r="B13" s="57" t="s">
        <v>18</v>
      </c>
      <c r="C13" s="58">
        <v>1</v>
      </c>
      <c r="D13" s="59" t="str">
        <f t="shared" si="0"/>
        <v>Très mauvais</v>
      </c>
      <c r="E13" s="60">
        <v>2</v>
      </c>
      <c r="F13" s="61" t="str">
        <f t="shared" si="1"/>
        <v>Mauvaises</v>
      </c>
      <c r="G13" s="62">
        <v>3</v>
      </c>
      <c r="H13" s="63" t="str">
        <f t="shared" si="2"/>
        <v>Moyennes</v>
      </c>
      <c r="I13" s="64">
        <v>3</v>
      </c>
      <c r="J13" s="65" t="str">
        <f t="shared" si="3"/>
        <v>Adaptée</v>
      </c>
      <c r="K13" s="66">
        <v>2</v>
      </c>
      <c r="L13" s="67" t="str">
        <f t="shared" si="4"/>
        <v>Mauvaises</v>
      </c>
      <c r="M13" s="68" t="s">
        <v>12</v>
      </c>
      <c r="N13" s="69" t="s">
        <v>9</v>
      </c>
      <c r="O13" s="39" t="s">
        <v>43</v>
      </c>
      <c r="P13" s="37">
        <v>42719</v>
      </c>
      <c r="Q13" s="38">
        <f t="shared" si="5"/>
        <v>4</v>
      </c>
      <c r="R13" s="38" t="str">
        <f t="shared" si="6"/>
        <v>Importante</v>
      </c>
      <c r="S13" s="38">
        <f t="shared" si="7"/>
        <v>1</v>
      </c>
      <c r="T13" s="38">
        <f t="shared" si="8"/>
        <v>2</v>
      </c>
      <c r="U13" s="40">
        <f t="shared" si="9"/>
        <v>3</v>
      </c>
      <c r="V13" s="40">
        <f t="shared" si="10"/>
        <v>3</v>
      </c>
      <c r="W13" s="70">
        <f t="shared" si="11"/>
        <v>2</v>
      </c>
      <c r="X13" s="25"/>
    </row>
    <row r="14" spans="1:24" x14ac:dyDescent="0.25">
      <c r="A14" s="57" t="s">
        <v>30</v>
      </c>
      <c r="B14" s="57" t="s">
        <v>18</v>
      </c>
      <c r="C14" s="58">
        <v>4</v>
      </c>
      <c r="D14" s="59" t="str">
        <f t="shared" si="0"/>
        <v>Bon</v>
      </c>
      <c r="E14" s="60">
        <v>4</v>
      </c>
      <c r="F14" s="61" t="str">
        <f t="shared" si="1"/>
        <v>Bonnes</v>
      </c>
      <c r="G14" s="62">
        <v>4</v>
      </c>
      <c r="H14" s="63" t="str">
        <f t="shared" si="2"/>
        <v>Bonnes</v>
      </c>
      <c r="I14" s="64">
        <v>5</v>
      </c>
      <c r="J14" s="65" t="str">
        <f t="shared" si="3"/>
        <v>Trop importante</v>
      </c>
      <c r="K14" s="66">
        <v>3</v>
      </c>
      <c r="L14" s="67" t="str">
        <f t="shared" si="4"/>
        <v>Moyennes</v>
      </c>
      <c r="M14" s="68" t="s">
        <v>12</v>
      </c>
      <c r="N14" s="69" t="s">
        <v>41</v>
      </c>
      <c r="O14" s="39" t="s">
        <v>43</v>
      </c>
      <c r="P14" s="37">
        <v>42719</v>
      </c>
      <c r="Q14" s="38">
        <f t="shared" si="5"/>
        <v>0</v>
      </c>
      <c r="R14" s="38" t="str">
        <f t="shared" si="6"/>
        <v>Non précisé</v>
      </c>
      <c r="S14" s="38">
        <f t="shared" si="7"/>
        <v>4</v>
      </c>
      <c r="T14" s="38">
        <f t="shared" si="8"/>
        <v>4</v>
      </c>
      <c r="U14" s="40">
        <f t="shared" si="9"/>
        <v>4</v>
      </c>
      <c r="V14" s="40">
        <f t="shared" si="10"/>
        <v>5</v>
      </c>
      <c r="W14" s="70">
        <f t="shared" si="11"/>
        <v>3</v>
      </c>
      <c r="X14" s="25"/>
    </row>
    <row r="15" spans="1:24" x14ac:dyDescent="0.25">
      <c r="A15" s="57" t="s">
        <v>41</v>
      </c>
      <c r="B15" s="57" t="s">
        <v>41</v>
      </c>
      <c r="C15" s="58">
        <v>4</v>
      </c>
      <c r="D15" s="59" t="str">
        <f t="shared" si="0"/>
        <v>Bon</v>
      </c>
      <c r="E15" s="60">
        <v>5</v>
      </c>
      <c r="F15" s="61" t="str">
        <f t="shared" si="1"/>
        <v>Très bonnes</v>
      </c>
      <c r="G15" s="62">
        <v>3</v>
      </c>
      <c r="H15" s="63" t="str">
        <f t="shared" si="2"/>
        <v>Moyennes</v>
      </c>
      <c r="I15" s="64">
        <v>4</v>
      </c>
      <c r="J15" s="65" t="str">
        <f t="shared" si="3"/>
        <v>Importante</v>
      </c>
      <c r="K15" s="66">
        <v>3</v>
      </c>
      <c r="L15" s="67" t="str">
        <f t="shared" si="4"/>
        <v>Moyennes</v>
      </c>
      <c r="M15" s="68" t="s">
        <v>9</v>
      </c>
      <c r="N15" s="69" t="s">
        <v>41</v>
      </c>
      <c r="O15" s="39" t="s">
        <v>43</v>
      </c>
      <c r="P15" s="37">
        <v>42719</v>
      </c>
      <c r="Q15" s="38">
        <f t="shared" si="5"/>
        <v>2</v>
      </c>
      <c r="R15" s="38" t="str">
        <f t="shared" si="6"/>
        <v>Insuffisante</v>
      </c>
      <c r="S15" s="38">
        <f t="shared" si="7"/>
        <v>4</v>
      </c>
      <c r="T15" s="38">
        <f t="shared" si="8"/>
        <v>5</v>
      </c>
      <c r="U15" s="40">
        <f t="shared" si="9"/>
        <v>3</v>
      </c>
      <c r="V15" s="40">
        <f t="shared" si="10"/>
        <v>4</v>
      </c>
      <c r="W15" s="70">
        <f t="shared" si="11"/>
        <v>3</v>
      </c>
      <c r="X15" s="25"/>
    </row>
    <row r="16" spans="1:24" x14ac:dyDescent="0.25">
      <c r="A16" s="57" t="s">
        <v>27</v>
      </c>
      <c r="B16" s="57" t="s">
        <v>16</v>
      </c>
      <c r="C16" s="58">
        <v>4</v>
      </c>
      <c r="D16" s="59" t="str">
        <f t="shared" si="0"/>
        <v>Bon</v>
      </c>
      <c r="E16" s="60">
        <v>5</v>
      </c>
      <c r="F16" s="61" t="str">
        <f t="shared" si="1"/>
        <v>Très bonnes</v>
      </c>
      <c r="G16" s="62">
        <v>5</v>
      </c>
      <c r="H16" s="63" t="str">
        <f t="shared" si="2"/>
        <v>Très bonnes</v>
      </c>
      <c r="I16" s="64">
        <v>4</v>
      </c>
      <c r="J16" s="65" t="str">
        <f t="shared" si="3"/>
        <v>Importante</v>
      </c>
      <c r="K16" s="66">
        <v>5</v>
      </c>
      <c r="L16" s="67" t="str">
        <f t="shared" si="4"/>
        <v>Très bonnes</v>
      </c>
      <c r="M16" s="68" t="s">
        <v>12</v>
      </c>
      <c r="N16" s="69" t="s">
        <v>8</v>
      </c>
      <c r="O16" s="39" t="s">
        <v>43</v>
      </c>
      <c r="P16" s="37">
        <v>42719</v>
      </c>
      <c r="Q16" s="38">
        <f t="shared" si="5"/>
        <v>2</v>
      </c>
      <c r="R16" s="38" t="str">
        <f t="shared" si="6"/>
        <v>Insuffisante</v>
      </c>
      <c r="S16" s="38">
        <f t="shared" si="7"/>
        <v>4</v>
      </c>
      <c r="T16" s="38">
        <f t="shared" si="8"/>
        <v>5</v>
      </c>
      <c r="U16" s="40">
        <f t="shared" si="9"/>
        <v>5</v>
      </c>
      <c r="V16" s="40">
        <f t="shared" si="10"/>
        <v>4</v>
      </c>
      <c r="W16" s="70">
        <f t="shared" si="11"/>
        <v>5</v>
      </c>
      <c r="X16" s="25"/>
    </row>
    <row r="17" spans="1:24" x14ac:dyDescent="0.25">
      <c r="A17" s="57" t="s">
        <v>41</v>
      </c>
      <c r="B17" s="57" t="s">
        <v>41</v>
      </c>
      <c r="C17" s="58">
        <v>5</v>
      </c>
      <c r="D17" s="59" t="str">
        <f t="shared" si="0"/>
        <v>très bon</v>
      </c>
      <c r="E17" s="60">
        <v>5</v>
      </c>
      <c r="F17" s="61" t="str">
        <f t="shared" si="1"/>
        <v>Très bonnes</v>
      </c>
      <c r="G17" s="62">
        <v>5</v>
      </c>
      <c r="H17" s="63" t="str">
        <f t="shared" si="2"/>
        <v>Très bonnes</v>
      </c>
      <c r="I17" s="64">
        <v>4</v>
      </c>
      <c r="J17" s="65" t="str">
        <f t="shared" si="3"/>
        <v>Importante</v>
      </c>
      <c r="K17" s="66">
        <v>5</v>
      </c>
      <c r="L17" s="67" t="str">
        <f t="shared" si="4"/>
        <v>Très bonnes</v>
      </c>
      <c r="M17" s="68" t="s">
        <v>41</v>
      </c>
      <c r="N17" s="69" t="s">
        <v>41</v>
      </c>
      <c r="O17" s="39" t="s">
        <v>43</v>
      </c>
      <c r="P17" s="37">
        <v>42719</v>
      </c>
      <c r="Q17" s="38">
        <f t="shared" si="5"/>
        <v>2</v>
      </c>
      <c r="R17" s="38" t="str">
        <f t="shared" si="6"/>
        <v>Insuffisante</v>
      </c>
      <c r="S17" s="38">
        <f t="shared" si="7"/>
        <v>5</v>
      </c>
      <c r="T17" s="38">
        <f t="shared" si="8"/>
        <v>5</v>
      </c>
      <c r="U17" s="40">
        <f t="shared" si="9"/>
        <v>5</v>
      </c>
      <c r="V17" s="40">
        <f t="shared" si="10"/>
        <v>4</v>
      </c>
      <c r="W17" s="70">
        <f t="shared" si="11"/>
        <v>5</v>
      </c>
      <c r="X17" s="25"/>
    </row>
    <row r="18" spans="1:24" x14ac:dyDescent="0.25">
      <c r="A18" s="57" t="s">
        <v>30</v>
      </c>
      <c r="B18" s="57" t="s">
        <v>45</v>
      </c>
      <c r="C18" s="58">
        <v>2</v>
      </c>
      <c r="D18" s="59" t="str">
        <f t="shared" si="0"/>
        <v>Mauvais</v>
      </c>
      <c r="E18" s="60">
        <v>2</v>
      </c>
      <c r="F18" s="61" t="str">
        <f t="shared" si="1"/>
        <v>Mauvaises</v>
      </c>
      <c r="G18" s="62">
        <v>4</v>
      </c>
      <c r="H18" s="63" t="str">
        <f t="shared" si="2"/>
        <v>Bonnes</v>
      </c>
      <c r="I18" s="64">
        <v>4</v>
      </c>
      <c r="J18" s="65" t="str">
        <f t="shared" si="3"/>
        <v>Importante</v>
      </c>
      <c r="K18" s="66">
        <v>2</v>
      </c>
      <c r="L18" s="67" t="str">
        <f t="shared" si="4"/>
        <v>Mauvaises</v>
      </c>
      <c r="M18" s="68" t="s">
        <v>10</v>
      </c>
      <c r="N18" s="69" t="s">
        <v>8</v>
      </c>
      <c r="O18" s="39" t="s">
        <v>43</v>
      </c>
      <c r="P18" s="37">
        <v>42719</v>
      </c>
      <c r="Q18" s="38">
        <f t="shared" si="5"/>
        <v>2</v>
      </c>
      <c r="R18" s="38" t="str">
        <f t="shared" si="6"/>
        <v>Insuffisante</v>
      </c>
      <c r="S18" s="38">
        <f t="shared" si="7"/>
        <v>2</v>
      </c>
      <c r="T18" s="38">
        <f t="shared" si="8"/>
        <v>2</v>
      </c>
      <c r="U18" s="40">
        <f t="shared" si="9"/>
        <v>4</v>
      </c>
      <c r="V18" s="40">
        <f t="shared" si="10"/>
        <v>4</v>
      </c>
      <c r="W18" s="70">
        <f t="shared" si="11"/>
        <v>2</v>
      </c>
      <c r="X18" s="25"/>
    </row>
    <row r="19" spans="1:24" x14ac:dyDescent="0.25">
      <c r="A19" s="57" t="s">
        <v>28</v>
      </c>
      <c r="B19" s="57" t="s">
        <v>41</v>
      </c>
      <c r="C19" s="58">
        <v>5</v>
      </c>
      <c r="D19" s="59" t="str">
        <f t="shared" si="0"/>
        <v>très bon</v>
      </c>
      <c r="E19" s="60">
        <v>5</v>
      </c>
      <c r="F19" s="61" t="str">
        <f t="shared" si="1"/>
        <v>Très bonnes</v>
      </c>
      <c r="G19" s="62">
        <v>5</v>
      </c>
      <c r="H19" s="63" t="str">
        <f t="shared" si="2"/>
        <v>Très bonnes</v>
      </c>
      <c r="I19" s="64">
        <v>3</v>
      </c>
      <c r="J19" s="65" t="str">
        <f t="shared" si="3"/>
        <v>Adaptée</v>
      </c>
      <c r="K19" s="66">
        <v>4</v>
      </c>
      <c r="L19" s="67" t="str">
        <f t="shared" si="4"/>
        <v>Bonnes</v>
      </c>
      <c r="M19" s="68" t="s">
        <v>41</v>
      </c>
      <c r="N19" s="69" t="s">
        <v>41</v>
      </c>
      <c r="O19" s="39" t="s">
        <v>43</v>
      </c>
      <c r="P19" s="37">
        <v>42719</v>
      </c>
      <c r="Q19" s="38">
        <f t="shared" si="5"/>
        <v>4</v>
      </c>
      <c r="R19" s="38" t="str">
        <f t="shared" si="6"/>
        <v>Importante</v>
      </c>
      <c r="S19" s="38">
        <f t="shared" si="7"/>
        <v>5</v>
      </c>
      <c r="T19" s="38">
        <f t="shared" si="8"/>
        <v>5</v>
      </c>
      <c r="U19" s="40">
        <f t="shared" si="9"/>
        <v>5</v>
      </c>
      <c r="V19" s="40">
        <f t="shared" si="10"/>
        <v>3</v>
      </c>
      <c r="W19" s="70">
        <f t="shared" si="11"/>
        <v>4</v>
      </c>
      <c r="X19" s="25"/>
    </row>
    <row r="20" spans="1:24" x14ac:dyDescent="0.25">
      <c r="A20" s="57" t="s">
        <v>28</v>
      </c>
      <c r="B20" s="57" t="s">
        <v>17</v>
      </c>
      <c r="C20" s="58">
        <v>5</v>
      </c>
      <c r="D20" s="59" t="str">
        <f t="shared" si="0"/>
        <v>très bon</v>
      </c>
      <c r="E20" s="60">
        <v>4</v>
      </c>
      <c r="F20" s="61" t="str">
        <f t="shared" si="1"/>
        <v>Bonnes</v>
      </c>
      <c r="G20" s="62">
        <v>4</v>
      </c>
      <c r="H20" s="63" t="str">
        <f t="shared" si="2"/>
        <v>Bonnes</v>
      </c>
      <c r="I20" s="64">
        <v>5</v>
      </c>
      <c r="J20" s="65" t="str">
        <f t="shared" si="3"/>
        <v>Trop importante</v>
      </c>
      <c r="K20" s="66">
        <v>4</v>
      </c>
      <c r="L20" s="67" t="str">
        <f t="shared" si="4"/>
        <v>Bonnes</v>
      </c>
      <c r="M20" s="68" t="s">
        <v>8</v>
      </c>
      <c r="N20" s="69" t="s">
        <v>41</v>
      </c>
      <c r="O20" s="39" t="s">
        <v>43</v>
      </c>
      <c r="P20" s="37">
        <v>42719</v>
      </c>
      <c r="Q20" s="38">
        <f t="shared" si="5"/>
        <v>0</v>
      </c>
      <c r="R20" s="38" t="str">
        <f t="shared" si="6"/>
        <v>Non précisé</v>
      </c>
      <c r="S20" s="38">
        <f t="shared" si="7"/>
        <v>5</v>
      </c>
      <c r="T20" s="38">
        <f t="shared" si="8"/>
        <v>4</v>
      </c>
      <c r="U20" s="40">
        <f t="shared" si="9"/>
        <v>4</v>
      </c>
      <c r="V20" s="40">
        <f t="shared" si="10"/>
        <v>5</v>
      </c>
      <c r="W20" s="70">
        <f t="shared" si="11"/>
        <v>4</v>
      </c>
      <c r="X20" s="25"/>
    </row>
    <row r="21" spans="1:24" x14ac:dyDescent="0.25">
      <c r="A21" s="57" t="s">
        <v>30</v>
      </c>
      <c r="B21" s="57" t="s">
        <v>18</v>
      </c>
      <c r="C21" s="58">
        <v>3</v>
      </c>
      <c r="D21" s="59" t="str">
        <f t="shared" si="0"/>
        <v>Moyen</v>
      </c>
      <c r="E21" s="60">
        <v>3</v>
      </c>
      <c r="F21" s="61" t="str">
        <f t="shared" si="1"/>
        <v>Moyennes</v>
      </c>
      <c r="G21" s="62">
        <v>4</v>
      </c>
      <c r="H21" s="63" t="str">
        <f t="shared" si="2"/>
        <v>Bonnes</v>
      </c>
      <c r="I21" s="64">
        <v>4</v>
      </c>
      <c r="J21" s="65" t="str">
        <f t="shared" si="3"/>
        <v>Importante</v>
      </c>
      <c r="K21" s="66">
        <v>3</v>
      </c>
      <c r="L21" s="67" t="str">
        <f t="shared" si="4"/>
        <v>Moyennes</v>
      </c>
      <c r="M21" s="68" t="s">
        <v>10</v>
      </c>
      <c r="N21" s="69" t="s">
        <v>41</v>
      </c>
      <c r="O21" s="39" t="s">
        <v>43</v>
      </c>
      <c r="P21" s="37">
        <v>42719</v>
      </c>
      <c r="Q21" s="38">
        <f t="shared" si="5"/>
        <v>2</v>
      </c>
      <c r="R21" s="38" t="str">
        <f t="shared" si="6"/>
        <v>Insuffisante</v>
      </c>
      <c r="S21" s="38">
        <f t="shared" si="7"/>
        <v>3</v>
      </c>
      <c r="T21" s="38">
        <f t="shared" si="8"/>
        <v>3</v>
      </c>
      <c r="U21" s="40">
        <f t="shared" si="9"/>
        <v>4</v>
      </c>
      <c r="V21" s="40">
        <f t="shared" si="10"/>
        <v>4</v>
      </c>
      <c r="W21" s="70">
        <f t="shared" si="11"/>
        <v>3</v>
      </c>
      <c r="X21" s="25"/>
    </row>
    <row r="22" spans="1:24" x14ac:dyDescent="0.25">
      <c r="A22" s="57" t="s">
        <v>30</v>
      </c>
      <c r="B22" s="57" t="s">
        <v>18</v>
      </c>
      <c r="C22" s="58">
        <v>4</v>
      </c>
      <c r="D22" s="59" t="str">
        <f t="shared" si="0"/>
        <v>Bon</v>
      </c>
      <c r="E22" s="60">
        <v>4</v>
      </c>
      <c r="F22" s="61" t="str">
        <f t="shared" si="1"/>
        <v>Bonnes</v>
      </c>
      <c r="G22" s="62">
        <v>4</v>
      </c>
      <c r="H22" s="63" t="str">
        <f t="shared" si="2"/>
        <v>Bonnes</v>
      </c>
      <c r="I22" s="64">
        <v>4</v>
      </c>
      <c r="J22" s="65" t="str">
        <f t="shared" si="3"/>
        <v>Importante</v>
      </c>
      <c r="K22" s="66">
        <v>3</v>
      </c>
      <c r="L22" s="67" t="str">
        <f t="shared" si="4"/>
        <v>Moyennes</v>
      </c>
      <c r="M22" s="68" t="s">
        <v>9</v>
      </c>
      <c r="N22" s="69" t="s">
        <v>12</v>
      </c>
      <c r="O22" s="39" t="s">
        <v>43</v>
      </c>
      <c r="P22" s="37">
        <v>42719</v>
      </c>
      <c r="Q22" s="38">
        <f t="shared" si="5"/>
        <v>2</v>
      </c>
      <c r="R22" s="38" t="str">
        <f t="shared" si="6"/>
        <v>Insuffisante</v>
      </c>
      <c r="S22" s="38">
        <f t="shared" si="7"/>
        <v>4</v>
      </c>
      <c r="T22" s="38">
        <f t="shared" si="8"/>
        <v>4</v>
      </c>
      <c r="U22" s="40">
        <f t="shared" si="9"/>
        <v>4</v>
      </c>
      <c r="V22" s="40">
        <f t="shared" si="10"/>
        <v>4</v>
      </c>
      <c r="W22" s="70">
        <f t="shared" si="11"/>
        <v>3</v>
      </c>
      <c r="X22" s="25"/>
    </row>
    <row r="23" spans="1:24" x14ac:dyDescent="0.25">
      <c r="A23" s="57" t="s">
        <v>30</v>
      </c>
      <c r="B23" s="57" t="s">
        <v>45</v>
      </c>
      <c r="C23" s="58">
        <v>2</v>
      </c>
      <c r="D23" s="59" t="str">
        <f t="shared" si="0"/>
        <v>Mauvais</v>
      </c>
      <c r="E23" s="60">
        <v>3</v>
      </c>
      <c r="F23" s="61" t="str">
        <f t="shared" si="1"/>
        <v>Moyennes</v>
      </c>
      <c r="G23" s="62">
        <v>1</v>
      </c>
      <c r="H23" s="63" t="str">
        <f t="shared" si="2"/>
        <v>Très mauvaises</v>
      </c>
      <c r="I23" s="64">
        <v>5</v>
      </c>
      <c r="J23" s="65" t="str">
        <f t="shared" si="3"/>
        <v>Trop importante</v>
      </c>
      <c r="K23" s="66">
        <v>1</v>
      </c>
      <c r="L23" s="67" t="str">
        <f t="shared" si="4"/>
        <v>Très mauvaises</v>
      </c>
      <c r="M23" s="68" t="s">
        <v>9</v>
      </c>
      <c r="N23" s="69" t="s">
        <v>11</v>
      </c>
      <c r="O23" s="39" t="s">
        <v>43</v>
      </c>
      <c r="P23" s="37">
        <v>42719</v>
      </c>
      <c r="Q23" s="38">
        <f t="shared" si="5"/>
        <v>0</v>
      </c>
      <c r="R23" s="38" t="str">
        <f t="shared" si="6"/>
        <v>Non précisé</v>
      </c>
      <c r="S23" s="38">
        <f t="shared" si="7"/>
        <v>2</v>
      </c>
      <c r="T23" s="38">
        <f t="shared" si="8"/>
        <v>3</v>
      </c>
      <c r="U23" s="40">
        <f t="shared" si="9"/>
        <v>1</v>
      </c>
      <c r="V23" s="40">
        <f t="shared" si="10"/>
        <v>5</v>
      </c>
      <c r="W23" s="70">
        <f t="shared" si="11"/>
        <v>1</v>
      </c>
      <c r="X23" s="25"/>
    </row>
    <row r="24" spans="1:24" x14ac:dyDescent="0.25">
      <c r="A24" s="57" t="s">
        <v>41</v>
      </c>
      <c r="B24" s="57" t="s">
        <v>41</v>
      </c>
      <c r="C24" s="58">
        <v>5</v>
      </c>
      <c r="D24" s="59" t="str">
        <f t="shared" si="0"/>
        <v>très bon</v>
      </c>
      <c r="E24" s="60">
        <v>5</v>
      </c>
      <c r="F24" s="61" t="str">
        <f t="shared" si="1"/>
        <v>Très bonnes</v>
      </c>
      <c r="G24" s="62">
        <v>5</v>
      </c>
      <c r="H24" s="63" t="str">
        <f t="shared" si="2"/>
        <v>Très bonnes</v>
      </c>
      <c r="I24" s="64">
        <v>4</v>
      </c>
      <c r="J24" s="65" t="str">
        <f t="shared" si="3"/>
        <v>Importante</v>
      </c>
      <c r="K24" s="66">
        <v>5</v>
      </c>
      <c r="L24" s="67" t="str">
        <f t="shared" si="4"/>
        <v>Très bonnes</v>
      </c>
      <c r="M24" s="68" t="s">
        <v>8</v>
      </c>
      <c r="N24" s="69" t="s">
        <v>41</v>
      </c>
      <c r="O24" s="39" t="s">
        <v>44</v>
      </c>
      <c r="P24" s="37">
        <v>42719</v>
      </c>
      <c r="Q24" s="38">
        <f t="shared" si="5"/>
        <v>2</v>
      </c>
      <c r="R24" s="38" t="str">
        <f t="shared" si="6"/>
        <v>Insuffisante</v>
      </c>
      <c r="S24" s="38">
        <f t="shared" si="7"/>
        <v>5</v>
      </c>
      <c r="T24" s="38">
        <f t="shared" si="8"/>
        <v>5</v>
      </c>
      <c r="U24" s="40">
        <f t="shared" si="9"/>
        <v>5</v>
      </c>
      <c r="V24" s="40">
        <f t="shared" si="10"/>
        <v>4</v>
      </c>
      <c r="W24" s="70">
        <f t="shared" si="11"/>
        <v>5</v>
      </c>
      <c r="X24" s="25"/>
    </row>
    <row r="25" spans="1:24" x14ac:dyDescent="0.25">
      <c r="A25" s="57" t="s">
        <v>41</v>
      </c>
      <c r="B25" s="57" t="s">
        <v>41</v>
      </c>
      <c r="C25" s="58">
        <v>3</v>
      </c>
      <c r="D25" s="71" t="str">
        <f t="shared" ref="D25:D33" si="12">Mention(C25)</f>
        <v>Moyen</v>
      </c>
      <c r="E25" s="60">
        <v>4</v>
      </c>
      <c r="F25" s="72" t="str">
        <f t="shared" ref="F25:F33" si="13">Mentionf(E25)</f>
        <v>Bonnes</v>
      </c>
      <c r="G25" s="62">
        <v>3</v>
      </c>
      <c r="H25" s="73" t="str">
        <f t="shared" ref="H25:H33" si="14">Mentionf(G25)</f>
        <v>Moyennes</v>
      </c>
      <c r="I25" s="64">
        <v>5</v>
      </c>
      <c r="J25" s="74" t="str">
        <f t="shared" ref="J25:J33" si="15">Mentionct(I25)</f>
        <v>Trop importante</v>
      </c>
      <c r="K25" s="66">
        <v>2</v>
      </c>
      <c r="L25" s="75" t="str">
        <f t="shared" ref="L25:L33" si="16">Mentionf(K25)</f>
        <v>Mauvaises</v>
      </c>
      <c r="M25" s="68" t="s">
        <v>9</v>
      </c>
      <c r="N25" s="69" t="s">
        <v>11</v>
      </c>
      <c r="O25" s="39" t="s">
        <v>43</v>
      </c>
      <c r="P25" s="37">
        <v>42719</v>
      </c>
      <c r="Q25" s="38">
        <f t="shared" si="5"/>
        <v>0</v>
      </c>
      <c r="R25" s="38" t="str">
        <f t="shared" si="6"/>
        <v>Non précisé</v>
      </c>
      <c r="S25" s="38">
        <f t="shared" si="7"/>
        <v>3</v>
      </c>
      <c r="T25" s="38">
        <f t="shared" si="8"/>
        <v>4</v>
      </c>
      <c r="U25" s="40">
        <f t="shared" si="9"/>
        <v>3</v>
      </c>
      <c r="V25" s="40">
        <f t="shared" si="10"/>
        <v>5</v>
      </c>
      <c r="W25" s="70">
        <f t="shared" si="11"/>
        <v>2</v>
      </c>
      <c r="X25" s="25"/>
    </row>
    <row r="26" spans="1:24" x14ac:dyDescent="0.25">
      <c r="A26" s="57" t="s">
        <v>27</v>
      </c>
      <c r="B26" s="57" t="s">
        <v>16</v>
      </c>
      <c r="C26" s="58">
        <v>3</v>
      </c>
      <c r="D26" s="71" t="str">
        <f t="shared" si="12"/>
        <v>Moyen</v>
      </c>
      <c r="E26" s="60">
        <v>4</v>
      </c>
      <c r="F26" s="72" t="str">
        <f t="shared" si="13"/>
        <v>Bonnes</v>
      </c>
      <c r="G26" s="62">
        <v>4</v>
      </c>
      <c r="H26" s="73" t="str">
        <f t="shared" si="14"/>
        <v>Bonnes</v>
      </c>
      <c r="I26" s="64">
        <v>4</v>
      </c>
      <c r="J26" s="74" t="str">
        <f t="shared" si="15"/>
        <v>Importante</v>
      </c>
      <c r="K26" s="66">
        <v>3</v>
      </c>
      <c r="L26" s="75" t="str">
        <f t="shared" si="16"/>
        <v>Moyennes</v>
      </c>
      <c r="M26" s="68" t="s">
        <v>12</v>
      </c>
      <c r="N26" s="69" t="s">
        <v>11</v>
      </c>
      <c r="O26" s="39" t="s">
        <v>43</v>
      </c>
      <c r="P26" s="37">
        <v>42719</v>
      </c>
      <c r="Q26" s="38">
        <f t="shared" si="5"/>
        <v>2</v>
      </c>
      <c r="R26" s="38" t="str">
        <f t="shared" si="6"/>
        <v>Insuffisante</v>
      </c>
      <c r="S26" s="38">
        <f t="shared" si="7"/>
        <v>3</v>
      </c>
      <c r="T26" s="38">
        <f t="shared" si="8"/>
        <v>4</v>
      </c>
      <c r="U26" s="40">
        <f t="shared" si="9"/>
        <v>4</v>
      </c>
      <c r="V26" s="40">
        <f t="shared" si="10"/>
        <v>4</v>
      </c>
      <c r="W26" s="70">
        <f t="shared" si="11"/>
        <v>3</v>
      </c>
      <c r="X26" s="25"/>
    </row>
    <row r="27" spans="1:24" x14ac:dyDescent="0.25">
      <c r="A27" s="57" t="s">
        <v>30</v>
      </c>
      <c r="B27" s="57" t="s">
        <v>18</v>
      </c>
      <c r="C27" s="58">
        <v>2</v>
      </c>
      <c r="D27" s="71" t="str">
        <f t="shared" si="12"/>
        <v>Mauvais</v>
      </c>
      <c r="E27" s="60">
        <v>2</v>
      </c>
      <c r="F27" s="72" t="str">
        <f t="shared" si="13"/>
        <v>Mauvaises</v>
      </c>
      <c r="G27" s="62">
        <v>1</v>
      </c>
      <c r="H27" s="73" t="str">
        <f t="shared" si="14"/>
        <v>Très mauvaises</v>
      </c>
      <c r="I27" s="64">
        <v>3</v>
      </c>
      <c r="J27" s="74" t="str">
        <f t="shared" si="15"/>
        <v>Adaptée</v>
      </c>
      <c r="K27" s="66">
        <v>2</v>
      </c>
      <c r="L27" s="75" t="str">
        <f t="shared" si="16"/>
        <v>Mauvaises</v>
      </c>
      <c r="M27" s="68" t="s">
        <v>41</v>
      </c>
      <c r="N27" s="69" t="s">
        <v>10</v>
      </c>
      <c r="O27" s="39" t="s">
        <v>43</v>
      </c>
      <c r="P27" s="37">
        <v>42719</v>
      </c>
      <c r="Q27" s="38">
        <f t="shared" si="5"/>
        <v>4</v>
      </c>
      <c r="R27" s="38" t="str">
        <f t="shared" si="6"/>
        <v>Importante</v>
      </c>
      <c r="S27" s="38">
        <f t="shared" si="7"/>
        <v>2</v>
      </c>
      <c r="T27" s="38">
        <f t="shared" si="8"/>
        <v>2</v>
      </c>
      <c r="U27" s="40">
        <f t="shared" si="9"/>
        <v>1</v>
      </c>
      <c r="V27" s="40">
        <f t="shared" si="10"/>
        <v>3</v>
      </c>
      <c r="W27" s="70">
        <f t="shared" si="11"/>
        <v>2</v>
      </c>
      <c r="X27" s="25"/>
    </row>
    <row r="28" spans="1:24" x14ac:dyDescent="0.25">
      <c r="A28" s="57" t="s">
        <v>27</v>
      </c>
      <c r="B28" s="57" t="s">
        <v>18</v>
      </c>
      <c r="C28" s="58">
        <v>3</v>
      </c>
      <c r="D28" s="71" t="str">
        <f t="shared" si="12"/>
        <v>Moyen</v>
      </c>
      <c r="E28" s="60">
        <v>4</v>
      </c>
      <c r="F28" s="72" t="str">
        <f t="shared" si="13"/>
        <v>Bonnes</v>
      </c>
      <c r="G28" s="62">
        <v>3</v>
      </c>
      <c r="H28" s="73" t="str">
        <f t="shared" si="14"/>
        <v>Moyennes</v>
      </c>
      <c r="I28" s="64">
        <v>3</v>
      </c>
      <c r="J28" s="74" t="str">
        <f t="shared" si="15"/>
        <v>Adaptée</v>
      </c>
      <c r="K28" s="66">
        <v>2</v>
      </c>
      <c r="L28" s="75" t="str">
        <f t="shared" si="16"/>
        <v>Mauvaises</v>
      </c>
      <c r="M28" s="68" t="s">
        <v>41</v>
      </c>
      <c r="N28" s="69" t="s">
        <v>41</v>
      </c>
      <c r="O28" s="39" t="s">
        <v>43</v>
      </c>
      <c r="P28" s="37">
        <v>42719</v>
      </c>
      <c r="Q28" s="38">
        <f t="shared" si="5"/>
        <v>4</v>
      </c>
      <c r="R28" s="38" t="str">
        <f t="shared" si="6"/>
        <v>Importante</v>
      </c>
      <c r="S28" s="38">
        <f t="shared" si="7"/>
        <v>3</v>
      </c>
      <c r="T28" s="38">
        <f t="shared" si="8"/>
        <v>4</v>
      </c>
      <c r="U28" s="40">
        <f t="shared" si="9"/>
        <v>3</v>
      </c>
      <c r="V28" s="40">
        <f t="shared" si="10"/>
        <v>3</v>
      </c>
      <c r="W28" s="70">
        <f t="shared" si="11"/>
        <v>2</v>
      </c>
      <c r="X28" s="25"/>
    </row>
    <row r="29" spans="1:24" x14ac:dyDescent="0.25">
      <c r="A29" s="57" t="s">
        <v>14</v>
      </c>
      <c r="B29" s="57" t="s">
        <v>17</v>
      </c>
      <c r="C29" s="58">
        <v>5</v>
      </c>
      <c r="D29" s="71" t="str">
        <f t="shared" si="12"/>
        <v>très bon</v>
      </c>
      <c r="E29" s="60">
        <v>4</v>
      </c>
      <c r="F29" s="72" t="str">
        <f t="shared" si="13"/>
        <v>Bonnes</v>
      </c>
      <c r="G29" s="62">
        <v>5</v>
      </c>
      <c r="H29" s="73" t="str">
        <f t="shared" si="14"/>
        <v>Très bonnes</v>
      </c>
      <c r="I29" s="64">
        <v>4</v>
      </c>
      <c r="J29" s="74" t="str">
        <f t="shared" si="15"/>
        <v>Importante</v>
      </c>
      <c r="K29" s="66">
        <v>3</v>
      </c>
      <c r="L29" s="75" t="str">
        <f t="shared" si="16"/>
        <v>Moyennes</v>
      </c>
      <c r="M29" s="68" t="s">
        <v>9</v>
      </c>
      <c r="N29" s="69" t="s">
        <v>11</v>
      </c>
      <c r="O29" s="39" t="s">
        <v>43</v>
      </c>
      <c r="P29" s="37">
        <v>42719</v>
      </c>
      <c r="Q29" s="38">
        <f t="shared" si="5"/>
        <v>2</v>
      </c>
      <c r="R29" s="38" t="str">
        <f t="shared" si="6"/>
        <v>Insuffisante</v>
      </c>
      <c r="S29" s="38">
        <f t="shared" si="7"/>
        <v>5</v>
      </c>
      <c r="T29" s="38">
        <f t="shared" si="8"/>
        <v>4</v>
      </c>
      <c r="U29" s="40">
        <f t="shared" si="9"/>
        <v>5</v>
      </c>
      <c r="V29" s="40">
        <f t="shared" si="10"/>
        <v>4</v>
      </c>
      <c r="W29" s="70">
        <f t="shared" si="11"/>
        <v>3</v>
      </c>
      <c r="X29" s="25"/>
    </row>
    <row r="30" spans="1:24" x14ac:dyDescent="0.25">
      <c r="A30" s="57" t="s">
        <v>14</v>
      </c>
      <c r="B30" s="57" t="s">
        <v>18</v>
      </c>
      <c r="C30" s="58">
        <v>5</v>
      </c>
      <c r="D30" s="71" t="str">
        <f t="shared" si="12"/>
        <v>très bon</v>
      </c>
      <c r="E30" s="60">
        <v>4</v>
      </c>
      <c r="F30" s="72" t="str">
        <f t="shared" si="13"/>
        <v>Bonnes</v>
      </c>
      <c r="G30" s="62">
        <v>5</v>
      </c>
      <c r="H30" s="73" t="str">
        <f t="shared" si="14"/>
        <v>Très bonnes</v>
      </c>
      <c r="I30" s="64">
        <v>4</v>
      </c>
      <c r="J30" s="74" t="str">
        <f t="shared" si="15"/>
        <v>Importante</v>
      </c>
      <c r="K30" s="66">
        <v>4</v>
      </c>
      <c r="L30" s="75" t="str">
        <f t="shared" si="16"/>
        <v>Bonnes</v>
      </c>
      <c r="M30" s="68" t="s">
        <v>10</v>
      </c>
      <c r="N30" s="69" t="s">
        <v>12</v>
      </c>
      <c r="O30" s="39" t="s">
        <v>43</v>
      </c>
      <c r="P30" s="37">
        <v>42719</v>
      </c>
      <c r="Q30" s="38">
        <f t="shared" si="5"/>
        <v>2</v>
      </c>
      <c r="R30" s="38" t="str">
        <f t="shared" si="6"/>
        <v>Insuffisante</v>
      </c>
      <c r="S30" s="38">
        <f t="shared" si="7"/>
        <v>5</v>
      </c>
      <c r="T30" s="38">
        <f t="shared" si="8"/>
        <v>4</v>
      </c>
      <c r="U30" s="40">
        <f t="shared" si="9"/>
        <v>5</v>
      </c>
      <c r="V30" s="40">
        <f t="shared" si="10"/>
        <v>4</v>
      </c>
      <c r="W30" s="70">
        <f t="shared" si="11"/>
        <v>4</v>
      </c>
      <c r="X30" s="25"/>
    </row>
    <row r="31" spans="1:24" x14ac:dyDescent="0.25">
      <c r="A31" s="57" t="s">
        <v>27</v>
      </c>
      <c r="B31" s="57" t="s">
        <v>41</v>
      </c>
      <c r="C31" s="58">
        <v>5</v>
      </c>
      <c r="D31" s="71" t="str">
        <f t="shared" si="12"/>
        <v>très bon</v>
      </c>
      <c r="E31" s="60">
        <v>5</v>
      </c>
      <c r="F31" s="72" t="str">
        <f t="shared" si="13"/>
        <v>Très bonnes</v>
      </c>
      <c r="G31" s="62">
        <v>4</v>
      </c>
      <c r="H31" s="73" t="str">
        <f t="shared" si="14"/>
        <v>Bonnes</v>
      </c>
      <c r="I31" s="64">
        <v>4</v>
      </c>
      <c r="J31" s="74" t="str">
        <f t="shared" si="15"/>
        <v>Importante</v>
      </c>
      <c r="K31" s="66">
        <v>4</v>
      </c>
      <c r="L31" s="75" t="str">
        <f t="shared" si="16"/>
        <v>Bonnes</v>
      </c>
      <c r="M31" s="68" t="s">
        <v>41</v>
      </c>
      <c r="N31" s="69" t="s">
        <v>41</v>
      </c>
      <c r="O31" s="39" t="s">
        <v>43</v>
      </c>
      <c r="P31" s="37">
        <v>42719</v>
      </c>
      <c r="Q31" s="38">
        <f t="shared" si="5"/>
        <v>2</v>
      </c>
      <c r="R31" s="38" t="str">
        <f t="shared" si="6"/>
        <v>Insuffisante</v>
      </c>
      <c r="S31" s="38">
        <f t="shared" si="7"/>
        <v>5</v>
      </c>
      <c r="T31" s="38">
        <f t="shared" si="8"/>
        <v>5</v>
      </c>
      <c r="U31" s="40">
        <f t="shared" si="9"/>
        <v>4</v>
      </c>
      <c r="V31" s="40">
        <f t="shared" si="10"/>
        <v>4</v>
      </c>
      <c r="W31" s="70">
        <f t="shared" si="11"/>
        <v>4</v>
      </c>
      <c r="X31" s="25"/>
    </row>
    <row r="32" spans="1:24" x14ac:dyDescent="0.25">
      <c r="A32" s="57" t="s">
        <v>41</v>
      </c>
      <c r="B32" s="57" t="s">
        <v>32</v>
      </c>
      <c r="C32" s="58">
        <v>5</v>
      </c>
      <c r="D32" s="71" t="str">
        <f t="shared" si="12"/>
        <v>très bon</v>
      </c>
      <c r="E32" s="60">
        <v>4</v>
      </c>
      <c r="F32" s="72" t="str">
        <f t="shared" si="13"/>
        <v>Bonnes</v>
      </c>
      <c r="G32" s="62">
        <v>4</v>
      </c>
      <c r="H32" s="73" t="str">
        <f t="shared" si="14"/>
        <v>Bonnes</v>
      </c>
      <c r="I32" s="64">
        <v>3</v>
      </c>
      <c r="J32" s="74" t="str">
        <f t="shared" si="15"/>
        <v>Adaptée</v>
      </c>
      <c r="K32" s="66">
        <v>4</v>
      </c>
      <c r="L32" s="75" t="str">
        <f t="shared" si="16"/>
        <v>Bonnes</v>
      </c>
      <c r="M32" s="68" t="s">
        <v>41</v>
      </c>
      <c r="N32" s="69" t="s">
        <v>41</v>
      </c>
      <c r="O32" s="39" t="s">
        <v>43</v>
      </c>
      <c r="P32" s="37">
        <v>42719</v>
      </c>
      <c r="Q32" s="38">
        <f t="shared" si="5"/>
        <v>4</v>
      </c>
      <c r="R32" s="38" t="str">
        <f t="shared" si="6"/>
        <v>Importante</v>
      </c>
      <c r="S32" s="38">
        <f t="shared" si="7"/>
        <v>5</v>
      </c>
      <c r="T32" s="38">
        <f t="shared" si="8"/>
        <v>4</v>
      </c>
      <c r="U32" s="40">
        <f t="shared" si="9"/>
        <v>4</v>
      </c>
      <c r="V32" s="40">
        <f t="shared" si="10"/>
        <v>3</v>
      </c>
      <c r="W32" s="70">
        <f t="shared" si="11"/>
        <v>4</v>
      </c>
      <c r="X32" s="25"/>
    </row>
    <row r="33" spans="1:24" x14ac:dyDescent="0.25">
      <c r="A33" s="57" t="s">
        <v>28</v>
      </c>
      <c r="B33" s="57" t="s">
        <v>18</v>
      </c>
      <c r="C33" s="58">
        <v>5</v>
      </c>
      <c r="D33" s="71" t="str">
        <f t="shared" si="12"/>
        <v>très bon</v>
      </c>
      <c r="E33" s="60">
        <v>5</v>
      </c>
      <c r="F33" s="72" t="str">
        <f t="shared" si="13"/>
        <v>Très bonnes</v>
      </c>
      <c r="G33" s="62">
        <v>5</v>
      </c>
      <c r="H33" s="73" t="str">
        <f t="shared" si="14"/>
        <v>Très bonnes</v>
      </c>
      <c r="I33" s="64">
        <v>4</v>
      </c>
      <c r="J33" s="74" t="str">
        <f t="shared" si="15"/>
        <v>Importante</v>
      </c>
      <c r="K33" s="66">
        <v>5</v>
      </c>
      <c r="L33" s="75" t="str">
        <f t="shared" si="16"/>
        <v>Très bonnes</v>
      </c>
      <c r="M33" s="68" t="s">
        <v>41</v>
      </c>
      <c r="N33" s="69" t="s">
        <v>41</v>
      </c>
      <c r="O33" s="39" t="s">
        <v>43</v>
      </c>
      <c r="P33" s="37">
        <v>42719</v>
      </c>
      <c r="Q33" s="38">
        <f t="shared" si="5"/>
        <v>2</v>
      </c>
      <c r="R33" s="38" t="str">
        <f t="shared" si="6"/>
        <v>Insuffisante</v>
      </c>
      <c r="S33" s="38">
        <f t="shared" si="7"/>
        <v>5</v>
      </c>
      <c r="T33" s="38">
        <f t="shared" si="8"/>
        <v>5</v>
      </c>
      <c r="U33" s="40">
        <f t="shared" si="9"/>
        <v>5</v>
      </c>
      <c r="V33" s="40">
        <f t="shared" si="10"/>
        <v>4</v>
      </c>
      <c r="W33" s="70">
        <f t="shared" si="11"/>
        <v>5</v>
      </c>
      <c r="X33" s="25"/>
    </row>
    <row r="34" spans="1:24" x14ac:dyDescent="0.25">
      <c r="A34" s="57" t="s">
        <v>28</v>
      </c>
      <c r="B34" s="57" t="s">
        <v>17</v>
      </c>
      <c r="C34" s="58">
        <v>5</v>
      </c>
      <c r="D34" s="71" t="str">
        <f t="shared" ref="D34:D49" si="17">Mention(C34)</f>
        <v>très bon</v>
      </c>
      <c r="E34" s="60">
        <v>5</v>
      </c>
      <c r="F34" s="72" t="str">
        <f t="shared" ref="F34:F49" si="18">Mentionf(E34)</f>
        <v>Très bonnes</v>
      </c>
      <c r="G34" s="62">
        <v>5</v>
      </c>
      <c r="H34" s="73" t="str">
        <f t="shared" ref="H34:H49" si="19">Mentionf(G34)</f>
        <v>Très bonnes</v>
      </c>
      <c r="I34" s="64">
        <v>4</v>
      </c>
      <c r="J34" s="74" t="str">
        <f t="shared" ref="J34:J49" si="20">Mentionct(I34)</f>
        <v>Importante</v>
      </c>
      <c r="K34" s="66">
        <v>5</v>
      </c>
      <c r="L34" s="75" t="str">
        <f t="shared" ref="L34:L49" si="21">Mentionf(K34)</f>
        <v>Très bonnes</v>
      </c>
      <c r="M34" s="68" t="s">
        <v>41</v>
      </c>
      <c r="N34" s="69" t="s">
        <v>41</v>
      </c>
      <c r="O34" s="39" t="s">
        <v>43</v>
      </c>
      <c r="P34" s="37">
        <v>42719</v>
      </c>
      <c r="Q34" s="38">
        <f t="shared" si="5"/>
        <v>2</v>
      </c>
      <c r="R34" s="38" t="str">
        <f t="shared" si="6"/>
        <v>Insuffisante</v>
      </c>
      <c r="S34" s="38">
        <f t="shared" ref="S34:S64" si="22">C34</f>
        <v>5</v>
      </c>
      <c r="T34" s="38">
        <f t="shared" ref="T34:T64" si="23">E34</f>
        <v>5</v>
      </c>
      <c r="U34" s="40">
        <f t="shared" ref="U34:U64" si="24">G34</f>
        <v>5</v>
      </c>
      <c r="V34" s="40">
        <f t="shared" ref="V34:V64" si="25">I34</f>
        <v>4</v>
      </c>
      <c r="W34" s="70">
        <f t="shared" ref="W34:W64" si="26">K34</f>
        <v>5</v>
      </c>
      <c r="X34" s="25"/>
    </row>
    <row r="35" spans="1:24" x14ac:dyDescent="0.25">
      <c r="A35" s="57" t="s">
        <v>14</v>
      </c>
      <c r="B35" s="57" t="s">
        <v>18</v>
      </c>
      <c r="C35" s="58">
        <v>5</v>
      </c>
      <c r="D35" s="71" t="str">
        <f t="shared" si="17"/>
        <v>très bon</v>
      </c>
      <c r="E35" s="60">
        <v>5</v>
      </c>
      <c r="F35" s="72" t="str">
        <f t="shared" si="18"/>
        <v>Très bonnes</v>
      </c>
      <c r="G35" s="62">
        <v>4</v>
      </c>
      <c r="H35" s="73" t="str">
        <f t="shared" si="19"/>
        <v>Bonnes</v>
      </c>
      <c r="I35" s="64">
        <v>3</v>
      </c>
      <c r="J35" s="74" t="str">
        <f t="shared" si="20"/>
        <v>Adaptée</v>
      </c>
      <c r="K35" s="66">
        <v>4</v>
      </c>
      <c r="L35" s="75" t="str">
        <f t="shared" si="21"/>
        <v>Bonnes</v>
      </c>
      <c r="M35" s="68" t="s">
        <v>8</v>
      </c>
      <c r="N35" s="69" t="s">
        <v>12</v>
      </c>
      <c r="O35" s="39" t="s">
        <v>43</v>
      </c>
      <c r="P35" s="37">
        <v>42719</v>
      </c>
      <c r="Q35" s="38">
        <f t="shared" si="5"/>
        <v>4</v>
      </c>
      <c r="R35" s="38" t="str">
        <f t="shared" si="6"/>
        <v>Importante</v>
      </c>
      <c r="S35" s="38">
        <f t="shared" si="22"/>
        <v>5</v>
      </c>
      <c r="T35" s="38">
        <f t="shared" si="23"/>
        <v>5</v>
      </c>
      <c r="U35" s="40">
        <f t="shared" si="24"/>
        <v>4</v>
      </c>
      <c r="V35" s="40">
        <f t="shared" si="25"/>
        <v>3</v>
      </c>
      <c r="W35" s="70">
        <f t="shared" si="26"/>
        <v>4</v>
      </c>
      <c r="X35" s="25"/>
    </row>
    <row r="36" spans="1:24" x14ac:dyDescent="0.25">
      <c r="A36" s="57" t="s">
        <v>41</v>
      </c>
      <c r="B36" s="57" t="s">
        <v>41</v>
      </c>
      <c r="C36" s="58">
        <v>1</v>
      </c>
      <c r="D36" s="71" t="str">
        <f t="shared" si="17"/>
        <v>Très mauvais</v>
      </c>
      <c r="E36" s="60">
        <v>4</v>
      </c>
      <c r="F36" s="72" t="str">
        <f t="shared" si="18"/>
        <v>Bonnes</v>
      </c>
      <c r="G36" s="62">
        <v>1</v>
      </c>
      <c r="H36" s="73" t="str">
        <f t="shared" si="19"/>
        <v>Très mauvaises</v>
      </c>
      <c r="I36" s="64">
        <v>4</v>
      </c>
      <c r="J36" s="74" t="str">
        <f t="shared" si="20"/>
        <v>Importante</v>
      </c>
      <c r="K36" s="66">
        <v>1</v>
      </c>
      <c r="L36" s="75" t="str">
        <f t="shared" si="21"/>
        <v>Très mauvaises</v>
      </c>
      <c r="M36" s="68" t="s">
        <v>41</v>
      </c>
      <c r="N36" s="69" t="s">
        <v>41</v>
      </c>
      <c r="O36" s="39" t="s">
        <v>44</v>
      </c>
      <c r="P36" s="37">
        <v>42719</v>
      </c>
      <c r="Q36" s="40">
        <f t="shared" ref="Q36:Q49" si="27">IF(I36&lt;2.5,5-((((5-I36)-2.5)/2.5)*5),5-(((I36-2.5)/2.5)*5))</f>
        <v>2</v>
      </c>
      <c r="R36" s="40" t="str">
        <f t="shared" ref="R36:R49" si="28">Mentionct(Q36)</f>
        <v>Insuffisante</v>
      </c>
      <c r="S36" s="40">
        <f t="shared" si="22"/>
        <v>1</v>
      </c>
      <c r="T36" s="38">
        <f t="shared" si="23"/>
        <v>4</v>
      </c>
      <c r="U36" s="40">
        <f t="shared" si="24"/>
        <v>1</v>
      </c>
      <c r="V36" s="40">
        <f t="shared" si="25"/>
        <v>4</v>
      </c>
      <c r="W36" s="70">
        <f t="shared" si="26"/>
        <v>1</v>
      </c>
      <c r="X36" s="25"/>
    </row>
    <row r="37" spans="1:24" x14ac:dyDescent="0.25">
      <c r="A37" s="57" t="s">
        <v>30</v>
      </c>
      <c r="B37" s="57" t="s">
        <v>45</v>
      </c>
      <c r="C37" s="58">
        <v>3</v>
      </c>
      <c r="D37" s="71" t="str">
        <f t="shared" si="17"/>
        <v>Moyen</v>
      </c>
      <c r="E37" s="60">
        <v>5</v>
      </c>
      <c r="F37" s="72" t="str">
        <f t="shared" si="18"/>
        <v>Très bonnes</v>
      </c>
      <c r="G37" s="62">
        <v>1</v>
      </c>
      <c r="H37" s="73" t="str">
        <f t="shared" si="19"/>
        <v>Très mauvaises</v>
      </c>
      <c r="I37" s="64">
        <v>3</v>
      </c>
      <c r="J37" s="74" t="str">
        <f t="shared" si="20"/>
        <v>Adaptée</v>
      </c>
      <c r="K37" s="66">
        <v>2</v>
      </c>
      <c r="L37" s="75" t="str">
        <f t="shared" si="21"/>
        <v>Mauvaises</v>
      </c>
      <c r="M37" s="68" t="s">
        <v>41</v>
      </c>
      <c r="N37" s="69" t="s">
        <v>41</v>
      </c>
      <c r="O37" s="39" t="s">
        <v>44</v>
      </c>
      <c r="P37" s="37">
        <v>42719</v>
      </c>
      <c r="Q37" s="40">
        <f t="shared" si="27"/>
        <v>4</v>
      </c>
      <c r="R37" s="40" t="str">
        <f t="shared" si="28"/>
        <v>Importante</v>
      </c>
      <c r="S37" s="40">
        <f t="shared" si="22"/>
        <v>3</v>
      </c>
      <c r="T37" s="38">
        <f t="shared" si="23"/>
        <v>5</v>
      </c>
      <c r="U37" s="40">
        <f t="shared" si="24"/>
        <v>1</v>
      </c>
      <c r="V37" s="40">
        <f t="shared" si="25"/>
        <v>3</v>
      </c>
      <c r="W37" s="70">
        <f t="shared" si="26"/>
        <v>2</v>
      </c>
      <c r="X37" s="25"/>
    </row>
    <row r="38" spans="1:24" x14ac:dyDescent="0.25">
      <c r="A38" s="57" t="s">
        <v>30</v>
      </c>
      <c r="B38" s="57" t="s">
        <v>18</v>
      </c>
      <c r="C38" s="58">
        <v>2</v>
      </c>
      <c r="D38" s="71" t="str">
        <f t="shared" si="17"/>
        <v>Mauvais</v>
      </c>
      <c r="E38" s="60">
        <v>5</v>
      </c>
      <c r="F38" s="72" t="str">
        <f t="shared" si="18"/>
        <v>Très bonnes</v>
      </c>
      <c r="G38" s="62">
        <v>1</v>
      </c>
      <c r="H38" s="73" t="str">
        <f t="shared" si="19"/>
        <v>Très mauvaises</v>
      </c>
      <c r="I38" s="64">
        <v>4</v>
      </c>
      <c r="J38" s="74" t="str">
        <f t="shared" si="20"/>
        <v>Importante</v>
      </c>
      <c r="K38" s="66">
        <v>3</v>
      </c>
      <c r="L38" s="75" t="str">
        <f t="shared" si="21"/>
        <v>Moyennes</v>
      </c>
      <c r="M38" s="68" t="s">
        <v>41</v>
      </c>
      <c r="N38" s="69" t="s">
        <v>41</v>
      </c>
      <c r="O38" s="39" t="s">
        <v>44</v>
      </c>
      <c r="P38" s="37">
        <v>42719</v>
      </c>
      <c r="Q38" s="40">
        <f t="shared" si="27"/>
        <v>2</v>
      </c>
      <c r="R38" s="40" t="str">
        <f t="shared" si="28"/>
        <v>Insuffisante</v>
      </c>
      <c r="S38" s="40">
        <f t="shared" si="22"/>
        <v>2</v>
      </c>
      <c r="T38" s="38">
        <f t="shared" si="23"/>
        <v>5</v>
      </c>
      <c r="U38" s="40">
        <f t="shared" si="24"/>
        <v>1</v>
      </c>
      <c r="V38" s="40">
        <f t="shared" si="25"/>
        <v>4</v>
      </c>
      <c r="W38" s="70">
        <f t="shared" si="26"/>
        <v>3</v>
      </c>
      <c r="X38" s="25"/>
    </row>
    <row r="39" spans="1:24" x14ac:dyDescent="0.25">
      <c r="A39" s="57" t="s">
        <v>41</v>
      </c>
      <c r="B39" s="57" t="s">
        <v>41</v>
      </c>
      <c r="C39" s="58">
        <v>3</v>
      </c>
      <c r="D39" s="71" t="str">
        <f t="shared" si="17"/>
        <v>Moyen</v>
      </c>
      <c r="E39" s="60">
        <v>3</v>
      </c>
      <c r="F39" s="72" t="str">
        <f t="shared" si="18"/>
        <v>Moyennes</v>
      </c>
      <c r="G39" s="62">
        <v>3</v>
      </c>
      <c r="H39" s="73" t="str">
        <f t="shared" si="19"/>
        <v>Moyennes</v>
      </c>
      <c r="I39" s="64">
        <v>5</v>
      </c>
      <c r="J39" s="74" t="str">
        <f t="shared" si="20"/>
        <v>Trop importante</v>
      </c>
      <c r="K39" s="66">
        <v>3</v>
      </c>
      <c r="L39" s="75" t="str">
        <f t="shared" si="21"/>
        <v>Moyennes</v>
      </c>
      <c r="M39" s="68" t="s">
        <v>41</v>
      </c>
      <c r="N39" s="69" t="s">
        <v>41</v>
      </c>
      <c r="O39" s="39" t="s">
        <v>43</v>
      </c>
      <c r="P39" s="37">
        <v>42719</v>
      </c>
      <c r="Q39" s="40">
        <f t="shared" si="27"/>
        <v>0</v>
      </c>
      <c r="R39" s="40" t="str">
        <f t="shared" si="28"/>
        <v>Non précisé</v>
      </c>
      <c r="S39" s="40">
        <f t="shared" si="22"/>
        <v>3</v>
      </c>
      <c r="T39" s="38">
        <f t="shared" si="23"/>
        <v>3</v>
      </c>
      <c r="U39" s="40">
        <f t="shared" si="24"/>
        <v>3</v>
      </c>
      <c r="V39" s="40">
        <f t="shared" si="25"/>
        <v>5</v>
      </c>
      <c r="W39" s="70">
        <f t="shared" si="26"/>
        <v>3</v>
      </c>
      <c r="X39" s="25"/>
    </row>
    <row r="40" spans="1:24" x14ac:dyDescent="0.25">
      <c r="A40" s="57" t="s">
        <v>28</v>
      </c>
      <c r="B40" s="57" t="s">
        <v>17</v>
      </c>
      <c r="C40" s="58">
        <v>5</v>
      </c>
      <c r="D40" s="71" t="str">
        <f t="shared" si="17"/>
        <v>très bon</v>
      </c>
      <c r="E40" s="60">
        <v>5</v>
      </c>
      <c r="F40" s="72" t="str">
        <f t="shared" si="18"/>
        <v>Très bonnes</v>
      </c>
      <c r="G40" s="62">
        <v>5</v>
      </c>
      <c r="H40" s="73" t="str">
        <f t="shared" si="19"/>
        <v>Très bonnes</v>
      </c>
      <c r="I40" s="64">
        <v>4</v>
      </c>
      <c r="J40" s="74" t="str">
        <f t="shared" si="20"/>
        <v>Importante</v>
      </c>
      <c r="K40" s="66">
        <v>4</v>
      </c>
      <c r="L40" s="75" t="str">
        <f t="shared" si="21"/>
        <v>Bonnes</v>
      </c>
      <c r="M40" s="68" t="s">
        <v>8</v>
      </c>
      <c r="N40" s="69" t="s">
        <v>41</v>
      </c>
      <c r="O40" s="39" t="s">
        <v>43</v>
      </c>
      <c r="P40" s="37">
        <v>42719</v>
      </c>
      <c r="Q40" s="40">
        <f t="shared" si="27"/>
        <v>2</v>
      </c>
      <c r="R40" s="40" t="str">
        <f t="shared" si="28"/>
        <v>Insuffisante</v>
      </c>
      <c r="S40" s="40">
        <f t="shared" si="22"/>
        <v>5</v>
      </c>
      <c r="T40" s="38">
        <f t="shared" si="23"/>
        <v>5</v>
      </c>
      <c r="U40" s="40">
        <f t="shared" si="24"/>
        <v>5</v>
      </c>
      <c r="V40" s="40">
        <f t="shared" si="25"/>
        <v>4</v>
      </c>
      <c r="W40" s="70">
        <f t="shared" si="26"/>
        <v>4</v>
      </c>
      <c r="X40" s="25"/>
    </row>
    <row r="41" spans="1:24" x14ac:dyDescent="0.25">
      <c r="A41" s="57" t="s">
        <v>30</v>
      </c>
      <c r="B41" s="57" t="s">
        <v>45</v>
      </c>
      <c r="C41" s="58">
        <v>4</v>
      </c>
      <c r="D41" s="71" t="str">
        <f t="shared" si="17"/>
        <v>Bon</v>
      </c>
      <c r="E41" s="60">
        <v>4</v>
      </c>
      <c r="F41" s="72" t="str">
        <f t="shared" si="18"/>
        <v>Bonnes</v>
      </c>
      <c r="G41" s="62">
        <v>3</v>
      </c>
      <c r="H41" s="73" t="str">
        <f t="shared" si="19"/>
        <v>Moyennes</v>
      </c>
      <c r="I41" s="64">
        <v>4</v>
      </c>
      <c r="J41" s="74" t="str">
        <f t="shared" si="20"/>
        <v>Importante</v>
      </c>
      <c r="K41" s="66">
        <v>2</v>
      </c>
      <c r="L41" s="75" t="str">
        <f t="shared" si="21"/>
        <v>Mauvaises</v>
      </c>
      <c r="M41" s="68" t="s">
        <v>9</v>
      </c>
      <c r="N41" s="69" t="s">
        <v>10</v>
      </c>
      <c r="O41" s="39" t="s">
        <v>43</v>
      </c>
      <c r="P41" s="37">
        <v>42719</v>
      </c>
      <c r="Q41" s="40">
        <f t="shared" si="27"/>
        <v>2</v>
      </c>
      <c r="R41" s="40" t="str">
        <f t="shared" si="28"/>
        <v>Insuffisante</v>
      </c>
      <c r="S41" s="40">
        <f t="shared" si="22"/>
        <v>4</v>
      </c>
      <c r="T41" s="38">
        <f t="shared" si="23"/>
        <v>4</v>
      </c>
      <c r="U41" s="40">
        <f t="shared" si="24"/>
        <v>3</v>
      </c>
      <c r="V41" s="40">
        <f t="shared" si="25"/>
        <v>4</v>
      </c>
      <c r="W41" s="70">
        <f t="shared" si="26"/>
        <v>2</v>
      </c>
      <c r="X41" s="25"/>
    </row>
    <row r="42" spans="1:24" x14ac:dyDescent="0.25">
      <c r="A42" s="57" t="s">
        <v>30</v>
      </c>
      <c r="B42" s="57" t="s">
        <v>18</v>
      </c>
      <c r="C42" s="58">
        <v>4</v>
      </c>
      <c r="D42" s="71" t="str">
        <f t="shared" si="17"/>
        <v>Bon</v>
      </c>
      <c r="E42" s="60">
        <v>4</v>
      </c>
      <c r="F42" s="72" t="str">
        <f t="shared" si="18"/>
        <v>Bonnes</v>
      </c>
      <c r="G42" s="62">
        <v>4</v>
      </c>
      <c r="H42" s="73" t="str">
        <f t="shared" si="19"/>
        <v>Bonnes</v>
      </c>
      <c r="I42" s="64">
        <v>4</v>
      </c>
      <c r="J42" s="74" t="str">
        <f t="shared" si="20"/>
        <v>Importante</v>
      </c>
      <c r="K42" s="66">
        <v>3</v>
      </c>
      <c r="L42" s="75" t="str">
        <f t="shared" si="21"/>
        <v>Moyennes</v>
      </c>
      <c r="M42" s="68" t="s">
        <v>41</v>
      </c>
      <c r="N42" s="69" t="s">
        <v>12</v>
      </c>
      <c r="O42" s="39" t="s">
        <v>43</v>
      </c>
      <c r="P42" s="41" t="s">
        <v>54</v>
      </c>
      <c r="Q42" s="40">
        <f t="shared" si="27"/>
        <v>2</v>
      </c>
      <c r="R42" s="40" t="str">
        <f t="shared" si="28"/>
        <v>Insuffisante</v>
      </c>
      <c r="S42" s="40">
        <f t="shared" si="22"/>
        <v>4</v>
      </c>
      <c r="T42" s="38">
        <f t="shared" si="23"/>
        <v>4</v>
      </c>
      <c r="U42" s="40">
        <f t="shared" si="24"/>
        <v>4</v>
      </c>
      <c r="V42" s="40">
        <f t="shared" si="25"/>
        <v>4</v>
      </c>
      <c r="W42" s="70">
        <f t="shared" si="26"/>
        <v>3</v>
      </c>
      <c r="X42" s="25"/>
    </row>
    <row r="43" spans="1:24" x14ac:dyDescent="0.25">
      <c r="A43" s="57" t="s">
        <v>14</v>
      </c>
      <c r="B43" s="57" t="s">
        <v>16</v>
      </c>
      <c r="C43" s="58">
        <v>3</v>
      </c>
      <c r="D43" s="71" t="str">
        <f t="shared" si="17"/>
        <v>Moyen</v>
      </c>
      <c r="E43" s="60">
        <v>4</v>
      </c>
      <c r="F43" s="72" t="str">
        <f t="shared" si="18"/>
        <v>Bonnes</v>
      </c>
      <c r="G43" s="62">
        <v>5</v>
      </c>
      <c r="H43" s="73" t="str">
        <f t="shared" si="19"/>
        <v>Très bonnes</v>
      </c>
      <c r="I43" s="64">
        <v>4</v>
      </c>
      <c r="J43" s="74" t="str">
        <f t="shared" si="20"/>
        <v>Importante</v>
      </c>
      <c r="K43" s="66">
        <v>2</v>
      </c>
      <c r="L43" s="75" t="str">
        <f t="shared" si="21"/>
        <v>Mauvaises</v>
      </c>
      <c r="M43" s="68" t="s">
        <v>9</v>
      </c>
      <c r="N43" s="69" t="s">
        <v>11</v>
      </c>
      <c r="O43" s="39" t="s">
        <v>43</v>
      </c>
      <c r="P43" s="37">
        <v>42719</v>
      </c>
      <c r="Q43" s="40">
        <f t="shared" si="27"/>
        <v>2</v>
      </c>
      <c r="R43" s="40" t="str">
        <f t="shared" si="28"/>
        <v>Insuffisante</v>
      </c>
      <c r="S43" s="40">
        <f t="shared" si="22"/>
        <v>3</v>
      </c>
      <c r="T43" s="38">
        <f t="shared" si="23"/>
        <v>4</v>
      </c>
      <c r="U43" s="40">
        <f t="shared" si="24"/>
        <v>5</v>
      </c>
      <c r="V43" s="40">
        <f t="shared" si="25"/>
        <v>4</v>
      </c>
      <c r="W43" s="70">
        <f t="shared" si="26"/>
        <v>2</v>
      </c>
      <c r="X43" s="25"/>
    </row>
    <row r="44" spans="1:24" x14ac:dyDescent="0.25">
      <c r="A44" s="57" t="s">
        <v>41</v>
      </c>
      <c r="B44" s="57" t="s">
        <v>41</v>
      </c>
      <c r="C44" s="58">
        <v>4</v>
      </c>
      <c r="D44" s="71" t="str">
        <f t="shared" si="17"/>
        <v>Bon</v>
      </c>
      <c r="E44" s="60">
        <v>4</v>
      </c>
      <c r="F44" s="72" t="str">
        <f t="shared" si="18"/>
        <v>Bonnes</v>
      </c>
      <c r="G44" s="62">
        <v>3</v>
      </c>
      <c r="H44" s="73" t="str">
        <f t="shared" si="19"/>
        <v>Moyennes</v>
      </c>
      <c r="I44" s="64">
        <v>5</v>
      </c>
      <c r="J44" s="74" t="str">
        <f t="shared" si="20"/>
        <v>Trop importante</v>
      </c>
      <c r="K44" s="66">
        <v>2</v>
      </c>
      <c r="L44" s="75" t="str">
        <f t="shared" si="21"/>
        <v>Mauvaises</v>
      </c>
      <c r="M44" s="68" t="s">
        <v>8</v>
      </c>
      <c r="N44" s="69" t="s">
        <v>11</v>
      </c>
      <c r="O44" s="39" t="s">
        <v>44</v>
      </c>
      <c r="P44" s="37">
        <v>42719</v>
      </c>
      <c r="Q44" s="40">
        <f t="shared" si="27"/>
        <v>0</v>
      </c>
      <c r="R44" s="40" t="str">
        <f t="shared" si="28"/>
        <v>Non précisé</v>
      </c>
      <c r="S44" s="40">
        <f t="shared" si="22"/>
        <v>4</v>
      </c>
      <c r="T44" s="38">
        <f t="shared" si="23"/>
        <v>4</v>
      </c>
      <c r="U44" s="40">
        <f t="shared" si="24"/>
        <v>3</v>
      </c>
      <c r="V44" s="40">
        <f t="shared" si="25"/>
        <v>5</v>
      </c>
      <c r="W44" s="70">
        <f t="shared" si="26"/>
        <v>2</v>
      </c>
      <c r="X44" s="25"/>
    </row>
    <row r="45" spans="1:24" x14ac:dyDescent="0.25">
      <c r="A45" s="57" t="s">
        <v>14</v>
      </c>
      <c r="B45" s="57" t="s">
        <v>17</v>
      </c>
      <c r="C45" s="58">
        <v>4</v>
      </c>
      <c r="D45" s="71" t="str">
        <f t="shared" si="17"/>
        <v>Bon</v>
      </c>
      <c r="E45" s="60">
        <v>4</v>
      </c>
      <c r="F45" s="72" t="str">
        <f t="shared" si="18"/>
        <v>Bonnes</v>
      </c>
      <c r="G45" s="62">
        <v>4</v>
      </c>
      <c r="H45" s="73" t="str">
        <f t="shared" si="19"/>
        <v>Bonnes</v>
      </c>
      <c r="I45" s="64">
        <v>4</v>
      </c>
      <c r="J45" s="74" t="str">
        <f t="shared" si="20"/>
        <v>Importante</v>
      </c>
      <c r="K45" s="66">
        <v>3</v>
      </c>
      <c r="L45" s="75" t="str">
        <f t="shared" si="21"/>
        <v>Moyennes</v>
      </c>
      <c r="M45" s="68" t="s">
        <v>41</v>
      </c>
      <c r="N45" s="69" t="s">
        <v>41</v>
      </c>
      <c r="O45" s="39" t="s">
        <v>43</v>
      </c>
      <c r="P45" s="37">
        <v>42719</v>
      </c>
      <c r="Q45" s="40">
        <f t="shared" si="27"/>
        <v>2</v>
      </c>
      <c r="R45" s="40" t="str">
        <f t="shared" si="28"/>
        <v>Insuffisante</v>
      </c>
      <c r="S45" s="40">
        <f t="shared" si="22"/>
        <v>4</v>
      </c>
      <c r="T45" s="38">
        <f t="shared" si="23"/>
        <v>4</v>
      </c>
      <c r="U45" s="40">
        <f t="shared" si="24"/>
        <v>4</v>
      </c>
      <c r="V45" s="40">
        <f t="shared" si="25"/>
        <v>4</v>
      </c>
      <c r="W45" s="70">
        <f t="shared" si="26"/>
        <v>3</v>
      </c>
      <c r="X45" s="25"/>
    </row>
    <row r="46" spans="1:24" x14ac:dyDescent="0.25">
      <c r="A46" s="57" t="s">
        <v>14</v>
      </c>
      <c r="B46" s="57" t="s">
        <v>17</v>
      </c>
      <c r="C46" s="58">
        <v>5</v>
      </c>
      <c r="D46" s="71" t="str">
        <f t="shared" si="17"/>
        <v>très bon</v>
      </c>
      <c r="E46" s="60">
        <v>5</v>
      </c>
      <c r="F46" s="72" t="str">
        <f t="shared" si="18"/>
        <v>Très bonnes</v>
      </c>
      <c r="G46" s="62">
        <v>5</v>
      </c>
      <c r="H46" s="73" t="str">
        <f t="shared" si="19"/>
        <v>Très bonnes</v>
      </c>
      <c r="I46" s="64">
        <v>4</v>
      </c>
      <c r="J46" s="74" t="str">
        <f t="shared" si="20"/>
        <v>Importante</v>
      </c>
      <c r="K46" s="66">
        <v>4</v>
      </c>
      <c r="L46" s="75" t="str">
        <f t="shared" si="21"/>
        <v>Bonnes</v>
      </c>
      <c r="M46" s="68" t="s">
        <v>11</v>
      </c>
      <c r="N46" s="69" t="s">
        <v>12</v>
      </c>
      <c r="O46" s="39" t="s">
        <v>43</v>
      </c>
      <c r="P46" s="37">
        <v>42719</v>
      </c>
      <c r="Q46" s="40">
        <f t="shared" si="27"/>
        <v>2</v>
      </c>
      <c r="R46" s="40" t="str">
        <f t="shared" si="28"/>
        <v>Insuffisante</v>
      </c>
      <c r="S46" s="40">
        <f t="shared" si="22"/>
        <v>5</v>
      </c>
      <c r="T46" s="38">
        <f t="shared" si="23"/>
        <v>5</v>
      </c>
      <c r="U46" s="40">
        <f t="shared" si="24"/>
        <v>5</v>
      </c>
      <c r="V46" s="40">
        <f t="shared" si="25"/>
        <v>4</v>
      </c>
      <c r="W46" s="70">
        <f t="shared" si="26"/>
        <v>4</v>
      </c>
      <c r="X46" s="25"/>
    </row>
    <row r="47" spans="1:24" x14ac:dyDescent="0.25">
      <c r="A47" s="57" t="s">
        <v>41</v>
      </c>
      <c r="B47" s="57" t="s">
        <v>41</v>
      </c>
      <c r="C47" s="58">
        <v>4</v>
      </c>
      <c r="D47" s="71" t="str">
        <f t="shared" si="17"/>
        <v>Bon</v>
      </c>
      <c r="E47" s="60">
        <v>4</v>
      </c>
      <c r="F47" s="72" t="str">
        <f t="shared" si="18"/>
        <v>Bonnes</v>
      </c>
      <c r="G47" s="62">
        <v>4</v>
      </c>
      <c r="H47" s="73" t="str">
        <f t="shared" si="19"/>
        <v>Bonnes</v>
      </c>
      <c r="I47" s="64">
        <v>5</v>
      </c>
      <c r="J47" s="74" t="str">
        <f t="shared" si="20"/>
        <v>Trop importante</v>
      </c>
      <c r="K47" s="66">
        <v>3</v>
      </c>
      <c r="L47" s="75" t="str">
        <f t="shared" si="21"/>
        <v>Moyennes</v>
      </c>
      <c r="M47" s="68" t="s">
        <v>41</v>
      </c>
      <c r="N47" s="69" t="s">
        <v>41</v>
      </c>
      <c r="O47" s="39" t="s">
        <v>43</v>
      </c>
      <c r="P47" s="37">
        <v>42719</v>
      </c>
      <c r="Q47" s="40">
        <f t="shared" si="27"/>
        <v>0</v>
      </c>
      <c r="R47" s="40" t="str">
        <f t="shared" si="28"/>
        <v>Non précisé</v>
      </c>
      <c r="S47" s="40">
        <f t="shared" si="22"/>
        <v>4</v>
      </c>
      <c r="T47" s="38">
        <f t="shared" si="23"/>
        <v>4</v>
      </c>
      <c r="U47" s="40">
        <f t="shared" si="24"/>
        <v>4</v>
      </c>
      <c r="V47" s="40">
        <f t="shared" si="25"/>
        <v>5</v>
      </c>
      <c r="W47" s="70">
        <f t="shared" si="26"/>
        <v>3</v>
      </c>
      <c r="X47" s="25"/>
    </row>
    <row r="48" spans="1:24" x14ac:dyDescent="0.25">
      <c r="A48" s="57" t="s">
        <v>41</v>
      </c>
      <c r="B48" s="57" t="s">
        <v>41</v>
      </c>
      <c r="C48" s="58">
        <v>2</v>
      </c>
      <c r="D48" s="71" t="str">
        <f t="shared" si="17"/>
        <v>Mauvais</v>
      </c>
      <c r="E48" s="60">
        <v>5</v>
      </c>
      <c r="F48" s="72" t="str">
        <f t="shared" si="18"/>
        <v>Très bonnes</v>
      </c>
      <c r="G48" s="62">
        <v>1</v>
      </c>
      <c r="H48" s="73" t="str">
        <f t="shared" si="19"/>
        <v>Très mauvaises</v>
      </c>
      <c r="I48" s="64">
        <v>5</v>
      </c>
      <c r="J48" s="74" t="str">
        <f t="shared" si="20"/>
        <v>Trop importante</v>
      </c>
      <c r="K48" s="66">
        <v>2</v>
      </c>
      <c r="L48" s="75" t="str">
        <f t="shared" si="21"/>
        <v>Mauvaises</v>
      </c>
      <c r="M48" s="68" t="s">
        <v>41</v>
      </c>
      <c r="N48" s="69" t="s">
        <v>12</v>
      </c>
      <c r="O48" s="39" t="s">
        <v>44</v>
      </c>
      <c r="P48" s="37">
        <v>42719</v>
      </c>
      <c r="Q48" s="40">
        <f t="shared" si="27"/>
        <v>0</v>
      </c>
      <c r="R48" s="40" t="str">
        <f t="shared" si="28"/>
        <v>Non précisé</v>
      </c>
      <c r="S48" s="40">
        <f t="shared" si="22"/>
        <v>2</v>
      </c>
      <c r="T48" s="38">
        <f t="shared" si="23"/>
        <v>5</v>
      </c>
      <c r="U48" s="40">
        <f t="shared" si="24"/>
        <v>1</v>
      </c>
      <c r="V48" s="40">
        <f t="shared" si="25"/>
        <v>5</v>
      </c>
      <c r="W48" s="70">
        <f t="shared" si="26"/>
        <v>2</v>
      </c>
      <c r="X48" s="25"/>
    </row>
    <row r="49" spans="1:24" x14ac:dyDescent="0.25">
      <c r="A49" s="57" t="s">
        <v>30</v>
      </c>
      <c r="B49" s="57" t="s">
        <v>18</v>
      </c>
      <c r="C49" s="58">
        <v>3</v>
      </c>
      <c r="D49" s="71" t="str">
        <f t="shared" si="17"/>
        <v>Moyen</v>
      </c>
      <c r="E49" s="60">
        <v>5</v>
      </c>
      <c r="F49" s="72" t="str">
        <f t="shared" si="18"/>
        <v>Très bonnes</v>
      </c>
      <c r="G49" s="62">
        <v>2</v>
      </c>
      <c r="H49" s="73" t="str">
        <f t="shared" si="19"/>
        <v>Mauvaises</v>
      </c>
      <c r="I49" s="64">
        <v>5</v>
      </c>
      <c r="J49" s="74" t="str">
        <f t="shared" si="20"/>
        <v>Trop importante</v>
      </c>
      <c r="K49" s="66">
        <v>1</v>
      </c>
      <c r="L49" s="75" t="str">
        <f t="shared" si="21"/>
        <v>Très mauvaises</v>
      </c>
      <c r="M49" s="68" t="s">
        <v>41</v>
      </c>
      <c r="N49" s="69" t="s">
        <v>11</v>
      </c>
      <c r="O49" s="39" t="s">
        <v>44</v>
      </c>
      <c r="P49" s="37">
        <v>42719</v>
      </c>
      <c r="Q49" s="40">
        <f t="shared" si="27"/>
        <v>0</v>
      </c>
      <c r="R49" s="40" t="str">
        <f t="shared" si="28"/>
        <v>Non précisé</v>
      </c>
      <c r="S49" s="40">
        <f t="shared" si="22"/>
        <v>3</v>
      </c>
      <c r="T49" s="38">
        <f t="shared" si="23"/>
        <v>5</v>
      </c>
      <c r="U49" s="40">
        <f t="shared" si="24"/>
        <v>2</v>
      </c>
      <c r="V49" s="40">
        <f t="shared" si="25"/>
        <v>5</v>
      </c>
      <c r="W49" s="70">
        <f t="shared" si="26"/>
        <v>1</v>
      </c>
      <c r="X49" s="25"/>
    </row>
    <row r="50" spans="1:24" x14ac:dyDescent="0.25">
      <c r="A50" s="57" t="s">
        <v>30</v>
      </c>
      <c r="B50" s="57" t="s">
        <v>18</v>
      </c>
      <c r="C50" s="58">
        <v>3</v>
      </c>
      <c r="D50" s="71" t="str">
        <f t="shared" ref="D50:D51" si="29">Mention(C50)</f>
        <v>Moyen</v>
      </c>
      <c r="E50" s="60">
        <v>5</v>
      </c>
      <c r="F50" s="72" t="str">
        <f t="shared" ref="F50:F51" si="30">Mentionf(E50)</f>
        <v>Très bonnes</v>
      </c>
      <c r="G50" s="62">
        <v>3</v>
      </c>
      <c r="H50" s="73" t="str">
        <f t="shared" ref="H50:H51" si="31">Mentionf(G50)</f>
        <v>Moyennes</v>
      </c>
      <c r="I50" s="64">
        <v>5</v>
      </c>
      <c r="J50" s="74" t="str">
        <f t="shared" ref="J50:J51" si="32">Mentionct(I50)</f>
        <v>Trop importante</v>
      </c>
      <c r="K50" s="66">
        <v>2</v>
      </c>
      <c r="L50" s="75" t="str">
        <f t="shared" ref="L50:L51" si="33">Mentionf(K50)</f>
        <v>Mauvaises</v>
      </c>
      <c r="M50" s="68" t="s">
        <v>9</v>
      </c>
      <c r="N50" s="69" t="s">
        <v>11</v>
      </c>
      <c r="O50" s="39" t="s">
        <v>44</v>
      </c>
      <c r="P50" s="37">
        <v>42719</v>
      </c>
      <c r="Q50" s="40">
        <f t="shared" ref="Q50:Q51" si="34">IF(I50&lt;2.5,5-((((5-I50)-2.5)/2.5)*5),5-(((I50-2.5)/2.5)*5))</f>
        <v>0</v>
      </c>
      <c r="R50" s="40" t="str">
        <f t="shared" ref="R50:R51" si="35">Mentionct(Q50)</f>
        <v>Non précisé</v>
      </c>
      <c r="S50" s="40">
        <f t="shared" si="22"/>
        <v>3</v>
      </c>
      <c r="T50" s="38">
        <f t="shared" si="23"/>
        <v>5</v>
      </c>
      <c r="U50" s="40">
        <f t="shared" si="24"/>
        <v>3</v>
      </c>
      <c r="V50" s="40">
        <f t="shared" si="25"/>
        <v>5</v>
      </c>
      <c r="W50" s="70">
        <f t="shared" si="26"/>
        <v>2</v>
      </c>
      <c r="X50" s="25"/>
    </row>
    <row r="51" spans="1:24" x14ac:dyDescent="0.25">
      <c r="A51" s="57" t="s">
        <v>41</v>
      </c>
      <c r="B51" s="57" t="s">
        <v>41</v>
      </c>
      <c r="C51" s="58">
        <v>3</v>
      </c>
      <c r="D51" s="71" t="str">
        <f t="shared" si="29"/>
        <v>Moyen</v>
      </c>
      <c r="E51" s="60">
        <v>5</v>
      </c>
      <c r="F51" s="72" t="str">
        <f t="shared" si="30"/>
        <v>Très bonnes</v>
      </c>
      <c r="G51" s="62">
        <v>3</v>
      </c>
      <c r="H51" s="73" t="str">
        <f t="shared" si="31"/>
        <v>Moyennes</v>
      </c>
      <c r="I51" s="64">
        <v>4</v>
      </c>
      <c r="J51" s="74" t="str">
        <f t="shared" si="32"/>
        <v>Importante</v>
      </c>
      <c r="K51" s="66">
        <v>3</v>
      </c>
      <c r="L51" s="75" t="str">
        <f t="shared" si="33"/>
        <v>Moyennes</v>
      </c>
      <c r="M51" s="68" t="s">
        <v>41</v>
      </c>
      <c r="N51" s="69" t="s">
        <v>41</v>
      </c>
      <c r="O51" s="39" t="s">
        <v>44</v>
      </c>
      <c r="P51" s="37">
        <v>42719</v>
      </c>
      <c r="Q51" s="40">
        <f t="shared" si="34"/>
        <v>2</v>
      </c>
      <c r="R51" s="40" t="str">
        <f t="shared" si="35"/>
        <v>Insuffisante</v>
      </c>
      <c r="S51" s="40">
        <f t="shared" si="22"/>
        <v>3</v>
      </c>
      <c r="T51" s="38">
        <f t="shared" si="23"/>
        <v>5</v>
      </c>
      <c r="U51" s="40">
        <f t="shared" si="24"/>
        <v>3</v>
      </c>
      <c r="V51" s="40">
        <f t="shared" si="25"/>
        <v>4</v>
      </c>
      <c r="W51" s="70">
        <f t="shared" si="26"/>
        <v>3</v>
      </c>
      <c r="X51" s="25"/>
    </row>
    <row r="52" spans="1:24" x14ac:dyDescent="0.25">
      <c r="A52" s="57" t="s">
        <v>30</v>
      </c>
      <c r="B52" s="57" t="s">
        <v>18</v>
      </c>
      <c r="C52" s="58">
        <v>2</v>
      </c>
      <c r="D52" s="71" t="str">
        <f t="shared" ref="D52:D64" si="36">Mention(C52)</f>
        <v>Mauvais</v>
      </c>
      <c r="E52" s="60">
        <v>4</v>
      </c>
      <c r="F52" s="72" t="str">
        <f t="shared" ref="F52:F64" si="37">Mentionf(E52)</f>
        <v>Bonnes</v>
      </c>
      <c r="G52" s="62">
        <v>1</v>
      </c>
      <c r="H52" s="73" t="str">
        <f t="shared" ref="H52:H64" si="38">Mentionf(G52)</f>
        <v>Très mauvaises</v>
      </c>
      <c r="I52" s="64">
        <v>5</v>
      </c>
      <c r="J52" s="74" t="str">
        <f t="shared" ref="J52:J64" si="39">Mentionct(I52)</f>
        <v>Trop importante</v>
      </c>
      <c r="K52" s="66">
        <v>1</v>
      </c>
      <c r="L52" s="75" t="str">
        <f t="shared" ref="L52:L64" si="40">Mentionf(K52)</f>
        <v>Très mauvaises</v>
      </c>
      <c r="M52" s="68" t="s">
        <v>41</v>
      </c>
      <c r="N52" s="69" t="s">
        <v>10</v>
      </c>
      <c r="O52" s="39" t="s">
        <v>44</v>
      </c>
      <c r="P52" s="37">
        <v>42719</v>
      </c>
      <c r="Q52" s="40">
        <f t="shared" ref="Q52:Q64" si="41">IF(I52&lt;2.5,5-((((5-I52)-2.5)/2.5)*5),5-(((I52-2.5)/2.5)*5))</f>
        <v>0</v>
      </c>
      <c r="R52" s="40" t="str">
        <f t="shared" ref="R52:R64" si="42">Mentionct(Q52)</f>
        <v>Non précisé</v>
      </c>
      <c r="S52" s="40">
        <f t="shared" si="22"/>
        <v>2</v>
      </c>
      <c r="T52" s="38">
        <f t="shared" si="23"/>
        <v>4</v>
      </c>
      <c r="U52" s="40">
        <f t="shared" si="24"/>
        <v>1</v>
      </c>
      <c r="V52" s="40">
        <f t="shared" si="25"/>
        <v>5</v>
      </c>
      <c r="W52" s="70">
        <f t="shared" si="26"/>
        <v>1</v>
      </c>
      <c r="X52" s="25"/>
    </row>
    <row r="53" spans="1:24" x14ac:dyDescent="0.25">
      <c r="A53" s="57" t="s">
        <v>41</v>
      </c>
      <c r="B53" s="57" t="s">
        <v>41</v>
      </c>
      <c r="C53" s="58">
        <v>5</v>
      </c>
      <c r="D53" s="71" t="str">
        <f t="shared" si="36"/>
        <v>très bon</v>
      </c>
      <c r="E53" s="60">
        <v>5</v>
      </c>
      <c r="F53" s="72" t="str">
        <f t="shared" si="37"/>
        <v>Très bonnes</v>
      </c>
      <c r="G53" s="62">
        <v>5</v>
      </c>
      <c r="H53" s="73" t="str">
        <f t="shared" si="38"/>
        <v>Très bonnes</v>
      </c>
      <c r="I53" s="64">
        <v>3</v>
      </c>
      <c r="J53" s="74" t="str">
        <f t="shared" si="39"/>
        <v>Adaptée</v>
      </c>
      <c r="K53" s="66">
        <v>3</v>
      </c>
      <c r="L53" s="75" t="str">
        <f t="shared" si="40"/>
        <v>Moyennes</v>
      </c>
      <c r="M53" s="68" t="s">
        <v>9</v>
      </c>
      <c r="N53" s="69" t="s">
        <v>41</v>
      </c>
      <c r="O53" s="39" t="s">
        <v>43</v>
      </c>
      <c r="P53" s="37">
        <v>42719</v>
      </c>
      <c r="Q53" s="40">
        <f t="shared" si="41"/>
        <v>4</v>
      </c>
      <c r="R53" s="40" t="str">
        <f t="shared" si="42"/>
        <v>Importante</v>
      </c>
      <c r="S53" s="40">
        <f t="shared" si="22"/>
        <v>5</v>
      </c>
      <c r="T53" s="38">
        <f t="shared" si="23"/>
        <v>5</v>
      </c>
      <c r="U53" s="40">
        <f t="shared" si="24"/>
        <v>5</v>
      </c>
      <c r="V53" s="40">
        <f t="shared" si="25"/>
        <v>3</v>
      </c>
      <c r="W53" s="70">
        <f t="shared" si="26"/>
        <v>3</v>
      </c>
      <c r="X53" s="25"/>
    </row>
    <row r="54" spans="1:24" x14ac:dyDescent="0.25">
      <c r="A54" s="57" t="s">
        <v>41</v>
      </c>
      <c r="B54" s="57" t="s">
        <v>41</v>
      </c>
      <c r="C54" s="58">
        <v>4</v>
      </c>
      <c r="D54" s="71" t="str">
        <f t="shared" si="36"/>
        <v>Bon</v>
      </c>
      <c r="E54" s="60">
        <v>5</v>
      </c>
      <c r="F54" s="72" t="str">
        <f t="shared" si="37"/>
        <v>Très bonnes</v>
      </c>
      <c r="G54" s="62">
        <v>3</v>
      </c>
      <c r="H54" s="73" t="str">
        <f t="shared" si="38"/>
        <v>Moyennes</v>
      </c>
      <c r="I54" s="64">
        <v>4</v>
      </c>
      <c r="J54" s="74" t="str">
        <f t="shared" si="39"/>
        <v>Importante</v>
      </c>
      <c r="K54" s="66">
        <v>4</v>
      </c>
      <c r="L54" s="75" t="str">
        <f t="shared" si="40"/>
        <v>Bonnes</v>
      </c>
      <c r="M54" s="68" t="s">
        <v>41</v>
      </c>
      <c r="N54" s="69" t="s">
        <v>41</v>
      </c>
      <c r="O54" s="39" t="s">
        <v>43</v>
      </c>
      <c r="P54" s="37">
        <v>42719</v>
      </c>
      <c r="Q54" s="40">
        <f t="shared" si="41"/>
        <v>2</v>
      </c>
      <c r="R54" s="40" t="str">
        <f t="shared" si="42"/>
        <v>Insuffisante</v>
      </c>
      <c r="S54" s="40">
        <f t="shared" si="22"/>
        <v>4</v>
      </c>
      <c r="T54" s="38">
        <f t="shared" si="23"/>
        <v>5</v>
      </c>
      <c r="U54" s="40">
        <f t="shared" si="24"/>
        <v>3</v>
      </c>
      <c r="V54" s="40">
        <f t="shared" si="25"/>
        <v>4</v>
      </c>
      <c r="W54" s="70">
        <f t="shared" si="26"/>
        <v>4</v>
      </c>
      <c r="X54" s="25"/>
    </row>
    <row r="55" spans="1:24" x14ac:dyDescent="0.25">
      <c r="A55" s="57" t="s">
        <v>41</v>
      </c>
      <c r="B55" s="57" t="s">
        <v>41</v>
      </c>
      <c r="C55" s="58">
        <v>4</v>
      </c>
      <c r="D55" s="71" t="str">
        <f t="shared" si="36"/>
        <v>Bon</v>
      </c>
      <c r="E55" s="60">
        <v>5</v>
      </c>
      <c r="F55" s="72" t="str">
        <f t="shared" si="37"/>
        <v>Très bonnes</v>
      </c>
      <c r="G55" s="62">
        <v>4</v>
      </c>
      <c r="H55" s="73" t="str">
        <f t="shared" si="38"/>
        <v>Bonnes</v>
      </c>
      <c r="I55" s="64">
        <v>5</v>
      </c>
      <c r="J55" s="74" t="str">
        <f t="shared" si="39"/>
        <v>Trop importante</v>
      </c>
      <c r="K55" s="66">
        <v>3</v>
      </c>
      <c r="L55" s="75" t="str">
        <f t="shared" si="40"/>
        <v>Moyennes</v>
      </c>
      <c r="M55" s="68" t="s">
        <v>9</v>
      </c>
      <c r="N55" s="69" t="s">
        <v>11</v>
      </c>
      <c r="O55" s="39" t="s">
        <v>43</v>
      </c>
      <c r="P55" s="37">
        <v>42719</v>
      </c>
      <c r="Q55" s="40">
        <f t="shared" si="41"/>
        <v>0</v>
      </c>
      <c r="R55" s="40" t="str">
        <f t="shared" si="42"/>
        <v>Non précisé</v>
      </c>
      <c r="S55" s="40">
        <f t="shared" si="22"/>
        <v>4</v>
      </c>
      <c r="T55" s="38">
        <f t="shared" si="23"/>
        <v>5</v>
      </c>
      <c r="U55" s="40">
        <f t="shared" si="24"/>
        <v>4</v>
      </c>
      <c r="V55" s="40">
        <f t="shared" si="25"/>
        <v>5</v>
      </c>
      <c r="W55" s="70">
        <f t="shared" si="26"/>
        <v>3</v>
      </c>
      <c r="X55" s="25"/>
    </row>
    <row r="56" spans="1:24" x14ac:dyDescent="0.25">
      <c r="A56" s="57" t="s">
        <v>30</v>
      </c>
      <c r="B56" s="57" t="s">
        <v>18</v>
      </c>
      <c r="C56" s="58">
        <v>3</v>
      </c>
      <c r="D56" s="71" t="str">
        <f t="shared" si="36"/>
        <v>Moyen</v>
      </c>
      <c r="E56" s="60">
        <v>4</v>
      </c>
      <c r="F56" s="72" t="str">
        <f t="shared" si="37"/>
        <v>Bonnes</v>
      </c>
      <c r="G56" s="62">
        <v>3</v>
      </c>
      <c r="H56" s="73" t="str">
        <f t="shared" si="38"/>
        <v>Moyennes</v>
      </c>
      <c r="I56" s="64">
        <v>4</v>
      </c>
      <c r="J56" s="74" t="str">
        <f t="shared" si="39"/>
        <v>Importante</v>
      </c>
      <c r="K56" s="66">
        <v>3</v>
      </c>
      <c r="L56" s="75" t="str">
        <f t="shared" si="40"/>
        <v>Moyennes</v>
      </c>
      <c r="M56" s="68" t="s">
        <v>41</v>
      </c>
      <c r="N56" s="69" t="s">
        <v>41</v>
      </c>
      <c r="O56" s="39" t="s">
        <v>44</v>
      </c>
      <c r="P56" s="37">
        <v>42719</v>
      </c>
      <c r="Q56" s="40">
        <f t="shared" si="41"/>
        <v>2</v>
      </c>
      <c r="R56" s="40" t="str">
        <f t="shared" si="42"/>
        <v>Insuffisante</v>
      </c>
      <c r="S56" s="40">
        <f t="shared" si="22"/>
        <v>3</v>
      </c>
      <c r="T56" s="38">
        <f t="shared" si="23"/>
        <v>4</v>
      </c>
      <c r="U56" s="40">
        <f t="shared" si="24"/>
        <v>3</v>
      </c>
      <c r="V56" s="40">
        <f t="shared" si="25"/>
        <v>4</v>
      </c>
      <c r="W56" s="70">
        <f t="shared" si="26"/>
        <v>3</v>
      </c>
      <c r="X56" s="25"/>
    </row>
    <row r="57" spans="1:24" x14ac:dyDescent="0.25">
      <c r="A57" s="57" t="s">
        <v>30</v>
      </c>
      <c r="B57" s="57" t="s">
        <v>41</v>
      </c>
      <c r="C57" s="58">
        <v>1</v>
      </c>
      <c r="D57" s="71" t="str">
        <f t="shared" si="36"/>
        <v>Très mauvais</v>
      </c>
      <c r="E57" s="60">
        <v>3</v>
      </c>
      <c r="F57" s="72" t="str">
        <f t="shared" si="37"/>
        <v>Moyennes</v>
      </c>
      <c r="G57" s="62">
        <v>3</v>
      </c>
      <c r="H57" s="73" t="str">
        <f t="shared" si="38"/>
        <v>Moyennes</v>
      </c>
      <c r="I57" s="64">
        <v>3</v>
      </c>
      <c r="J57" s="74" t="str">
        <f t="shared" si="39"/>
        <v>Adaptée</v>
      </c>
      <c r="K57" s="66">
        <v>1</v>
      </c>
      <c r="L57" s="75" t="str">
        <f t="shared" si="40"/>
        <v>Très mauvaises</v>
      </c>
      <c r="M57" s="68" t="s">
        <v>41</v>
      </c>
      <c r="N57" s="69" t="s">
        <v>41</v>
      </c>
      <c r="O57" s="39" t="s">
        <v>44</v>
      </c>
      <c r="P57" s="37">
        <v>42719</v>
      </c>
      <c r="Q57" s="40">
        <f t="shared" si="41"/>
        <v>4</v>
      </c>
      <c r="R57" s="40" t="str">
        <f t="shared" si="42"/>
        <v>Importante</v>
      </c>
      <c r="S57" s="40">
        <f t="shared" si="22"/>
        <v>1</v>
      </c>
      <c r="T57" s="38">
        <f t="shared" si="23"/>
        <v>3</v>
      </c>
      <c r="U57" s="40">
        <f t="shared" si="24"/>
        <v>3</v>
      </c>
      <c r="V57" s="40">
        <f t="shared" si="25"/>
        <v>3</v>
      </c>
      <c r="W57" s="70">
        <f t="shared" si="26"/>
        <v>1</v>
      </c>
      <c r="X57" s="25"/>
    </row>
    <row r="58" spans="1:24" x14ac:dyDescent="0.25">
      <c r="A58" s="57" t="s">
        <v>41</v>
      </c>
      <c r="B58" s="57" t="s">
        <v>41</v>
      </c>
      <c r="C58" s="58">
        <v>3</v>
      </c>
      <c r="D58" s="71" t="str">
        <f t="shared" si="36"/>
        <v>Moyen</v>
      </c>
      <c r="E58" s="60">
        <v>4</v>
      </c>
      <c r="F58" s="72" t="str">
        <f t="shared" si="37"/>
        <v>Bonnes</v>
      </c>
      <c r="G58" s="62">
        <v>4</v>
      </c>
      <c r="H58" s="73" t="str">
        <f t="shared" si="38"/>
        <v>Bonnes</v>
      </c>
      <c r="I58" s="64">
        <v>5</v>
      </c>
      <c r="J58" s="74" t="str">
        <f t="shared" si="39"/>
        <v>Trop importante</v>
      </c>
      <c r="K58" s="66">
        <v>3</v>
      </c>
      <c r="L58" s="75" t="str">
        <f t="shared" si="40"/>
        <v>Moyennes</v>
      </c>
      <c r="M58" s="68" t="s">
        <v>41</v>
      </c>
      <c r="N58" s="69" t="s">
        <v>41</v>
      </c>
      <c r="O58" s="39" t="s">
        <v>44</v>
      </c>
      <c r="P58" s="37">
        <v>42719</v>
      </c>
      <c r="Q58" s="40">
        <f t="shared" si="41"/>
        <v>0</v>
      </c>
      <c r="R58" s="40" t="str">
        <f t="shared" si="42"/>
        <v>Non précisé</v>
      </c>
      <c r="S58" s="40">
        <f t="shared" si="22"/>
        <v>3</v>
      </c>
      <c r="T58" s="38">
        <f t="shared" si="23"/>
        <v>4</v>
      </c>
      <c r="U58" s="40">
        <f t="shared" si="24"/>
        <v>4</v>
      </c>
      <c r="V58" s="40">
        <f t="shared" si="25"/>
        <v>5</v>
      </c>
      <c r="W58" s="70">
        <f t="shared" si="26"/>
        <v>3</v>
      </c>
      <c r="X58" s="25"/>
    </row>
    <row r="59" spans="1:24" x14ac:dyDescent="0.25">
      <c r="A59" s="57" t="s">
        <v>30</v>
      </c>
      <c r="B59" s="57" t="s">
        <v>41</v>
      </c>
      <c r="C59" s="58">
        <v>3</v>
      </c>
      <c r="D59" s="71" t="str">
        <f t="shared" si="36"/>
        <v>Moyen</v>
      </c>
      <c r="E59" s="60">
        <v>4</v>
      </c>
      <c r="F59" s="72" t="str">
        <f t="shared" si="37"/>
        <v>Bonnes</v>
      </c>
      <c r="G59" s="62">
        <v>4</v>
      </c>
      <c r="H59" s="73" t="str">
        <f t="shared" si="38"/>
        <v>Bonnes</v>
      </c>
      <c r="I59" s="64">
        <v>4</v>
      </c>
      <c r="J59" s="74" t="str">
        <f t="shared" si="39"/>
        <v>Importante</v>
      </c>
      <c r="K59" s="66">
        <v>3</v>
      </c>
      <c r="L59" s="75" t="str">
        <f t="shared" si="40"/>
        <v>Moyennes</v>
      </c>
      <c r="M59" s="68" t="s">
        <v>41</v>
      </c>
      <c r="N59" s="69" t="s">
        <v>41</v>
      </c>
      <c r="O59" s="39" t="s">
        <v>44</v>
      </c>
      <c r="P59" s="37">
        <v>42719</v>
      </c>
      <c r="Q59" s="40">
        <f t="shared" si="41"/>
        <v>2</v>
      </c>
      <c r="R59" s="40" t="str">
        <f t="shared" si="42"/>
        <v>Insuffisante</v>
      </c>
      <c r="S59" s="40">
        <f t="shared" si="22"/>
        <v>3</v>
      </c>
      <c r="T59" s="38">
        <f t="shared" si="23"/>
        <v>4</v>
      </c>
      <c r="U59" s="40">
        <f t="shared" si="24"/>
        <v>4</v>
      </c>
      <c r="V59" s="40">
        <f t="shared" si="25"/>
        <v>4</v>
      </c>
      <c r="W59" s="70">
        <f t="shared" si="26"/>
        <v>3</v>
      </c>
      <c r="X59" s="25"/>
    </row>
    <row r="60" spans="1:24" x14ac:dyDescent="0.25">
      <c r="A60" s="57" t="s">
        <v>30</v>
      </c>
      <c r="B60" s="57" t="s">
        <v>18</v>
      </c>
      <c r="C60" s="58">
        <v>4</v>
      </c>
      <c r="D60" s="71" t="str">
        <f t="shared" si="36"/>
        <v>Bon</v>
      </c>
      <c r="E60" s="60">
        <v>4</v>
      </c>
      <c r="F60" s="72" t="str">
        <f t="shared" si="37"/>
        <v>Bonnes</v>
      </c>
      <c r="G60" s="62">
        <v>4</v>
      </c>
      <c r="H60" s="73" t="str">
        <f t="shared" si="38"/>
        <v>Bonnes</v>
      </c>
      <c r="I60" s="64">
        <v>4</v>
      </c>
      <c r="J60" s="74" t="str">
        <f t="shared" si="39"/>
        <v>Importante</v>
      </c>
      <c r="K60" s="66">
        <v>3</v>
      </c>
      <c r="L60" s="75" t="str">
        <f t="shared" si="40"/>
        <v>Moyennes</v>
      </c>
      <c r="M60" s="68" t="s">
        <v>41</v>
      </c>
      <c r="N60" s="69" t="s">
        <v>12</v>
      </c>
      <c r="O60" s="39" t="s">
        <v>44</v>
      </c>
      <c r="P60" s="37">
        <v>42719</v>
      </c>
      <c r="Q60" s="40">
        <f t="shared" si="41"/>
        <v>2</v>
      </c>
      <c r="R60" s="40" t="str">
        <f t="shared" si="42"/>
        <v>Insuffisante</v>
      </c>
      <c r="S60" s="40">
        <f t="shared" si="22"/>
        <v>4</v>
      </c>
      <c r="T60" s="38">
        <f t="shared" si="23"/>
        <v>4</v>
      </c>
      <c r="U60" s="40">
        <f t="shared" si="24"/>
        <v>4</v>
      </c>
      <c r="V60" s="40">
        <f t="shared" si="25"/>
        <v>4</v>
      </c>
      <c r="W60" s="70">
        <f t="shared" si="26"/>
        <v>3</v>
      </c>
      <c r="X60" s="25"/>
    </row>
    <row r="61" spans="1:24" x14ac:dyDescent="0.25">
      <c r="A61" s="57" t="s">
        <v>30</v>
      </c>
      <c r="B61" s="57" t="s">
        <v>45</v>
      </c>
      <c r="C61" s="58">
        <v>4</v>
      </c>
      <c r="D61" s="71" t="str">
        <f t="shared" si="36"/>
        <v>Bon</v>
      </c>
      <c r="E61" s="60">
        <v>4</v>
      </c>
      <c r="F61" s="72" t="str">
        <f t="shared" si="37"/>
        <v>Bonnes</v>
      </c>
      <c r="G61" s="62">
        <v>2</v>
      </c>
      <c r="H61" s="73" t="str">
        <f t="shared" si="38"/>
        <v>Mauvaises</v>
      </c>
      <c r="I61" s="64">
        <v>4</v>
      </c>
      <c r="J61" s="74" t="str">
        <f t="shared" si="39"/>
        <v>Importante</v>
      </c>
      <c r="K61" s="66">
        <v>3</v>
      </c>
      <c r="L61" s="75" t="str">
        <f t="shared" si="40"/>
        <v>Moyennes</v>
      </c>
      <c r="M61" s="68" t="s">
        <v>41</v>
      </c>
      <c r="N61" s="69" t="s">
        <v>41</v>
      </c>
      <c r="O61" s="39" t="s">
        <v>44</v>
      </c>
      <c r="P61" s="37">
        <v>42719</v>
      </c>
      <c r="Q61" s="40">
        <f t="shared" si="41"/>
        <v>2</v>
      </c>
      <c r="R61" s="40" t="str">
        <f t="shared" si="42"/>
        <v>Insuffisante</v>
      </c>
      <c r="S61" s="40">
        <f t="shared" si="22"/>
        <v>4</v>
      </c>
      <c r="T61" s="38">
        <f t="shared" si="23"/>
        <v>4</v>
      </c>
      <c r="U61" s="40">
        <f t="shared" si="24"/>
        <v>2</v>
      </c>
      <c r="V61" s="40">
        <f t="shared" si="25"/>
        <v>4</v>
      </c>
      <c r="W61" s="70">
        <f t="shared" si="26"/>
        <v>3</v>
      </c>
      <c r="X61" s="25"/>
    </row>
    <row r="62" spans="1:24" x14ac:dyDescent="0.25">
      <c r="A62" s="57" t="s">
        <v>41</v>
      </c>
      <c r="B62" s="57" t="s">
        <v>41</v>
      </c>
      <c r="C62" s="58">
        <v>3</v>
      </c>
      <c r="D62" s="71" t="str">
        <f t="shared" si="36"/>
        <v>Moyen</v>
      </c>
      <c r="E62" s="60">
        <v>4</v>
      </c>
      <c r="F62" s="72" t="str">
        <f t="shared" si="37"/>
        <v>Bonnes</v>
      </c>
      <c r="G62" s="62">
        <v>3</v>
      </c>
      <c r="H62" s="73" t="str">
        <f t="shared" si="38"/>
        <v>Moyennes</v>
      </c>
      <c r="I62" s="64">
        <v>4</v>
      </c>
      <c r="J62" s="74" t="str">
        <f t="shared" si="39"/>
        <v>Importante</v>
      </c>
      <c r="K62" s="66">
        <v>2</v>
      </c>
      <c r="L62" s="75" t="str">
        <f t="shared" si="40"/>
        <v>Mauvaises</v>
      </c>
      <c r="M62" s="68" t="s">
        <v>41</v>
      </c>
      <c r="N62" s="69" t="s">
        <v>41</v>
      </c>
      <c r="O62" s="39" t="s">
        <v>44</v>
      </c>
      <c r="P62" s="37">
        <v>42719</v>
      </c>
      <c r="Q62" s="40">
        <f t="shared" si="41"/>
        <v>2</v>
      </c>
      <c r="R62" s="40" t="str">
        <f t="shared" si="42"/>
        <v>Insuffisante</v>
      </c>
      <c r="S62" s="40">
        <f t="shared" si="22"/>
        <v>3</v>
      </c>
      <c r="T62" s="38">
        <f t="shared" si="23"/>
        <v>4</v>
      </c>
      <c r="U62" s="40">
        <f t="shared" si="24"/>
        <v>3</v>
      </c>
      <c r="V62" s="40">
        <f t="shared" si="25"/>
        <v>4</v>
      </c>
      <c r="W62" s="70">
        <f t="shared" si="26"/>
        <v>2</v>
      </c>
      <c r="X62" s="25"/>
    </row>
    <row r="63" spans="1:24" x14ac:dyDescent="0.25">
      <c r="A63" s="57" t="s">
        <v>41</v>
      </c>
      <c r="B63" s="57" t="s">
        <v>41</v>
      </c>
      <c r="C63" s="58">
        <v>4</v>
      </c>
      <c r="D63" s="71" t="str">
        <f t="shared" si="36"/>
        <v>Bon</v>
      </c>
      <c r="E63" s="60">
        <v>4</v>
      </c>
      <c r="F63" s="72" t="str">
        <f t="shared" si="37"/>
        <v>Bonnes</v>
      </c>
      <c r="G63" s="62">
        <v>4</v>
      </c>
      <c r="H63" s="73" t="str">
        <f t="shared" si="38"/>
        <v>Bonnes</v>
      </c>
      <c r="I63" s="64">
        <v>4</v>
      </c>
      <c r="J63" s="74" t="str">
        <f t="shared" si="39"/>
        <v>Importante</v>
      </c>
      <c r="K63" s="66">
        <v>3</v>
      </c>
      <c r="L63" s="75" t="str">
        <f t="shared" si="40"/>
        <v>Moyennes</v>
      </c>
      <c r="M63" s="68" t="s">
        <v>8</v>
      </c>
      <c r="N63" s="69" t="s">
        <v>11</v>
      </c>
      <c r="O63" s="39" t="s">
        <v>43</v>
      </c>
      <c r="P63" s="37">
        <v>42719</v>
      </c>
      <c r="Q63" s="40">
        <f t="shared" si="41"/>
        <v>2</v>
      </c>
      <c r="R63" s="40" t="str">
        <f t="shared" si="42"/>
        <v>Insuffisante</v>
      </c>
      <c r="S63" s="40">
        <f t="shared" si="22"/>
        <v>4</v>
      </c>
      <c r="T63" s="38">
        <f t="shared" si="23"/>
        <v>4</v>
      </c>
      <c r="U63" s="40">
        <f t="shared" si="24"/>
        <v>4</v>
      </c>
      <c r="V63" s="40">
        <f t="shared" si="25"/>
        <v>4</v>
      </c>
      <c r="W63" s="70">
        <f t="shared" si="26"/>
        <v>3</v>
      </c>
      <c r="X63" s="25"/>
    </row>
    <row r="64" spans="1:24" x14ac:dyDescent="0.25">
      <c r="A64" s="76" t="s">
        <v>41</v>
      </c>
      <c r="B64" s="76" t="s">
        <v>41</v>
      </c>
      <c r="C64" s="77">
        <v>5</v>
      </c>
      <c r="D64" s="78" t="str">
        <f t="shared" si="36"/>
        <v>très bon</v>
      </c>
      <c r="E64" s="79">
        <v>5</v>
      </c>
      <c r="F64" s="80" t="str">
        <f t="shared" si="37"/>
        <v>Très bonnes</v>
      </c>
      <c r="G64" s="81">
        <v>5</v>
      </c>
      <c r="H64" s="82" t="str">
        <f t="shared" si="38"/>
        <v>Très bonnes</v>
      </c>
      <c r="I64" s="83">
        <v>4</v>
      </c>
      <c r="J64" s="84" t="str">
        <f t="shared" si="39"/>
        <v>Importante</v>
      </c>
      <c r="K64" s="85">
        <v>3</v>
      </c>
      <c r="L64" s="86" t="str">
        <f t="shared" si="40"/>
        <v>Moyennes</v>
      </c>
      <c r="M64" s="87" t="s">
        <v>41</v>
      </c>
      <c r="N64" s="88" t="s">
        <v>41</v>
      </c>
      <c r="O64" s="36" t="s">
        <v>43</v>
      </c>
      <c r="P64" s="89">
        <v>42719</v>
      </c>
      <c r="Q64" s="90">
        <f t="shared" si="41"/>
        <v>2</v>
      </c>
      <c r="R64" s="90" t="str">
        <f t="shared" si="42"/>
        <v>Insuffisante</v>
      </c>
      <c r="S64" s="90">
        <f t="shared" si="22"/>
        <v>5</v>
      </c>
      <c r="T64" s="91">
        <f t="shared" si="23"/>
        <v>5</v>
      </c>
      <c r="U64" s="90">
        <f t="shared" si="24"/>
        <v>5</v>
      </c>
      <c r="V64" s="90">
        <f t="shared" si="25"/>
        <v>4</v>
      </c>
      <c r="W64" s="92">
        <f t="shared" si="26"/>
        <v>3</v>
      </c>
      <c r="X64" s="25"/>
    </row>
  </sheetData>
  <customSheetViews>
    <customSheetView guid="{4CF3DCDF-D8A3-49AE-A9A5-66995AF7BB8C}" state="veryHidden">
      <selection activeCell="H16" sqref="H16"/>
      <pageMargins left="0.7" right="0.7" top="0.75" bottom="0.75" header="0.3" footer="0.3"/>
      <pageSetup paperSize="9" orientation="portrait" r:id="rId1"/>
    </customSheetView>
    <customSheetView guid="{3680640C-7A98-4C37-935C-8B01B937D418}" state="veryHidden">
      <selection activeCell="H16" sqref="H16"/>
      <pageMargins left="0.7" right="0.7" top="0.75" bottom="0.75" header="0.3" footer="0.3"/>
      <pageSetup paperSize="9" orientation="portrait" r:id="rId2"/>
    </customSheetView>
  </customSheetViews>
  <dataValidations count="4">
    <dataValidation type="list" allowBlank="1" showInputMessage="1" showErrorMessage="1" sqref="A2:A64">
      <formula1>Division</formula1>
    </dataValidation>
    <dataValidation type="list" allowBlank="1" showInputMessage="1" showErrorMessage="1" sqref="B2:B64">
      <formula1>Catégorie</formula1>
    </dataValidation>
    <dataValidation type="list" allowBlank="1" showInputMessage="1" showErrorMessage="1" sqref="M2:N64">
      <formula1>Theme</formula1>
    </dataValidation>
    <dataValidation type="list" allowBlank="1" showInputMessage="1" showErrorMessage="1" sqref="O2:O64">
      <formula1>Moyen_retour</formula1>
    </dataValidation>
  </dataValidations>
  <pageMargins left="0.7" right="0.7" top="0.75" bottom="0.75" header="0.3" footer="0.3"/>
  <pageSetup paperSize="9" orientation="portrait" r:id="rId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theme="6" tint="-0.499984740745262"/>
          <x14:colorNegative theme="7"/>
          <x14:colorAxis rgb="FF000000"/>
          <x14:colorMarkers theme="6" tint="-0.499984740745262"/>
          <x14:colorFirst theme="6" tint="0.39997558519241921"/>
          <x14:colorLast theme="6" tint="0.39997558519241921"/>
          <x14:colorHigh theme="6"/>
          <x14:colorLow theme="6"/>
          <x14:sparklines>
            <x14:sparkline>
              <xm:f>DATA!S2:W2</xm:f>
              <xm:sqref>X2</xm:sqref>
            </x14:sparkline>
            <x14:sparkline>
              <xm:f>DATA!S3:W3</xm:f>
              <xm:sqref>X3</xm:sqref>
            </x14:sparkline>
            <x14:sparkline>
              <xm:f>DATA!S4:W4</xm:f>
              <xm:sqref>X4</xm:sqref>
            </x14:sparkline>
            <x14:sparkline>
              <xm:f>DATA!S5:W5</xm:f>
              <xm:sqref>X5</xm:sqref>
            </x14:sparkline>
            <x14:sparkline>
              <xm:f>DATA!S6:W6</xm:f>
              <xm:sqref>X6</xm:sqref>
            </x14:sparkline>
            <x14:sparkline>
              <xm:f>DATA!S7:W7</xm:f>
              <xm:sqref>X7</xm:sqref>
            </x14:sparkline>
            <x14:sparkline>
              <xm:f>DATA!S8:W8</xm:f>
              <xm:sqref>X8</xm:sqref>
            </x14:sparkline>
            <x14:sparkline>
              <xm:f>DATA!S9:W9</xm:f>
              <xm:sqref>X9</xm:sqref>
            </x14:sparkline>
            <x14:sparkline>
              <xm:f>DATA!S10:W10</xm:f>
              <xm:sqref>X10</xm:sqref>
            </x14:sparkline>
            <x14:sparkline>
              <xm:f>DATA!S11:W11</xm:f>
              <xm:sqref>X11</xm:sqref>
            </x14:sparkline>
            <x14:sparkline>
              <xm:f>DATA!S12:W12</xm:f>
              <xm:sqref>X12</xm:sqref>
            </x14:sparkline>
            <x14:sparkline>
              <xm:f>DATA!S13:W13</xm:f>
              <xm:sqref>X13</xm:sqref>
            </x14:sparkline>
            <x14:sparkline>
              <xm:f>DATA!S14:W14</xm:f>
              <xm:sqref>X14</xm:sqref>
            </x14:sparkline>
            <x14:sparkline>
              <xm:f>DATA!S15:W15</xm:f>
              <xm:sqref>X15</xm:sqref>
            </x14:sparkline>
            <x14:sparkline>
              <xm:f>DATA!S16:W16</xm:f>
              <xm:sqref>X16</xm:sqref>
            </x14:sparkline>
            <x14:sparkline>
              <xm:f>DATA!S17:W17</xm:f>
              <xm:sqref>X17</xm:sqref>
            </x14:sparkline>
            <x14:sparkline>
              <xm:f>DATA!S18:W18</xm:f>
              <xm:sqref>X18</xm:sqref>
            </x14:sparkline>
            <x14:sparkline>
              <xm:f>DATA!S19:W19</xm:f>
              <xm:sqref>X19</xm:sqref>
            </x14:sparkline>
            <x14:sparkline>
              <xm:f>DATA!S20:W20</xm:f>
              <xm:sqref>X20</xm:sqref>
            </x14:sparkline>
            <x14:sparkline>
              <xm:f>DATA!S21:W21</xm:f>
              <xm:sqref>X21</xm:sqref>
            </x14:sparkline>
            <x14:sparkline>
              <xm:f>DATA!S22:W22</xm:f>
              <xm:sqref>X22</xm:sqref>
            </x14:sparkline>
            <x14:sparkline>
              <xm:f>DATA!S23:W23</xm:f>
              <xm:sqref>X23</xm:sqref>
            </x14:sparkline>
            <x14:sparkline>
              <xm:f>DATA!S24:W24</xm:f>
              <xm:sqref>X24</xm:sqref>
            </x14:sparkline>
            <x14:sparkline>
              <xm:f>DATA!S25:W25</xm:f>
              <xm:sqref>X25</xm:sqref>
            </x14:sparkline>
            <x14:sparkline>
              <xm:f>DATA!S26:W26</xm:f>
              <xm:sqref>X26</xm:sqref>
            </x14:sparkline>
            <x14:sparkline>
              <xm:f>DATA!S27:W27</xm:f>
              <xm:sqref>X27</xm:sqref>
            </x14:sparkline>
            <x14:sparkline>
              <xm:f>DATA!S28:W28</xm:f>
              <xm:sqref>X28</xm:sqref>
            </x14:sparkline>
            <x14:sparkline>
              <xm:f>DATA!S29:W29</xm:f>
              <xm:sqref>X29</xm:sqref>
            </x14:sparkline>
            <x14:sparkline>
              <xm:f>DATA!S30:W30</xm:f>
              <xm:sqref>X30</xm:sqref>
            </x14:sparkline>
            <x14:sparkline>
              <xm:f>DATA!S31:W31</xm:f>
              <xm:sqref>X31</xm:sqref>
            </x14:sparkline>
            <x14:sparkline>
              <xm:f>DATA!S32:W32</xm:f>
              <xm:sqref>X32</xm:sqref>
            </x14:sparkline>
            <x14:sparkline>
              <xm:f>DATA!S33:W33</xm:f>
              <xm:sqref>X33</xm:sqref>
            </x14:sparkline>
            <x14:sparkline>
              <xm:f>DATA!S34:W34</xm:f>
              <xm:sqref>X34</xm:sqref>
            </x14:sparkline>
            <x14:sparkline>
              <xm:f>DATA!S35:W35</xm:f>
              <xm:sqref>X35</xm:sqref>
            </x14:sparkline>
            <x14:sparkline>
              <xm:f>DATA!S36:W36</xm:f>
              <xm:sqref>X36</xm:sqref>
            </x14:sparkline>
            <x14:sparkline>
              <xm:f>DATA!S37:W37</xm:f>
              <xm:sqref>X37</xm:sqref>
            </x14:sparkline>
            <x14:sparkline>
              <xm:f>DATA!S38:W38</xm:f>
              <xm:sqref>X38</xm:sqref>
            </x14:sparkline>
            <x14:sparkline>
              <xm:f>DATA!S39:W39</xm:f>
              <xm:sqref>X39</xm:sqref>
            </x14:sparkline>
            <x14:sparkline>
              <xm:f>DATA!S40:W40</xm:f>
              <xm:sqref>X40</xm:sqref>
            </x14:sparkline>
            <x14:sparkline>
              <xm:f>DATA!S41:W41</xm:f>
              <xm:sqref>X41</xm:sqref>
            </x14:sparkline>
            <x14:sparkline>
              <xm:f>DATA!S42:W42</xm:f>
              <xm:sqref>X42</xm:sqref>
            </x14:sparkline>
            <x14:sparkline>
              <xm:f>DATA!S43:W43</xm:f>
              <xm:sqref>X43</xm:sqref>
            </x14:sparkline>
            <x14:sparkline>
              <xm:f>DATA!S44:W44</xm:f>
              <xm:sqref>X44</xm:sqref>
            </x14:sparkline>
            <x14:sparkline>
              <xm:f>DATA!S45:W45</xm:f>
              <xm:sqref>X45</xm:sqref>
            </x14:sparkline>
            <x14:sparkline>
              <xm:f>DATA!S46:W46</xm:f>
              <xm:sqref>X46</xm:sqref>
            </x14:sparkline>
            <x14:sparkline>
              <xm:f>DATA!S47:W47</xm:f>
              <xm:sqref>X47</xm:sqref>
            </x14:sparkline>
            <x14:sparkline>
              <xm:f>DATA!S48:W48</xm:f>
              <xm:sqref>X48</xm:sqref>
            </x14:sparkline>
            <x14:sparkline>
              <xm:f>DATA!S49:W49</xm:f>
              <xm:sqref>X49</xm:sqref>
            </x14:sparkline>
            <x14:sparkline>
              <xm:f>DATA!S50:W50</xm:f>
              <xm:sqref>X50</xm:sqref>
            </x14:sparkline>
            <x14:sparkline>
              <xm:f>DATA!S51:W51</xm:f>
              <xm:sqref>X51</xm:sqref>
            </x14:sparkline>
            <x14:sparkline>
              <xm:f>DATA!S52:W52</xm:f>
              <xm:sqref>X52</xm:sqref>
            </x14:sparkline>
            <x14:sparkline>
              <xm:f>DATA!S53:W53</xm:f>
              <xm:sqref>X53</xm:sqref>
            </x14:sparkline>
            <x14:sparkline>
              <xm:f>DATA!S54:W54</xm:f>
              <xm:sqref>X54</xm:sqref>
            </x14:sparkline>
            <x14:sparkline>
              <xm:f>DATA!S55:W55</xm:f>
              <xm:sqref>X55</xm:sqref>
            </x14:sparkline>
            <x14:sparkline>
              <xm:f>DATA!S56:W56</xm:f>
              <xm:sqref>X56</xm:sqref>
            </x14:sparkline>
            <x14:sparkline>
              <xm:f>DATA!S57:W57</xm:f>
              <xm:sqref>X57</xm:sqref>
            </x14:sparkline>
            <x14:sparkline>
              <xm:f>DATA!S58:W58</xm:f>
              <xm:sqref>X58</xm:sqref>
            </x14:sparkline>
            <x14:sparkline>
              <xm:f>DATA!S59:W59</xm:f>
              <xm:sqref>X59</xm:sqref>
            </x14:sparkline>
            <x14:sparkline>
              <xm:f>DATA!S60:W60</xm:f>
              <xm:sqref>X60</xm:sqref>
            </x14:sparkline>
            <x14:sparkline>
              <xm:f>DATA!S61:W61</xm:f>
              <xm:sqref>X61</xm:sqref>
            </x14:sparkline>
            <x14:sparkline>
              <xm:f>DATA!S62:W62</xm:f>
              <xm:sqref>X62</xm:sqref>
            </x14:sparkline>
            <x14:sparkline>
              <xm:f>DATA!S63:W63</xm:f>
              <xm:sqref>X63</xm:sqref>
            </x14:sparkline>
            <x14:sparkline>
              <xm:f>DATA!S64:W64</xm:f>
              <xm:sqref>X64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IMP</vt:lpstr>
      <vt:lpstr>'Fiche IMP'!Zone_d_impression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SUARD Sébastien ADC</dc:creator>
  <cp:lastModifiedBy>SEBASTIEN</cp:lastModifiedBy>
  <cp:lastPrinted>2016-12-06T10:51:47Z</cp:lastPrinted>
  <dcterms:created xsi:type="dcterms:W3CDTF">2016-12-05T10:40:56Z</dcterms:created>
  <dcterms:modified xsi:type="dcterms:W3CDTF">2017-01-18T14:00:20Z</dcterms:modified>
</cp:coreProperties>
</file>