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7B3B78F4-6C52-40AB-AB77-DFEBEA117912}" xr6:coauthVersionLast="45" xr6:coauthVersionMax="45" xr10:uidLastSave="{00000000-0000-0000-0000-000000000000}"/>
  <workbookProtection workbookAlgorithmName="SHA-512" workbookHashValue="ZcBBYg4JkMm5wKRLgQgr1fjewjWwkzDn1Gte2saIq2da7s1F4HCcGk7Cd/6Pbl5wEK+FVQ93x7XHOO0/GWBM+g==" workbookSaltValue="FNpEPUVpMAOn8eeHQvM5+A==" workbookSpinCount="100000" lockStructure="1"/>
  <bookViews>
    <workbookView xWindow="-120" yWindow="-120" windowWidth="29040" windowHeight="15840" activeTab="1" xr2:uid="{1E24B1C6-90FB-4850-B7AF-E3E37123E067}"/>
  </bookViews>
  <sheets>
    <sheet name="Données" sheetId="3" r:id="rId1"/>
    <sheet name="SDC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3" l="1"/>
  <c r="F12" i="3"/>
  <c r="F11" i="3"/>
  <c r="F10" i="3"/>
  <c r="F9" i="3"/>
  <c r="F8" i="3"/>
  <c r="F7" i="3"/>
  <c r="F6" i="3"/>
  <c r="F5" i="3"/>
  <c r="F4" i="3"/>
  <c r="F3" i="3"/>
  <c r="F2" i="3"/>
</calcChain>
</file>

<file path=xl/sharedStrings.xml><?xml version="1.0" encoding="utf-8"?>
<sst xmlns="http://schemas.openxmlformats.org/spreadsheetml/2006/main" count="178" uniqueCount="158">
  <si>
    <t>Demandeurs</t>
  </si>
  <si>
    <t>Voies</t>
  </si>
  <si>
    <t>emplacement</t>
  </si>
  <si>
    <t>I ou E</t>
  </si>
  <si>
    <t>heures</t>
  </si>
  <si>
    <t>date</t>
  </si>
  <si>
    <t>heure</t>
  </si>
  <si>
    <t>Status</t>
  </si>
  <si>
    <t>S.P.O.C.Synchro</t>
  </si>
  <si>
    <t>Ext.au choix</t>
  </si>
  <si>
    <t>pas connu</t>
  </si>
  <si>
    <t xml:space="preserve">I </t>
  </si>
  <si>
    <t>00h00</t>
  </si>
  <si>
    <t>En cours</t>
  </si>
  <si>
    <t>AM Break</t>
  </si>
  <si>
    <t>Sortie du site</t>
  </si>
  <si>
    <t>E</t>
  </si>
  <si>
    <t>00h30</t>
  </si>
  <si>
    <t>Non présent</t>
  </si>
  <si>
    <t>AM CL+96</t>
  </si>
  <si>
    <t>P.E. NK</t>
  </si>
  <si>
    <t>01h00</t>
  </si>
  <si>
    <t>Terminé</t>
  </si>
  <si>
    <t>HLE18</t>
  </si>
  <si>
    <t>01h30</t>
  </si>
  <si>
    <t>Annulé</t>
  </si>
  <si>
    <t>HLE27</t>
  </si>
  <si>
    <t>02h00</t>
  </si>
  <si>
    <t>HV</t>
  </si>
  <si>
    <t>02h30</t>
  </si>
  <si>
    <t>Tour en fosse</t>
  </si>
  <si>
    <t>03h00</t>
  </si>
  <si>
    <t>DIESEL</t>
  </si>
  <si>
    <t>03h30</t>
  </si>
  <si>
    <t>STP</t>
  </si>
  <si>
    <t>N1</t>
  </si>
  <si>
    <t>04h00</t>
  </si>
  <si>
    <t>PLANNING</t>
  </si>
  <si>
    <t>N2</t>
  </si>
  <si>
    <t>04h30</t>
  </si>
  <si>
    <t>SDC</t>
  </si>
  <si>
    <t>N2 BIS</t>
  </si>
  <si>
    <t>05h00</t>
  </si>
  <si>
    <t>Service Technique</t>
  </si>
  <si>
    <t>D1</t>
  </si>
  <si>
    <t>05h30</t>
  </si>
  <si>
    <t>indéterminée</t>
  </si>
  <si>
    <t>Nettoyage</t>
  </si>
  <si>
    <t>S1</t>
  </si>
  <si>
    <t>06h00</t>
  </si>
  <si>
    <t>B-TO.0E2K</t>
  </si>
  <si>
    <t>S2</t>
  </si>
  <si>
    <t>06h30</t>
  </si>
  <si>
    <t>Bombardier</t>
  </si>
  <si>
    <t>S3</t>
  </si>
  <si>
    <t>07h00</t>
  </si>
  <si>
    <t>Alstom</t>
  </si>
  <si>
    <t>S4</t>
  </si>
  <si>
    <t>07h30</t>
  </si>
  <si>
    <t>chef d'équipe nuit W.E.</t>
  </si>
  <si>
    <t>S5</t>
  </si>
  <si>
    <t>08h00</t>
  </si>
  <si>
    <t>Visiteur</t>
  </si>
  <si>
    <t>S5 BIS</t>
  </si>
  <si>
    <t>08h30</t>
  </si>
  <si>
    <t>S9</t>
  </si>
  <si>
    <t>09h00</t>
  </si>
  <si>
    <t>S10</t>
  </si>
  <si>
    <t>09h30</t>
  </si>
  <si>
    <t>S11</t>
  </si>
  <si>
    <t>10h00</t>
  </si>
  <si>
    <t>S12</t>
  </si>
  <si>
    <t>10h30</t>
  </si>
  <si>
    <t>S13</t>
  </si>
  <si>
    <t>11h00</t>
  </si>
  <si>
    <t>S14</t>
  </si>
  <si>
    <t>11h30</t>
  </si>
  <si>
    <t>S15</t>
  </si>
  <si>
    <t>12h00</t>
  </si>
  <si>
    <t>S16</t>
  </si>
  <si>
    <t>12h30</t>
  </si>
  <si>
    <t>S17</t>
  </si>
  <si>
    <t>13h00</t>
  </si>
  <si>
    <t>H1</t>
  </si>
  <si>
    <t>13h30</t>
  </si>
  <si>
    <t>H2</t>
  </si>
  <si>
    <t>14h00</t>
  </si>
  <si>
    <t>H3</t>
  </si>
  <si>
    <t>14h30</t>
  </si>
  <si>
    <t>H4</t>
  </si>
  <si>
    <t>15h00</t>
  </si>
  <si>
    <t>H5</t>
  </si>
  <si>
    <t>15h30</t>
  </si>
  <si>
    <t>H9S</t>
  </si>
  <si>
    <t>16h00</t>
  </si>
  <si>
    <t>H10S</t>
  </si>
  <si>
    <t>16h30</t>
  </si>
  <si>
    <t>H11S</t>
  </si>
  <si>
    <t>17h00</t>
  </si>
  <si>
    <t>H12S</t>
  </si>
  <si>
    <t>17h30</t>
  </si>
  <si>
    <t>H13S</t>
  </si>
  <si>
    <t>18h00</t>
  </si>
  <si>
    <t>H14S</t>
  </si>
  <si>
    <t>18h30</t>
  </si>
  <si>
    <t>H15S</t>
  </si>
  <si>
    <t>19h00</t>
  </si>
  <si>
    <t>H16</t>
  </si>
  <si>
    <t>19h30</t>
  </si>
  <si>
    <t>H17</t>
  </si>
  <si>
    <t>20h00</t>
  </si>
  <si>
    <t>H6L</t>
  </si>
  <si>
    <t>20h30</t>
  </si>
  <si>
    <t>H7L</t>
  </si>
  <si>
    <t>21h00</t>
  </si>
  <si>
    <t>H8L</t>
  </si>
  <si>
    <t>21h30</t>
  </si>
  <si>
    <t>H9L</t>
  </si>
  <si>
    <t>22h00</t>
  </si>
  <si>
    <t>H10L</t>
  </si>
  <si>
    <t>22h30</t>
  </si>
  <si>
    <t>H11L</t>
  </si>
  <si>
    <t>23h00</t>
  </si>
  <si>
    <t>H12L</t>
  </si>
  <si>
    <t>23h30</t>
  </si>
  <si>
    <t>L1</t>
  </si>
  <si>
    <t>L2</t>
  </si>
  <si>
    <t>L3</t>
  </si>
  <si>
    <t>L3BIS</t>
  </si>
  <si>
    <t>L4</t>
  </si>
  <si>
    <t>L5</t>
  </si>
  <si>
    <t>L6</t>
  </si>
  <si>
    <t>L7</t>
  </si>
  <si>
    <t>L8</t>
  </si>
  <si>
    <t>L9</t>
  </si>
  <si>
    <t>L10</t>
  </si>
  <si>
    <t>L11</t>
  </si>
  <si>
    <t>G1</t>
  </si>
  <si>
    <t>L17</t>
  </si>
  <si>
    <t>A1</t>
  </si>
  <si>
    <t>A2</t>
  </si>
  <si>
    <t>Entrée</t>
  </si>
  <si>
    <t>Demandes de placements</t>
  </si>
  <si>
    <t>Exécution du mouvement</t>
  </si>
  <si>
    <t>Date</t>
  </si>
  <si>
    <t>Heure</t>
  </si>
  <si>
    <t>Demandeur</t>
  </si>
  <si>
    <t>n°engin</t>
  </si>
  <si>
    <t>origine</t>
  </si>
  <si>
    <t>destination</t>
  </si>
  <si>
    <t>impératif ou équivalent</t>
  </si>
  <si>
    <t>l'opération de maintenance débutera à</t>
  </si>
  <si>
    <t>commentaire demandeur</t>
  </si>
  <si>
    <t>prévision fin de l'opération (sur cet emplacement)</t>
  </si>
  <si>
    <t xml:space="preserve">placement de l'engin terminé </t>
  </si>
  <si>
    <t>commentaire du S.D.C.</t>
  </si>
  <si>
    <t>voie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</si>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</sst>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 h &quot;mm;@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b/>
      <sz val="12"/>
      <color theme="1"/>
      <name val="Tahoma"/>
      <family val="2"/>
    </font>
    <font>
      <sz val="10"/>
      <color theme="1"/>
      <name val="Tahoma"/>
      <family val="2"/>
    </font>
    <font>
      <sz val="8"/>
      <color theme="1"/>
      <name val="Tahoma"/>
      <family val="2"/>
    </font>
    <font>
      <sz val="12"/>
      <name val="Tahoma"/>
      <family val="2"/>
    </font>
    <font>
      <strike/>
      <sz val="12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164" fontId="1" fillId="2" borderId="16" xfId="0" applyNumberFormat="1" applyFont="1" applyFill="1" applyBorder="1" applyAlignment="1" applyProtection="1">
      <alignment horizontal="center" vertical="center"/>
    </xf>
    <xf numFmtId="165" fontId="1" fillId="2" borderId="12" xfId="0" applyNumberFormat="1" applyFont="1" applyFill="1" applyBorder="1" applyAlignment="1" applyProtection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165" fontId="1" fillId="2" borderId="2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165" fontId="1" fillId="3" borderId="12" xfId="0" applyNumberFormat="1" applyFont="1" applyFill="1" applyBorder="1" applyAlignment="1" applyProtection="1">
      <alignment horizontal="center" vertical="center"/>
    </xf>
    <xf numFmtId="164" fontId="1" fillId="3" borderId="10" xfId="0" applyNumberFormat="1" applyFont="1" applyFill="1" applyBorder="1" applyAlignment="1" applyProtection="1">
      <alignment horizontal="center" vertical="center"/>
    </xf>
    <xf numFmtId="1" fontId="1" fillId="3" borderId="10" xfId="0" applyNumberFormat="1" applyFont="1" applyFill="1" applyBorder="1" applyAlignment="1" applyProtection="1">
      <alignment horizontal="center" vertical="center"/>
    </xf>
    <xf numFmtId="0" fontId="1" fillId="3" borderId="10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3" borderId="25" xfId="0" applyFont="1" applyFill="1" applyBorder="1" applyAlignment="1" applyProtection="1">
      <alignment horizontal="center" vertical="center"/>
    </xf>
    <xf numFmtId="0" fontId="1" fillId="3" borderId="2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 wrapText="1"/>
    </xf>
    <xf numFmtId="0" fontId="1" fillId="3" borderId="19" xfId="0" applyFont="1" applyFill="1" applyBorder="1" applyAlignment="1" applyProtection="1">
      <alignment horizontal="center" vertical="center" wrapText="1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165" fontId="1" fillId="2" borderId="20" xfId="0" applyNumberFormat="1" applyFont="1" applyFill="1" applyBorder="1" applyAlignment="1" applyProtection="1">
      <alignment horizontal="center" vertical="center"/>
    </xf>
    <xf numFmtId="165" fontId="1" fillId="2" borderId="21" xfId="0" applyNumberFormat="1" applyFont="1" applyFill="1" applyBorder="1" applyAlignment="1" applyProtection="1">
      <alignment horizontal="center" vertical="center"/>
    </xf>
    <xf numFmtId="164" fontId="1" fillId="2" borderId="6" xfId="0" applyNumberFormat="1" applyFont="1" applyFill="1" applyBorder="1" applyAlignment="1" applyProtection="1">
      <alignment horizontal="center" vertical="center"/>
    </xf>
    <xf numFmtId="164" fontId="1" fillId="2" borderId="9" xfId="0" applyNumberFormat="1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</xf>
    <xf numFmtId="0" fontId="3" fillId="2" borderId="17" xfId="0" applyFont="1" applyFill="1" applyBorder="1" applyAlignment="1" applyProtection="1">
      <alignment horizontal="center" vertical="center" wrapText="1"/>
    </xf>
    <xf numFmtId="0" fontId="3" fillId="2" borderId="18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1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96"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F7B01-D343-4F53-884D-5D8E827FE7FC}">
  <dimension ref="A1:H66"/>
  <sheetViews>
    <sheetView workbookViewId="0">
      <selection activeCell="E47" sqref="E47"/>
    </sheetView>
  </sheetViews>
  <sheetFormatPr baseColWidth="10" defaultColWidth="11.42578125" defaultRowHeight="15" x14ac:dyDescent="0.25"/>
  <cols>
    <col min="1" max="1" width="24.85546875" style="1" bestFit="1" customWidth="1"/>
    <col min="2" max="2" width="14.5703125" style="1" bestFit="1" customWidth="1"/>
    <col min="3" max="3" width="17.140625" style="1" bestFit="1" customWidth="1"/>
    <col min="4" max="4" width="11.42578125" style="1"/>
    <col min="5" max="5" width="14.42578125" style="1" bestFit="1" customWidth="1"/>
    <col min="6" max="6" width="13.28515625" style="1" bestFit="1" customWidth="1"/>
    <col min="7" max="7" width="20.140625" style="1" bestFit="1" customWidth="1"/>
    <col min="8" max="8" width="13.5703125" style="1" bestFit="1" customWidth="1"/>
    <col min="9" max="16384" width="11.42578125" style="1"/>
  </cols>
  <sheetData>
    <row r="1" spans="1: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22" t="s">
        <v>7</v>
      </c>
    </row>
    <row r="2" spans="1:8" x14ac:dyDescent="0.25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>
        <f ca="1">TODAY()</f>
        <v>43953</v>
      </c>
      <c r="G2" s="4">
        <f ca="1">NOW()</f>
        <v>43953.312815740741</v>
      </c>
      <c r="H2" s="21" t="s">
        <v>13</v>
      </c>
    </row>
    <row r="3" spans="1:8" x14ac:dyDescent="0.25">
      <c r="A3" s="1" t="s">
        <v>14</v>
      </c>
      <c r="B3" s="1" t="s">
        <v>15</v>
      </c>
      <c r="C3" s="1">
        <v>1</v>
      </c>
      <c r="D3" s="1" t="s">
        <v>16</v>
      </c>
      <c r="E3" s="1" t="s">
        <v>17</v>
      </c>
      <c r="F3" s="2">
        <f ca="1">TODAY()+1</f>
        <v>43954</v>
      </c>
      <c r="H3" s="1" t="s">
        <v>18</v>
      </c>
    </row>
    <row r="4" spans="1:8" x14ac:dyDescent="0.25">
      <c r="A4" s="1" t="s">
        <v>19</v>
      </c>
      <c r="B4" s="1" t="s">
        <v>20</v>
      </c>
      <c r="C4" s="1">
        <v>2</v>
      </c>
      <c r="E4" s="1" t="s">
        <v>21</v>
      </c>
      <c r="F4" s="2">
        <f ca="1">TODAY()+2</f>
        <v>43955</v>
      </c>
      <c r="H4" s="1" t="s">
        <v>22</v>
      </c>
    </row>
    <row r="5" spans="1:8" x14ac:dyDescent="0.25">
      <c r="A5" s="1" t="s">
        <v>23</v>
      </c>
      <c r="B5" s="1">
        <v>24</v>
      </c>
      <c r="C5" s="1">
        <v>3</v>
      </c>
      <c r="E5" s="1" t="s">
        <v>24</v>
      </c>
      <c r="F5" s="2">
        <f ca="1">TODAY()+3</f>
        <v>43956</v>
      </c>
      <c r="H5" s="1" t="s">
        <v>25</v>
      </c>
    </row>
    <row r="6" spans="1:8" x14ac:dyDescent="0.25">
      <c r="A6" s="1" t="s">
        <v>26</v>
      </c>
      <c r="B6" s="1">
        <v>25</v>
      </c>
      <c r="C6" s="1">
        <v>4</v>
      </c>
      <c r="E6" s="1" t="s">
        <v>27</v>
      </c>
      <c r="F6" s="2">
        <f ca="1">TODAY()+4</f>
        <v>43957</v>
      </c>
    </row>
    <row r="7" spans="1:8" x14ac:dyDescent="0.25">
      <c r="A7" s="1" t="s">
        <v>28</v>
      </c>
      <c r="B7" s="1">
        <v>26</v>
      </c>
      <c r="C7" s="1">
        <v>5</v>
      </c>
      <c r="E7" s="1" t="s">
        <v>29</v>
      </c>
      <c r="F7" s="2">
        <f ca="1">TODAY()+5</f>
        <v>43958</v>
      </c>
    </row>
    <row r="8" spans="1:8" x14ac:dyDescent="0.25">
      <c r="A8" s="1" t="s">
        <v>30</v>
      </c>
      <c r="B8" s="1">
        <v>27</v>
      </c>
      <c r="C8" s="1">
        <v>6</v>
      </c>
      <c r="E8" s="1" t="s">
        <v>31</v>
      </c>
      <c r="F8" s="2">
        <f ca="1">TODAY()+6</f>
        <v>43959</v>
      </c>
    </row>
    <row r="9" spans="1:8" x14ac:dyDescent="0.25">
      <c r="A9" s="1" t="s">
        <v>32</v>
      </c>
      <c r="B9" s="1">
        <v>267</v>
      </c>
      <c r="C9" s="1">
        <v>7</v>
      </c>
      <c r="E9" s="1" t="s">
        <v>33</v>
      </c>
      <c r="F9" s="2">
        <f ca="1">TODAY()+7</f>
        <v>43960</v>
      </c>
    </row>
    <row r="10" spans="1:8" x14ac:dyDescent="0.25">
      <c r="A10" s="1" t="s">
        <v>34</v>
      </c>
      <c r="B10" s="1" t="s">
        <v>35</v>
      </c>
      <c r="C10" s="1">
        <v>8</v>
      </c>
      <c r="E10" s="1" t="s">
        <v>36</v>
      </c>
      <c r="F10" s="2">
        <f ca="1">TODAY()+8</f>
        <v>43961</v>
      </c>
    </row>
    <row r="11" spans="1:8" x14ac:dyDescent="0.25">
      <c r="A11" s="1" t="s">
        <v>37</v>
      </c>
      <c r="B11" s="1" t="s">
        <v>38</v>
      </c>
      <c r="C11" s="1">
        <v>9</v>
      </c>
      <c r="E11" s="1" t="s">
        <v>39</v>
      </c>
      <c r="F11" s="2">
        <f ca="1">TODAY()+9</f>
        <v>43962</v>
      </c>
    </row>
    <row r="12" spans="1:8" x14ac:dyDescent="0.25">
      <c r="A12" s="1" t="s">
        <v>40</v>
      </c>
      <c r="B12" s="1" t="s">
        <v>41</v>
      </c>
      <c r="C12" s="1">
        <v>10</v>
      </c>
      <c r="E12" s="1" t="s">
        <v>42</v>
      </c>
      <c r="F12" s="2">
        <f ca="1">TODAY()+10</f>
        <v>43963</v>
      </c>
    </row>
    <row r="13" spans="1:8" x14ac:dyDescent="0.25">
      <c r="A13" s="1" t="s">
        <v>43</v>
      </c>
      <c r="B13" s="1" t="s">
        <v>44</v>
      </c>
      <c r="C13" s="1">
        <v>11</v>
      </c>
      <c r="E13" s="1" t="s">
        <v>45</v>
      </c>
      <c r="F13" s="1" t="s">
        <v>46</v>
      </c>
    </row>
    <row r="14" spans="1:8" x14ac:dyDescent="0.25">
      <c r="A14" s="1" t="s">
        <v>47</v>
      </c>
      <c r="B14" s="1" t="s">
        <v>48</v>
      </c>
      <c r="C14" s="1">
        <v>12</v>
      </c>
      <c r="E14" s="1" t="s">
        <v>49</v>
      </c>
    </row>
    <row r="15" spans="1:8" x14ac:dyDescent="0.25">
      <c r="A15" s="1" t="s">
        <v>50</v>
      </c>
      <c r="B15" s="1" t="s">
        <v>51</v>
      </c>
      <c r="C15" s="1">
        <v>13</v>
      </c>
      <c r="E15" s="1" t="s">
        <v>52</v>
      </c>
    </row>
    <row r="16" spans="1:8" x14ac:dyDescent="0.25">
      <c r="A16" s="1" t="s">
        <v>53</v>
      </c>
      <c r="B16" s="1" t="s">
        <v>54</v>
      </c>
      <c r="C16" s="1">
        <v>14</v>
      </c>
      <c r="E16" s="1" t="s">
        <v>55</v>
      </c>
    </row>
    <row r="17" spans="1:5" x14ac:dyDescent="0.25">
      <c r="A17" s="1" t="s">
        <v>56</v>
      </c>
      <c r="B17" s="1" t="s">
        <v>57</v>
      </c>
      <c r="C17" s="1">
        <v>15</v>
      </c>
      <c r="E17" s="1" t="s">
        <v>58</v>
      </c>
    </row>
    <row r="18" spans="1:5" x14ac:dyDescent="0.25">
      <c r="A18" s="1" t="s">
        <v>59</v>
      </c>
      <c r="B18" s="1" t="s">
        <v>60</v>
      </c>
      <c r="C18" s="1">
        <v>16</v>
      </c>
      <c r="E18" s="1" t="s">
        <v>61</v>
      </c>
    </row>
    <row r="19" spans="1:5" x14ac:dyDescent="0.25">
      <c r="A19" s="1" t="s">
        <v>62</v>
      </c>
      <c r="B19" s="1" t="s">
        <v>63</v>
      </c>
      <c r="C19" s="1">
        <v>17</v>
      </c>
      <c r="E19" s="1" t="s">
        <v>64</v>
      </c>
    </row>
    <row r="20" spans="1:5" x14ac:dyDescent="0.25">
      <c r="B20" s="1" t="s">
        <v>65</v>
      </c>
      <c r="C20" s="1">
        <v>18</v>
      </c>
      <c r="E20" s="1" t="s">
        <v>66</v>
      </c>
    </row>
    <row r="21" spans="1:5" x14ac:dyDescent="0.25">
      <c r="B21" s="1" t="s">
        <v>67</v>
      </c>
      <c r="C21" s="1">
        <v>19</v>
      </c>
      <c r="E21" s="1" t="s">
        <v>68</v>
      </c>
    </row>
    <row r="22" spans="1:5" x14ac:dyDescent="0.25">
      <c r="B22" s="1" t="s">
        <v>69</v>
      </c>
      <c r="C22" s="1">
        <v>20</v>
      </c>
      <c r="E22" s="1" t="s">
        <v>70</v>
      </c>
    </row>
    <row r="23" spans="1:5" x14ac:dyDescent="0.25">
      <c r="B23" s="1" t="s">
        <v>71</v>
      </c>
      <c r="C23" s="1">
        <v>21</v>
      </c>
      <c r="E23" s="1" t="s">
        <v>72</v>
      </c>
    </row>
    <row r="24" spans="1:5" x14ac:dyDescent="0.25">
      <c r="B24" s="1" t="s">
        <v>73</v>
      </c>
      <c r="E24" s="1" t="s">
        <v>74</v>
      </c>
    </row>
    <row r="25" spans="1:5" x14ac:dyDescent="0.25">
      <c r="B25" s="1" t="s">
        <v>75</v>
      </c>
      <c r="E25" s="1" t="s">
        <v>76</v>
      </c>
    </row>
    <row r="26" spans="1:5" x14ac:dyDescent="0.25">
      <c r="B26" s="1" t="s">
        <v>77</v>
      </c>
      <c r="E26" s="1" t="s">
        <v>78</v>
      </c>
    </row>
    <row r="27" spans="1:5" x14ac:dyDescent="0.25">
      <c r="B27" s="1" t="s">
        <v>79</v>
      </c>
      <c r="E27" s="1" t="s">
        <v>80</v>
      </c>
    </row>
    <row r="28" spans="1:5" x14ac:dyDescent="0.25">
      <c r="B28" s="1" t="s">
        <v>81</v>
      </c>
      <c r="E28" s="1" t="s">
        <v>82</v>
      </c>
    </row>
    <row r="29" spans="1:5" x14ac:dyDescent="0.25">
      <c r="B29" s="1" t="s">
        <v>83</v>
      </c>
      <c r="E29" s="1" t="s">
        <v>84</v>
      </c>
    </row>
    <row r="30" spans="1:5" x14ac:dyDescent="0.25">
      <c r="B30" s="1" t="s">
        <v>85</v>
      </c>
      <c r="E30" s="1" t="s">
        <v>86</v>
      </c>
    </row>
    <row r="31" spans="1:5" x14ac:dyDescent="0.25">
      <c r="B31" s="1" t="s">
        <v>87</v>
      </c>
      <c r="E31" s="1" t="s">
        <v>88</v>
      </c>
    </row>
    <row r="32" spans="1:5" x14ac:dyDescent="0.25">
      <c r="B32" s="1" t="s">
        <v>89</v>
      </c>
      <c r="E32" s="1" t="s">
        <v>90</v>
      </c>
    </row>
    <row r="33" spans="2:5" x14ac:dyDescent="0.25">
      <c r="B33" s="1" t="s">
        <v>91</v>
      </c>
      <c r="E33" s="1" t="s">
        <v>92</v>
      </c>
    </row>
    <row r="34" spans="2:5" x14ac:dyDescent="0.25">
      <c r="B34" s="1" t="s">
        <v>93</v>
      </c>
      <c r="E34" s="1" t="s">
        <v>94</v>
      </c>
    </row>
    <row r="35" spans="2:5" x14ac:dyDescent="0.25">
      <c r="B35" s="1" t="s">
        <v>95</v>
      </c>
      <c r="E35" s="1" t="s">
        <v>96</v>
      </c>
    </row>
    <row r="36" spans="2:5" x14ac:dyDescent="0.25">
      <c r="B36" s="1" t="s">
        <v>97</v>
      </c>
      <c r="E36" s="1" t="s">
        <v>98</v>
      </c>
    </row>
    <row r="37" spans="2:5" x14ac:dyDescent="0.25">
      <c r="B37" s="1" t="s">
        <v>99</v>
      </c>
      <c r="E37" s="1" t="s">
        <v>100</v>
      </c>
    </row>
    <row r="38" spans="2:5" x14ac:dyDescent="0.25">
      <c r="B38" s="1" t="s">
        <v>101</v>
      </c>
      <c r="E38" s="1" t="s">
        <v>102</v>
      </c>
    </row>
    <row r="39" spans="2:5" x14ac:dyDescent="0.25">
      <c r="B39" s="1" t="s">
        <v>103</v>
      </c>
      <c r="E39" s="1" t="s">
        <v>104</v>
      </c>
    </row>
    <row r="40" spans="2:5" x14ac:dyDescent="0.25">
      <c r="B40" s="1" t="s">
        <v>105</v>
      </c>
      <c r="E40" s="1" t="s">
        <v>106</v>
      </c>
    </row>
    <row r="41" spans="2:5" x14ac:dyDescent="0.25">
      <c r="B41" s="1" t="s">
        <v>107</v>
      </c>
      <c r="E41" s="1" t="s">
        <v>108</v>
      </c>
    </row>
    <row r="42" spans="2:5" x14ac:dyDescent="0.25">
      <c r="B42" s="1" t="s">
        <v>109</v>
      </c>
      <c r="E42" s="1" t="s">
        <v>110</v>
      </c>
    </row>
    <row r="43" spans="2:5" x14ac:dyDescent="0.25">
      <c r="B43" s="1" t="s">
        <v>111</v>
      </c>
      <c r="E43" s="1" t="s">
        <v>112</v>
      </c>
    </row>
    <row r="44" spans="2:5" x14ac:dyDescent="0.25">
      <c r="B44" s="1" t="s">
        <v>113</v>
      </c>
      <c r="E44" s="1" t="s">
        <v>114</v>
      </c>
    </row>
    <row r="45" spans="2:5" x14ac:dyDescent="0.25">
      <c r="B45" s="1" t="s">
        <v>115</v>
      </c>
      <c r="E45" s="1" t="s">
        <v>116</v>
      </c>
    </row>
    <row r="46" spans="2:5" x14ac:dyDescent="0.25">
      <c r="B46" s="1" t="s">
        <v>117</v>
      </c>
      <c r="E46" s="1" t="s">
        <v>118</v>
      </c>
    </row>
    <row r="47" spans="2:5" x14ac:dyDescent="0.25">
      <c r="B47" s="1" t="s">
        <v>119</v>
      </c>
      <c r="E47" s="1" t="s">
        <v>120</v>
      </c>
    </row>
    <row r="48" spans="2:5" x14ac:dyDescent="0.25">
      <c r="B48" s="1" t="s">
        <v>121</v>
      </c>
      <c r="E48" s="1" t="s">
        <v>122</v>
      </c>
    </row>
    <row r="49" spans="2:5" x14ac:dyDescent="0.25">
      <c r="B49" s="1" t="s">
        <v>123</v>
      </c>
      <c r="E49" s="1" t="s">
        <v>124</v>
      </c>
    </row>
    <row r="50" spans="2:5" x14ac:dyDescent="0.25">
      <c r="B50" s="1" t="s">
        <v>125</v>
      </c>
      <c r="E50" s="1" t="s">
        <v>46</v>
      </c>
    </row>
    <row r="51" spans="2:5" x14ac:dyDescent="0.25">
      <c r="B51" s="1" t="s">
        <v>126</v>
      </c>
    </row>
    <row r="52" spans="2:5" x14ac:dyDescent="0.25">
      <c r="B52" s="1" t="s">
        <v>127</v>
      </c>
    </row>
    <row r="53" spans="2:5" x14ac:dyDescent="0.25">
      <c r="B53" s="1" t="s">
        <v>128</v>
      </c>
    </row>
    <row r="54" spans="2:5" x14ac:dyDescent="0.25">
      <c r="B54" s="1" t="s">
        <v>129</v>
      </c>
    </row>
    <row r="55" spans="2:5" x14ac:dyDescent="0.25">
      <c r="B55" s="1" t="s">
        <v>130</v>
      </c>
    </row>
    <row r="56" spans="2:5" x14ac:dyDescent="0.25">
      <c r="B56" s="1" t="s">
        <v>131</v>
      </c>
    </row>
    <row r="57" spans="2:5" x14ac:dyDescent="0.25">
      <c r="B57" s="1" t="s">
        <v>132</v>
      </c>
    </row>
    <row r="58" spans="2:5" x14ac:dyDescent="0.25">
      <c r="B58" s="1" t="s">
        <v>133</v>
      </c>
    </row>
    <row r="59" spans="2:5" x14ac:dyDescent="0.25">
      <c r="B59" s="1" t="s">
        <v>134</v>
      </c>
    </row>
    <row r="60" spans="2:5" x14ac:dyDescent="0.25">
      <c r="B60" s="1" t="s">
        <v>135</v>
      </c>
    </row>
    <row r="61" spans="2:5" x14ac:dyDescent="0.25">
      <c r="B61" s="1" t="s">
        <v>136</v>
      </c>
    </row>
    <row r="62" spans="2:5" x14ac:dyDescent="0.25">
      <c r="B62" s="1" t="s">
        <v>137</v>
      </c>
    </row>
    <row r="63" spans="2:5" x14ac:dyDescent="0.25">
      <c r="B63" s="1" t="s">
        <v>138</v>
      </c>
    </row>
    <row r="64" spans="2:5" x14ac:dyDescent="0.25">
      <c r="B64" s="1" t="s">
        <v>139</v>
      </c>
    </row>
    <row r="65" spans="2:2" x14ac:dyDescent="0.25">
      <c r="B65" s="1" t="s">
        <v>140</v>
      </c>
    </row>
    <row r="66" spans="2:2" x14ac:dyDescent="0.25">
      <c r="B66" s="1" t="s">
        <v>141</v>
      </c>
    </row>
  </sheetData>
  <sheetProtection algorithmName="SHA-512" hashValue="imWuzJtawwS1rDvKojWZt361js9Hn3BO7kj3xFclRqxoMu0zCo92XD6xIEiMekpQDSjebQW/SH1/L1cNL2KR2A==" saltValue="pV2PmgZaU1fbjPmgxL7ykQ==" spinCount="100000" sheet="1" objects="1" scenarios="1" selectLockedCells="1" selectUnlockedCells="1"/>
  <protectedRanges>
    <protectedRange algorithmName="SHA-512" hashValue="YnXSZ2zdbxRq024Xj6cr/xF7GfL1DE8koAOy5lFwTDefP8nYr8j8jS+oOAsfVoITe8WfnobzAiNs1hncqELxDA==" saltValue="mnE5R1Sw+JqDDpcpWuytZg==" spinCount="100000" sqref="H2:H4" name="Plage1"/>
  </protectedRange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3EF91-8C39-4424-ACC3-04ED7E896939}">
  <sheetPr>
    <pageSetUpPr fitToPage="1"/>
  </sheetPr>
  <dimension ref="A1:W110"/>
  <sheetViews>
    <sheetView tabSelected="1" topLeftCell="H1" zoomScale="90" zoomScaleNormal="90" workbookViewId="0">
      <pane ySplit="3" topLeftCell="A4" activePane="bottomLeft" state="frozen"/>
      <selection pane="bottomLeft" activeCell="O16" sqref="O16"/>
    </sheetView>
  </sheetViews>
  <sheetFormatPr baseColWidth="10" defaultColWidth="11.42578125" defaultRowHeight="15" x14ac:dyDescent="0.25"/>
  <cols>
    <col min="1" max="1" width="15.5703125" style="20" customWidth="1"/>
    <col min="2" max="2" width="14.7109375" style="5" customWidth="1"/>
    <col min="3" max="3" width="29.140625" style="6" bestFit="1" customWidth="1"/>
    <col min="4" max="4" width="17.5703125" style="7" bestFit="1" customWidth="1"/>
    <col min="5" max="5" width="14.7109375" style="8" customWidth="1"/>
    <col min="6" max="6" width="14.7109375" style="7" customWidth="1"/>
    <col min="7" max="7" width="17" style="8" bestFit="1" customWidth="1"/>
    <col min="8" max="8" width="14.7109375" style="9" customWidth="1"/>
    <col min="9" max="9" width="10.85546875" style="11" customWidth="1"/>
    <col min="10" max="10" width="14" style="19" customWidth="1"/>
    <col min="11" max="11" width="14.7109375" style="10" customWidth="1"/>
    <col min="12" max="12" width="45.85546875" style="11" customWidth="1"/>
    <col min="13" max="13" width="17" style="19" bestFit="1" customWidth="1"/>
    <col min="14" max="14" width="17" style="10" bestFit="1" customWidth="1"/>
    <col min="15" max="15" width="14.5703125" style="29" customWidth="1"/>
    <col min="16" max="16" width="11.42578125" style="30"/>
    <col min="17" max="17" width="17" style="31" bestFit="1" customWidth="1"/>
    <col min="18" max="18" width="12.85546875" style="32" bestFit="1" customWidth="1"/>
    <col min="19" max="19" width="45.85546875" style="27" customWidth="1"/>
    <col min="20" max="20" width="16.7109375" style="28" customWidth="1"/>
    <col min="21" max="16384" width="11.42578125" style="1"/>
  </cols>
  <sheetData>
    <row r="1" spans="1:23" s="13" customFormat="1" x14ac:dyDescent="0.25">
      <c r="A1" s="45" t="s">
        <v>142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36" t="s">
        <v>143</v>
      </c>
      <c r="P1" s="37"/>
      <c r="Q1" s="37"/>
      <c r="R1" s="37"/>
      <c r="S1" s="37"/>
      <c r="T1" s="38"/>
      <c r="U1" s="12"/>
      <c r="V1" s="12"/>
      <c r="W1" s="12"/>
    </row>
    <row r="2" spans="1:23" s="13" customFormat="1" x14ac:dyDescent="0.25">
      <c r="A2" s="47" t="s">
        <v>144</v>
      </c>
      <c r="B2" s="49" t="s">
        <v>145</v>
      </c>
      <c r="C2" s="51" t="s">
        <v>146</v>
      </c>
      <c r="D2" s="53" t="s">
        <v>147</v>
      </c>
      <c r="E2" s="57" t="s">
        <v>148</v>
      </c>
      <c r="F2" s="58"/>
      <c r="G2" s="57" t="s">
        <v>149</v>
      </c>
      <c r="H2" s="58"/>
      <c r="I2" s="55" t="s">
        <v>150</v>
      </c>
      <c r="J2" s="43" t="s">
        <v>151</v>
      </c>
      <c r="K2" s="44"/>
      <c r="L2" s="59" t="s">
        <v>152</v>
      </c>
      <c r="M2" s="43" t="s">
        <v>153</v>
      </c>
      <c r="N2" s="44"/>
      <c r="O2" s="41" t="s">
        <v>154</v>
      </c>
      <c r="P2" s="42"/>
      <c r="Q2" s="42"/>
      <c r="R2" s="42"/>
      <c r="S2" s="39" t="s">
        <v>155</v>
      </c>
      <c r="T2" s="34" t="s">
        <v>7</v>
      </c>
    </row>
    <row r="3" spans="1:23" s="13" customFormat="1" ht="15.75" thickBot="1" x14ac:dyDescent="0.3">
      <c r="A3" s="48"/>
      <c r="B3" s="50"/>
      <c r="C3" s="52"/>
      <c r="D3" s="54"/>
      <c r="E3" s="14" t="s">
        <v>156</v>
      </c>
      <c r="F3" s="15" t="s">
        <v>157</v>
      </c>
      <c r="G3" s="14" t="s">
        <v>156</v>
      </c>
      <c r="H3" s="16" t="s">
        <v>157</v>
      </c>
      <c r="I3" s="56"/>
      <c r="J3" s="18" t="s">
        <v>144</v>
      </c>
      <c r="K3" s="17" t="s">
        <v>145</v>
      </c>
      <c r="L3" s="60"/>
      <c r="M3" s="18" t="s">
        <v>144</v>
      </c>
      <c r="N3" s="17" t="s">
        <v>145</v>
      </c>
      <c r="O3" s="23" t="s">
        <v>144</v>
      </c>
      <c r="P3" s="24" t="s">
        <v>145</v>
      </c>
      <c r="Q3" s="25" t="s">
        <v>156</v>
      </c>
      <c r="R3" s="26" t="s">
        <v>157</v>
      </c>
      <c r="S3" s="40"/>
      <c r="T3" s="35"/>
    </row>
    <row r="4" spans="1:23" ht="15.75" thickTop="1" x14ac:dyDescent="0.25">
      <c r="A4" s="20">
        <v>43953.123108564818</v>
      </c>
      <c r="B4" s="5">
        <v>43953.138616898148</v>
      </c>
      <c r="C4" s="6" t="s">
        <v>28</v>
      </c>
      <c r="D4" s="7">
        <v>652</v>
      </c>
      <c r="E4" s="8">
        <v>25</v>
      </c>
      <c r="F4" s="7">
        <v>3</v>
      </c>
      <c r="G4" s="8">
        <v>24</v>
      </c>
      <c r="H4" s="9">
        <v>6</v>
      </c>
      <c r="I4" s="11" t="s">
        <v>16</v>
      </c>
      <c r="J4" s="19">
        <v>43955</v>
      </c>
      <c r="K4" s="10" t="s">
        <v>17</v>
      </c>
      <c r="M4" s="19">
        <v>43955</v>
      </c>
      <c r="N4" s="10" t="s">
        <v>33</v>
      </c>
      <c r="T4" s="28" t="s">
        <v>25</v>
      </c>
    </row>
    <row r="5" spans="1:23" x14ac:dyDescent="0.25">
      <c r="D5" s="7">
        <v>820.05</v>
      </c>
      <c r="T5" s="28" t="s">
        <v>18</v>
      </c>
    </row>
    <row r="6" spans="1:23" x14ac:dyDescent="0.25">
      <c r="N6" s="10" t="s">
        <v>17</v>
      </c>
      <c r="T6" s="28" t="s">
        <v>13</v>
      </c>
    </row>
    <row r="54" spans="1:23" s="33" customFormat="1" x14ac:dyDescent="0.25">
      <c r="A54" s="20"/>
      <c r="B54" s="5"/>
      <c r="C54" s="6"/>
      <c r="D54" s="7"/>
      <c r="E54" s="8"/>
      <c r="F54" s="7"/>
      <c r="G54" s="8"/>
      <c r="H54" s="9"/>
      <c r="I54" s="11"/>
      <c r="J54" s="19"/>
      <c r="K54" s="10"/>
      <c r="L54" s="11"/>
      <c r="M54" s="19"/>
      <c r="N54" s="10"/>
      <c r="O54" s="29"/>
      <c r="P54" s="30"/>
      <c r="Q54" s="31"/>
      <c r="R54" s="32"/>
      <c r="S54" s="27"/>
      <c r="T54" s="28"/>
      <c r="U54" s="1"/>
      <c r="V54" s="1"/>
      <c r="W54" s="1"/>
    </row>
    <row r="55" spans="1:23" s="33" customFormat="1" x14ac:dyDescent="0.25">
      <c r="A55" s="20"/>
      <c r="B55" s="5"/>
      <c r="C55" s="6"/>
      <c r="D55" s="7"/>
      <c r="E55" s="8"/>
      <c r="F55" s="7"/>
      <c r="G55" s="8"/>
      <c r="H55" s="9"/>
      <c r="I55" s="11"/>
      <c r="J55" s="19"/>
      <c r="K55" s="10"/>
      <c r="L55" s="11"/>
      <c r="M55" s="19"/>
      <c r="N55" s="10"/>
      <c r="O55" s="29"/>
      <c r="P55" s="30"/>
      <c r="Q55" s="31"/>
      <c r="R55" s="32"/>
      <c r="S55" s="27"/>
      <c r="T55" s="28"/>
      <c r="U55" s="1"/>
      <c r="V55" s="1"/>
      <c r="W55" s="1"/>
    </row>
    <row r="109" spans="21:23" x14ac:dyDescent="0.25">
      <c r="U109" s="33"/>
      <c r="V109" s="33"/>
      <c r="W109" s="33"/>
    </row>
    <row r="110" spans="21:23" x14ac:dyDescent="0.25">
      <c r="U110" s="33"/>
      <c r="V110" s="33"/>
      <c r="W110" s="33"/>
    </row>
  </sheetData>
  <sheetProtection selectLockedCells="1"/>
  <protectedRanges>
    <protectedRange algorithmName="SHA-512" hashValue="YnXSZ2zdbxRq024Xj6cr/xF7GfL1DE8koAOy5lFwTDefP8nYr8j8jS+oOAsfVoITe8WfnobzAiNs1hncqELxDA==" saltValue="mnE5R1Sw+JqDDpcpWuytZg==" spinCount="100000" sqref="T5:XFD79 A5:S16841 A4:XFD4" name="Plage1"/>
  </protectedRanges>
  <sortState xmlns:xlrd2="http://schemas.microsoft.com/office/spreadsheetml/2017/richdata2" ref="A4:W270">
    <sortCondition ref="A4:A270"/>
  </sortState>
  <mergeCells count="15">
    <mergeCell ref="T2:T3"/>
    <mergeCell ref="O1:T1"/>
    <mergeCell ref="S2:S3"/>
    <mergeCell ref="O2:R2"/>
    <mergeCell ref="M2:N2"/>
    <mergeCell ref="A1:N1"/>
    <mergeCell ref="A2:A3"/>
    <mergeCell ref="B2:B3"/>
    <mergeCell ref="C2:C3"/>
    <mergeCell ref="D2:D3"/>
    <mergeCell ref="I2:I3"/>
    <mergeCell ref="E2:F2"/>
    <mergeCell ref="G2:H2"/>
    <mergeCell ref="J2:K2"/>
    <mergeCell ref="L2:L3"/>
  </mergeCells>
  <conditionalFormatting sqref="A4:S10000">
    <cfRule type="expression" dxfId="15" priority="84">
      <formula>$T4="Non présent"</formula>
    </cfRule>
    <cfRule type="expression" dxfId="14" priority="83">
      <formula>$T4="Terminé"</formula>
    </cfRule>
    <cfRule type="expression" dxfId="13" priority="65">
      <formula>$T4="Annulé"</formula>
    </cfRule>
    <cfRule type="expression" dxfId="12" priority="64">
      <formula>$T4="En attente"</formula>
    </cfRule>
    <cfRule type="expression" dxfId="0" priority="85">
      <formula>$T4="En cours"</formula>
    </cfRule>
  </conditionalFormatting>
  <conditionalFormatting sqref="D4:D10000">
    <cfRule type="cellIs" dxfId="11" priority="63" operator="between">
      <formula>301</formula>
      <formula>999</formula>
    </cfRule>
    <cfRule type="cellIs" dxfId="10" priority="62" operator="between">
      <formula>8001</formula>
      <formula>8210</formula>
    </cfRule>
    <cfRule type="cellIs" dxfId="9" priority="61" operator="between">
      <formula>8501</formula>
      <formula>8595</formula>
    </cfRule>
    <cfRule type="cellIs" dxfId="8" priority="60" operator="between">
      <formula>4101</formula>
      <formula>4196</formula>
    </cfRule>
    <cfRule type="cellIs" dxfId="7" priority="59" operator="between">
      <formula>1301</formula>
      <formula>3020</formula>
    </cfRule>
    <cfRule type="cellIs" dxfId="6" priority="58" operator="between">
      <formula>5501</formula>
      <formula>7870</formula>
    </cfRule>
    <cfRule type="cellIs" dxfId="5" priority="57" operator="between">
      <formula>8221</formula>
      <formula>8223</formula>
    </cfRule>
    <cfRule type="cellIs" dxfId="4" priority="56" operator="between">
      <formula>9146</formula>
      <formula>9158</formula>
    </cfRule>
    <cfRule type="cellIs" dxfId="3" priority="55" operator="between">
      <formula>11000</formula>
      <formula>90005</formula>
    </cfRule>
    <cfRule type="containsText" dxfId="2" priority="54" operator="containsText" text="820-5">
      <formula>NOT(ISERROR(SEARCH("820-5",D4)))</formula>
    </cfRule>
    <cfRule type="containsText" dxfId="1" priority="1" operator="containsText" text="967-4">
      <formula>NOT(ISERROR(SEARCH("967-4",D4)))</formula>
    </cfRule>
  </conditionalFormatting>
  <pageMargins left="0" right="0" top="0.74803149606299213" bottom="0.74803149606299213" header="0.31496062992125984" footer="0.31496062992125984"/>
  <pageSetup paperSize="8" scale="54" orientation="landscape" r:id="rId1"/>
  <headerFooter>
    <oddFooter>&amp;L&amp;"Tahoma,Normal"&amp;14Impriné le &amp;D à &amp;T&amp;R&amp;"Tahoma,Normal"&amp;14Atelier SNCB de Kinkempois: service de cour</oddFooter>
  </headerFooter>
  <extLst>
    <ext xmlns:x14="http://schemas.microsoft.com/office/spreadsheetml/2009/9/main" uri="{CCE6A557-97BC-4b89-ADB6-D9C93CAAB3DF}">
      <x14:dataValidations xmlns:xm="http://schemas.microsoft.com/office/excel/2006/main" xWindow="1290" yWindow="803" count="12">
        <x14:dataValidation type="list" allowBlank="1" showInputMessage="1" showErrorMessage="1" xr:uid="{748A18DC-0E6F-4829-9060-4E3DFD9DF129}">
          <x14:formula1>
            <xm:f>Données!$B$4:$B$66</xm:f>
          </x14:formula1>
          <xm:sqref>E4:E1048576</xm:sqref>
        </x14:dataValidation>
        <x14:dataValidation type="list" allowBlank="1" showInputMessage="1" showErrorMessage="1" xr:uid="{B0743483-A87D-40AD-A010-92B8D2CEA676}">
          <x14:formula1>
            <xm:f>Données!$E$2:$E$49</xm:f>
          </x14:formula1>
          <xm:sqref>K4:K1048576</xm:sqref>
        </x14:dataValidation>
        <x14:dataValidation type="list" allowBlank="1" showInputMessage="1" showErrorMessage="1" xr:uid="{1E94DE34-6293-4C3F-91C7-DBF7E9681065}">
          <x14:formula1>
            <xm:f>Données!$F$2:$F$12</xm:f>
          </x14:formula1>
          <xm:sqref>J4:J1048576</xm:sqref>
        </x14:dataValidation>
        <x14:dataValidation type="list" allowBlank="1" showInputMessage="1" showErrorMessage="1" xr:uid="{69A7CBEC-496C-4B0F-9F26-B9EBE193B36C}">
          <x14:formula1>
            <xm:f>Données!$G$2</xm:f>
          </x14:formula1>
          <xm:sqref>O4:P1048576 A4:B1048576</xm:sqref>
        </x14:dataValidation>
        <x14:dataValidation type="list" allowBlank="1" showInputMessage="1" showErrorMessage="1" xr:uid="{3C492F55-83EC-4B2E-9B93-9833188F8DB3}">
          <x14:formula1>
            <xm:f>Données!$F$2:$F$13</xm:f>
          </x14:formula1>
          <xm:sqref>M4:M1048576</xm:sqref>
        </x14:dataValidation>
        <x14:dataValidation type="list" allowBlank="1" showInputMessage="1" showErrorMessage="1" xr:uid="{0950BD8A-9F86-43A3-A00C-DDC9B715074F}">
          <x14:formula1>
            <xm:f>Données!$E$2:$E$50</xm:f>
          </x14:formula1>
          <xm:sqref>N4:N1048576</xm:sqref>
        </x14:dataValidation>
        <x14:dataValidation type="list" allowBlank="1" showInputMessage="1" showErrorMessage="1" prompt="L'opération de maintenace doit elle être réalisée sur cet emlacement précis = IMPERATIF [ I ]._x000a_L'opération peut être réalisée sur une voie reprenant les mêmes équipements que la voie demandée = EQUIVALENT [ E ]" xr:uid="{12531773-FFDC-4722-93D8-04C4006A5ACA}">
          <x14:formula1>
            <xm:f>Données!$D$2:$D$3</xm:f>
          </x14:formula1>
          <xm:sqref>I4:I1048576</xm:sqref>
        </x14:dataValidation>
        <x14:dataValidation type="list" allowBlank="1" showInputMessage="1" showErrorMessage="1" error="Choisissez dans le menu déroulant" prompt="Note pour les services &quot;production&quot;:_x000a_dans un souci de coordination, lorsque le &quot;SPOC synchro&quot; est présent, veuillez d'abord lui soumettre votre demande. " xr:uid="{279F612A-D45F-48F4-9D78-67185C0E27E3}">
          <x14:formula1>
            <xm:f>Données!$A$2:$A$19</xm:f>
          </x14:formula1>
          <xm:sqref>C4:C1048576</xm:sqref>
        </x14:dataValidation>
        <x14:dataValidation type="list" allowBlank="1" showInputMessage="1" showErrorMessage="1" xr:uid="{EBBE0037-338C-4D30-993A-DA61378B1250}">
          <x14:formula1>
            <xm:f>Données!$C$2:$C$23</xm:f>
          </x14:formula1>
          <xm:sqref>H4:H1048576 R4:R1048576 F4:F1048576</xm:sqref>
        </x14:dataValidation>
        <x14:dataValidation type="list" allowBlank="1" showInputMessage="1" showErrorMessage="1" xr:uid="{B54FD068-9E5B-4D83-880F-38BB37BC8F72}">
          <x14:formula1>
            <xm:f>Données!$B$2:$B$65</xm:f>
          </x14:formula1>
          <xm:sqref>G4:G1048576</xm:sqref>
        </x14:dataValidation>
        <x14:dataValidation type="list" allowBlank="1" showInputMessage="1" showErrorMessage="1" xr:uid="{BB109569-E701-4DC6-9558-1EE72622796C}">
          <x14:formula1>
            <xm:f>Données!$B$3:$B$65</xm:f>
          </x14:formula1>
          <xm:sqref>Q4:Q1048576</xm:sqref>
        </x14:dataValidation>
        <x14:dataValidation type="list" allowBlank="1" showInputMessage="1" showErrorMessage="1" xr:uid="{46F7413A-877C-452E-8666-70DAB90427C6}">
          <x14:formula1>
            <xm:f>Données!$H$2:$H$6</xm:f>
          </x14:formula1>
          <xm:sqref>T4:T1048576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D368C2A84566C49948DDB16905171E8" ma:contentTypeVersion="5" ma:contentTypeDescription="Crée un document." ma:contentTypeScope="" ma:versionID="68b2e6b506d61dc5b48b3f899ae87440">
  <xsd:schema xmlns:xsd="http://www.w3.org/2001/XMLSchema" xmlns:xs="http://www.w3.org/2001/XMLSchema" xmlns:p="http://schemas.microsoft.com/office/2006/metadata/properties" xmlns:ns3="3387de60-072a-4d59-b12d-9ca4d4b3605b" xmlns:ns4="2fd6f172-6f7e-4633-9957-cf84ac849870" targetNamespace="http://schemas.microsoft.com/office/2006/metadata/properties" ma:root="true" ma:fieldsID="4ae22cd3885816768736383f42cdd86e" ns3:_="" ns4:_="">
    <xsd:import namespace="3387de60-072a-4d59-b12d-9ca4d4b3605b"/>
    <xsd:import namespace="2fd6f172-6f7e-4633-9957-cf84ac84987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87de60-072a-4d59-b12d-9ca4d4b3605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fd6f172-6f7e-4633-9957-cf84ac84987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981E2F9-5FBA-4321-B59B-B37E5A08887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387de60-072a-4d59-b12d-9ca4d4b3605b"/>
    <ds:schemaRef ds:uri="2fd6f172-6f7e-4633-9957-cf84ac8498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9998FCB-456F-4A05-83DC-8CF2279DA2F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C143AC7-B3A8-440D-AD82-6EDD3474B107}">
  <ds:schemaRefs>
    <ds:schemaRef ds:uri="http://purl.org/dc/dcmitype/"/>
    <ds:schemaRef ds:uri="2fd6f172-6f7e-4633-9957-cf84ac849870"/>
    <ds:schemaRef ds:uri="3387de60-072a-4d59-b12d-9ca4d4b3605b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SDC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Tossings Frank</dc:creator>
  <cp:keywords/>
  <dc:description/>
  <cp:lastModifiedBy>SEBASTIEN</cp:lastModifiedBy>
  <cp:revision/>
  <dcterms:created xsi:type="dcterms:W3CDTF">2020-03-12T07:17:24Z</dcterms:created>
  <dcterms:modified xsi:type="dcterms:W3CDTF">2020-05-02T05:30:43Z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0x0101006D368C2A84566C49948DDB16905171E8</vt:lpwstr>
  </property>
</Properties>
</file>