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19416" windowHeight="9840"/>
  </bookViews>
  <sheets>
    <sheet name="tableau de bord" sheetId="3" r:id="rId1"/>
    <sheet name="modele" sheetId="1" r:id="rId2"/>
  </sheets>
  <definedNames>
    <definedName name="_xlnm.Print_Titles" localSheetId="0">'tableau de bord'!$7:$7</definedName>
  </definedNames>
  <calcPr calcId="125725"/>
</workbook>
</file>

<file path=xl/calcChain.xml><?xml version="1.0" encoding="utf-8"?>
<calcChain xmlns="http://schemas.openxmlformats.org/spreadsheetml/2006/main">
  <c r="A22" i="3"/>
  <c r="A23"/>
  <c r="A24"/>
  <c r="A26"/>
  <c r="A25"/>
  <c r="A19"/>
  <c r="A20"/>
  <c r="A21"/>
  <c r="N23"/>
  <c r="E24"/>
  <c r="F22"/>
  <c r="G25"/>
  <c r="L22"/>
  <c r="L23"/>
  <c r="H22"/>
  <c r="N19"/>
  <c r="G24"/>
  <c r="N22"/>
  <c r="L24"/>
  <c r="H19"/>
  <c r="J22"/>
  <c r="J24"/>
  <c r="L19"/>
  <c r="G20"/>
  <c r="F19"/>
  <c r="H23"/>
  <c r="F23"/>
  <c r="G26"/>
  <c r="J23"/>
  <c r="N24"/>
  <c r="K24"/>
  <c r="H24"/>
  <c r="G19"/>
  <c r="E23"/>
  <c r="J19"/>
  <c r="E22"/>
  <c r="G21"/>
  <c r="F24"/>
  <c r="A18" l="1"/>
  <c r="J18"/>
  <c r="L20"/>
  <c r="G18"/>
  <c r="K22"/>
  <c r="I18"/>
  <c r="L18"/>
  <c r="N18"/>
  <c r="K23"/>
  <c r="F20"/>
  <c r="F18"/>
  <c r="J25"/>
  <c r="E20"/>
  <c r="G22"/>
  <c r="J26"/>
  <c r="K26"/>
  <c r="M22"/>
  <c r="M21"/>
  <c r="I26"/>
  <c r="M26"/>
  <c r="K21"/>
  <c r="K20"/>
  <c r="E18"/>
  <c r="I23"/>
  <c r="I21"/>
  <c r="I22"/>
  <c r="E26"/>
  <c r="E25"/>
  <c r="M19"/>
  <c r="M25"/>
  <c r="M18"/>
  <c r="F26"/>
  <c r="L25"/>
  <c r="M24"/>
  <c r="I19"/>
  <c r="I25"/>
  <c r="M23"/>
  <c r="N21"/>
  <c r="L21"/>
  <c r="I24"/>
  <c r="K25"/>
  <c r="M20"/>
  <c r="N26"/>
  <c r="K18"/>
  <c r="L26"/>
  <c r="G23"/>
  <c r="F21"/>
  <c r="J20"/>
  <c r="E21"/>
  <c r="J21"/>
  <c r="H25"/>
  <c r="N25"/>
  <c r="K19"/>
  <c r="I20"/>
  <c r="H20"/>
  <c r="H21"/>
  <c r="H26"/>
  <c r="F25"/>
  <c r="H18"/>
  <c r="E19"/>
  <c r="N20"/>
  <c r="O26" l="1"/>
  <c r="O25"/>
  <c r="O24"/>
  <c r="O23"/>
  <c r="O22"/>
  <c r="O21"/>
  <c r="O20"/>
  <c r="O19"/>
  <c r="O18"/>
  <c r="A8"/>
  <c r="A9"/>
  <c r="A10"/>
  <c r="A11"/>
  <c r="A12"/>
  <c r="A13"/>
  <c r="A14"/>
  <c r="A15"/>
  <c r="A16"/>
  <c r="A17"/>
  <c r="K100" i="1"/>
  <c r="K93"/>
  <c r="K116"/>
  <c r="K47"/>
  <c r="K46"/>
  <c r="K45"/>
  <c r="K44"/>
  <c r="K43"/>
  <c r="K39"/>
  <c r="K38"/>
  <c r="K37"/>
  <c r="M12" i="3"/>
  <c r="E8"/>
  <c r="I10"/>
  <c r="L8"/>
  <c r="N17"/>
  <c r="I15"/>
  <c r="F16"/>
  <c r="I11"/>
  <c r="F9"/>
  <c r="F12"/>
  <c r="E16"/>
  <c r="K10"/>
  <c r="G9"/>
  <c r="L10"/>
  <c r="K11"/>
  <c r="F15"/>
  <c r="N14"/>
  <c r="N9"/>
  <c r="G11"/>
  <c r="H9"/>
  <c r="K8"/>
  <c r="M15"/>
  <c r="G12"/>
  <c r="I12"/>
  <c r="K9"/>
  <c r="N11"/>
  <c r="E15"/>
  <c r="J8"/>
  <c r="H15"/>
  <c r="E12"/>
  <c r="J10"/>
  <c r="L14"/>
  <c r="G8"/>
  <c r="F10"/>
  <c r="F11"/>
  <c r="E10"/>
  <c r="N13"/>
  <c r="J13"/>
  <c r="M17"/>
  <c r="L9"/>
  <c r="F13"/>
  <c r="M13"/>
  <c r="I13"/>
  <c r="N8"/>
  <c r="J12"/>
  <c r="H16"/>
  <c r="J11"/>
  <c r="N10"/>
  <c r="F14"/>
  <c r="K15"/>
  <c r="N12"/>
  <c r="J9"/>
  <c r="F8"/>
  <c r="K17"/>
  <c r="L16"/>
  <c r="H13"/>
  <c r="E17"/>
  <c r="E9"/>
  <c r="M9"/>
  <c r="J17"/>
  <c r="G13"/>
  <c r="J15"/>
  <c r="L13"/>
  <c r="M16"/>
  <c r="H14"/>
  <c r="G14"/>
  <c r="M14"/>
  <c r="M11"/>
  <c r="J14"/>
  <c r="M8"/>
  <c r="L11"/>
  <c r="K16"/>
  <c r="I14"/>
  <c r="F17"/>
  <c r="G15"/>
  <c r="L15"/>
  <c r="H12"/>
  <c r="H11"/>
  <c r="I9"/>
  <c r="I8"/>
  <c r="E13"/>
  <c r="E14"/>
  <c r="K13"/>
  <c r="E11"/>
  <c r="G10"/>
  <c r="K14"/>
  <c r="I17"/>
  <c r="N16"/>
  <c r="H8"/>
  <c r="H17"/>
  <c r="H10"/>
  <c r="L17"/>
  <c r="M10"/>
  <c r="J16"/>
  <c r="K12"/>
  <c r="G17"/>
  <c r="G16"/>
  <c r="N15"/>
  <c r="I16"/>
  <c r="L12"/>
  <c r="O11" l="1"/>
  <c r="O17"/>
  <c r="O14"/>
  <c r="O10"/>
  <c r="O16"/>
  <c r="O13"/>
  <c r="O9"/>
  <c r="O15"/>
  <c r="O12"/>
  <c r="K14" i="1"/>
  <c r="K13"/>
  <c r="K12"/>
  <c r="K11"/>
  <c r="K10"/>
  <c r="K9"/>
  <c r="K8"/>
  <c r="K15"/>
  <c r="K32"/>
  <c r="K3"/>
  <c r="K36" s="1"/>
  <c r="K59"/>
  <c r="K60"/>
  <c r="K67"/>
  <c r="K66"/>
  <c r="K65"/>
  <c r="K64"/>
  <c r="K63"/>
  <c r="K62"/>
  <c r="K61"/>
  <c r="K134"/>
  <c r="K125"/>
  <c r="K106"/>
  <c r="K81"/>
  <c r="K29" l="1"/>
  <c r="K68"/>
  <c r="K135" l="1"/>
  <c r="O8" i="3"/>
</calcChain>
</file>

<file path=xl/sharedStrings.xml><?xml version="1.0" encoding="utf-8"?>
<sst xmlns="http://schemas.openxmlformats.org/spreadsheetml/2006/main" count="165" uniqueCount="149">
  <si>
    <t>Prénom:</t>
  </si>
  <si>
    <t>Nom:</t>
  </si>
  <si>
    <t>Points</t>
  </si>
  <si>
    <t>SOUPLESSE</t>
  </si>
  <si>
    <t>Performance</t>
  </si>
  <si>
    <t>TONICITÉ</t>
  </si>
  <si>
    <t>Course aérienne : bassin et épaules alignés, épaules basses, pointes de pieds tirées</t>
  </si>
  <si>
    <t>TECHNIQUE CORPORELLE</t>
  </si>
  <si>
    <t>Sautiller en retiré Droit, puis Gauche</t>
  </si>
  <si>
    <t>Assembler 2 pieds et enchaîner saut vertical avec bras en couronne.</t>
  </si>
  <si>
    <t xml:space="preserve">Tenir l’équilibre sur ½ pointes, pieds serrés, bras couronne. Tenir 5 secondes en ayant les talons serrés </t>
  </si>
  <si>
    <t>et le corps gainé.</t>
  </si>
  <si>
    <t>Effectuer un équilibre en passé droit ou gauche en ouverture</t>
  </si>
  <si>
    <t>NIVEAU 1</t>
  </si>
  <si>
    <t>Courses talons-fesses (2pts)</t>
  </si>
  <si>
    <t>Sautillés-saut (3pts)</t>
  </si>
  <si>
    <t>Equilibre (2pts)</t>
  </si>
  <si>
    <t>Equilibre (3pts)</t>
  </si>
  <si>
    <t>Pas chassés droit puis gauche, attaque par le gros orteil, amplitude, tenue du corps : bras, tête, jambes</t>
  </si>
  <si>
    <t>tendues pendant la suspension</t>
  </si>
  <si>
    <t>Sautiller en retiré Droit, puis Gauche, assembler 2 pieds et enchainer saut 360°</t>
  </si>
  <si>
    <t>retour pieds joints en</t>
  </si>
  <si>
    <t xml:space="preserve">Impulsion verticale dynamique, jambe libre à l’Horizontale, jambe d’impulsion en ouverture fléchie, </t>
  </si>
  <si>
    <t>Départ ½ plié, piqué, bras couronne, jambe AR – attitude - retour pieds joints  ½ plié</t>
  </si>
  <si>
    <t>NIVEAU 2</t>
  </si>
  <si>
    <t>Déplacements (3pts)</t>
  </si>
  <si>
    <t>Saut cosaque (3pts)</t>
  </si>
  <si>
    <t>Equilibre Attitude (3pts)</t>
  </si>
  <si>
    <t>Pivot en passé (3pts)</t>
  </si>
  <si>
    <t>Saut biche-boucle (3pts)</t>
  </si>
  <si>
    <t>Souplesse dos (3pts)</t>
  </si>
  <si>
    <t>Planche antéro-postérieure (3pts)</t>
  </si>
  <si>
    <t>Pivot Attitude (3pts)</t>
  </si>
  <si>
    <t>NIVEAU 3</t>
  </si>
  <si>
    <t>IMPROVISATION (4pts)</t>
  </si>
  <si>
    <t xml:space="preserve">Respect du rythme musical /1pt </t>
  </si>
  <si>
    <t xml:space="preserve">Engagement dans la création /1pt </t>
  </si>
  <si>
    <t xml:space="preserve">Présence lors de la prestation /1pt </t>
  </si>
  <si>
    <t xml:space="preserve">Termine avec la musique /1pt </t>
  </si>
  <si>
    <t>CORDE</t>
  </si>
  <si>
    <t xml:space="preserve">Echapper, sautillés 2 pieds 2 fois +D+G, ¼ tour balancer, tour naturel + échapper, changement de main, </t>
  </si>
  <si>
    <t>ralenti et grand cercle ‘épaule), fin corde coincée sous les talons.</t>
  </si>
  <si>
    <t>CERCEAU</t>
  </si>
  <si>
    <t xml:space="preserve">Lancer avec renversement ½ tour, saut dans le cerceau, sortir grand (étirement maxi) 8 horizontal et </t>
  </si>
  <si>
    <t xml:space="preserve">fin cerceau, changement main derrière dos, rotations devant soi vers ED, circumduction + ¼ de tour vers D, </t>
  </si>
  <si>
    <t>rouler rétro, rattrapé entre les cuisses.</t>
  </si>
  <si>
    <t>NIVEAU 1 (10pts)</t>
  </si>
  <si>
    <t>Corde tenue 1 nœud et ventre, l’autre nœud sous pied.</t>
  </si>
  <si>
    <t>D corde croisée + G  décroisée, ¼ tour, échapper autour du poignet avec 3 « lasso » en reculant, fin stalinisée.</t>
  </si>
  <si>
    <t xml:space="preserve">8 horizontal + saut chat par-dessus demi corde + récup NŒUD libre dans main G, balancer corde + </t>
  </si>
  <si>
    <t>MASSUES</t>
  </si>
  <si>
    <t xml:space="preserve">Pas chassé avec petits cercles AR sagittal + Cabriole avec circumduction des 2 massues, échapper tour </t>
  </si>
  <si>
    <t xml:space="preserve">complet MD puis MG, moulinets au-dessus de la tête, petits cercles MG + circumduction MD pour lancer </t>
  </si>
  <si>
    <t xml:space="preserve">sur arabesque piquée, circumduction en opposition MD, MG petits cercles devant/derrière cuisses, </t>
  </si>
  <si>
    <t>renversement autour des poignets, récupération MG et pied Droit.</t>
  </si>
  <si>
    <t>NIVEAU 2 10pts</t>
  </si>
  <si>
    <t xml:space="preserve">Sur équilibre ATTITUDE, 3 sautillés arrière avec tour à chaque fois, échapper autour du poignet avec 3 </t>
  </si>
  <si>
    <t>(lasso) en reculant, pagaie AR tête dissociée G, D, lancer + déboulé + récupérer au sol, fin sur dos, corde tirée.</t>
  </si>
  <si>
    <t>Echapper horizontal autour du ventre.</t>
  </si>
  <si>
    <t xml:space="preserve">Profil D public, 8 horizontal sur fente latérale et tour, lancer renversement sur saut de biche appel 2 pieds </t>
  </si>
  <si>
    <t xml:space="preserve">plus récup’ en l’air sur petit saut de chat dans cerceau, rouler sur 2 bras devant tête + changement main </t>
  </si>
  <si>
    <t xml:space="preserve">derrière dos avec 1 rotation + finir en rotations sagittales à D, échapper avec renversement, </t>
  </si>
  <si>
    <t>rotations sur coude G + fin dans cerceau main G.</t>
  </si>
  <si>
    <t>NIVEAU 3 10pts</t>
  </si>
  <si>
    <r>
      <rPr>
        <b/>
        <sz val="11"/>
        <color theme="1"/>
        <rFont val="Arial"/>
        <family val="2"/>
      </rPr>
      <t>Catégorie :</t>
    </r>
    <r>
      <rPr>
        <sz val="11"/>
        <color theme="1"/>
        <rFont val="Arial"/>
        <family val="2"/>
      </rPr>
      <t xml:space="preserve"> poussine (7-8-9 ans)/Benjamine (10-11 ans)/Minime (12-13 ans)/Cadette (14-15 ans)/Junior (16-17 ans) / Senior (18 ans et +)</t>
    </r>
  </si>
  <si>
    <t>Date ou année de naissance:</t>
  </si>
  <si>
    <t>Total souplesse/ 8</t>
  </si>
  <si>
    <t>Nom</t>
  </si>
  <si>
    <t>Prénom</t>
  </si>
  <si>
    <t>Age</t>
  </si>
  <si>
    <t>Fiche</t>
  </si>
  <si>
    <t>Inscrivez une performance ou une note dans les cellules de couleur</t>
  </si>
  <si>
    <t>Age:</t>
  </si>
  <si>
    <t>Total corpo. N1 /10</t>
  </si>
  <si>
    <t>Total corpo. N2 /15</t>
  </si>
  <si>
    <t>Total corpo. N3 /15</t>
  </si>
  <si>
    <t>Total Impro./4</t>
  </si>
  <si>
    <t>TECHNIQUE CORPORELLE/ENGINS</t>
  </si>
  <si>
    <t>Total corpo-engins N1 /10</t>
  </si>
  <si>
    <t>Total corpo-engins N2 /10</t>
  </si>
  <si>
    <t>Total corpo-engins N3 /10</t>
  </si>
  <si>
    <t>Fiche N°:</t>
  </si>
  <si>
    <t>Total Général</t>
  </si>
  <si>
    <t>Total général</t>
  </si>
  <si>
    <t>Total tonicité/8</t>
  </si>
  <si>
    <t>Souplesse</t>
  </si>
  <si>
    <t>Tonicité</t>
  </si>
  <si>
    <t>Corpo.1</t>
  </si>
  <si>
    <t>Corpo.2</t>
  </si>
  <si>
    <t>Corpo.3</t>
  </si>
  <si>
    <t>Impro.</t>
  </si>
  <si>
    <t>Corpo.engin 2</t>
  </si>
  <si>
    <t>Corpo.engin 3</t>
  </si>
  <si>
    <t>Né le</t>
  </si>
  <si>
    <t>Rezé GRS saison:</t>
  </si>
  <si>
    <t>Corpo.engin 1</t>
  </si>
  <si>
    <t>AGBO</t>
  </si>
  <si>
    <t>Taïss</t>
  </si>
  <si>
    <t>02/02/2007</t>
  </si>
  <si>
    <t>ALBERT--BOISLEVE</t>
  </si>
  <si>
    <t>Lise</t>
  </si>
  <si>
    <t>02/06/2007</t>
  </si>
  <si>
    <t>ARRIVE</t>
  </si>
  <si>
    <t>Anaïs</t>
  </si>
  <si>
    <t>27/10/2000</t>
  </si>
  <si>
    <t>ARTAUD</t>
  </si>
  <si>
    <t>Emma</t>
  </si>
  <si>
    <t>07/09/1999</t>
  </si>
  <si>
    <t>BACONNIERE</t>
  </si>
  <si>
    <t>Cléa</t>
  </si>
  <si>
    <t>29/05/2008</t>
  </si>
  <si>
    <t>BARBIER</t>
  </si>
  <si>
    <t>Elisa</t>
  </si>
  <si>
    <t>08/06/2000</t>
  </si>
  <si>
    <t>BARIL</t>
  </si>
  <si>
    <t>Lina</t>
  </si>
  <si>
    <t>29/10/2008</t>
  </si>
  <si>
    <t>BEAURPERE</t>
  </si>
  <si>
    <t>Louna</t>
  </si>
  <si>
    <t>16/10/2008</t>
  </si>
  <si>
    <t>BELLIOT</t>
  </si>
  <si>
    <t>12/02/2008</t>
  </si>
  <si>
    <t>BERNARD</t>
  </si>
  <si>
    <t>Maya</t>
  </si>
  <si>
    <t>29/09/2006</t>
  </si>
  <si>
    <t>BERTRAND</t>
  </si>
  <si>
    <t>Maureen</t>
  </si>
  <si>
    <t>14/09/1999</t>
  </si>
  <si>
    <t>BIROT</t>
  </si>
  <si>
    <t>Marie-amélie</t>
  </si>
  <si>
    <t>15/09/2008</t>
  </si>
  <si>
    <t>BONENFANT</t>
  </si>
  <si>
    <t>Claire</t>
  </si>
  <si>
    <t>26/11/2004</t>
  </si>
  <si>
    <t>BONNET</t>
  </si>
  <si>
    <t>Myriam</t>
  </si>
  <si>
    <t>20/08/2005</t>
  </si>
  <si>
    <t>Yasmine</t>
  </si>
  <si>
    <t>16/04/2008</t>
  </si>
  <si>
    <t>BOTTOIS</t>
  </si>
  <si>
    <t>Mathilde</t>
  </si>
  <si>
    <t>15/07/2001</t>
  </si>
  <si>
    <t>BRIAND</t>
  </si>
  <si>
    <t>Angéla</t>
  </si>
  <si>
    <t>22/05/2002</t>
  </si>
  <si>
    <t>Jasmine</t>
  </si>
  <si>
    <t>22/08/2007</t>
  </si>
  <si>
    <t>Romane</t>
  </si>
  <si>
    <t>Une fois les fiches crées et les performances rentrées, le Nb de points sera reporté directement dans ce tableau,</t>
  </si>
</sst>
</file>

<file path=xl/styles.xml><?xml version="1.0" encoding="utf-8"?>
<styleSheet xmlns="http://schemas.openxmlformats.org/spreadsheetml/2006/main">
  <numFmts count="1">
    <numFmt numFmtId="164" formatCode="00&quot; ans&quot;"/>
  </numFmts>
  <fonts count="13">
    <font>
      <sz val="11"/>
      <color theme="1"/>
      <name val="Arial"/>
      <family val="2"/>
    </font>
    <font>
      <b/>
      <sz val="12"/>
      <color theme="1"/>
      <name val="Calibri"/>
      <family val="2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b/>
      <sz val="14"/>
      <color theme="1"/>
      <name val="Arial"/>
      <family val="2"/>
    </font>
    <font>
      <b/>
      <u/>
      <sz val="11"/>
      <color rgb="FF000000"/>
      <name val="Arial"/>
      <family val="2"/>
    </font>
    <font>
      <sz val="11"/>
      <color rgb="FF000000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Calibri"/>
      <family val="2"/>
    </font>
    <font>
      <sz val="10"/>
      <color theme="1"/>
      <name val="Arial"/>
      <family val="2"/>
    </font>
    <font>
      <sz val="12"/>
      <color theme="1"/>
      <name val="Arial"/>
      <family val="2"/>
    </font>
    <font>
      <i/>
      <sz val="11"/>
      <color rgb="FFFF0000"/>
      <name val="Arial"/>
      <family val="2"/>
    </font>
    <font>
      <b/>
      <sz val="11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002060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0" fillId="0" borderId="3" xfId="0" applyBorder="1"/>
    <xf numFmtId="0" fontId="3" fillId="0" borderId="5" xfId="0" applyFont="1" applyBorder="1" applyAlignment="1">
      <alignment horizontal="justify"/>
    </xf>
    <xf numFmtId="0" fontId="0" fillId="0" borderId="0" xfId="0" applyBorder="1"/>
    <xf numFmtId="0" fontId="0" fillId="0" borderId="6" xfId="0" applyBorder="1"/>
    <xf numFmtId="0" fontId="3" fillId="0" borderId="5" xfId="0" applyFont="1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2" xfId="0" applyBorder="1"/>
    <xf numFmtId="0" fontId="0" fillId="0" borderId="1" xfId="0" applyBorder="1" applyAlignment="1">
      <alignment horizontal="center"/>
    </xf>
    <xf numFmtId="0" fontId="2" fillId="0" borderId="8" xfId="0" applyFont="1" applyBorder="1" applyAlignment="1">
      <alignment horizontal="justify"/>
    </xf>
    <xf numFmtId="0" fontId="4" fillId="0" borderId="8" xfId="0" applyFont="1" applyBorder="1"/>
    <xf numFmtId="0" fontId="4" fillId="0" borderId="0" xfId="0" applyFont="1" applyBorder="1" applyAlignment="1">
      <alignment horizontal="left"/>
    </xf>
    <xf numFmtId="0" fontId="0" fillId="0" borderId="10" xfId="0" applyBorder="1" applyAlignment="1">
      <alignment horizontal="center"/>
    </xf>
    <xf numFmtId="0" fontId="5" fillId="0" borderId="0" xfId="0" applyFont="1" applyBorder="1"/>
    <xf numFmtId="0" fontId="6" fillId="0" borderId="0" xfId="0" applyFont="1" applyBorder="1"/>
    <xf numFmtId="0" fontId="0" fillId="0" borderId="10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6" xfId="0" applyBorder="1" applyAlignment="1">
      <alignment horizontal="center"/>
    </xf>
    <xf numFmtId="0" fontId="8" fillId="0" borderId="0" xfId="0" applyFont="1"/>
    <xf numFmtId="0" fontId="0" fillId="0" borderId="0" xfId="0" applyAlignment="1">
      <alignment vertical="center"/>
    </xf>
    <xf numFmtId="0" fontId="1" fillId="0" borderId="3" xfId="0" applyFont="1" applyBorder="1"/>
    <xf numFmtId="0" fontId="0" fillId="0" borderId="0" xfId="0" applyFont="1" applyBorder="1"/>
    <xf numFmtId="0" fontId="7" fillId="0" borderId="3" xfId="0" applyFont="1" applyBorder="1" applyAlignment="1">
      <alignment horizontal="left"/>
    </xf>
    <xf numFmtId="0" fontId="0" fillId="0" borderId="14" xfId="0" applyBorder="1"/>
    <xf numFmtId="0" fontId="1" fillId="0" borderId="14" xfId="0" applyFont="1" applyBorder="1" applyAlignment="1">
      <alignment horizontal="left" vertical="center"/>
    </xf>
    <xf numFmtId="0" fontId="1" fillId="0" borderId="2" xfId="0" applyFont="1" applyBorder="1" applyAlignment="1">
      <alignment horizontal="left"/>
    </xf>
    <xf numFmtId="0" fontId="1" fillId="0" borderId="13" xfId="0" applyFont="1" applyBorder="1"/>
    <xf numFmtId="0" fontId="0" fillId="0" borderId="0" xfId="0" applyNumberFormat="1" applyAlignment="1">
      <alignment horizontal="right"/>
    </xf>
    <xf numFmtId="0" fontId="0" fillId="0" borderId="4" xfId="0" applyBorder="1" applyAlignment="1">
      <alignment horizontal="right"/>
    </xf>
    <xf numFmtId="0" fontId="0" fillId="0" borderId="6" xfId="0" applyBorder="1" applyAlignment="1">
      <alignment horizontal="right"/>
    </xf>
    <xf numFmtId="0" fontId="0" fillId="0" borderId="1" xfId="0" applyNumberFormat="1" applyBorder="1" applyAlignment="1">
      <alignment horizontal="right"/>
    </xf>
    <xf numFmtId="0" fontId="0" fillId="0" borderId="0" xfId="0" applyNumberFormat="1" applyAlignment="1">
      <alignment horizontal="right"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4" xfId="0" applyBorder="1"/>
    <xf numFmtId="0" fontId="0" fillId="0" borderId="15" xfId="0" applyBorder="1"/>
    <xf numFmtId="0" fontId="1" fillId="0" borderId="15" xfId="0" applyFont="1" applyBorder="1" applyAlignment="1">
      <alignment horizontal="left"/>
    </xf>
    <xf numFmtId="0" fontId="1" fillId="0" borderId="10" xfId="0" applyFont="1" applyBorder="1" applyAlignment="1">
      <alignment horizontal="left"/>
    </xf>
    <xf numFmtId="0" fontId="0" fillId="0" borderId="0" xfId="0" applyFont="1"/>
    <xf numFmtId="0" fontId="9" fillId="0" borderId="8" xfId="0" applyFont="1" applyBorder="1" applyAlignment="1">
      <alignment horizontal="left"/>
    </xf>
    <xf numFmtId="0" fontId="9" fillId="0" borderId="5" xfId="0" applyFont="1" applyBorder="1" applyAlignment="1">
      <alignment horizontal="left"/>
    </xf>
    <xf numFmtId="0" fontId="9" fillId="0" borderId="13" xfId="0" applyFont="1" applyBorder="1"/>
    <xf numFmtId="0" fontId="9" fillId="0" borderId="0" xfId="0" applyFont="1"/>
    <xf numFmtId="0" fontId="9" fillId="0" borderId="8" xfId="0" applyFont="1" applyBorder="1"/>
    <xf numFmtId="0" fontId="9" fillId="0" borderId="7" xfId="0" applyFont="1" applyBorder="1" applyAlignment="1">
      <alignment horizontal="left"/>
    </xf>
    <xf numFmtId="0" fontId="9" fillId="0" borderId="0" xfId="0" applyFont="1" applyBorder="1"/>
    <xf numFmtId="0" fontId="9" fillId="0" borderId="2" xfId="0" applyFont="1" applyBorder="1"/>
    <xf numFmtId="0" fontId="9" fillId="0" borderId="5" xfId="0" applyFont="1" applyBorder="1"/>
    <xf numFmtId="0" fontId="9" fillId="0" borderId="7" xfId="0" applyFont="1" applyBorder="1"/>
    <xf numFmtId="0" fontId="9" fillId="0" borderId="5" xfId="0" applyNumberFormat="1" applyFont="1" applyBorder="1"/>
    <xf numFmtId="0" fontId="9" fillId="0" borderId="2" xfId="0" applyFont="1" applyBorder="1" applyAlignment="1">
      <alignment horizontal="left"/>
    </xf>
    <xf numFmtId="0" fontId="4" fillId="0" borderId="0" xfId="0" applyFont="1" applyAlignment="1">
      <alignment horizontal="right"/>
    </xf>
    <xf numFmtId="0" fontId="7" fillId="0" borderId="0" xfId="0" applyFont="1" applyBorder="1" applyAlignment="1">
      <alignment horizontal="right"/>
    </xf>
    <xf numFmtId="0" fontId="11" fillId="0" borderId="0" xfId="0" applyFont="1"/>
    <xf numFmtId="49" fontId="0" fillId="0" borderId="0" xfId="0" applyNumberFormat="1" applyBorder="1" applyAlignment="1">
      <alignment horizontal="center"/>
    </xf>
    <xf numFmtId="164" fontId="0" fillId="0" borderId="0" xfId="0" applyNumberFormat="1" applyFont="1" applyBorder="1" applyAlignment="1" applyProtection="1"/>
    <xf numFmtId="0" fontId="0" fillId="0" borderId="0" xfId="0" applyAlignment="1">
      <alignment horizontal="right" vertical="center"/>
    </xf>
    <xf numFmtId="0" fontId="0" fillId="0" borderId="8" xfId="0" applyBorder="1" applyAlignment="1">
      <alignment horizontal="right" vertical="center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 vertical="center"/>
      <protection locked="0"/>
    </xf>
    <xf numFmtId="0" fontId="0" fillId="2" borderId="1" xfId="0" applyFill="1" applyBorder="1" applyProtection="1">
      <protection locked="0"/>
    </xf>
    <xf numFmtId="0" fontId="10" fillId="3" borderId="0" xfId="0" applyFont="1" applyFill="1" applyBorder="1" applyAlignment="1" applyProtection="1">
      <protection locked="0"/>
    </xf>
    <xf numFmtId="0" fontId="10" fillId="0" borderId="0" xfId="0" applyFont="1" applyFill="1" applyBorder="1" applyAlignment="1" applyProtection="1"/>
    <xf numFmtId="14" fontId="0" fillId="0" borderId="0" xfId="0" applyNumberFormat="1" applyProtection="1">
      <protection locked="0"/>
    </xf>
    <xf numFmtId="0" fontId="12" fillId="4" borderId="9" xfId="0" applyFont="1" applyFill="1" applyBorder="1"/>
    <xf numFmtId="0" fontId="12" fillId="4" borderId="12" xfId="0" applyFont="1" applyFill="1" applyBorder="1"/>
    <xf numFmtId="0" fontId="12" fillId="4" borderId="7" xfId="0" applyFont="1" applyFill="1" applyBorder="1"/>
    <xf numFmtId="0" fontId="0" fillId="0" borderId="15" xfId="0" applyFill="1" applyBorder="1"/>
    <xf numFmtId="0" fontId="0" fillId="0" borderId="13" xfId="0" applyFill="1" applyBorder="1"/>
    <xf numFmtId="0" fontId="0" fillId="0" borderId="4" xfId="0" applyFill="1" applyBorder="1"/>
    <xf numFmtId="0" fontId="0" fillId="0" borderId="2" xfId="0" applyFill="1" applyBorder="1"/>
    <xf numFmtId="0" fontId="0" fillId="0" borderId="1" xfId="0" applyFill="1" applyBorder="1"/>
    <xf numFmtId="0" fontId="0" fillId="0" borderId="1" xfId="0" applyNumberFormat="1" applyFill="1" applyBorder="1"/>
    <xf numFmtId="0" fontId="0" fillId="0" borderId="10" xfId="0" applyNumberFormat="1" applyFill="1" applyBorder="1"/>
    <xf numFmtId="0" fontId="0" fillId="0" borderId="16" xfId="0" applyBorder="1" applyAlignment="1">
      <alignment vertical="top" wrapText="1"/>
    </xf>
    <xf numFmtId="0" fontId="0" fillId="0" borderId="16" xfId="0" applyBorder="1" applyAlignment="1">
      <alignment horizontal="center" vertical="top" wrapText="1"/>
    </xf>
    <xf numFmtId="0" fontId="0" fillId="2" borderId="10" xfId="0" applyFill="1" applyBorder="1" applyAlignment="1" applyProtection="1">
      <alignment horizontal="right" vertical="center"/>
      <protection locked="0"/>
    </xf>
    <xf numFmtId="0" fontId="0" fillId="2" borderId="11" xfId="0" applyFill="1" applyBorder="1" applyAlignment="1" applyProtection="1">
      <alignment horizontal="right" vertical="center"/>
      <protection locked="0"/>
    </xf>
    <xf numFmtId="0" fontId="0" fillId="2" borderId="12" xfId="0" applyFill="1" applyBorder="1" applyAlignment="1" applyProtection="1">
      <alignment horizontal="right" vertical="center"/>
      <protection locked="0"/>
    </xf>
    <xf numFmtId="0" fontId="0" fillId="2" borderId="10" xfId="0" applyNumberFormat="1" applyFill="1" applyBorder="1" applyAlignment="1" applyProtection="1">
      <alignment horizontal="right" vertical="center"/>
      <protection locked="0"/>
    </xf>
    <xf numFmtId="0" fontId="0" fillId="2" borderId="11" xfId="0" applyNumberFormat="1" applyFill="1" applyBorder="1" applyAlignment="1" applyProtection="1">
      <alignment horizontal="right" vertical="center"/>
      <protection locked="0"/>
    </xf>
    <xf numFmtId="0" fontId="0" fillId="2" borderId="12" xfId="0" applyNumberFormat="1" applyFill="1" applyBorder="1" applyAlignment="1" applyProtection="1">
      <alignment horizontal="right" vertical="center"/>
      <protection locked="0"/>
    </xf>
    <xf numFmtId="0" fontId="10" fillId="3" borderId="0" xfId="0" applyFont="1" applyFill="1" applyBorder="1" applyAlignment="1" applyProtection="1">
      <alignment horizontal="left" indent="1"/>
      <protection locked="0"/>
    </xf>
    <xf numFmtId="0" fontId="0" fillId="3" borderId="0" xfId="0" applyFont="1" applyFill="1" applyBorder="1" applyAlignment="1" applyProtection="1">
      <alignment horizontal="left" indent="1"/>
      <protection locked="0"/>
    </xf>
    <xf numFmtId="0" fontId="0" fillId="0" borderId="10" xfId="0" applyBorder="1" applyAlignment="1">
      <alignment horizontal="right" vertical="center"/>
    </xf>
    <xf numFmtId="0" fontId="0" fillId="0" borderId="11" xfId="0" applyBorder="1" applyAlignment="1">
      <alignment horizontal="right" vertical="center"/>
    </xf>
    <xf numFmtId="0" fontId="0" fillId="0" borderId="12" xfId="0" applyBorder="1" applyAlignment="1">
      <alignment horizontal="right" vertical="center"/>
    </xf>
    <xf numFmtId="0" fontId="0" fillId="0" borderId="10" xfId="0" applyNumberFormat="1" applyBorder="1" applyAlignment="1">
      <alignment horizontal="right" vertical="center"/>
    </xf>
    <xf numFmtId="0" fontId="0" fillId="0" borderId="11" xfId="0" applyNumberFormat="1" applyBorder="1" applyAlignment="1">
      <alignment horizontal="right" vertical="center"/>
    </xf>
    <xf numFmtId="0" fontId="0" fillId="0" borderId="12" xfId="0" applyNumberFormat="1" applyBorder="1" applyAlignment="1">
      <alignment horizontal="right" vertical="center"/>
    </xf>
    <xf numFmtId="0" fontId="0" fillId="0" borderId="10" xfId="0" applyNumberFormat="1" applyFill="1" applyBorder="1" applyAlignment="1">
      <alignment horizontal="right" vertical="center"/>
    </xf>
    <xf numFmtId="0" fontId="0" fillId="0" borderId="11" xfId="0" applyNumberFormat="1" applyFill="1" applyBorder="1" applyAlignment="1">
      <alignment horizontal="right" vertical="center"/>
    </xf>
    <xf numFmtId="0" fontId="0" fillId="2" borderId="10" xfId="0" applyFill="1" applyBorder="1" applyAlignment="1" applyProtection="1">
      <alignment horizontal="center" vertical="center"/>
      <protection locked="0"/>
    </xf>
    <xf numFmtId="0" fontId="0" fillId="2" borderId="11" xfId="0" applyFill="1" applyBorder="1" applyAlignment="1" applyProtection="1">
      <alignment horizontal="center" vertical="center"/>
      <protection locked="0"/>
    </xf>
    <xf numFmtId="0" fontId="0" fillId="2" borderId="12" xfId="0" applyFill="1" applyBorder="1" applyAlignment="1" applyProtection="1">
      <alignment horizontal="center" vertical="center"/>
      <protection locked="0"/>
    </xf>
    <xf numFmtId="0" fontId="0" fillId="2" borderId="10" xfId="0" applyNumberFormat="1" applyFill="1" applyBorder="1" applyAlignment="1" applyProtection="1">
      <alignment horizontal="center" vertical="center"/>
      <protection locked="0"/>
    </xf>
    <xf numFmtId="0" fontId="0" fillId="2" borderId="11" xfId="0" applyNumberFormat="1" applyFill="1" applyBorder="1" applyAlignment="1" applyProtection="1">
      <alignment horizontal="center" vertical="center"/>
      <protection locked="0"/>
    </xf>
    <xf numFmtId="0" fontId="0" fillId="2" borderId="12" xfId="0" applyNumberFormat="1" applyFill="1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</xf>
    <xf numFmtId="0" fontId="0" fillId="0" borderId="11" xfId="0" applyBorder="1" applyAlignment="1" applyProtection="1">
      <alignment horizontal="center" vertical="center"/>
    </xf>
    <xf numFmtId="0" fontId="0" fillId="0" borderId="12" xfId="0" applyBorder="1" applyAlignment="1" applyProtection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</cellXfs>
  <cellStyles count="1">
    <cellStyle name="Normal" xfId="0" builtinId="0"/>
  </cellStyles>
  <dxfs count="19">
    <dxf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numFmt numFmtId="0" formatCode="General"/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top" textRotation="0" wrapText="1" indent="0" relativeIndent="0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 patternType="none">
          <fgColor indexed="64"/>
          <bgColor indexed="65"/>
        </patternFill>
      </fill>
      <alignment horizontal="general" vertical="top" textRotation="0" wrapText="1" indent="0" relativeIndent="0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 patternType="none">
          <fgColor indexed="64"/>
          <bgColor indexed="65"/>
        </patternFill>
      </fill>
      <alignment horizontal="general" vertical="top" textRotation="0" wrapText="1" indent="0" relativeIndent="0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 patternType="none">
          <fgColor indexed="64"/>
          <bgColor auto="1"/>
        </patternFill>
      </fill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top style="thin">
          <color auto="1"/>
        </top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bottom style="thin">
          <color auto="1"/>
        </bottom>
        <vertical/>
        <horizontal/>
      </border>
    </dxf>
    <dxf>
      <font>
        <b/>
        <strike val="0"/>
        <outline val="0"/>
        <shadow val="0"/>
        <u val="none"/>
        <vertAlign val="baseline"/>
        <sz val="11"/>
        <color theme="0"/>
        <name val="Arial"/>
        <scheme val="none"/>
      </font>
      <fill>
        <patternFill>
          <fgColor indexed="64"/>
          <bgColor rgb="FF002060"/>
        </patternFill>
      </fill>
      <border diagonalUp="0" diagonalDown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9" defaultPivotStyle="PivotStyleLight16"/>
  <colors>
    <mruColors>
      <color rgb="FFFFFF66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525780</xdr:colOff>
      <xdr:row>0</xdr:row>
      <xdr:rowOff>148709</xdr:rowOff>
    </xdr:from>
    <xdr:to>
      <xdr:col>7</xdr:col>
      <xdr:colOff>236280</xdr:colOff>
      <xdr:row>4</xdr:row>
      <xdr:rowOff>20069</xdr:rowOff>
    </xdr:to>
    <xdr:pic macro="[0]!Creer_feuilles">
      <xdr:nvPicPr>
        <xdr:cNvPr id="6" name="Image 5" descr="Sans titre 1.jpg"/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733800" y="148709"/>
          <a:ext cx="2415600" cy="572400"/>
        </a:xfrm>
        <a:prstGeom prst="rect">
          <a:avLst/>
        </a:prstGeom>
      </xdr:spPr>
    </xdr:pic>
    <xdr:clientData fPrintsWithSheet="0"/>
  </xdr:twoCellAnchor>
  <xdr:twoCellAnchor editAs="oneCell">
    <xdr:from>
      <xdr:col>7</xdr:col>
      <xdr:colOff>556260</xdr:colOff>
      <xdr:row>0</xdr:row>
      <xdr:rowOff>144779</xdr:rowOff>
    </xdr:from>
    <xdr:to>
      <xdr:col>11</xdr:col>
      <xdr:colOff>320040</xdr:colOff>
      <xdr:row>4</xdr:row>
      <xdr:rowOff>15240</xdr:rowOff>
    </xdr:to>
    <xdr:pic macro="[0]!RAZ">
      <xdr:nvPicPr>
        <xdr:cNvPr id="3" name="Image 2" descr="Sans titre 2.bmp"/>
        <xdr:cNvPicPr>
          <a:picLocks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469380" y="144779"/>
          <a:ext cx="2415540" cy="571501"/>
        </a:xfrm>
        <a:prstGeom prst="rect">
          <a:avLst/>
        </a:prstGeom>
      </xdr:spPr>
    </xdr:pic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91440</xdr:rowOff>
    </xdr:from>
    <xdr:to>
      <xdr:col>8</xdr:col>
      <xdr:colOff>701040</xdr:colOff>
      <xdr:row>13</xdr:row>
      <xdr:rowOff>114300</xdr:rowOff>
    </xdr:to>
    <xdr:sp macro="" textlink="">
      <xdr:nvSpPr>
        <xdr:cNvPr id="2" name="ZoneTexte 1"/>
        <xdr:cNvSpPr txBox="1"/>
      </xdr:nvSpPr>
      <xdr:spPr>
        <a:xfrm>
          <a:off x="129540" y="1463040"/>
          <a:ext cx="6675120" cy="11125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Grand Ecart Droit ou Gauche</a:t>
          </a:r>
          <a:r>
            <a:rPr lang="fr-FR" sz="1100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(au choix) (3pts)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Il peut être réalisé au sol avec une jambe sur un plan surélevé.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Le bassin est dans l’axe – la jambe arrière face au sol – le genou et la pointe du pied allongé.</a:t>
          </a:r>
        </a:p>
        <a:p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Barème :    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Si sol touché (départ surélevé);3pts  -  Si sol touché;2pts  -</a:t>
          </a:r>
          <a:r>
            <a:rPr lang="fr-FR" sz="1100" baseline="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 0 cm&lt;D&lt;5cm,1pt  -  D&gt;5cm;0pt</a:t>
          </a:r>
        </a:p>
        <a:p>
          <a:r>
            <a:rPr lang="fr-FR" sz="800" baseline="0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sol touché avec départ surélevé affecter une valeur négative, ex: -1</a:t>
          </a:r>
          <a:endParaRPr lang="fr-FR" sz="800">
            <a:solidFill>
              <a:srgbClr val="FF0000"/>
            </a:solidFill>
            <a:latin typeface="Arial" pitchFamily="34" charset="0"/>
            <a:ea typeface="+mn-ea"/>
            <a:cs typeface="Arial" pitchFamily="34" charset="0"/>
          </a:endParaRPr>
        </a:p>
      </xdr:txBody>
    </xdr:sp>
    <xdr:clientData/>
  </xdr:twoCellAnchor>
  <xdr:twoCellAnchor>
    <xdr:from>
      <xdr:col>1</xdr:col>
      <xdr:colOff>0</xdr:colOff>
      <xdr:row>14</xdr:row>
      <xdr:rowOff>121920</xdr:rowOff>
    </xdr:from>
    <xdr:to>
      <xdr:col>8</xdr:col>
      <xdr:colOff>708660</xdr:colOff>
      <xdr:row>20</xdr:row>
      <xdr:rowOff>15240</xdr:rowOff>
    </xdr:to>
    <xdr:sp macro="" textlink="">
      <xdr:nvSpPr>
        <xdr:cNvPr id="3" name="ZoneTexte 2"/>
        <xdr:cNvSpPr txBox="1"/>
      </xdr:nvSpPr>
      <xdr:spPr>
        <a:xfrm>
          <a:off x="129540" y="2750820"/>
          <a:ext cx="6682740" cy="9448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Ecart facial (2pts)</a:t>
          </a:r>
          <a:endParaRPr lang="fr-FR" sz="1100" u="sng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Sur une ligne au sol, allonger le buste au sol entre les jambes écartées. Pieds, genoux, fesses sur la même ligne  bras dans le prolongement du buste.</a:t>
          </a:r>
        </a:p>
        <a:p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Barème :</a:t>
          </a:r>
          <a:r>
            <a:rPr lang="fr-FR" sz="1100" b="1">
              <a:solidFill>
                <a:schemeClr val="dk1"/>
              </a:solidFill>
              <a:latin typeface="+mn-lt"/>
              <a:ea typeface="+mn-ea"/>
              <a:cs typeface="+mn-cs"/>
            </a:rPr>
            <a:t>    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Si sol touché : 2 pts  -  0cm&lt;D&lt;5cm;1pt</a:t>
          </a:r>
          <a:r>
            <a:rPr lang="fr-FR" sz="1100" baseline="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 -  D&gt;5cm;0pt</a:t>
          </a:r>
          <a:endParaRPr lang="fr-FR" sz="1100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                </a:t>
          </a:r>
        </a:p>
      </xdr:txBody>
    </xdr:sp>
    <xdr:clientData/>
  </xdr:twoCellAnchor>
  <xdr:twoCellAnchor>
    <xdr:from>
      <xdr:col>1</xdr:col>
      <xdr:colOff>7620</xdr:colOff>
      <xdr:row>21</xdr:row>
      <xdr:rowOff>144780</xdr:rowOff>
    </xdr:from>
    <xdr:to>
      <xdr:col>8</xdr:col>
      <xdr:colOff>731520</xdr:colOff>
      <xdr:row>27</xdr:row>
      <xdr:rowOff>76200</xdr:rowOff>
    </xdr:to>
    <xdr:sp macro="" textlink="">
      <xdr:nvSpPr>
        <xdr:cNvPr id="4" name="ZoneTexte 3"/>
        <xdr:cNvSpPr txBox="1"/>
      </xdr:nvSpPr>
      <xdr:spPr>
        <a:xfrm>
          <a:off x="137160" y="4000500"/>
          <a:ext cx="6697980" cy="9829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Souplesse dorsale (3pts)</a:t>
          </a:r>
          <a:endParaRPr lang="fr-FR" sz="1100" u="sng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Allongée sur le ventre, mains de part et d’autre du buste à hauteur de poitrine. Pousser sur les bras pour redresser le buste à la verticale. Le bassin doit rester collé au sol. Rapprocher les pieds de la tête.</a:t>
          </a:r>
        </a:p>
        <a:p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Barème :      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Si pieds touchent le front;3 pts  -  pieds touchent arrière tête;2pts  -  dos</a:t>
          </a:r>
          <a:r>
            <a:rPr lang="fr-FR" sz="1100" baseline="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vertical bassin au sol;1pt</a:t>
          </a:r>
          <a:endParaRPr lang="fr-FR" sz="1100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endParaRPr lang="fr-FR" sz="1100"/>
        </a:p>
      </xdr:txBody>
    </xdr:sp>
    <xdr:clientData/>
  </xdr:twoCellAnchor>
  <xdr:twoCellAnchor>
    <xdr:from>
      <xdr:col>0</xdr:col>
      <xdr:colOff>121920</xdr:colOff>
      <xdr:row>31</xdr:row>
      <xdr:rowOff>60960</xdr:rowOff>
    </xdr:from>
    <xdr:to>
      <xdr:col>8</xdr:col>
      <xdr:colOff>716280</xdr:colOff>
      <xdr:row>34</xdr:row>
      <xdr:rowOff>114300</xdr:rowOff>
    </xdr:to>
    <xdr:sp macro="" textlink="">
      <xdr:nvSpPr>
        <xdr:cNvPr id="5" name="ZoneTexte 4"/>
        <xdr:cNvSpPr txBox="1"/>
      </xdr:nvSpPr>
      <xdr:spPr>
        <a:xfrm>
          <a:off x="121920" y="6187440"/>
          <a:ext cx="6697980" cy="5791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Sauts dans la corde (2pts)</a:t>
          </a:r>
          <a:endParaRPr lang="fr-FR" sz="1100" u="sng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Effectuer le plus grand nombre de sauts dans la corde d’un pied sur l’autre en 30 secondes</a:t>
          </a:r>
        </a:p>
        <a:p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Un seul essai possible</a:t>
          </a:r>
          <a:endParaRPr lang="fr-FR" sz="11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1</xdr:col>
      <xdr:colOff>0</xdr:colOff>
      <xdr:row>35</xdr:row>
      <xdr:rowOff>30480</xdr:rowOff>
    </xdr:from>
    <xdr:to>
      <xdr:col>8</xdr:col>
      <xdr:colOff>723900</xdr:colOff>
      <xdr:row>46</xdr:row>
      <xdr:rowOff>114300</xdr:rowOff>
    </xdr:to>
    <xdr:sp macro="" textlink="">
      <xdr:nvSpPr>
        <xdr:cNvPr id="6" name="ZoneTexte 5"/>
        <xdr:cNvSpPr txBox="1"/>
      </xdr:nvSpPr>
      <xdr:spPr>
        <a:xfrm>
          <a:off x="129540" y="6416040"/>
          <a:ext cx="6697980" cy="20116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Détente Horizontale (2pts)</a:t>
          </a:r>
          <a:endParaRPr lang="fr-FR" sz="1100" u="sng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Pieds joints derrière un, voire deux tapis. La gymnaste est debout et effectue une flexion/extension pour 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sauter le plus loin possible</a:t>
          </a:r>
          <a:r>
            <a:rPr lang="fr-FR" sz="1100" b="0" u="none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.</a:t>
          </a:r>
          <a:r>
            <a:rPr lang="fr-FR" sz="1100" b="1" u="none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</a:t>
          </a:r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Arrivée pieds serrés</a:t>
          </a:r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.</a:t>
          </a:r>
        </a:p>
        <a:p>
          <a:r>
            <a:rPr lang="fr-FR" sz="11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2 essais autorisés</a:t>
          </a:r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– Mesurer derrière les talons – Prendre l’essai le plus favorable.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Poussines :          </a:t>
          </a:r>
          <a:r>
            <a:rPr lang="fr-FR" sz="8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0,70m                   1m                       1,20m                                              1,50m         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             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                        </a:t>
          </a:r>
          <a:r>
            <a:rPr lang="fr-FR" sz="800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0pt        0,5</a:t>
          </a:r>
          <a:r>
            <a:rPr lang="fr-FR" sz="800" baseline="0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pt              1pt</a:t>
          </a:r>
          <a:r>
            <a:rPr lang="fr-FR" sz="800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                      1,5pt                                                  2pts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Autres :               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                                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                   </a:t>
          </a:r>
          <a:r>
            <a:rPr lang="fr-FR" sz="800">
              <a:solidFill>
                <a:schemeClr val="dk1"/>
              </a:solidFill>
              <a:latin typeface="+mn-lt"/>
              <a:ea typeface="+mn-ea"/>
              <a:cs typeface="+mn-cs"/>
            </a:rPr>
            <a:t>1,20m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  </a:t>
          </a:r>
          <a:r>
            <a:rPr lang="fr-FR" sz="800">
              <a:solidFill>
                <a:schemeClr val="dk1"/>
              </a:solidFill>
              <a:latin typeface="+mn-lt"/>
              <a:ea typeface="+mn-ea"/>
              <a:cs typeface="+mn-cs"/>
            </a:rPr>
            <a:t>1,40m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   </a:t>
          </a:r>
          <a:r>
            <a:rPr lang="fr-FR" sz="800">
              <a:solidFill>
                <a:schemeClr val="dk1"/>
              </a:solidFill>
              <a:latin typeface="+mn-lt"/>
              <a:ea typeface="+mn-ea"/>
              <a:cs typeface="+mn-cs"/>
            </a:rPr>
            <a:t>1,70m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</a:t>
          </a:r>
          <a:r>
            <a:rPr lang="fr-FR" sz="800">
              <a:solidFill>
                <a:schemeClr val="dk1"/>
              </a:solidFill>
              <a:latin typeface="+mn-lt"/>
              <a:ea typeface="+mn-ea"/>
              <a:cs typeface="+mn-cs"/>
            </a:rPr>
            <a:t>2,00m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									                                           </a:t>
          </a:r>
          <a:r>
            <a:rPr lang="fr-FR" sz="800">
              <a:solidFill>
                <a:srgbClr val="FF0000"/>
              </a:solidFill>
              <a:latin typeface="+mn-lt"/>
              <a:ea typeface="+mn-ea"/>
              <a:cs typeface="+mn-cs"/>
            </a:rPr>
            <a:t>0pt                                              0,5pt                                      1pt                                 1,5pt                         2pts </a:t>
          </a:r>
          <a:r>
            <a:rPr lang="fr-FR" sz="8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                    </a:t>
          </a:r>
        </a:p>
      </xdr:txBody>
    </xdr:sp>
    <xdr:clientData/>
  </xdr:twoCellAnchor>
  <xdr:twoCellAnchor>
    <xdr:from>
      <xdr:col>0</xdr:col>
      <xdr:colOff>114300</xdr:colOff>
      <xdr:row>47</xdr:row>
      <xdr:rowOff>30480</xdr:rowOff>
    </xdr:from>
    <xdr:to>
      <xdr:col>10</xdr:col>
      <xdr:colOff>716280</xdr:colOff>
      <xdr:row>57</xdr:row>
      <xdr:rowOff>30480</xdr:rowOff>
    </xdr:to>
    <xdr:sp macro="" textlink="">
      <xdr:nvSpPr>
        <xdr:cNvPr id="7" name="ZoneTexte 6"/>
        <xdr:cNvSpPr txBox="1"/>
      </xdr:nvSpPr>
      <xdr:spPr>
        <a:xfrm>
          <a:off x="114300" y="8519160"/>
          <a:ext cx="8412480" cy="1752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DENISIUK (2pts)</a:t>
          </a:r>
          <a:r>
            <a:rPr lang="fr-FR" sz="1100" b="1" u="none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                                                                       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Tourner                               Aller : course</a:t>
          </a:r>
          <a:endParaRPr lang="fr-FR" sz="1100" u="sng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                                                                                                                           autour                                Retour : marche à 4 pattes</a:t>
          </a: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Départ                                   course                         roulade                 course                    du plot                                 </a:t>
          </a: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	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  <a:sym typeface="Wingdings"/>
            </a:rPr>
            <a:t>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________________________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  <a:sym typeface="Wingdings"/>
            </a:rPr>
            <a:t>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________________________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  <a:sym typeface="Wingdings"/>
            </a:rPr>
            <a:t>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___________________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  <a:sym typeface="Wingdings"/>
            </a:rPr>
            <a:t>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                  </a:t>
          </a: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                              7.50 m                                                       7.50 m                                        5m                                   </a:t>
          </a:r>
        </a:p>
        <a:p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CONSIGNES : ALLER : </a:t>
          </a:r>
          <a:r>
            <a:rPr lang="fr-FR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le déplacement se fait en</a:t>
          </a:r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course, le plus rapide possible (se mettre pieds nus)- RETOUR</a:t>
          </a:r>
          <a:r>
            <a:rPr lang="fr-FR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 : contourner le plot en se redressant </a:t>
          </a:r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DENISUIK Coordination/Vitesse </a:t>
          </a:r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  <a:sym typeface="Wingdings"/>
            </a:rPr>
            <a:t></a:t>
          </a:r>
          <a:r>
            <a:rPr lang="fr-FR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Réaliser le parcours le plus rapidement possible en Aller/Retour (les courses de 7.5 m, les roulades et les « tourner autour » se font à la fois à l’Aller et au retour)- Le temps est donné en seconde et en dixième de seconde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.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Barème</a:t>
          </a:r>
          <a:r>
            <a:rPr lang="fr-FR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 :   </a:t>
          </a:r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100">
              <a:latin typeface="Arial" pitchFamily="34" charset="0"/>
              <a:cs typeface="Arial" pitchFamily="34" charset="0"/>
            </a:rPr>
            <a:t>T&lt;=15";2pts   -   15"&lt;T&lt;=19";1,5pts   -   19"</a:t>
          </a:r>
          <a:r>
            <a:rPr lang="fr-FR" sz="1100" baseline="0">
              <a:latin typeface="Arial" pitchFamily="34" charset="0"/>
              <a:cs typeface="Arial" pitchFamily="34" charset="0"/>
            </a:rPr>
            <a:t>&lt;T&lt;=23";1pt   -    23"&lt;T&lt;=27";0,5pt  -    T&gt;27;0pt</a:t>
          </a:r>
          <a:endParaRPr lang="fr-FR" sz="11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1</xdr:col>
      <xdr:colOff>7620</xdr:colOff>
      <xdr:row>59</xdr:row>
      <xdr:rowOff>144780</xdr:rowOff>
    </xdr:from>
    <xdr:to>
      <xdr:col>8</xdr:col>
      <xdr:colOff>731520</xdr:colOff>
      <xdr:row>66</xdr:row>
      <xdr:rowOff>99060</xdr:rowOff>
    </xdr:to>
    <xdr:sp macro="" textlink="">
      <xdr:nvSpPr>
        <xdr:cNvPr id="8" name="ZoneTexte 7"/>
        <xdr:cNvSpPr txBox="1"/>
      </xdr:nvSpPr>
      <xdr:spPr>
        <a:xfrm>
          <a:off x="137160" y="10378440"/>
          <a:ext cx="6697980" cy="1181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Abdominaux (2pts)</a:t>
          </a:r>
          <a:endParaRPr lang="fr-FR" sz="1100" u="sng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r>
            <a:rPr lang="fr-FR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Départ position assise, tronc à la verticale, mains derrière la nuque, genoux fléchis à 90°, pieds à plat. S’allonger sur le dos, épaules au contact avec le sol et revenir toucher les genoux avec les coudes.</a:t>
          </a:r>
        </a:p>
        <a:p>
          <a:r>
            <a:rPr lang="fr-FR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Maximum d’allers-retours en 30 secondes.</a:t>
          </a:r>
        </a:p>
        <a:p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Barème</a:t>
          </a:r>
          <a:r>
            <a:rPr lang="fr-FR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 :   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A&gt;=23;2pts   -   18&lt;=A&lt;23;1,5pts  </a:t>
          </a:r>
          <a:r>
            <a:rPr lang="fr-FR" sz="1100" baseline="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-   15&lt;A&lt;=18&lt;;1pts   -   10&lt;=A&lt;15;0,5pts   -   A&lt;10;pt</a:t>
          </a:r>
          <a:endParaRPr lang="fr-FR" sz="1100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endParaRPr lang="fr-FR" sz="1100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endParaRPr lang="fr-FR" sz="11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1</xdr:col>
      <xdr:colOff>731520</xdr:colOff>
      <xdr:row>40</xdr:row>
      <xdr:rowOff>99060</xdr:rowOff>
    </xdr:from>
    <xdr:to>
      <xdr:col>8</xdr:col>
      <xdr:colOff>541020</xdr:colOff>
      <xdr:row>40</xdr:row>
      <xdr:rowOff>99060</xdr:rowOff>
    </xdr:to>
    <xdr:cxnSp macro="">
      <xdr:nvCxnSpPr>
        <xdr:cNvPr id="19" name="Connecteur droit avec flèche 18"/>
        <xdr:cNvCxnSpPr/>
      </xdr:nvCxnSpPr>
      <xdr:spPr>
        <a:xfrm>
          <a:off x="861060" y="7360920"/>
          <a:ext cx="578358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403860</xdr:colOff>
      <xdr:row>40</xdr:row>
      <xdr:rowOff>0</xdr:rowOff>
    </xdr:from>
    <xdr:to>
      <xdr:col>2</xdr:col>
      <xdr:colOff>403860</xdr:colOff>
      <xdr:row>40</xdr:row>
      <xdr:rowOff>91440</xdr:rowOff>
    </xdr:to>
    <xdr:cxnSp macro="">
      <xdr:nvCxnSpPr>
        <xdr:cNvPr id="21" name="Connecteur droit 20"/>
        <xdr:cNvCxnSpPr/>
      </xdr:nvCxnSpPr>
      <xdr:spPr>
        <a:xfrm>
          <a:off x="1386840" y="7261860"/>
          <a:ext cx="0" cy="9144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327660</xdr:colOff>
      <xdr:row>40</xdr:row>
      <xdr:rowOff>22860</xdr:rowOff>
    </xdr:from>
    <xdr:to>
      <xdr:col>3</xdr:col>
      <xdr:colOff>327660</xdr:colOff>
      <xdr:row>40</xdr:row>
      <xdr:rowOff>106680</xdr:rowOff>
    </xdr:to>
    <xdr:cxnSp macro="">
      <xdr:nvCxnSpPr>
        <xdr:cNvPr id="23" name="Connecteur droit 22"/>
        <xdr:cNvCxnSpPr/>
      </xdr:nvCxnSpPr>
      <xdr:spPr>
        <a:xfrm>
          <a:off x="2164080" y="7284720"/>
          <a:ext cx="0" cy="8382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320040</xdr:colOff>
      <xdr:row>39</xdr:row>
      <xdr:rowOff>167640</xdr:rowOff>
    </xdr:from>
    <xdr:to>
      <xdr:col>4</xdr:col>
      <xdr:colOff>320040</xdr:colOff>
      <xdr:row>40</xdr:row>
      <xdr:rowOff>83820</xdr:rowOff>
    </xdr:to>
    <xdr:cxnSp macro="">
      <xdr:nvCxnSpPr>
        <xdr:cNvPr id="25" name="Connecteur droit 24"/>
        <xdr:cNvCxnSpPr/>
      </xdr:nvCxnSpPr>
      <xdr:spPr>
        <a:xfrm>
          <a:off x="3009900" y="7254240"/>
          <a:ext cx="0" cy="9144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220980</xdr:colOff>
      <xdr:row>40</xdr:row>
      <xdr:rowOff>0</xdr:rowOff>
    </xdr:from>
    <xdr:to>
      <xdr:col>6</xdr:col>
      <xdr:colOff>220980</xdr:colOff>
      <xdr:row>40</xdr:row>
      <xdr:rowOff>99060</xdr:rowOff>
    </xdr:to>
    <xdr:cxnSp macro="">
      <xdr:nvCxnSpPr>
        <xdr:cNvPr id="27" name="Connecteur droit 26"/>
        <xdr:cNvCxnSpPr/>
      </xdr:nvCxnSpPr>
      <xdr:spPr>
        <a:xfrm>
          <a:off x="4617720" y="7261860"/>
          <a:ext cx="0" cy="9906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762000</xdr:colOff>
      <xdr:row>44</xdr:row>
      <xdr:rowOff>45720</xdr:rowOff>
    </xdr:from>
    <xdr:to>
      <xdr:col>8</xdr:col>
      <xdr:colOff>571500</xdr:colOff>
      <xdr:row>44</xdr:row>
      <xdr:rowOff>45720</xdr:rowOff>
    </xdr:to>
    <xdr:cxnSp macro="">
      <xdr:nvCxnSpPr>
        <xdr:cNvPr id="29" name="Connecteur droit avec flèche 28"/>
        <xdr:cNvCxnSpPr/>
      </xdr:nvCxnSpPr>
      <xdr:spPr>
        <a:xfrm>
          <a:off x="891540" y="8008620"/>
          <a:ext cx="578358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320040</xdr:colOff>
      <xdr:row>43</xdr:row>
      <xdr:rowOff>137160</xdr:rowOff>
    </xdr:from>
    <xdr:to>
      <xdr:col>4</xdr:col>
      <xdr:colOff>320040</xdr:colOff>
      <xdr:row>44</xdr:row>
      <xdr:rowOff>30480</xdr:rowOff>
    </xdr:to>
    <xdr:cxnSp macro="">
      <xdr:nvCxnSpPr>
        <xdr:cNvPr id="33" name="Connecteur droit 32"/>
        <xdr:cNvCxnSpPr/>
      </xdr:nvCxnSpPr>
      <xdr:spPr>
        <a:xfrm>
          <a:off x="3009900" y="7924800"/>
          <a:ext cx="0" cy="6858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548640</xdr:colOff>
      <xdr:row>43</xdr:row>
      <xdr:rowOff>152400</xdr:rowOff>
    </xdr:from>
    <xdr:to>
      <xdr:col>5</xdr:col>
      <xdr:colOff>548640</xdr:colOff>
      <xdr:row>44</xdr:row>
      <xdr:rowOff>53340</xdr:rowOff>
    </xdr:to>
    <xdr:cxnSp macro="">
      <xdr:nvCxnSpPr>
        <xdr:cNvPr id="36" name="Connecteur droit 35"/>
        <xdr:cNvCxnSpPr/>
      </xdr:nvCxnSpPr>
      <xdr:spPr>
        <a:xfrm>
          <a:off x="4091940" y="7940040"/>
          <a:ext cx="0" cy="762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15240</xdr:colOff>
      <xdr:row>43</xdr:row>
      <xdr:rowOff>167640</xdr:rowOff>
    </xdr:from>
    <xdr:to>
      <xdr:col>7</xdr:col>
      <xdr:colOff>15240</xdr:colOff>
      <xdr:row>44</xdr:row>
      <xdr:rowOff>45720</xdr:rowOff>
    </xdr:to>
    <xdr:cxnSp macro="">
      <xdr:nvCxnSpPr>
        <xdr:cNvPr id="41" name="Connecteur droit 40"/>
        <xdr:cNvCxnSpPr/>
      </xdr:nvCxnSpPr>
      <xdr:spPr>
        <a:xfrm>
          <a:off x="5265420" y="7955280"/>
          <a:ext cx="0" cy="5334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259080</xdr:colOff>
      <xdr:row>43</xdr:row>
      <xdr:rowOff>160020</xdr:rowOff>
    </xdr:from>
    <xdr:to>
      <xdr:col>8</xdr:col>
      <xdr:colOff>259080</xdr:colOff>
      <xdr:row>44</xdr:row>
      <xdr:rowOff>45720</xdr:rowOff>
    </xdr:to>
    <xdr:cxnSp macro="">
      <xdr:nvCxnSpPr>
        <xdr:cNvPr id="45" name="Connecteur droit 44"/>
        <xdr:cNvCxnSpPr/>
      </xdr:nvCxnSpPr>
      <xdr:spPr>
        <a:xfrm>
          <a:off x="6362700" y="7947660"/>
          <a:ext cx="0" cy="6096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2" name="Tableau2" displayName="Tableau2" ref="A7:O26" totalsRowShown="0" headerRowDxfId="18" headerRowBorderDxfId="17" tableBorderDxfId="16" totalsRowBorderDxfId="15">
  <autoFilter ref="A7:O26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</autoFilter>
  <tableColumns count="15">
    <tableColumn id="1" name="Fiche" dataDxfId="14">
      <calculatedColumnFormula>"F"&amp;TEXT(ROW()-6,"000")</calculatedColumnFormula>
    </tableColumn>
    <tableColumn id="2" name="Nom" dataDxfId="13"/>
    <tableColumn id="3" name="Prénom" dataDxfId="12"/>
    <tableColumn id="4" name="Né le" dataDxfId="11"/>
    <tableColumn id="5" name="Age" dataDxfId="10">
      <calculatedColumnFormula>IFERROR(INDIRECT(Tableau2[[#This Row],[Fiche]]&amp;"!K3"),"")</calculatedColumnFormula>
    </tableColumn>
    <tableColumn id="6" name="Souplesse" dataDxfId="9">
      <calculatedColumnFormula>IFERROR(INDIRECT(Tableau2[[#This Row],[Fiche]]&amp;"!K29"),"")</calculatedColumnFormula>
    </tableColumn>
    <tableColumn id="7" name="Tonicité" dataDxfId="8">
      <calculatedColumnFormula>IFERROR(INDIRECT(Tableau2[[#This Row],[Fiche]]&amp;"!K68"),"")</calculatedColumnFormula>
    </tableColumn>
    <tableColumn id="8" name="Corpo.1" dataDxfId="7">
      <calculatedColumnFormula>IFERROR(INDIRECT(Tableau2[[#This Row],[Fiche]]&amp;"!K81"),"")</calculatedColumnFormula>
    </tableColumn>
    <tableColumn id="9" name="Corpo.2" dataDxfId="6">
      <calculatedColumnFormula>IFERROR(INDIRECT(Tableau2[[#This Row],[Fiche]]&amp;"!K93"),"")</calculatedColumnFormula>
    </tableColumn>
    <tableColumn id="10" name="Corpo.3" dataDxfId="5">
      <calculatedColumnFormula>IFERROR(INDIRECT(Tableau2[[#This Row],[Fiche]]&amp;"!K100"),"")</calculatedColumnFormula>
    </tableColumn>
    <tableColumn id="11" name="Impro." dataDxfId="4">
      <calculatedColumnFormula>IFERROR(INDIRECT(Tableau2[[#This Row],[Fiche]]&amp;"!K106"),"")</calculatedColumnFormula>
    </tableColumn>
    <tableColumn id="12" name="Corpo.engin 1" dataDxfId="3">
      <calculatedColumnFormula>IFERROR(INDIRECT(Tableau2[[#This Row],[Fiche]]&amp;"!K116"),"")</calculatedColumnFormula>
    </tableColumn>
    <tableColumn id="13" name="Corpo.engin 2" dataDxfId="2">
      <calculatedColumnFormula>IFERROR(INDIRECT(Tableau2[[#This Row],[Fiche]]&amp;"!K125"),"")</calculatedColumnFormula>
    </tableColumn>
    <tableColumn id="14" name="Corpo.engin 3" dataDxfId="1">
      <calculatedColumnFormula>IFERROR(INDIRECT(Tableau2[[#This Row],[Fiche]]&amp;"!K134"),"")</calculatedColumnFormula>
    </tableColumn>
    <tableColumn id="15" name="Total Général" dataDxfId="0">
      <calculatedColumnFormula>SUM('tableau de bord'!$F8:$N8)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3:O26"/>
  <sheetViews>
    <sheetView tabSelected="1" workbookViewId="0">
      <selection activeCell="B5" sqref="B5"/>
    </sheetView>
  </sheetViews>
  <sheetFormatPr baseColWidth="10" defaultRowHeight="13.8"/>
  <cols>
    <col min="1" max="1" width="5.69921875" customWidth="1"/>
    <col min="2" max="2" width="20.69921875" customWidth="1"/>
    <col min="3" max="3" width="15.69921875" customWidth="1"/>
    <col min="4" max="4" width="10.19921875" customWidth="1"/>
    <col min="5" max="5" width="5.8984375" customWidth="1"/>
    <col min="6" max="6" width="10.69921875" customWidth="1"/>
    <col min="7" max="11" width="8.69921875" customWidth="1"/>
    <col min="12" max="15" width="13.69921875" customWidth="1"/>
  </cols>
  <sheetData>
    <row r="3" spans="1:15">
      <c r="B3" s="19" t="s">
        <v>94</v>
      </c>
      <c r="E3" s="19"/>
    </row>
    <row r="5" spans="1:15">
      <c r="B5" t="s">
        <v>148</v>
      </c>
    </row>
    <row r="7" spans="1:15">
      <c r="A7" s="68" t="s">
        <v>70</v>
      </c>
      <c r="B7" s="69" t="s">
        <v>67</v>
      </c>
      <c r="C7" s="69" t="s">
        <v>68</v>
      </c>
      <c r="D7" s="69" t="s">
        <v>93</v>
      </c>
      <c r="E7" s="69" t="s">
        <v>69</v>
      </c>
      <c r="F7" s="69" t="s">
        <v>85</v>
      </c>
      <c r="G7" s="69" t="s">
        <v>86</v>
      </c>
      <c r="H7" s="69" t="s">
        <v>87</v>
      </c>
      <c r="I7" s="69" t="s">
        <v>88</v>
      </c>
      <c r="J7" s="69" t="s">
        <v>89</v>
      </c>
      <c r="K7" s="69" t="s">
        <v>90</v>
      </c>
      <c r="L7" s="69" t="s">
        <v>95</v>
      </c>
      <c r="M7" s="69" t="s">
        <v>91</v>
      </c>
      <c r="N7" s="69" t="s">
        <v>92</v>
      </c>
      <c r="O7" s="70" t="s">
        <v>82</v>
      </c>
    </row>
    <row r="8" spans="1:15">
      <c r="A8" s="71" t="str">
        <f>"F"&amp;TEXT(ROW()-6,"000")</f>
        <v>F002</v>
      </c>
      <c r="B8" s="78" t="s">
        <v>96</v>
      </c>
      <c r="C8" s="78" t="s">
        <v>97</v>
      </c>
      <c r="D8" s="79" t="s">
        <v>98</v>
      </c>
      <c r="E8" s="75" t="str">
        <f ca="1">IFERROR(INDIRECT(Tableau2[[#This Row],[Fiche]]&amp;"!K3"),"")</f>
        <v/>
      </c>
      <c r="F8" s="75" t="str">
        <f ca="1">IFERROR(INDIRECT(Tableau2[[#This Row],[Fiche]]&amp;"!K29"),"")</f>
        <v/>
      </c>
      <c r="G8" s="75" t="str">
        <f ca="1">IFERROR(INDIRECT(Tableau2[[#This Row],[Fiche]]&amp;"!K68"),"")</f>
        <v/>
      </c>
      <c r="H8" s="75" t="str">
        <f ca="1">IFERROR(INDIRECT(Tableau2[[#This Row],[Fiche]]&amp;"!K81"),"")</f>
        <v/>
      </c>
      <c r="I8" s="75" t="str">
        <f ca="1">IFERROR(INDIRECT(Tableau2[[#This Row],[Fiche]]&amp;"!K93"),"")</f>
        <v/>
      </c>
      <c r="J8" s="75" t="str">
        <f ca="1">IFERROR(INDIRECT(Tableau2[[#This Row],[Fiche]]&amp;"!K100"),"")</f>
        <v/>
      </c>
      <c r="K8" s="75" t="str">
        <f ca="1">IFERROR(INDIRECT(Tableau2[[#This Row],[Fiche]]&amp;"!K106"),"")</f>
        <v/>
      </c>
      <c r="L8" s="75" t="str">
        <f ca="1">IFERROR(INDIRECT(Tableau2[[#This Row],[Fiche]]&amp;"!K116"),"")</f>
        <v/>
      </c>
      <c r="M8" s="75" t="str">
        <f ca="1">IFERROR(INDIRECT(Tableau2[[#This Row],[Fiche]]&amp;"!K125"),"")</f>
        <v/>
      </c>
      <c r="N8" s="75" t="str">
        <f ca="1">IFERROR(INDIRECT(Tableau2[[#This Row],[Fiche]]&amp;"!K134"),"")</f>
        <v/>
      </c>
      <c r="O8" s="72">
        <f ca="1">SUM('tableau de bord'!$F8:$N8)</f>
        <v>0</v>
      </c>
    </row>
    <row r="9" spans="1:15">
      <c r="A9" s="71" t="str">
        <f t="shared" ref="A9:A17" si="0">"F"&amp;TEXT(ROW()-6,"000")</f>
        <v>F003</v>
      </c>
      <c r="B9" s="78" t="s">
        <v>99</v>
      </c>
      <c r="C9" s="78" t="s">
        <v>100</v>
      </c>
      <c r="D9" s="79" t="s">
        <v>101</v>
      </c>
      <c r="E9" s="75" t="str">
        <f ca="1">IFERROR(INDIRECT(Tableau2[[#This Row],[Fiche]]&amp;"!K3"),"")</f>
        <v/>
      </c>
      <c r="F9" s="75" t="str">
        <f ca="1">IFERROR(INDIRECT(Tableau2[[#This Row],[Fiche]]&amp;"!K29"),"")</f>
        <v/>
      </c>
      <c r="G9" s="75" t="str">
        <f ca="1">IFERROR(INDIRECT(Tableau2[[#This Row],[Fiche]]&amp;"!K68"),"")</f>
        <v/>
      </c>
      <c r="H9" s="75" t="str">
        <f ca="1">IFERROR(INDIRECT(Tableau2[[#This Row],[Fiche]]&amp;"!K81"),"")</f>
        <v/>
      </c>
      <c r="I9" s="75" t="str">
        <f ca="1">IFERROR(INDIRECT(Tableau2[[#This Row],[Fiche]]&amp;"!K93"),"")</f>
        <v/>
      </c>
      <c r="J9" s="75" t="str">
        <f ca="1">IFERROR(INDIRECT(Tableau2[[#This Row],[Fiche]]&amp;"!K100"),"")</f>
        <v/>
      </c>
      <c r="K9" s="75" t="str">
        <f ca="1">IFERROR(INDIRECT(Tableau2[[#This Row],[Fiche]]&amp;"!K106"),"")</f>
        <v/>
      </c>
      <c r="L9" s="75" t="str">
        <f ca="1">IFERROR(INDIRECT(Tableau2[[#This Row],[Fiche]]&amp;"!K116"),"")</f>
        <v/>
      </c>
      <c r="M9" s="75" t="str">
        <f ca="1">IFERROR(INDIRECT(Tableau2[[#This Row],[Fiche]]&amp;"!K125"),"")</f>
        <v/>
      </c>
      <c r="N9" s="75" t="str">
        <f ca="1">IFERROR(INDIRECT(Tableau2[[#This Row],[Fiche]]&amp;"!K134"),"")</f>
        <v/>
      </c>
      <c r="O9" s="72">
        <f ca="1">SUM('tableau de bord'!$F9:$N9)</f>
        <v>0</v>
      </c>
    </row>
    <row r="10" spans="1:15">
      <c r="A10" s="71" t="str">
        <f t="shared" si="0"/>
        <v>F004</v>
      </c>
      <c r="B10" s="78" t="s">
        <v>102</v>
      </c>
      <c r="C10" s="78" t="s">
        <v>103</v>
      </c>
      <c r="D10" s="79" t="s">
        <v>104</v>
      </c>
      <c r="E10" s="75" t="str">
        <f ca="1">IFERROR(INDIRECT(Tableau2[[#This Row],[Fiche]]&amp;"!K3"),"")</f>
        <v/>
      </c>
      <c r="F10" s="75" t="str">
        <f ca="1">IFERROR(INDIRECT(Tableau2[[#This Row],[Fiche]]&amp;"!K29"),"")</f>
        <v/>
      </c>
      <c r="G10" s="75" t="str">
        <f ca="1">IFERROR(INDIRECT(Tableau2[[#This Row],[Fiche]]&amp;"!K68"),"")</f>
        <v/>
      </c>
      <c r="H10" s="75" t="str">
        <f ca="1">IFERROR(INDIRECT(Tableau2[[#This Row],[Fiche]]&amp;"!K81"),"")</f>
        <v/>
      </c>
      <c r="I10" s="75" t="str">
        <f ca="1">IFERROR(INDIRECT(Tableau2[[#This Row],[Fiche]]&amp;"!K93"),"")</f>
        <v/>
      </c>
      <c r="J10" s="75" t="str">
        <f ca="1">IFERROR(INDIRECT(Tableau2[[#This Row],[Fiche]]&amp;"!K100"),"")</f>
        <v/>
      </c>
      <c r="K10" s="75" t="str">
        <f ca="1">IFERROR(INDIRECT(Tableau2[[#This Row],[Fiche]]&amp;"!K106"),"")</f>
        <v/>
      </c>
      <c r="L10" s="75" t="str">
        <f ca="1">IFERROR(INDIRECT(Tableau2[[#This Row],[Fiche]]&amp;"!K116"),"")</f>
        <v/>
      </c>
      <c r="M10" s="75" t="str">
        <f ca="1">IFERROR(INDIRECT(Tableau2[[#This Row],[Fiche]]&amp;"!K125"),"")</f>
        <v/>
      </c>
      <c r="N10" s="75" t="str">
        <f ca="1">IFERROR(INDIRECT(Tableau2[[#This Row],[Fiche]]&amp;"!K134"),"")</f>
        <v/>
      </c>
      <c r="O10" s="72">
        <f ca="1">SUM('tableau de bord'!$F10:$N10)</f>
        <v>0</v>
      </c>
    </row>
    <row r="11" spans="1:15">
      <c r="A11" s="71" t="str">
        <f t="shared" si="0"/>
        <v>F005</v>
      </c>
      <c r="B11" s="78" t="s">
        <v>105</v>
      </c>
      <c r="C11" s="78" t="s">
        <v>106</v>
      </c>
      <c r="D11" s="79" t="s">
        <v>107</v>
      </c>
      <c r="E11" s="75" t="str">
        <f ca="1">IFERROR(INDIRECT(Tableau2[[#This Row],[Fiche]]&amp;"!K3"),"")</f>
        <v/>
      </c>
      <c r="F11" s="75" t="str">
        <f ca="1">IFERROR(INDIRECT(Tableau2[[#This Row],[Fiche]]&amp;"!K29"),"")</f>
        <v/>
      </c>
      <c r="G11" s="75" t="str">
        <f ca="1">IFERROR(INDIRECT(Tableau2[[#This Row],[Fiche]]&amp;"!K68"),"")</f>
        <v/>
      </c>
      <c r="H11" s="75" t="str">
        <f ca="1">IFERROR(INDIRECT(Tableau2[[#This Row],[Fiche]]&amp;"!K81"),"")</f>
        <v/>
      </c>
      <c r="I11" s="75" t="str">
        <f ca="1">IFERROR(INDIRECT(Tableau2[[#This Row],[Fiche]]&amp;"!K93"),"")</f>
        <v/>
      </c>
      <c r="J11" s="75" t="str">
        <f ca="1">IFERROR(INDIRECT(Tableau2[[#This Row],[Fiche]]&amp;"!K100"),"")</f>
        <v/>
      </c>
      <c r="K11" s="75" t="str">
        <f ca="1">IFERROR(INDIRECT(Tableau2[[#This Row],[Fiche]]&amp;"!K106"),"")</f>
        <v/>
      </c>
      <c r="L11" s="75" t="str">
        <f ca="1">IFERROR(INDIRECT(Tableau2[[#This Row],[Fiche]]&amp;"!K116"),"")</f>
        <v/>
      </c>
      <c r="M11" s="75" t="str">
        <f ca="1">IFERROR(INDIRECT(Tableau2[[#This Row],[Fiche]]&amp;"!K125"),"")</f>
        <v/>
      </c>
      <c r="N11" s="75" t="str">
        <f ca="1">IFERROR(INDIRECT(Tableau2[[#This Row],[Fiche]]&amp;"!K134"),"")</f>
        <v/>
      </c>
      <c r="O11" s="72">
        <f ca="1">SUM('tableau de bord'!$F11:$N11)</f>
        <v>0</v>
      </c>
    </row>
    <row r="12" spans="1:15">
      <c r="A12" s="71" t="str">
        <f t="shared" si="0"/>
        <v>F006</v>
      </c>
      <c r="B12" s="78" t="s">
        <v>108</v>
      </c>
      <c r="C12" s="78" t="s">
        <v>109</v>
      </c>
      <c r="D12" s="79" t="s">
        <v>110</v>
      </c>
      <c r="E12" s="75" t="str">
        <f ca="1">IFERROR(INDIRECT(Tableau2[[#This Row],[Fiche]]&amp;"!K3"),"")</f>
        <v/>
      </c>
      <c r="F12" s="75" t="str">
        <f ca="1">IFERROR(INDIRECT(Tableau2[[#This Row],[Fiche]]&amp;"!K29"),"")</f>
        <v/>
      </c>
      <c r="G12" s="75" t="str">
        <f ca="1">IFERROR(INDIRECT(Tableau2[[#This Row],[Fiche]]&amp;"!K68"),"")</f>
        <v/>
      </c>
      <c r="H12" s="75" t="str">
        <f ca="1">IFERROR(INDIRECT(Tableau2[[#This Row],[Fiche]]&amp;"!K81"),"")</f>
        <v/>
      </c>
      <c r="I12" s="75" t="str">
        <f ca="1">IFERROR(INDIRECT(Tableau2[[#This Row],[Fiche]]&amp;"!K93"),"")</f>
        <v/>
      </c>
      <c r="J12" s="75" t="str">
        <f ca="1">IFERROR(INDIRECT(Tableau2[[#This Row],[Fiche]]&amp;"!K100"),"")</f>
        <v/>
      </c>
      <c r="K12" s="75" t="str">
        <f ca="1">IFERROR(INDIRECT(Tableau2[[#This Row],[Fiche]]&amp;"!K106"),"")</f>
        <v/>
      </c>
      <c r="L12" s="75" t="str">
        <f ca="1">IFERROR(INDIRECT(Tableau2[[#This Row],[Fiche]]&amp;"!K116"),"")</f>
        <v/>
      </c>
      <c r="M12" s="75" t="str">
        <f ca="1">IFERROR(INDIRECT(Tableau2[[#This Row],[Fiche]]&amp;"!K125"),"")</f>
        <v/>
      </c>
      <c r="N12" s="75" t="str">
        <f ca="1">IFERROR(INDIRECT(Tableau2[[#This Row],[Fiche]]&amp;"!K134"),"")</f>
        <v/>
      </c>
      <c r="O12" s="72">
        <f ca="1">SUM('tableau de bord'!$F12:$N12)</f>
        <v>0</v>
      </c>
    </row>
    <row r="13" spans="1:15">
      <c r="A13" s="71" t="str">
        <f t="shared" si="0"/>
        <v>F007</v>
      </c>
      <c r="B13" s="78" t="s">
        <v>111</v>
      </c>
      <c r="C13" s="78" t="s">
        <v>112</v>
      </c>
      <c r="D13" s="79" t="s">
        <v>113</v>
      </c>
      <c r="E13" s="75" t="str">
        <f ca="1">IFERROR(INDIRECT(Tableau2[[#This Row],[Fiche]]&amp;"!K3"),"")</f>
        <v/>
      </c>
      <c r="F13" s="75" t="str">
        <f ca="1">IFERROR(INDIRECT(Tableau2[[#This Row],[Fiche]]&amp;"!K29"),"")</f>
        <v/>
      </c>
      <c r="G13" s="75" t="str">
        <f ca="1">IFERROR(INDIRECT(Tableau2[[#This Row],[Fiche]]&amp;"!K68"),"")</f>
        <v/>
      </c>
      <c r="H13" s="75" t="str">
        <f ca="1">IFERROR(INDIRECT(Tableau2[[#This Row],[Fiche]]&amp;"!K81"),"")</f>
        <v/>
      </c>
      <c r="I13" s="75" t="str">
        <f ca="1">IFERROR(INDIRECT(Tableau2[[#This Row],[Fiche]]&amp;"!K93"),"")</f>
        <v/>
      </c>
      <c r="J13" s="75" t="str">
        <f ca="1">IFERROR(INDIRECT(Tableau2[[#This Row],[Fiche]]&amp;"!K100"),"")</f>
        <v/>
      </c>
      <c r="K13" s="75" t="str">
        <f ca="1">IFERROR(INDIRECT(Tableau2[[#This Row],[Fiche]]&amp;"!K106"),"")</f>
        <v/>
      </c>
      <c r="L13" s="75" t="str">
        <f ca="1">IFERROR(INDIRECT(Tableau2[[#This Row],[Fiche]]&amp;"!K116"),"")</f>
        <v/>
      </c>
      <c r="M13" s="75" t="str">
        <f ca="1">IFERROR(INDIRECT(Tableau2[[#This Row],[Fiche]]&amp;"!K125"),"")</f>
        <v/>
      </c>
      <c r="N13" s="75" t="str">
        <f ca="1">IFERROR(INDIRECT(Tableau2[[#This Row],[Fiche]]&amp;"!K134"),"")</f>
        <v/>
      </c>
      <c r="O13" s="72">
        <f ca="1">SUM('tableau de bord'!$F13:$N13)</f>
        <v>0</v>
      </c>
    </row>
    <row r="14" spans="1:15">
      <c r="A14" s="71" t="str">
        <f t="shared" si="0"/>
        <v>F008</v>
      </c>
      <c r="B14" s="78" t="s">
        <v>114</v>
      </c>
      <c r="C14" s="78" t="s">
        <v>115</v>
      </c>
      <c r="D14" s="79" t="s">
        <v>116</v>
      </c>
      <c r="E14" s="75" t="str">
        <f ca="1">IFERROR(INDIRECT(Tableau2[[#This Row],[Fiche]]&amp;"!K3"),"")</f>
        <v/>
      </c>
      <c r="F14" s="75" t="str">
        <f ca="1">IFERROR(INDIRECT(Tableau2[[#This Row],[Fiche]]&amp;"!K29"),"")</f>
        <v/>
      </c>
      <c r="G14" s="75" t="str">
        <f ca="1">IFERROR(INDIRECT(Tableau2[[#This Row],[Fiche]]&amp;"!K68"),"")</f>
        <v/>
      </c>
      <c r="H14" s="75" t="str">
        <f ca="1">IFERROR(INDIRECT(Tableau2[[#This Row],[Fiche]]&amp;"!K81"),"")</f>
        <v/>
      </c>
      <c r="I14" s="75" t="str">
        <f ca="1">IFERROR(INDIRECT(Tableau2[[#This Row],[Fiche]]&amp;"!K93"),"")</f>
        <v/>
      </c>
      <c r="J14" s="75" t="str">
        <f ca="1">IFERROR(INDIRECT(Tableau2[[#This Row],[Fiche]]&amp;"!K100"),"")</f>
        <v/>
      </c>
      <c r="K14" s="75" t="str">
        <f ca="1">IFERROR(INDIRECT(Tableau2[[#This Row],[Fiche]]&amp;"!K106"),"")</f>
        <v/>
      </c>
      <c r="L14" s="75" t="str">
        <f ca="1">IFERROR(INDIRECT(Tableau2[[#This Row],[Fiche]]&amp;"!K116"),"")</f>
        <v/>
      </c>
      <c r="M14" s="75" t="str">
        <f ca="1">IFERROR(INDIRECT(Tableau2[[#This Row],[Fiche]]&amp;"!K125"),"")</f>
        <v/>
      </c>
      <c r="N14" s="75" t="str">
        <f ca="1">IFERROR(INDIRECT(Tableau2[[#This Row],[Fiche]]&amp;"!K134"),"")</f>
        <v/>
      </c>
      <c r="O14" s="72">
        <f ca="1">SUM('tableau de bord'!$F14:$N14)</f>
        <v>0</v>
      </c>
    </row>
    <row r="15" spans="1:15">
      <c r="A15" s="71" t="str">
        <f t="shared" si="0"/>
        <v>F009</v>
      </c>
      <c r="B15" s="78" t="s">
        <v>117</v>
      </c>
      <c r="C15" s="78" t="s">
        <v>118</v>
      </c>
      <c r="D15" s="79" t="s">
        <v>119</v>
      </c>
      <c r="E15" s="75" t="str">
        <f ca="1">IFERROR(INDIRECT(Tableau2[[#This Row],[Fiche]]&amp;"!K3"),"")</f>
        <v/>
      </c>
      <c r="F15" s="75" t="str">
        <f ca="1">IFERROR(INDIRECT(Tableau2[[#This Row],[Fiche]]&amp;"!K29"),"")</f>
        <v/>
      </c>
      <c r="G15" s="75" t="str">
        <f ca="1">IFERROR(INDIRECT(Tableau2[[#This Row],[Fiche]]&amp;"!K68"),"")</f>
        <v/>
      </c>
      <c r="H15" s="75" t="str">
        <f ca="1">IFERROR(INDIRECT(Tableau2[[#This Row],[Fiche]]&amp;"!K81"),"")</f>
        <v/>
      </c>
      <c r="I15" s="75" t="str">
        <f ca="1">IFERROR(INDIRECT(Tableau2[[#This Row],[Fiche]]&amp;"!K93"),"")</f>
        <v/>
      </c>
      <c r="J15" s="75" t="str">
        <f ca="1">IFERROR(INDIRECT(Tableau2[[#This Row],[Fiche]]&amp;"!K100"),"")</f>
        <v/>
      </c>
      <c r="K15" s="75" t="str">
        <f ca="1">IFERROR(INDIRECT(Tableau2[[#This Row],[Fiche]]&amp;"!K106"),"")</f>
        <v/>
      </c>
      <c r="L15" s="75" t="str">
        <f ca="1">IFERROR(INDIRECT(Tableau2[[#This Row],[Fiche]]&amp;"!K116"),"")</f>
        <v/>
      </c>
      <c r="M15" s="75" t="str">
        <f ca="1">IFERROR(INDIRECT(Tableau2[[#This Row],[Fiche]]&amp;"!K125"),"")</f>
        <v/>
      </c>
      <c r="N15" s="75" t="str">
        <f ca="1">IFERROR(INDIRECT(Tableau2[[#This Row],[Fiche]]&amp;"!K134"),"")</f>
        <v/>
      </c>
      <c r="O15" s="72">
        <f ca="1">SUM('tableau de bord'!$F15:$N15)</f>
        <v>0</v>
      </c>
    </row>
    <row r="16" spans="1:15">
      <c r="A16" s="71" t="str">
        <f t="shared" si="0"/>
        <v>F010</v>
      </c>
      <c r="B16" s="78" t="s">
        <v>120</v>
      </c>
      <c r="C16" s="78" t="s">
        <v>100</v>
      </c>
      <c r="D16" s="79" t="s">
        <v>121</v>
      </c>
      <c r="E16" s="75" t="str">
        <f ca="1">IFERROR(INDIRECT(Tableau2[[#This Row],[Fiche]]&amp;"!K3"),"")</f>
        <v/>
      </c>
      <c r="F16" s="75" t="str">
        <f ca="1">IFERROR(INDIRECT(Tableau2[[#This Row],[Fiche]]&amp;"!K29"),"")</f>
        <v/>
      </c>
      <c r="G16" s="75" t="str">
        <f ca="1">IFERROR(INDIRECT(Tableau2[[#This Row],[Fiche]]&amp;"!K68"),"")</f>
        <v/>
      </c>
      <c r="H16" s="75" t="str">
        <f ca="1">IFERROR(INDIRECT(Tableau2[[#This Row],[Fiche]]&amp;"!K81"),"")</f>
        <v/>
      </c>
      <c r="I16" s="75" t="str">
        <f ca="1">IFERROR(INDIRECT(Tableau2[[#This Row],[Fiche]]&amp;"!K93"),"")</f>
        <v/>
      </c>
      <c r="J16" s="75" t="str">
        <f ca="1">IFERROR(INDIRECT(Tableau2[[#This Row],[Fiche]]&amp;"!K100"),"")</f>
        <v/>
      </c>
      <c r="K16" s="75" t="str">
        <f ca="1">IFERROR(INDIRECT(Tableau2[[#This Row],[Fiche]]&amp;"!K106"),"")</f>
        <v/>
      </c>
      <c r="L16" s="75" t="str">
        <f ca="1">IFERROR(INDIRECT(Tableau2[[#This Row],[Fiche]]&amp;"!K116"),"")</f>
        <v/>
      </c>
      <c r="M16" s="75" t="str">
        <f ca="1">IFERROR(INDIRECT(Tableau2[[#This Row],[Fiche]]&amp;"!K125"),"")</f>
        <v/>
      </c>
      <c r="N16" s="75" t="str">
        <f ca="1">IFERROR(INDIRECT(Tableau2[[#This Row],[Fiche]]&amp;"!K134"),"")</f>
        <v/>
      </c>
      <c r="O16" s="72">
        <f ca="1">SUM('tableau de bord'!$F16:$N16)</f>
        <v>0</v>
      </c>
    </row>
    <row r="17" spans="1:15">
      <c r="A17" s="71" t="str">
        <f t="shared" si="0"/>
        <v>F011</v>
      </c>
      <c r="B17" s="78" t="s">
        <v>122</v>
      </c>
      <c r="C17" s="78" t="s">
        <v>123</v>
      </c>
      <c r="D17" s="79" t="s">
        <v>124</v>
      </c>
      <c r="E17" s="75" t="str">
        <f ca="1">IFERROR(INDIRECT(Tableau2[[#This Row],[Fiche]]&amp;"!K3"),"")</f>
        <v/>
      </c>
      <c r="F17" s="75" t="str">
        <f ca="1">IFERROR(INDIRECT(Tableau2[[#This Row],[Fiche]]&amp;"!K29"),"")</f>
        <v/>
      </c>
      <c r="G17" s="75" t="str">
        <f ca="1">IFERROR(INDIRECT(Tableau2[[#This Row],[Fiche]]&amp;"!K68"),"")</f>
        <v/>
      </c>
      <c r="H17" s="75" t="str">
        <f ca="1">IFERROR(INDIRECT(Tableau2[[#This Row],[Fiche]]&amp;"!K81"),"")</f>
        <v/>
      </c>
      <c r="I17" s="75" t="str">
        <f ca="1">IFERROR(INDIRECT(Tableau2[[#This Row],[Fiche]]&amp;"!K93"),"")</f>
        <v/>
      </c>
      <c r="J17" s="75" t="str">
        <f ca="1">IFERROR(INDIRECT(Tableau2[[#This Row],[Fiche]]&amp;"!K100"),"")</f>
        <v/>
      </c>
      <c r="K17" s="75" t="str">
        <f ca="1">IFERROR(INDIRECT(Tableau2[[#This Row],[Fiche]]&amp;"!K106"),"")</f>
        <v/>
      </c>
      <c r="L17" s="75" t="str">
        <f ca="1">IFERROR(INDIRECT(Tableau2[[#This Row],[Fiche]]&amp;"!K116"),"")</f>
        <v/>
      </c>
      <c r="M17" s="75" t="str">
        <f ca="1">IFERROR(INDIRECT(Tableau2[[#This Row],[Fiche]]&amp;"!K125"),"")</f>
        <v/>
      </c>
      <c r="N17" s="75" t="str">
        <f ca="1">IFERROR(INDIRECT(Tableau2[[#This Row],[Fiche]]&amp;"!K134"),"")</f>
        <v/>
      </c>
      <c r="O17" s="72">
        <f ca="1">SUM('tableau de bord'!$F17:$N17)</f>
        <v>0</v>
      </c>
    </row>
    <row r="18" spans="1:15">
      <c r="A18" s="71" t="str">
        <f>"F"&amp;TEXT(ROW()-6,"000")</f>
        <v>F012</v>
      </c>
      <c r="B18" s="78" t="s">
        <v>125</v>
      </c>
      <c r="C18" s="78" t="s">
        <v>126</v>
      </c>
      <c r="D18" s="79" t="s">
        <v>127</v>
      </c>
      <c r="E18" s="75" t="str">
        <f ca="1">IFERROR(INDIRECT(Tableau2[[#This Row],[Fiche]]&amp;"!K3"),"")</f>
        <v/>
      </c>
      <c r="F18" s="75" t="str">
        <f ca="1">IFERROR(INDIRECT(Tableau2[[#This Row],[Fiche]]&amp;"!K29"),"")</f>
        <v/>
      </c>
      <c r="G18" s="75" t="str">
        <f ca="1">IFERROR(INDIRECT(Tableau2[[#This Row],[Fiche]]&amp;"!K68"),"")</f>
        <v/>
      </c>
      <c r="H18" s="75" t="str">
        <f ca="1">IFERROR(INDIRECT(Tableau2[[#This Row],[Fiche]]&amp;"!K81"),"")</f>
        <v/>
      </c>
      <c r="I18" s="75" t="str">
        <f ca="1">IFERROR(INDIRECT(Tableau2[[#This Row],[Fiche]]&amp;"!K93"),"")</f>
        <v/>
      </c>
      <c r="J18" s="75" t="str">
        <f ca="1">IFERROR(INDIRECT(Tableau2[[#This Row],[Fiche]]&amp;"!K100"),"")</f>
        <v/>
      </c>
      <c r="K18" s="75" t="str">
        <f ca="1">IFERROR(INDIRECT(Tableau2[[#This Row],[Fiche]]&amp;"!K106"),"")</f>
        <v/>
      </c>
      <c r="L18" s="75" t="str">
        <f ca="1">IFERROR(INDIRECT(Tableau2[[#This Row],[Fiche]]&amp;"!K116"),"")</f>
        <v/>
      </c>
      <c r="M18" s="75" t="str">
        <f ca="1">IFERROR(INDIRECT(Tableau2[[#This Row],[Fiche]]&amp;"!K125"),"")</f>
        <v/>
      </c>
      <c r="N18" s="75" t="str">
        <f ca="1">IFERROR(INDIRECT(Tableau2[[#This Row],[Fiche]]&amp;"!K134"),"")</f>
        <v/>
      </c>
      <c r="O18" s="72">
        <f ca="1">SUM('tableau de bord'!$F18:$N18)</f>
        <v>0</v>
      </c>
    </row>
    <row r="19" spans="1:15">
      <c r="A19" s="71" t="str">
        <f t="shared" ref="A19:A24" si="1">"F"&amp;TEXT(ROW()-6,"000")</f>
        <v>F013</v>
      </c>
      <c r="B19" s="78" t="s">
        <v>128</v>
      </c>
      <c r="C19" s="78" t="s">
        <v>129</v>
      </c>
      <c r="D19" s="79" t="s">
        <v>130</v>
      </c>
      <c r="E19" s="76" t="str">
        <f ca="1">IFERROR(INDIRECT(Tableau2[[#This Row],[Fiche]]&amp;"!K3"),"")</f>
        <v/>
      </c>
      <c r="F19" s="76" t="str">
        <f ca="1">IFERROR(INDIRECT(Tableau2[[#This Row],[Fiche]]&amp;"!K29"),"")</f>
        <v/>
      </c>
      <c r="G19" s="76" t="str">
        <f ca="1">IFERROR(INDIRECT(Tableau2[[#This Row],[Fiche]]&amp;"!K68"),"")</f>
        <v/>
      </c>
      <c r="H19" s="76" t="str">
        <f ca="1">IFERROR(INDIRECT(Tableau2[[#This Row],[Fiche]]&amp;"!K81"),"")</f>
        <v/>
      </c>
      <c r="I19" s="76" t="str">
        <f ca="1">IFERROR(INDIRECT(Tableau2[[#This Row],[Fiche]]&amp;"!K93"),"")</f>
        <v/>
      </c>
      <c r="J19" s="76" t="str">
        <f ca="1">IFERROR(INDIRECT(Tableau2[[#This Row],[Fiche]]&amp;"!K100"),"")</f>
        <v/>
      </c>
      <c r="K19" s="76" t="str">
        <f ca="1">IFERROR(INDIRECT(Tableau2[[#This Row],[Fiche]]&amp;"!K106"),"")</f>
        <v/>
      </c>
      <c r="L19" s="76" t="str">
        <f ca="1">IFERROR(INDIRECT(Tableau2[[#This Row],[Fiche]]&amp;"!K116"),"")</f>
        <v/>
      </c>
      <c r="M19" s="76" t="str">
        <f ca="1">IFERROR(INDIRECT(Tableau2[[#This Row],[Fiche]]&amp;"!K125"),"")</f>
        <v/>
      </c>
      <c r="N19" s="76" t="str">
        <f ca="1">IFERROR(INDIRECT(Tableau2[[#This Row],[Fiche]]&amp;"!K134"),"")</f>
        <v/>
      </c>
      <c r="O19" s="72">
        <f ca="1">SUM('tableau de bord'!$F19:$N19)</f>
        <v>0</v>
      </c>
    </row>
    <row r="20" spans="1:15">
      <c r="A20" s="71" t="str">
        <f t="shared" si="1"/>
        <v>F014</v>
      </c>
      <c r="B20" s="78" t="s">
        <v>131</v>
      </c>
      <c r="C20" s="78" t="s">
        <v>132</v>
      </c>
      <c r="D20" s="79" t="s">
        <v>133</v>
      </c>
      <c r="E20" s="76" t="str">
        <f ca="1">IFERROR(INDIRECT(Tableau2[[#This Row],[Fiche]]&amp;"!K3"),"")</f>
        <v/>
      </c>
      <c r="F20" s="76" t="str">
        <f ca="1">IFERROR(INDIRECT(Tableau2[[#This Row],[Fiche]]&amp;"!K29"),"")</f>
        <v/>
      </c>
      <c r="G20" s="76" t="str">
        <f ca="1">IFERROR(INDIRECT(Tableau2[[#This Row],[Fiche]]&amp;"!K68"),"")</f>
        <v/>
      </c>
      <c r="H20" s="76" t="str">
        <f ca="1">IFERROR(INDIRECT(Tableau2[[#This Row],[Fiche]]&amp;"!K81"),"")</f>
        <v/>
      </c>
      <c r="I20" s="76" t="str">
        <f ca="1">IFERROR(INDIRECT(Tableau2[[#This Row],[Fiche]]&amp;"!K93"),"")</f>
        <v/>
      </c>
      <c r="J20" s="76" t="str">
        <f ca="1">IFERROR(INDIRECT(Tableau2[[#This Row],[Fiche]]&amp;"!K100"),"")</f>
        <v/>
      </c>
      <c r="K20" s="76" t="str">
        <f ca="1">IFERROR(INDIRECT(Tableau2[[#This Row],[Fiche]]&amp;"!K106"),"")</f>
        <v/>
      </c>
      <c r="L20" s="76" t="str">
        <f ca="1">IFERROR(INDIRECT(Tableau2[[#This Row],[Fiche]]&amp;"!K116"),"")</f>
        <v/>
      </c>
      <c r="M20" s="76" t="str">
        <f ca="1">IFERROR(INDIRECT(Tableau2[[#This Row],[Fiche]]&amp;"!K125"),"")</f>
        <v/>
      </c>
      <c r="N20" s="76" t="str">
        <f ca="1">IFERROR(INDIRECT(Tableau2[[#This Row],[Fiche]]&amp;"!K134"),"")</f>
        <v/>
      </c>
      <c r="O20" s="72">
        <f ca="1">SUM('tableau de bord'!$F20:$N20)</f>
        <v>0</v>
      </c>
    </row>
    <row r="21" spans="1:15">
      <c r="A21" s="71" t="str">
        <f t="shared" si="1"/>
        <v>F015</v>
      </c>
      <c r="B21" s="78" t="s">
        <v>134</v>
      </c>
      <c r="C21" s="78" t="s">
        <v>135</v>
      </c>
      <c r="D21" s="79" t="s">
        <v>136</v>
      </c>
      <c r="E21" s="76" t="str">
        <f ca="1">IFERROR(INDIRECT(Tableau2[[#This Row],[Fiche]]&amp;"!K3"),"")</f>
        <v/>
      </c>
      <c r="F21" s="76" t="str">
        <f ca="1">IFERROR(INDIRECT(Tableau2[[#This Row],[Fiche]]&amp;"!K29"),"")</f>
        <v/>
      </c>
      <c r="G21" s="76" t="str">
        <f ca="1">IFERROR(INDIRECT(Tableau2[[#This Row],[Fiche]]&amp;"!K68"),"")</f>
        <v/>
      </c>
      <c r="H21" s="76" t="str">
        <f ca="1">IFERROR(INDIRECT(Tableau2[[#This Row],[Fiche]]&amp;"!K81"),"")</f>
        <v/>
      </c>
      <c r="I21" s="76" t="str">
        <f ca="1">IFERROR(INDIRECT(Tableau2[[#This Row],[Fiche]]&amp;"!K93"),"")</f>
        <v/>
      </c>
      <c r="J21" s="76" t="str">
        <f ca="1">IFERROR(INDIRECT(Tableau2[[#This Row],[Fiche]]&amp;"!K100"),"")</f>
        <v/>
      </c>
      <c r="K21" s="76" t="str">
        <f ca="1">IFERROR(INDIRECT(Tableau2[[#This Row],[Fiche]]&amp;"!K106"),"")</f>
        <v/>
      </c>
      <c r="L21" s="76" t="str">
        <f ca="1">IFERROR(INDIRECT(Tableau2[[#This Row],[Fiche]]&amp;"!K116"),"")</f>
        <v/>
      </c>
      <c r="M21" s="76" t="str">
        <f ca="1">IFERROR(INDIRECT(Tableau2[[#This Row],[Fiche]]&amp;"!K125"),"")</f>
        <v/>
      </c>
      <c r="N21" s="76" t="str">
        <f ca="1">IFERROR(INDIRECT(Tableau2[[#This Row],[Fiche]]&amp;"!K134"),"")</f>
        <v/>
      </c>
      <c r="O21" s="72">
        <f ca="1">SUM('tableau de bord'!$F21:$N21)</f>
        <v>0</v>
      </c>
    </row>
    <row r="22" spans="1:15">
      <c r="A22" s="71" t="str">
        <f t="shared" si="1"/>
        <v>F016</v>
      </c>
      <c r="B22" s="78" t="s">
        <v>134</v>
      </c>
      <c r="C22" s="78" t="s">
        <v>137</v>
      </c>
      <c r="D22" s="79" t="s">
        <v>138</v>
      </c>
      <c r="E22" s="76" t="str">
        <f ca="1">IFERROR(INDIRECT(Tableau2[[#This Row],[Fiche]]&amp;"!K3"),"")</f>
        <v/>
      </c>
      <c r="F22" s="76" t="str">
        <f ca="1">IFERROR(INDIRECT(Tableau2[[#This Row],[Fiche]]&amp;"!K29"),"")</f>
        <v/>
      </c>
      <c r="G22" s="76" t="str">
        <f ca="1">IFERROR(INDIRECT(Tableau2[[#This Row],[Fiche]]&amp;"!K68"),"")</f>
        <v/>
      </c>
      <c r="H22" s="76" t="str">
        <f ca="1">IFERROR(INDIRECT(Tableau2[[#This Row],[Fiche]]&amp;"!K81"),"")</f>
        <v/>
      </c>
      <c r="I22" s="76" t="str">
        <f ca="1">IFERROR(INDIRECT(Tableau2[[#This Row],[Fiche]]&amp;"!K93"),"")</f>
        <v/>
      </c>
      <c r="J22" s="76" t="str">
        <f ca="1">IFERROR(INDIRECT(Tableau2[[#This Row],[Fiche]]&amp;"!K100"),"")</f>
        <v/>
      </c>
      <c r="K22" s="76" t="str">
        <f ca="1">IFERROR(INDIRECT(Tableau2[[#This Row],[Fiche]]&amp;"!K106"),"")</f>
        <v/>
      </c>
      <c r="L22" s="76" t="str">
        <f ca="1">IFERROR(INDIRECT(Tableau2[[#This Row],[Fiche]]&amp;"!K116"),"")</f>
        <v/>
      </c>
      <c r="M22" s="76" t="str">
        <f ca="1">IFERROR(INDIRECT(Tableau2[[#This Row],[Fiche]]&amp;"!K125"),"")</f>
        <v/>
      </c>
      <c r="N22" s="76" t="str">
        <f ca="1">IFERROR(INDIRECT(Tableau2[[#This Row],[Fiche]]&amp;"!K134"),"")</f>
        <v/>
      </c>
      <c r="O22" s="72">
        <f ca="1">SUM('tableau de bord'!$F22:$N22)</f>
        <v>0</v>
      </c>
    </row>
    <row r="23" spans="1:15">
      <c r="A23" s="71" t="str">
        <f t="shared" si="1"/>
        <v>F017</v>
      </c>
      <c r="B23" s="78" t="s">
        <v>139</v>
      </c>
      <c r="C23" s="78" t="s">
        <v>140</v>
      </c>
      <c r="D23" s="79" t="s">
        <v>141</v>
      </c>
      <c r="E23" s="77" t="str">
        <f ca="1">IFERROR(INDIRECT(Tableau2[[#This Row],[Fiche]]&amp;"!K3"),"")</f>
        <v/>
      </c>
      <c r="F23" s="77" t="str">
        <f ca="1">IFERROR(INDIRECT(Tableau2[[#This Row],[Fiche]]&amp;"!K29"),"")</f>
        <v/>
      </c>
      <c r="G23" s="77" t="str">
        <f ca="1">IFERROR(INDIRECT(Tableau2[[#This Row],[Fiche]]&amp;"!K68"),"")</f>
        <v/>
      </c>
      <c r="H23" s="77" t="str">
        <f ca="1">IFERROR(INDIRECT(Tableau2[[#This Row],[Fiche]]&amp;"!K81"),"")</f>
        <v/>
      </c>
      <c r="I23" s="77" t="str">
        <f ca="1">IFERROR(INDIRECT(Tableau2[[#This Row],[Fiche]]&amp;"!K93"),"")</f>
        <v/>
      </c>
      <c r="J23" s="77" t="str">
        <f ca="1">IFERROR(INDIRECT(Tableau2[[#This Row],[Fiche]]&amp;"!K100"),"")</f>
        <v/>
      </c>
      <c r="K23" s="77" t="str">
        <f ca="1">IFERROR(INDIRECT(Tableau2[[#This Row],[Fiche]]&amp;"!K106"),"")</f>
        <v/>
      </c>
      <c r="L23" s="77" t="str">
        <f ca="1">IFERROR(INDIRECT(Tableau2[[#This Row],[Fiche]]&amp;"!K116"),"")</f>
        <v/>
      </c>
      <c r="M23" s="77" t="str">
        <f ca="1">IFERROR(INDIRECT(Tableau2[[#This Row],[Fiche]]&amp;"!K125"),"")</f>
        <v/>
      </c>
      <c r="N23" s="77" t="str">
        <f ca="1">IFERROR(INDIRECT(Tableau2[[#This Row],[Fiche]]&amp;"!K134"),"")</f>
        <v/>
      </c>
      <c r="O23" s="74">
        <f ca="1">SUM('tableau de bord'!$F23:$N23)</f>
        <v>0</v>
      </c>
    </row>
    <row r="24" spans="1:15">
      <c r="A24" s="71" t="str">
        <f t="shared" si="1"/>
        <v>F018</v>
      </c>
      <c r="B24" s="78" t="s">
        <v>142</v>
      </c>
      <c r="C24" s="78" t="s">
        <v>143</v>
      </c>
      <c r="D24" s="79" t="s">
        <v>144</v>
      </c>
      <c r="E24" s="77" t="str">
        <f ca="1">IFERROR(INDIRECT(Tableau2[[#This Row],[Fiche]]&amp;"!K3"),"")</f>
        <v/>
      </c>
      <c r="F24" s="77" t="str">
        <f ca="1">IFERROR(INDIRECT(Tableau2[[#This Row],[Fiche]]&amp;"!K29"),"")</f>
        <v/>
      </c>
      <c r="G24" s="77" t="str">
        <f ca="1">IFERROR(INDIRECT(Tableau2[[#This Row],[Fiche]]&amp;"!K68"),"")</f>
        <v/>
      </c>
      <c r="H24" s="77" t="str">
        <f ca="1">IFERROR(INDIRECT(Tableau2[[#This Row],[Fiche]]&amp;"!K81"),"")</f>
        <v/>
      </c>
      <c r="I24" s="77" t="str">
        <f ca="1">IFERROR(INDIRECT(Tableau2[[#This Row],[Fiche]]&amp;"!K93"),"")</f>
        <v/>
      </c>
      <c r="J24" s="77" t="str">
        <f ca="1">IFERROR(INDIRECT(Tableau2[[#This Row],[Fiche]]&amp;"!K100"),"")</f>
        <v/>
      </c>
      <c r="K24" s="77" t="str">
        <f ca="1">IFERROR(INDIRECT(Tableau2[[#This Row],[Fiche]]&amp;"!K106"),"")</f>
        <v/>
      </c>
      <c r="L24" s="77" t="str">
        <f ca="1">IFERROR(INDIRECT(Tableau2[[#This Row],[Fiche]]&amp;"!K116"),"")</f>
        <v/>
      </c>
      <c r="M24" s="77" t="str">
        <f ca="1">IFERROR(INDIRECT(Tableau2[[#This Row],[Fiche]]&amp;"!K125"),"")</f>
        <v/>
      </c>
      <c r="N24" s="77" t="str">
        <f ca="1">IFERROR(INDIRECT(Tableau2[[#This Row],[Fiche]]&amp;"!K134"),"")</f>
        <v/>
      </c>
      <c r="O24" s="74">
        <f ca="1">SUM('tableau de bord'!$F24:$N24)</f>
        <v>0</v>
      </c>
    </row>
    <row r="25" spans="1:15">
      <c r="A25" s="73" t="str">
        <f>"F"&amp;TEXT(ROW()-6,"000")</f>
        <v>F019</v>
      </c>
      <c r="B25" s="78" t="s">
        <v>142</v>
      </c>
      <c r="C25" s="78" t="s">
        <v>145</v>
      </c>
      <c r="D25" s="79" t="s">
        <v>146</v>
      </c>
      <c r="E25" s="77" t="str">
        <f ca="1">IFERROR(INDIRECT(Tableau2[[#This Row],[Fiche]]&amp;"!K3"),"")</f>
        <v/>
      </c>
      <c r="F25" s="77" t="str">
        <f ca="1">IFERROR(INDIRECT(Tableau2[[#This Row],[Fiche]]&amp;"!K29"),"")</f>
        <v/>
      </c>
      <c r="G25" s="77" t="str">
        <f ca="1">IFERROR(INDIRECT(Tableau2[[#This Row],[Fiche]]&amp;"!K68"),"")</f>
        <v/>
      </c>
      <c r="H25" s="77" t="str">
        <f ca="1">IFERROR(INDIRECT(Tableau2[[#This Row],[Fiche]]&amp;"!K81"),"")</f>
        <v/>
      </c>
      <c r="I25" s="77" t="str">
        <f ca="1">IFERROR(INDIRECT(Tableau2[[#This Row],[Fiche]]&amp;"!K93"),"")</f>
        <v/>
      </c>
      <c r="J25" s="77" t="str">
        <f ca="1">IFERROR(INDIRECT(Tableau2[[#This Row],[Fiche]]&amp;"!K100"),"")</f>
        <v/>
      </c>
      <c r="K25" s="77" t="str">
        <f ca="1">IFERROR(INDIRECT(Tableau2[[#This Row],[Fiche]]&amp;"!K106"),"")</f>
        <v/>
      </c>
      <c r="L25" s="77" t="str">
        <f ca="1">IFERROR(INDIRECT(Tableau2[[#This Row],[Fiche]]&amp;"!K116"),"")</f>
        <v/>
      </c>
      <c r="M25" s="77" t="str">
        <f ca="1">IFERROR(INDIRECT(Tableau2[[#This Row],[Fiche]]&amp;"!K125"),"")</f>
        <v/>
      </c>
      <c r="N25" s="77" t="str">
        <f ca="1">IFERROR(INDIRECT(Tableau2[[#This Row],[Fiche]]&amp;"!K134"),"")</f>
        <v/>
      </c>
      <c r="O25" s="74">
        <f ca="1">SUM('tableau de bord'!$F25:$N25)</f>
        <v>0</v>
      </c>
    </row>
    <row r="26" spans="1:15">
      <c r="A26" s="73" t="str">
        <f>"F"&amp;TEXT(ROW()-6,"000")</f>
        <v>F020</v>
      </c>
      <c r="B26" s="78" t="s">
        <v>142</v>
      </c>
      <c r="C26" s="78" t="s">
        <v>147</v>
      </c>
      <c r="D26" s="79" t="s">
        <v>146</v>
      </c>
      <c r="E26" s="77" t="str">
        <f ca="1">IFERROR(INDIRECT(Tableau2[[#This Row],[Fiche]]&amp;"!K3"),"")</f>
        <v/>
      </c>
      <c r="F26" s="77" t="str">
        <f ca="1">IFERROR(INDIRECT(Tableau2[[#This Row],[Fiche]]&amp;"!K29"),"")</f>
        <v/>
      </c>
      <c r="G26" s="77" t="str">
        <f ca="1">IFERROR(INDIRECT(Tableau2[[#This Row],[Fiche]]&amp;"!K68"),"")</f>
        <v/>
      </c>
      <c r="H26" s="77" t="str">
        <f ca="1">IFERROR(INDIRECT(Tableau2[[#This Row],[Fiche]]&amp;"!K81"),"")</f>
        <v/>
      </c>
      <c r="I26" s="77" t="str">
        <f ca="1">IFERROR(INDIRECT(Tableau2[[#This Row],[Fiche]]&amp;"!K93"),"")</f>
        <v/>
      </c>
      <c r="J26" s="77" t="str">
        <f ca="1">IFERROR(INDIRECT(Tableau2[[#This Row],[Fiche]]&amp;"!K100"),"")</f>
        <v/>
      </c>
      <c r="K26" s="77" t="str">
        <f ca="1">IFERROR(INDIRECT(Tableau2[[#This Row],[Fiche]]&amp;"!K106"),"")</f>
        <v/>
      </c>
      <c r="L26" s="77" t="str">
        <f ca="1">IFERROR(INDIRECT(Tableau2[[#This Row],[Fiche]]&amp;"!K116"),"")</f>
        <v/>
      </c>
      <c r="M26" s="77" t="str">
        <f ca="1">IFERROR(INDIRECT(Tableau2[[#This Row],[Fiche]]&amp;"!K125"),"")</f>
        <v/>
      </c>
      <c r="N26" s="77" t="str">
        <f ca="1">IFERROR(INDIRECT(Tableau2[[#This Row],[Fiche]]&amp;"!K134"),"")</f>
        <v/>
      </c>
      <c r="O26" s="74">
        <f ca="1">SUM('tableau de bord'!$F26:$N26)</f>
        <v>0</v>
      </c>
    </row>
  </sheetData>
  <pageMargins left="0.31496062992125984" right="0.31496062992125984" top="0" bottom="0.74803149606299213" header="0.31496062992125984" footer="0.31496062992125984"/>
  <pageSetup paperSize="9" scale="77" fitToHeight="0" orientation="landscape" horizontalDpi="4294967293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K135"/>
  <sheetViews>
    <sheetView workbookViewId="0">
      <selection activeCell="J8" sqref="J8:J14"/>
    </sheetView>
  </sheetViews>
  <sheetFormatPr baseColWidth="10" defaultRowHeight="13.8"/>
  <cols>
    <col min="1" max="1" width="1.69921875" customWidth="1"/>
  </cols>
  <sheetData>
    <row r="1" spans="1:11" ht="16.2" customHeight="1">
      <c r="I1" s="55" t="s">
        <v>1</v>
      </c>
      <c r="J1" s="86"/>
      <c r="K1" s="86"/>
    </row>
    <row r="2" spans="1:11" ht="16.2" customHeight="1">
      <c r="B2" s="54" t="s">
        <v>81</v>
      </c>
      <c r="C2" s="65"/>
      <c r="D2" s="66"/>
      <c r="I2" s="55" t="s">
        <v>0</v>
      </c>
      <c r="J2" s="87"/>
      <c r="K2" s="87"/>
    </row>
    <row r="3" spans="1:11" ht="16.2" customHeight="1">
      <c r="H3" s="55" t="s">
        <v>65</v>
      </c>
      <c r="I3" s="67"/>
      <c r="J3" s="57" t="s">
        <v>72</v>
      </c>
      <c r="K3" s="58" t="str">
        <f ca="1">IF(I3&gt;0,IF(LEN(I3)=4,DATEDIF(DATE(I3,1,1),NOW(), "y"),DATEDIF(I3,NOW(),"y")),"")</f>
        <v/>
      </c>
    </row>
    <row r="4" spans="1:11" ht="7.95" customHeight="1"/>
    <row r="5" spans="1:11" s="41" customFormat="1">
      <c r="A5" t="s">
        <v>64</v>
      </c>
    </row>
    <row r="6" spans="1:11" ht="14.4">
      <c r="A6" s="56" t="s">
        <v>71</v>
      </c>
    </row>
    <row r="7" spans="1:11" ht="17.399999999999999">
      <c r="A7" s="12"/>
      <c r="B7" s="13" t="s">
        <v>3</v>
      </c>
      <c r="C7" s="8"/>
      <c r="D7" s="8"/>
      <c r="E7" s="8"/>
      <c r="F7" s="8"/>
      <c r="G7" s="8"/>
      <c r="H7" s="8"/>
      <c r="I7" s="9"/>
      <c r="J7" s="11" t="s">
        <v>4</v>
      </c>
      <c r="K7" s="11" t="s">
        <v>2</v>
      </c>
    </row>
    <row r="8" spans="1:11" ht="14.4">
      <c r="A8" s="2"/>
      <c r="B8" s="3"/>
      <c r="C8" s="3"/>
      <c r="D8" s="3"/>
      <c r="E8" s="3"/>
      <c r="F8" s="3"/>
      <c r="G8" s="3"/>
      <c r="H8" s="3"/>
      <c r="I8" s="3"/>
      <c r="J8" s="99"/>
      <c r="K8" s="88" t="str">
        <f t="shared" ref="K8:K14" si="0">IF(J8="","",IF(J8&lt;=-0.99,3,IF(J8&lt;=0,2,IF(J8&lt;=5,1,0))))</f>
        <v/>
      </c>
    </row>
    <row r="9" spans="1:11" ht="14.4">
      <c r="A9" s="2"/>
      <c r="B9" s="3"/>
      <c r="C9" s="3"/>
      <c r="D9" s="3"/>
      <c r="E9" s="3"/>
      <c r="F9" s="3"/>
      <c r="G9" s="3"/>
      <c r="H9" s="3"/>
      <c r="I9" s="3"/>
      <c r="J9" s="100"/>
      <c r="K9" s="89" t="str">
        <f t="shared" si="0"/>
        <v/>
      </c>
    </row>
    <row r="10" spans="1:11" ht="14.4">
      <c r="A10" s="2"/>
      <c r="B10" s="3"/>
      <c r="C10" s="3"/>
      <c r="D10" s="3"/>
      <c r="E10" s="3"/>
      <c r="F10" s="3"/>
      <c r="G10" s="3"/>
      <c r="H10" s="3"/>
      <c r="I10" s="3"/>
      <c r="J10" s="100"/>
      <c r="K10" s="89" t="str">
        <f t="shared" si="0"/>
        <v/>
      </c>
    </row>
    <row r="11" spans="1:11" ht="14.4">
      <c r="A11" s="2"/>
      <c r="B11" s="3"/>
      <c r="C11" s="3"/>
      <c r="D11" s="3"/>
      <c r="E11" s="3"/>
      <c r="F11" s="3"/>
      <c r="G11" s="3"/>
      <c r="H11" s="3"/>
      <c r="I11" s="3"/>
      <c r="J11" s="100"/>
      <c r="K11" s="89" t="str">
        <f t="shared" si="0"/>
        <v/>
      </c>
    </row>
    <row r="12" spans="1:11" ht="14.4">
      <c r="A12" s="5"/>
      <c r="B12" s="3"/>
      <c r="C12" s="3"/>
      <c r="D12" s="3"/>
      <c r="E12" s="3"/>
      <c r="F12" s="3"/>
      <c r="G12" s="3"/>
      <c r="H12" s="3"/>
      <c r="I12" s="3"/>
      <c r="J12" s="100"/>
      <c r="K12" s="89" t="str">
        <f t="shared" si="0"/>
        <v/>
      </c>
    </row>
    <row r="13" spans="1:11">
      <c r="A13" s="6"/>
      <c r="B13" s="3"/>
      <c r="C13" s="3"/>
      <c r="D13" s="3"/>
      <c r="E13" s="3"/>
      <c r="F13" s="3"/>
      <c r="G13" s="3"/>
      <c r="H13" s="3"/>
      <c r="I13" s="3"/>
      <c r="J13" s="100"/>
      <c r="K13" s="89" t="str">
        <f t="shared" si="0"/>
        <v/>
      </c>
    </row>
    <row r="14" spans="1:11">
      <c r="A14" s="6"/>
      <c r="B14" s="3"/>
      <c r="C14" s="3"/>
      <c r="D14" s="3"/>
      <c r="E14" s="3"/>
      <c r="F14" s="3"/>
      <c r="G14" s="3"/>
      <c r="H14" s="3"/>
      <c r="I14" s="3"/>
      <c r="J14" s="101"/>
      <c r="K14" s="90" t="str">
        <f t="shared" si="0"/>
        <v/>
      </c>
    </row>
    <row r="15" spans="1:11">
      <c r="A15" s="10"/>
      <c r="B15" s="1"/>
      <c r="C15" s="1"/>
      <c r="D15" s="1"/>
      <c r="E15" s="1"/>
      <c r="F15" s="1"/>
      <c r="G15" s="1"/>
      <c r="H15" s="1"/>
      <c r="I15" s="1"/>
      <c r="J15" s="96"/>
      <c r="K15" s="94" t="str">
        <f>IF(J15="","",IF(J15&lt;=0,2,IF(J15&lt;=5,1,0)))</f>
        <v/>
      </c>
    </row>
    <row r="16" spans="1:11">
      <c r="A16" s="6"/>
      <c r="B16" s="3"/>
      <c r="C16" s="3"/>
      <c r="D16" s="3"/>
      <c r="E16" s="3"/>
      <c r="F16" s="3"/>
      <c r="G16" s="3"/>
      <c r="H16" s="3"/>
      <c r="I16" s="3"/>
      <c r="J16" s="97"/>
      <c r="K16" s="95"/>
    </row>
    <row r="17" spans="1:11">
      <c r="A17" s="6"/>
      <c r="B17" s="3"/>
      <c r="C17" s="3"/>
      <c r="D17" s="3"/>
      <c r="E17" s="3"/>
      <c r="F17" s="3"/>
      <c r="G17" s="3"/>
      <c r="H17" s="3"/>
      <c r="I17" s="3"/>
      <c r="J17" s="97"/>
      <c r="K17" s="95"/>
    </row>
    <row r="18" spans="1:11">
      <c r="A18" s="6"/>
      <c r="B18" s="3"/>
      <c r="C18" s="3"/>
      <c r="D18" s="3"/>
      <c r="E18" s="3"/>
      <c r="F18" s="3"/>
      <c r="G18" s="3"/>
      <c r="H18" s="3"/>
      <c r="I18" s="3"/>
      <c r="J18" s="97"/>
      <c r="K18" s="95"/>
    </row>
    <row r="19" spans="1:11">
      <c r="A19" s="6"/>
      <c r="B19" s="3"/>
      <c r="C19" s="3"/>
      <c r="D19" s="3"/>
      <c r="E19" s="3"/>
      <c r="F19" s="3"/>
      <c r="G19" s="3"/>
      <c r="H19" s="3"/>
      <c r="I19" s="3"/>
      <c r="J19" s="97"/>
      <c r="K19" s="95"/>
    </row>
    <row r="20" spans="1:11">
      <c r="A20" s="6"/>
      <c r="B20" s="3"/>
      <c r="C20" s="3"/>
      <c r="D20" s="3"/>
      <c r="E20" s="3"/>
      <c r="F20" s="3"/>
      <c r="G20" s="3"/>
      <c r="H20" s="3"/>
      <c r="I20" s="3"/>
      <c r="J20" s="97"/>
      <c r="K20" s="95"/>
    </row>
    <row r="21" spans="1:11">
      <c r="A21" s="6"/>
      <c r="B21" s="3"/>
      <c r="C21" s="3"/>
      <c r="D21" s="3"/>
      <c r="E21" s="3"/>
      <c r="F21" s="3"/>
      <c r="G21" s="3"/>
      <c r="H21" s="3"/>
      <c r="I21" s="3"/>
      <c r="J21" s="98"/>
      <c r="K21" s="95"/>
    </row>
    <row r="22" spans="1:11">
      <c r="A22" s="10"/>
      <c r="B22" s="1"/>
      <c r="C22" s="1"/>
      <c r="D22" s="1"/>
      <c r="E22" s="1"/>
      <c r="F22" s="1"/>
      <c r="G22" s="1"/>
      <c r="H22" s="1"/>
      <c r="I22" s="1"/>
      <c r="J22" s="102"/>
      <c r="K22" s="83"/>
    </row>
    <row r="23" spans="1:11">
      <c r="A23" s="6"/>
      <c r="B23" s="3"/>
      <c r="C23" s="3"/>
      <c r="D23" s="3"/>
      <c r="E23" s="3"/>
      <c r="F23" s="3"/>
      <c r="G23" s="3"/>
      <c r="H23" s="3"/>
      <c r="I23" s="3"/>
      <c r="J23" s="103"/>
      <c r="K23" s="84"/>
    </row>
    <row r="24" spans="1:11">
      <c r="A24" s="6"/>
      <c r="B24" s="3"/>
      <c r="C24" s="3"/>
      <c r="D24" s="3"/>
      <c r="E24" s="3"/>
      <c r="F24" s="3"/>
      <c r="G24" s="3"/>
      <c r="H24" s="3"/>
      <c r="I24" s="3"/>
      <c r="J24" s="103"/>
      <c r="K24" s="84"/>
    </row>
    <row r="25" spans="1:11">
      <c r="A25" s="6"/>
      <c r="B25" s="3"/>
      <c r="C25" s="3"/>
      <c r="D25" s="3"/>
      <c r="E25" s="3"/>
      <c r="F25" s="3"/>
      <c r="G25" s="3"/>
      <c r="H25" s="3"/>
      <c r="I25" s="3"/>
      <c r="J25" s="103"/>
      <c r="K25" s="84"/>
    </row>
    <row r="26" spans="1:11">
      <c r="A26" s="6"/>
      <c r="B26" s="3"/>
      <c r="C26" s="3"/>
      <c r="D26" s="3"/>
      <c r="E26" s="3"/>
      <c r="F26" s="3"/>
      <c r="G26" s="3"/>
      <c r="H26" s="3"/>
      <c r="I26" s="3"/>
      <c r="J26" s="103"/>
      <c r="K26" s="84"/>
    </row>
    <row r="27" spans="1:11">
      <c r="A27" s="6"/>
      <c r="B27" s="3"/>
      <c r="C27" s="3"/>
      <c r="D27" s="3"/>
      <c r="E27" s="3"/>
      <c r="F27" s="3"/>
      <c r="G27" s="3"/>
      <c r="H27" s="3"/>
      <c r="I27" s="3"/>
      <c r="J27" s="103"/>
      <c r="K27" s="84"/>
    </row>
    <row r="28" spans="1:11">
      <c r="A28" s="7"/>
      <c r="B28" s="8"/>
      <c r="C28" s="8"/>
      <c r="D28" s="8"/>
      <c r="E28" s="8"/>
      <c r="F28" s="8"/>
      <c r="G28" s="8"/>
      <c r="H28" s="8"/>
      <c r="I28" s="9"/>
      <c r="J28" s="104"/>
      <c r="K28" s="85"/>
    </row>
    <row r="29" spans="1:11">
      <c r="A29" s="3"/>
      <c r="B29" s="3"/>
      <c r="C29" s="3"/>
      <c r="D29" s="3"/>
      <c r="E29" s="3"/>
      <c r="F29" s="3"/>
      <c r="G29" s="3"/>
      <c r="H29" s="3"/>
      <c r="I29" s="3"/>
      <c r="J29" s="19" t="s">
        <v>66</v>
      </c>
      <c r="K29" s="30" t="str">
        <f>IF(COUNT(K8,K15,K22)&lt;1,"",SUM(K8,K15,K22))</f>
        <v/>
      </c>
    </row>
    <row r="30" spans="1:11" ht="7.95" customHeight="1"/>
    <row r="31" spans="1:11" ht="17.399999999999999">
      <c r="A31" s="3"/>
      <c r="B31" s="14" t="s">
        <v>5</v>
      </c>
      <c r="C31" s="3"/>
      <c r="D31" s="3"/>
      <c r="E31" s="3"/>
      <c r="F31" s="3"/>
      <c r="G31" s="3"/>
      <c r="H31" s="3"/>
      <c r="I31" s="4"/>
      <c r="J31" s="15" t="s">
        <v>4</v>
      </c>
      <c r="K31" s="15" t="s">
        <v>2</v>
      </c>
    </row>
    <row r="32" spans="1:11">
      <c r="A32" s="10"/>
      <c r="B32" s="1"/>
      <c r="C32" s="1"/>
      <c r="D32" s="1"/>
      <c r="E32" s="1"/>
      <c r="F32" s="1"/>
      <c r="G32" s="1"/>
      <c r="H32" s="1"/>
      <c r="I32" s="1"/>
      <c r="J32" s="96"/>
      <c r="K32" s="91" t="str">
        <f>IF(J32="","",IF(J32&lt;=30,0,IF(J32&lt;=50,0.5,IF(J32&lt;=70,1,IF(J32&lt;=90,1.5,2)))))</f>
        <v/>
      </c>
    </row>
    <row r="33" spans="1:11">
      <c r="A33" s="6"/>
      <c r="B33" s="3"/>
      <c r="C33" s="3"/>
      <c r="D33" s="3"/>
      <c r="E33" s="3"/>
      <c r="F33" s="3"/>
      <c r="G33" s="3"/>
      <c r="H33" s="3"/>
      <c r="I33" s="3"/>
      <c r="J33" s="97"/>
      <c r="K33" s="92"/>
    </row>
    <row r="34" spans="1:11">
      <c r="A34" s="6"/>
      <c r="B34" s="3"/>
      <c r="C34" s="3"/>
      <c r="D34" s="3"/>
      <c r="E34" s="3"/>
      <c r="F34" s="3"/>
      <c r="G34" s="3"/>
      <c r="H34" s="3"/>
      <c r="I34" s="3"/>
      <c r="J34" s="97"/>
      <c r="K34" s="92"/>
    </row>
    <row r="35" spans="1:11">
      <c r="A35" s="7"/>
      <c r="B35" s="8"/>
      <c r="C35" s="8"/>
      <c r="D35" s="8"/>
      <c r="E35" s="8"/>
      <c r="F35" s="8"/>
      <c r="G35" s="8"/>
      <c r="H35" s="8"/>
      <c r="I35" s="8"/>
      <c r="J35" s="98"/>
      <c r="K35" s="93"/>
    </row>
    <row r="36" spans="1:11">
      <c r="A36" s="10"/>
      <c r="B36" s="1"/>
      <c r="C36" s="1"/>
      <c r="D36" s="1"/>
      <c r="E36" s="1"/>
      <c r="F36" s="1"/>
      <c r="G36" s="1"/>
      <c r="H36" s="1"/>
      <c r="I36" s="1"/>
      <c r="J36" s="96"/>
      <c r="K36" s="91" t="str">
        <f>IF(J36="","",IF(K3&lt;10,CHOOSE(MATCH(J36,{0;0.7;1;1.2;1.5},1),0,0.5,1,1.5,2),CHOOSE(MATCH(J36,{0;1.2;1.4;1.7;2},1),0,0.5,1,1.5,2)))</f>
        <v/>
      </c>
    </row>
    <row r="37" spans="1:11">
      <c r="A37" s="6"/>
      <c r="B37" s="16"/>
      <c r="C37" s="3"/>
      <c r="D37" s="3"/>
      <c r="E37" s="3"/>
      <c r="F37" s="3"/>
      <c r="G37" s="3"/>
      <c r="H37" s="3"/>
      <c r="I37" s="3"/>
      <c r="J37" s="97"/>
      <c r="K37" s="92">
        <f>IF(I37&lt;10,CHOOSE(MATCH(H37,{0;0.7;1;1.2;1.5},1),0,0.5,1,1.5,2),CHOOSE(MATCH(H37,{0;1.2;1.4;1.7;2},1),0,0.5,1,1.5,2))</f>
        <v>0</v>
      </c>
    </row>
    <row r="38" spans="1:11">
      <c r="A38" s="6"/>
      <c r="B38" s="16"/>
      <c r="C38" s="3"/>
      <c r="D38" s="3"/>
      <c r="E38" s="3"/>
      <c r="F38" s="3"/>
      <c r="G38" s="3"/>
      <c r="H38" s="3"/>
      <c r="I38" s="3"/>
      <c r="J38" s="97"/>
      <c r="K38" s="92">
        <f>IF(I38&lt;10,CHOOSE(MATCH(H38,{0;0.7;1;1.2;1.5},1),0,0.5,1,1.5,2),CHOOSE(MATCH(H38,{0;1.2;1.4;1.7;2},1),0,0.5,1,1.5,2))</f>
        <v>0</v>
      </c>
    </row>
    <row r="39" spans="1:11">
      <c r="A39" s="6"/>
      <c r="B39" s="16"/>
      <c r="C39" s="3"/>
      <c r="D39" s="3"/>
      <c r="E39" s="3"/>
      <c r="F39" s="3"/>
      <c r="G39" s="3"/>
      <c r="H39" s="3"/>
      <c r="I39" s="3"/>
      <c r="J39" s="97"/>
      <c r="K39" s="92">
        <f>IF(I39&lt;10,CHOOSE(MATCH(H39,{0;0.7;1;1.2;1.5},1),0,0.5,1,1.5,2),CHOOSE(MATCH(H39,{0;1.2;1.4;1.7;2},1),0,0.5,1,1.5,2))</f>
        <v>0</v>
      </c>
    </row>
    <row r="40" spans="1:11">
      <c r="A40" s="6"/>
      <c r="B40" s="16"/>
      <c r="C40" s="3"/>
      <c r="D40" s="3"/>
      <c r="E40" s="3"/>
      <c r="F40" s="3"/>
      <c r="G40" s="3"/>
      <c r="H40" s="3"/>
      <c r="I40" s="3"/>
      <c r="J40" s="97"/>
      <c r="K40" s="92"/>
    </row>
    <row r="41" spans="1:11">
      <c r="A41" s="6"/>
      <c r="B41" s="16"/>
      <c r="C41" s="3"/>
      <c r="D41" s="3"/>
      <c r="E41" s="3"/>
      <c r="F41" s="3"/>
      <c r="G41" s="3"/>
      <c r="H41" s="3"/>
      <c r="I41" s="3"/>
      <c r="J41" s="97"/>
      <c r="K41" s="92"/>
    </row>
    <row r="42" spans="1:11">
      <c r="A42" s="6"/>
      <c r="B42" s="16"/>
      <c r="C42" s="3"/>
      <c r="D42" s="3"/>
      <c r="E42" s="3"/>
      <c r="F42" s="3"/>
      <c r="G42" s="3"/>
      <c r="H42" s="3"/>
      <c r="I42" s="3"/>
      <c r="J42" s="97"/>
      <c r="K42" s="92"/>
    </row>
    <row r="43" spans="1:11">
      <c r="A43" s="6"/>
      <c r="B43" s="16"/>
      <c r="C43" s="3"/>
      <c r="D43" s="3"/>
      <c r="E43" s="3"/>
      <c r="F43" s="3"/>
      <c r="G43" s="3"/>
      <c r="H43" s="3"/>
      <c r="I43" s="3"/>
      <c r="J43" s="97"/>
      <c r="K43" s="92">
        <f>IF(I43&lt;10,CHOOSE(MATCH(H43,{0;0.7;1;1.2;1.5},1),0,0.5,1,1.5,2),CHOOSE(MATCH(H43,{0;1.2;1.4;1.7;2},1),0,0.5,1,1.5,2))</f>
        <v>0</v>
      </c>
    </row>
    <row r="44" spans="1:11">
      <c r="A44" s="6"/>
      <c r="B44" s="16"/>
      <c r="C44" s="3"/>
      <c r="D44" s="3"/>
      <c r="E44" s="3"/>
      <c r="F44" s="3"/>
      <c r="G44" s="3"/>
      <c r="H44" s="3"/>
      <c r="I44" s="3"/>
      <c r="J44" s="97"/>
      <c r="K44" s="92">
        <f>IF(I44&lt;10,CHOOSE(MATCH(H44,{0;0.7;1;1.2;1.5},1),0,0.5,1,1.5,2),CHOOSE(MATCH(H44,{0;1.2;1.4;1.7;2},1),0,0.5,1,1.5,2))</f>
        <v>0</v>
      </c>
    </row>
    <row r="45" spans="1:11">
      <c r="A45" s="6"/>
      <c r="B45" s="17"/>
      <c r="C45" s="3"/>
      <c r="D45" s="3"/>
      <c r="E45" s="3"/>
      <c r="F45" s="3"/>
      <c r="G45" s="3"/>
      <c r="H45" s="3"/>
      <c r="I45" s="3"/>
      <c r="J45" s="97"/>
      <c r="K45" s="92">
        <f>IF(I45&lt;10,CHOOSE(MATCH(H45,{0;0.7;1;1.2;1.5},1),0,0.5,1,1.5,2),CHOOSE(MATCH(H45,{0;1.2;1.4;1.7;2},1),0,0.5,1,1.5,2))</f>
        <v>0</v>
      </c>
    </row>
    <row r="46" spans="1:11">
      <c r="A46" s="6"/>
      <c r="B46" s="16"/>
      <c r="C46" s="3"/>
      <c r="D46" s="3"/>
      <c r="E46" s="3"/>
      <c r="F46" s="3"/>
      <c r="G46" s="3"/>
      <c r="H46" s="3"/>
      <c r="I46" s="3"/>
      <c r="J46" s="97"/>
      <c r="K46" s="92">
        <f>IF(I46&lt;10,CHOOSE(MATCH(H46,{0;0.7;1;1.2;1.5},1),0,0.5,1,1.5,2),CHOOSE(MATCH(H46,{0;1.2;1.4;1.7;2},1),0,0.5,1,1.5,2))</f>
        <v>0</v>
      </c>
    </row>
    <row r="47" spans="1:11">
      <c r="A47" s="6"/>
      <c r="B47" s="3"/>
      <c r="C47" s="3"/>
      <c r="D47" s="3"/>
      <c r="E47" s="3"/>
      <c r="F47" s="3"/>
      <c r="G47" s="3"/>
      <c r="H47" s="3"/>
      <c r="I47" s="3"/>
      <c r="J47" s="98"/>
      <c r="K47" s="92">
        <f>IF(I47&lt;10,CHOOSE(MATCH(H47,{0;0.7;1;1.2;1.5},1),0,0.5,1,1.5,2),CHOOSE(MATCH(H47,{0;1.2;1.4;1.7;2},1),0,0.5,1,1.5,2))</f>
        <v>0</v>
      </c>
    </row>
    <row r="48" spans="1:11">
      <c r="A48" s="10"/>
      <c r="B48" s="1"/>
      <c r="C48" s="1"/>
      <c r="D48" s="1"/>
      <c r="E48" s="1"/>
      <c r="F48" s="1"/>
      <c r="G48" s="1"/>
      <c r="H48" s="1"/>
      <c r="I48" s="1"/>
      <c r="J48" s="35"/>
      <c r="K48" s="31"/>
    </row>
    <row r="49" spans="1:11">
      <c r="A49" s="6"/>
      <c r="B49" s="3"/>
      <c r="C49" s="3"/>
      <c r="D49" s="3"/>
      <c r="E49" s="3"/>
      <c r="F49" s="3"/>
      <c r="G49" s="3"/>
      <c r="H49" s="3"/>
      <c r="I49" s="3"/>
      <c r="J49" s="36"/>
      <c r="K49" s="32"/>
    </row>
    <row r="50" spans="1:11">
      <c r="A50" s="6"/>
      <c r="B50" s="3"/>
      <c r="C50" s="3"/>
      <c r="D50" s="3"/>
      <c r="E50" s="3"/>
      <c r="F50" s="3"/>
      <c r="G50" s="3"/>
      <c r="H50" s="3"/>
      <c r="I50" s="3"/>
      <c r="J50" s="36"/>
      <c r="K50" s="32"/>
    </row>
    <row r="51" spans="1:11">
      <c r="A51" s="6"/>
      <c r="B51" s="3"/>
      <c r="C51" s="3"/>
      <c r="D51" s="3"/>
      <c r="E51" s="3"/>
      <c r="F51" s="3"/>
      <c r="G51" s="3"/>
      <c r="H51" s="3"/>
      <c r="I51" s="3"/>
      <c r="J51" s="36"/>
      <c r="K51" s="32"/>
    </row>
    <row r="52" spans="1:11">
      <c r="A52" s="6"/>
      <c r="B52" s="3"/>
      <c r="C52" s="3"/>
      <c r="D52" s="3"/>
      <c r="E52" s="3"/>
      <c r="F52" s="3"/>
      <c r="G52" s="3"/>
      <c r="H52" s="3"/>
      <c r="I52" s="3"/>
      <c r="J52" s="36"/>
      <c r="K52" s="32"/>
    </row>
    <row r="53" spans="1:11">
      <c r="A53" s="6"/>
      <c r="B53" s="3"/>
      <c r="C53" s="3"/>
      <c r="D53" s="3"/>
      <c r="E53" s="3"/>
      <c r="F53" s="3"/>
      <c r="G53" s="3"/>
      <c r="H53" s="3"/>
      <c r="I53" s="3"/>
      <c r="J53" s="36"/>
      <c r="K53" s="32"/>
    </row>
    <row r="54" spans="1:11">
      <c r="A54" s="6"/>
      <c r="B54" s="3"/>
      <c r="C54" s="3"/>
      <c r="D54" s="3"/>
      <c r="E54" s="3"/>
      <c r="F54" s="3"/>
      <c r="G54" s="3"/>
      <c r="H54" s="3"/>
      <c r="I54" s="3"/>
      <c r="J54" s="36"/>
      <c r="K54" s="32"/>
    </row>
    <row r="55" spans="1:11">
      <c r="A55" s="6"/>
      <c r="B55" s="3"/>
      <c r="C55" s="3"/>
      <c r="D55" s="3"/>
      <c r="E55" s="3"/>
      <c r="F55" s="3"/>
      <c r="G55" s="3"/>
      <c r="H55" s="3"/>
      <c r="I55" s="3"/>
      <c r="J55" s="36"/>
      <c r="K55" s="32"/>
    </row>
    <row r="56" spans="1:11">
      <c r="A56" s="6"/>
      <c r="B56" s="3"/>
      <c r="C56" s="3"/>
      <c r="D56" s="3"/>
      <c r="E56" s="3"/>
      <c r="F56" s="3"/>
      <c r="G56" s="3"/>
      <c r="H56" s="3"/>
      <c r="I56" s="3"/>
      <c r="J56" s="36"/>
      <c r="K56" s="32"/>
    </row>
    <row r="57" spans="1:11">
      <c r="A57" s="6"/>
      <c r="B57" s="3"/>
      <c r="C57" s="3"/>
      <c r="D57" s="3"/>
      <c r="E57" s="3"/>
      <c r="F57" s="3"/>
      <c r="G57" s="3"/>
      <c r="H57" s="3"/>
      <c r="I57" s="3"/>
      <c r="J57" s="36"/>
      <c r="K57" s="32"/>
    </row>
    <row r="58" spans="1:11" ht="19.95" customHeight="1">
      <c r="A58" s="6"/>
      <c r="B58" s="3"/>
      <c r="C58" s="3"/>
      <c r="D58" s="3"/>
      <c r="E58" s="3"/>
      <c r="F58" s="3"/>
      <c r="G58" s="3"/>
      <c r="H58" s="3"/>
      <c r="I58" s="3"/>
      <c r="J58" s="18" t="s">
        <v>4</v>
      </c>
      <c r="K58" s="18" t="s">
        <v>2</v>
      </c>
    </row>
    <row r="59" spans="1:11">
      <c r="A59" s="7"/>
      <c r="B59" s="8"/>
      <c r="C59" s="8"/>
      <c r="D59" s="8"/>
      <c r="E59" s="8"/>
      <c r="F59" s="8"/>
      <c r="G59" s="8"/>
      <c r="H59" s="8"/>
      <c r="I59" s="8"/>
      <c r="J59" s="61"/>
      <c r="K59" s="33" t="str">
        <f>IF(COUNT(J59)&lt;1,"",IF(J59&gt;=27,0,IF(J59&gt;=23,0.5,IF(J59&gt;=19,1,IF(J59&gt;=15,1.5,2)))))</f>
        <v/>
      </c>
    </row>
    <row r="60" spans="1:11">
      <c r="A60" s="10"/>
      <c r="B60" s="1"/>
      <c r="C60" s="1"/>
      <c r="D60" s="1"/>
      <c r="E60" s="1"/>
      <c r="F60" s="1"/>
      <c r="G60" s="1"/>
      <c r="H60" s="1"/>
      <c r="I60" s="1"/>
      <c r="J60" s="96"/>
      <c r="K60" s="91" t="str">
        <f>IF(J60="","",IF(J60&gt;=23,2,IF(J60&gt;=18,1.5,IF(J60&gt;=15,1,0))))</f>
        <v/>
      </c>
    </row>
    <row r="61" spans="1:11">
      <c r="A61" s="6"/>
      <c r="B61" s="3"/>
      <c r="C61" s="3"/>
      <c r="D61" s="3"/>
      <c r="E61" s="3"/>
      <c r="F61" s="3"/>
      <c r="G61" s="3"/>
      <c r="H61" s="3"/>
      <c r="I61" s="3"/>
      <c r="J61" s="97"/>
      <c r="K61" s="92" t="str">
        <f t="shared" ref="K61:K67" si="1">IF(COUNT(J61)&lt;1,"",IF(J61&lt;=15,2,IF(J61&lt;=19,1.5,IF(J61&lt;=23,1,IF(J61&lt;=27,0.5,0)))))</f>
        <v/>
      </c>
    </row>
    <row r="62" spans="1:11">
      <c r="A62" s="6"/>
      <c r="B62" s="3"/>
      <c r="C62" s="3"/>
      <c r="D62" s="3"/>
      <c r="E62" s="3"/>
      <c r="F62" s="3"/>
      <c r="G62" s="3"/>
      <c r="H62" s="3"/>
      <c r="I62" s="3"/>
      <c r="J62" s="97"/>
      <c r="K62" s="92" t="str">
        <f t="shared" si="1"/>
        <v/>
      </c>
    </row>
    <row r="63" spans="1:11">
      <c r="A63" s="6"/>
      <c r="B63" s="3"/>
      <c r="C63" s="3"/>
      <c r="D63" s="3"/>
      <c r="E63" s="3"/>
      <c r="F63" s="3"/>
      <c r="G63" s="3"/>
      <c r="H63" s="3"/>
      <c r="I63" s="3"/>
      <c r="J63" s="97"/>
      <c r="K63" s="92" t="str">
        <f t="shared" si="1"/>
        <v/>
      </c>
    </row>
    <row r="64" spans="1:11">
      <c r="A64" s="6"/>
      <c r="B64" s="3"/>
      <c r="C64" s="3"/>
      <c r="D64" s="3"/>
      <c r="E64" s="3"/>
      <c r="F64" s="3"/>
      <c r="G64" s="3"/>
      <c r="H64" s="3"/>
      <c r="I64" s="3"/>
      <c r="J64" s="97"/>
      <c r="K64" s="92" t="str">
        <f t="shared" si="1"/>
        <v/>
      </c>
    </row>
    <row r="65" spans="1:11">
      <c r="A65" s="6"/>
      <c r="B65" s="3"/>
      <c r="C65" s="3"/>
      <c r="D65" s="3"/>
      <c r="E65" s="3"/>
      <c r="F65" s="3"/>
      <c r="G65" s="3"/>
      <c r="H65" s="3"/>
      <c r="I65" s="3"/>
      <c r="J65" s="97"/>
      <c r="K65" s="92" t="str">
        <f t="shared" si="1"/>
        <v/>
      </c>
    </row>
    <row r="66" spans="1:11">
      <c r="A66" s="6"/>
      <c r="B66" s="3"/>
      <c r="C66" s="3"/>
      <c r="D66" s="3"/>
      <c r="E66" s="3"/>
      <c r="F66" s="3"/>
      <c r="G66" s="3"/>
      <c r="H66" s="3"/>
      <c r="I66" s="4"/>
      <c r="J66" s="97"/>
      <c r="K66" s="92" t="str">
        <f t="shared" si="1"/>
        <v/>
      </c>
    </row>
    <row r="67" spans="1:11">
      <c r="A67" s="7"/>
      <c r="B67" s="8"/>
      <c r="C67" s="8"/>
      <c r="D67" s="8"/>
      <c r="E67" s="8"/>
      <c r="F67" s="8"/>
      <c r="G67" s="8"/>
      <c r="H67" s="8"/>
      <c r="I67" s="9"/>
      <c r="J67" s="98"/>
      <c r="K67" s="93" t="str">
        <f t="shared" si="1"/>
        <v/>
      </c>
    </row>
    <row r="68" spans="1:11">
      <c r="J68" s="19" t="s">
        <v>84</v>
      </c>
      <c r="K68" s="30" t="str">
        <f>IF(COUNT(K32,K36,K59,K60)&lt;1,"",SUM(K32,K36,K59,K60))</f>
        <v/>
      </c>
    </row>
    <row r="69" spans="1:11" ht="18">
      <c r="B69" s="21" t="s">
        <v>7</v>
      </c>
    </row>
    <row r="70" spans="1:11">
      <c r="J70" s="20"/>
      <c r="K70" s="18" t="s">
        <v>2</v>
      </c>
    </row>
    <row r="71" spans="1:11">
      <c r="A71" s="111" t="s">
        <v>13</v>
      </c>
      <c r="B71" s="112"/>
      <c r="C71" s="25" t="s">
        <v>14</v>
      </c>
      <c r="D71" s="1"/>
      <c r="E71" s="1"/>
      <c r="F71" s="1"/>
      <c r="G71" s="1"/>
      <c r="H71" s="1"/>
      <c r="I71" s="1"/>
      <c r="J71" s="1"/>
      <c r="K71" s="83"/>
    </row>
    <row r="72" spans="1:11">
      <c r="A72" s="113"/>
      <c r="B72" s="114"/>
      <c r="C72" s="42" t="s">
        <v>6</v>
      </c>
      <c r="D72" s="8"/>
      <c r="E72" s="8"/>
      <c r="F72" s="8"/>
      <c r="G72" s="8"/>
      <c r="H72" s="8"/>
      <c r="I72" s="8"/>
      <c r="J72" s="8"/>
      <c r="K72" s="85"/>
    </row>
    <row r="73" spans="1:11">
      <c r="A73" s="113"/>
      <c r="B73" s="114"/>
      <c r="C73" s="25" t="s">
        <v>15</v>
      </c>
      <c r="K73" s="83"/>
    </row>
    <row r="74" spans="1:11">
      <c r="A74" s="113"/>
      <c r="B74" s="114"/>
      <c r="C74" s="43" t="s">
        <v>8</v>
      </c>
      <c r="K74" s="84"/>
    </row>
    <row r="75" spans="1:11">
      <c r="A75" s="113"/>
      <c r="B75" s="114"/>
      <c r="C75" s="42" t="s">
        <v>9</v>
      </c>
      <c r="D75" s="8"/>
      <c r="E75" s="8"/>
      <c r="F75" s="8"/>
      <c r="G75" s="8"/>
      <c r="H75" s="8"/>
      <c r="I75" s="8"/>
      <c r="J75" s="8"/>
      <c r="K75" s="85"/>
    </row>
    <row r="76" spans="1:11">
      <c r="A76" s="113"/>
      <c r="B76" s="114"/>
      <c r="C76" s="25" t="s">
        <v>16</v>
      </c>
      <c r="D76" s="1"/>
      <c r="E76" s="1"/>
      <c r="F76" s="1"/>
      <c r="G76" s="1"/>
      <c r="H76" s="1"/>
      <c r="I76" s="1"/>
      <c r="J76" s="1"/>
      <c r="K76" s="83"/>
    </row>
    <row r="77" spans="1:11">
      <c r="A77" s="113"/>
      <c r="B77" s="114"/>
      <c r="C77" s="43" t="s">
        <v>10</v>
      </c>
      <c r="D77" s="3"/>
      <c r="E77" s="3"/>
      <c r="F77" s="3"/>
      <c r="G77" s="3"/>
      <c r="H77" s="3"/>
      <c r="I77" s="3"/>
      <c r="J77" s="3"/>
      <c r="K77" s="84"/>
    </row>
    <row r="78" spans="1:11">
      <c r="A78" s="113"/>
      <c r="B78" s="114"/>
      <c r="C78" s="43" t="s">
        <v>11</v>
      </c>
      <c r="D78" s="8"/>
      <c r="E78" s="8"/>
      <c r="F78" s="8"/>
      <c r="G78" s="8"/>
      <c r="H78" s="8"/>
      <c r="I78" s="8"/>
      <c r="J78" s="8"/>
      <c r="K78" s="85"/>
    </row>
    <row r="79" spans="1:11">
      <c r="A79" s="113"/>
      <c r="B79" s="114"/>
      <c r="C79" s="25" t="s">
        <v>17</v>
      </c>
      <c r="D79" s="1"/>
      <c r="E79" s="1"/>
      <c r="F79" s="1"/>
      <c r="G79" s="1"/>
      <c r="H79" s="1"/>
      <c r="I79" s="1"/>
      <c r="J79" s="1"/>
      <c r="K79" s="83"/>
    </row>
    <row r="80" spans="1:11">
      <c r="A80" s="115"/>
      <c r="B80" s="116"/>
      <c r="C80" s="43" t="s">
        <v>12</v>
      </c>
      <c r="D80" s="8"/>
      <c r="E80" s="8"/>
      <c r="F80" s="8"/>
      <c r="G80" s="8"/>
      <c r="H80" s="8"/>
      <c r="I80" s="8"/>
      <c r="J80" s="8"/>
      <c r="K80" s="85"/>
    </row>
    <row r="81" spans="1:11" ht="15" customHeight="1">
      <c r="C81" s="26"/>
      <c r="J81" s="59" t="s">
        <v>73</v>
      </c>
      <c r="K81" s="34" t="str">
        <f>IF(COUNT(K71,K73,K76,K79)&lt;1,"",SUM(K71,K73,K76,K79))</f>
        <v/>
      </c>
    </row>
    <row r="82" spans="1:11">
      <c r="A82" s="111" t="s">
        <v>24</v>
      </c>
      <c r="B82" s="112"/>
      <c r="C82" s="25" t="s">
        <v>25</v>
      </c>
      <c r="D82" s="1"/>
      <c r="E82" s="1"/>
      <c r="F82" s="1"/>
      <c r="G82" s="1"/>
      <c r="H82" s="1"/>
      <c r="I82" s="1"/>
      <c r="J82" s="1"/>
      <c r="K82" s="80"/>
    </row>
    <row r="83" spans="1:11">
      <c r="A83" s="113"/>
      <c r="B83" s="114"/>
      <c r="C83" s="45" t="s">
        <v>18</v>
      </c>
      <c r="D83" s="3"/>
      <c r="E83" s="3"/>
      <c r="F83" s="3"/>
      <c r="G83" s="3"/>
      <c r="H83" s="3"/>
      <c r="I83" s="3"/>
      <c r="J83" s="3"/>
      <c r="K83" s="81"/>
    </row>
    <row r="84" spans="1:11">
      <c r="A84" s="113"/>
      <c r="B84" s="114"/>
      <c r="C84" s="45" t="s">
        <v>19</v>
      </c>
      <c r="D84" s="8"/>
      <c r="E84" s="8"/>
      <c r="F84" s="8"/>
      <c r="G84" s="8"/>
      <c r="H84" s="8"/>
      <c r="I84" s="8"/>
      <c r="J84" s="8"/>
      <c r="K84" s="82"/>
    </row>
    <row r="85" spans="1:11">
      <c r="A85" s="113"/>
      <c r="B85" s="114"/>
      <c r="C85" s="25" t="s">
        <v>15</v>
      </c>
      <c r="D85" s="1"/>
      <c r="E85" s="1"/>
      <c r="F85" s="1"/>
      <c r="G85" s="1"/>
      <c r="H85" s="1"/>
      <c r="I85" s="1"/>
      <c r="J85" s="1"/>
      <c r="K85" s="80"/>
    </row>
    <row r="86" spans="1:11">
      <c r="A86" s="113"/>
      <c r="B86" s="114"/>
      <c r="C86" s="45" t="s">
        <v>20</v>
      </c>
      <c r="D86" s="8"/>
      <c r="E86" s="8"/>
      <c r="F86" s="8"/>
      <c r="G86" s="8"/>
      <c r="H86" s="8"/>
      <c r="I86" s="8"/>
      <c r="J86" s="8"/>
      <c r="K86" s="82"/>
    </row>
    <row r="87" spans="1:11">
      <c r="A87" s="113"/>
      <c r="B87" s="114"/>
      <c r="C87" s="25" t="s">
        <v>26</v>
      </c>
      <c r="D87" s="1"/>
      <c r="E87" s="1"/>
      <c r="F87" s="1"/>
      <c r="G87" s="1"/>
      <c r="H87" s="1"/>
      <c r="I87" s="1"/>
      <c r="J87" s="1"/>
      <c r="K87" s="80"/>
    </row>
    <row r="88" spans="1:11">
      <c r="A88" s="113"/>
      <c r="B88" s="114"/>
      <c r="C88" s="45" t="s">
        <v>22</v>
      </c>
      <c r="D88" s="24"/>
      <c r="E88" s="24"/>
      <c r="F88" s="24"/>
      <c r="G88" s="24"/>
      <c r="H88" s="24"/>
      <c r="I88" s="24"/>
      <c r="J88" s="24"/>
      <c r="K88" s="81"/>
    </row>
    <row r="89" spans="1:11">
      <c r="A89" s="113"/>
      <c r="B89" s="114"/>
      <c r="C89" s="45" t="s">
        <v>21</v>
      </c>
      <c r="D89" s="8"/>
      <c r="E89" s="8"/>
      <c r="F89" s="8"/>
      <c r="G89" s="8"/>
      <c r="H89" s="8"/>
      <c r="I89" s="8"/>
      <c r="J89" s="8"/>
      <c r="K89" s="82"/>
    </row>
    <row r="90" spans="1:11" ht="15.6">
      <c r="A90" s="113"/>
      <c r="B90" s="114"/>
      <c r="C90" s="23" t="s">
        <v>27</v>
      </c>
      <c r="D90" s="1"/>
      <c r="E90" s="1"/>
      <c r="F90" s="1"/>
      <c r="G90" s="1"/>
      <c r="H90" s="1"/>
      <c r="I90" s="1"/>
      <c r="J90" s="1"/>
      <c r="K90" s="80"/>
    </row>
    <row r="91" spans="1:11">
      <c r="A91" s="113"/>
      <c r="B91" s="114"/>
      <c r="C91" s="46" t="s">
        <v>23</v>
      </c>
      <c r="D91" s="8"/>
      <c r="E91" s="8"/>
      <c r="F91" s="8"/>
      <c r="G91" s="8"/>
      <c r="H91" s="8"/>
      <c r="I91" s="8"/>
      <c r="J91" s="8"/>
      <c r="K91" s="82"/>
    </row>
    <row r="92" spans="1:11" ht="19.95" customHeight="1">
      <c r="A92" s="115"/>
      <c r="B92" s="116"/>
      <c r="C92" s="27" t="s">
        <v>28</v>
      </c>
      <c r="D92" s="26"/>
      <c r="E92" s="26"/>
      <c r="F92" s="26"/>
      <c r="G92" s="26"/>
      <c r="H92" s="26"/>
      <c r="I92" s="26"/>
      <c r="J92" s="26"/>
      <c r="K92" s="62"/>
    </row>
    <row r="93" spans="1:11" ht="15" customHeight="1">
      <c r="J93" s="59" t="s">
        <v>74</v>
      </c>
      <c r="K93" s="19" t="str">
        <f>IF(COUNT(K82,K85,K87,K90,K92)&lt;1,"",SUM(K82,K85,K87,K90,K92))</f>
        <v/>
      </c>
    </row>
    <row r="94" spans="1:11" ht="15.6">
      <c r="A94" s="111" t="s">
        <v>33</v>
      </c>
      <c r="B94" s="112"/>
      <c r="C94" s="28" t="s">
        <v>25</v>
      </c>
      <c r="D94" s="1"/>
      <c r="E94" s="1"/>
      <c r="F94" s="1"/>
      <c r="G94" s="1"/>
      <c r="H94" s="1"/>
      <c r="I94" s="1"/>
      <c r="J94" s="1"/>
      <c r="K94" s="80"/>
    </row>
    <row r="95" spans="1:11">
      <c r="A95" s="113"/>
      <c r="B95" s="114"/>
      <c r="C95" s="47" t="s">
        <v>20</v>
      </c>
      <c r="D95" s="8"/>
      <c r="E95" s="8"/>
      <c r="F95" s="8"/>
      <c r="G95" s="8"/>
      <c r="H95" s="8"/>
      <c r="I95" s="8"/>
      <c r="J95" s="8"/>
      <c r="K95" s="82"/>
    </row>
    <row r="96" spans="1:11" ht="15.6">
      <c r="A96" s="113"/>
      <c r="B96" s="114"/>
      <c r="C96" s="29" t="s">
        <v>29</v>
      </c>
      <c r="D96" s="26"/>
      <c r="E96" s="26"/>
      <c r="F96" s="26"/>
      <c r="G96" s="26"/>
      <c r="H96" s="26"/>
      <c r="I96" s="26"/>
      <c r="J96" s="26"/>
      <c r="K96" s="63"/>
    </row>
    <row r="97" spans="1:11" ht="15.6">
      <c r="A97" s="113"/>
      <c r="B97" s="114"/>
      <c r="C97" s="29" t="s">
        <v>30</v>
      </c>
      <c r="D97" s="26"/>
      <c r="E97" s="26"/>
      <c r="F97" s="26"/>
      <c r="G97" s="26"/>
      <c r="H97" s="26"/>
      <c r="I97" s="26"/>
      <c r="J97" s="26"/>
      <c r="K97" s="63"/>
    </row>
    <row r="98" spans="1:11" ht="15.6">
      <c r="A98" s="113"/>
      <c r="B98" s="114"/>
      <c r="C98" s="29" t="s">
        <v>31</v>
      </c>
      <c r="D98" s="26"/>
      <c r="E98" s="26"/>
      <c r="F98" s="26"/>
      <c r="G98" s="26"/>
      <c r="H98" s="26"/>
      <c r="I98" s="26"/>
      <c r="J98" s="26"/>
      <c r="K98" s="63"/>
    </row>
    <row r="99" spans="1:11" ht="15.6">
      <c r="A99" s="115"/>
      <c r="B99" s="116"/>
      <c r="C99" s="29" t="s">
        <v>32</v>
      </c>
      <c r="D99" s="26"/>
      <c r="E99" s="26"/>
      <c r="F99" s="26"/>
      <c r="G99" s="26"/>
      <c r="H99" s="26"/>
      <c r="I99" s="26"/>
      <c r="J99" s="26"/>
      <c r="K99" s="63"/>
    </row>
    <row r="100" spans="1:11">
      <c r="J100" s="59" t="s">
        <v>75</v>
      </c>
      <c r="K100" s="19" t="str">
        <f>IF(COUNT(K94,K96,K97,K98,K99)&lt;1,"",SUM(K94,K96,K97,K98,K96))</f>
        <v/>
      </c>
    </row>
    <row r="101" spans="1:11" ht="18">
      <c r="B101" s="21" t="s">
        <v>34</v>
      </c>
    </row>
    <row r="102" spans="1:11">
      <c r="A102" s="10"/>
      <c r="B102" s="1"/>
      <c r="C102" s="44" t="s">
        <v>35</v>
      </c>
      <c r="D102" s="26"/>
      <c r="E102" s="26"/>
      <c r="F102" s="26"/>
      <c r="G102" s="26"/>
      <c r="H102" s="26"/>
      <c r="I102" s="26"/>
      <c r="J102" s="38"/>
      <c r="K102" s="64"/>
    </row>
    <row r="103" spans="1:11">
      <c r="A103" s="6"/>
      <c r="B103" s="3"/>
      <c r="C103" s="44" t="s">
        <v>36</v>
      </c>
      <c r="D103" s="26"/>
      <c r="E103" s="26"/>
      <c r="F103" s="26"/>
      <c r="G103" s="26"/>
      <c r="H103" s="26"/>
      <c r="I103" s="26"/>
      <c r="J103" s="38"/>
      <c r="K103" s="64"/>
    </row>
    <row r="104" spans="1:11">
      <c r="A104" s="6"/>
      <c r="B104" s="3"/>
      <c r="C104" s="44" t="s">
        <v>37</v>
      </c>
      <c r="D104" s="26"/>
      <c r="E104" s="26"/>
      <c r="F104" s="26"/>
      <c r="G104" s="26"/>
      <c r="H104" s="26"/>
      <c r="I104" s="26"/>
      <c r="J104" s="38"/>
      <c r="K104" s="64"/>
    </row>
    <row r="105" spans="1:11">
      <c r="A105" s="7"/>
      <c r="B105" s="8"/>
      <c r="C105" s="44" t="s">
        <v>38</v>
      </c>
      <c r="D105" s="26"/>
      <c r="E105" s="26"/>
      <c r="F105" s="26"/>
      <c r="G105" s="26"/>
      <c r="H105" s="26"/>
      <c r="I105" s="26"/>
      <c r="J105" s="38"/>
      <c r="K105" s="64"/>
    </row>
    <row r="106" spans="1:11">
      <c r="J106" s="22" t="s">
        <v>76</v>
      </c>
      <c r="K106" t="str">
        <f>IF(COUNT(K102,K103,K104,K104,K105)&lt;1,"",SUM(K102,K103,K104,K105))</f>
        <v/>
      </c>
    </row>
    <row r="107" spans="1:11" ht="18">
      <c r="B107" s="21" t="s">
        <v>77</v>
      </c>
      <c r="J107" s="22"/>
    </row>
    <row r="108" spans="1:11" ht="4.95" customHeight="1">
      <c r="J108" s="22"/>
    </row>
    <row r="109" spans="1:11" ht="15.6">
      <c r="A109" s="105" t="s">
        <v>46</v>
      </c>
      <c r="B109" s="106"/>
      <c r="C109" s="40" t="s">
        <v>39</v>
      </c>
    </row>
    <row r="110" spans="1:11" ht="13.95" customHeight="1">
      <c r="A110" s="107"/>
      <c r="B110" s="108"/>
      <c r="C110" s="48" t="s">
        <v>40</v>
      </c>
      <c r="D110" s="1"/>
      <c r="E110" s="1"/>
      <c r="F110" s="1"/>
      <c r="G110" s="1"/>
      <c r="H110" s="1"/>
      <c r="I110" s="1"/>
      <c r="J110" s="1"/>
      <c r="K110" s="80"/>
    </row>
    <row r="111" spans="1:11">
      <c r="A111" s="107"/>
      <c r="B111" s="108"/>
      <c r="C111" s="46" t="s">
        <v>41</v>
      </c>
      <c r="D111" s="3"/>
      <c r="E111" s="3"/>
      <c r="F111" s="3"/>
      <c r="G111" s="3"/>
      <c r="H111" s="3"/>
      <c r="I111" s="3"/>
      <c r="J111" s="3"/>
      <c r="K111" s="82"/>
    </row>
    <row r="112" spans="1:11" ht="15.6">
      <c r="A112" s="107"/>
      <c r="B112" s="108"/>
      <c r="C112" s="28" t="s">
        <v>42</v>
      </c>
      <c r="D112" s="7"/>
      <c r="E112" s="8"/>
      <c r="F112" s="8"/>
      <c r="G112" s="8"/>
      <c r="H112" s="8"/>
      <c r="I112" s="8"/>
      <c r="J112" s="8"/>
      <c r="K112" s="26"/>
    </row>
    <row r="113" spans="1:11">
      <c r="A113" s="107"/>
      <c r="B113" s="108"/>
      <c r="C113" s="48" t="s">
        <v>43</v>
      </c>
      <c r="D113" s="1"/>
      <c r="E113" s="1"/>
      <c r="F113" s="1"/>
      <c r="G113" s="1"/>
      <c r="H113" s="1"/>
      <c r="I113" s="1"/>
      <c r="J113" s="1"/>
      <c r="K113" s="80"/>
    </row>
    <row r="114" spans="1:11">
      <c r="A114" s="107"/>
      <c r="B114" s="108"/>
      <c r="C114" s="48" t="s">
        <v>44</v>
      </c>
      <c r="D114" s="3"/>
      <c r="E114" s="3"/>
      <c r="F114" s="3"/>
      <c r="G114" s="3"/>
      <c r="H114" s="3"/>
      <c r="I114" s="3"/>
      <c r="J114" s="3"/>
      <c r="K114" s="81"/>
    </row>
    <row r="115" spans="1:11">
      <c r="A115" s="109"/>
      <c r="B115" s="110"/>
      <c r="C115" s="46" t="s">
        <v>45</v>
      </c>
      <c r="D115" s="3"/>
      <c r="E115" s="3"/>
      <c r="F115" s="3"/>
      <c r="G115" s="3"/>
      <c r="H115" s="3"/>
      <c r="I115" s="3"/>
      <c r="J115" s="3"/>
      <c r="K115" s="82"/>
    </row>
    <row r="116" spans="1:11" ht="15.6" customHeight="1">
      <c r="A116" s="105" t="s">
        <v>55</v>
      </c>
      <c r="B116" s="106"/>
      <c r="C116" s="39" t="s">
        <v>39</v>
      </c>
      <c r="D116" s="7"/>
      <c r="E116" s="8"/>
      <c r="F116" s="8"/>
      <c r="G116" s="8"/>
      <c r="H116" s="8"/>
      <c r="I116" s="8"/>
      <c r="J116" s="60" t="s">
        <v>78</v>
      </c>
      <c r="K116" t="str">
        <f>IF(COUNT(K110,K113)&lt;1,"",SUM(K110,K113))</f>
        <v/>
      </c>
    </row>
    <row r="117" spans="1:11">
      <c r="A117" s="107"/>
      <c r="B117" s="108"/>
      <c r="C117" s="49" t="s">
        <v>47</v>
      </c>
      <c r="D117" s="1"/>
      <c r="E117" s="1"/>
      <c r="F117" s="1"/>
      <c r="G117" s="1"/>
      <c r="H117" s="1"/>
      <c r="I117" s="1"/>
      <c r="J117" s="1"/>
      <c r="K117" s="80"/>
    </row>
    <row r="118" spans="1:11">
      <c r="A118" s="107"/>
      <c r="B118" s="108"/>
      <c r="C118" s="50" t="s">
        <v>49</v>
      </c>
      <c r="D118" s="3"/>
      <c r="E118" s="3"/>
      <c r="F118" s="3"/>
      <c r="G118" s="3"/>
      <c r="H118" s="3"/>
      <c r="I118" s="3"/>
      <c r="J118" s="3"/>
      <c r="K118" s="81"/>
    </row>
    <row r="119" spans="1:11">
      <c r="A119" s="107"/>
      <c r="B119" s="108"/>
      <c r="C119" s="51" t="s">
        <v>48</v>
      </c>
      <c r="D119" s="3"/>
      <c r="E119" s="3"/>
      <c r="F119" s="3"/>
      <c r="G119" s="3"/>
      <c r="H119" s="3"/>
      <c r="I119" s="3"/>
      <c r="J119" s="3"/>
      <c r="K119" s="82"/>
    </row>
    <row r="120" spans="1:11" ht="15.6">
      <c r="A120" s="107"/>
      <c r="B120" s="108"/>
      <c r="C120" s="40" t="s">
        <v>50</v>
      </c>
      <c r="D120" s="7"/>
      <c r="E120" s="8"/>
      <c r="F120" s="8"/>
      <c r="G120" s="8"/>
      <c r="H120" s="8"/>
      <c r="I120" s="8"/>
      <c r="J120" s="8"/>
    </row>
    <row r="121" spans="1:11">
      <c r="A121" s="107"/>
      <c r="B121" s="108"/>
      <c r="C121" s="49" t="s">
        <v>51</v>
      </c>
      <c r="D121" s="1"/>
      <c r="E121" s="1"/>
      <c r="F121" s="1"/>
      <c r="G121" s="1"/>
      <c r="H121" s="1"/>
      <c r="I121" s="1"/>
      <c r="J121" s="37"/>
      <c r="K121" s="80"/>
    </row>
    <row r="122" spans="1:11">
      <c r="A122" s="107"/>
      <c r="B122" s="108"/>
      <c r="C122" s="52" t="s">
        <v>52</v>
      </c>
      <c r="D122" s="3"/>
      <c r="E122" s="3"/>
      <c r="F122" s="3"/>
      <c r="G122" s="3"/>
      <c r="H122" s="3"/>
      <c r="I122" s="3"/>
      <c r="J122" s="4"/>
      <c r="K122" s="81"/>
    </row>
    <row r="123" spans="1:11">
      <c r="A123" s="107"/>
      <c r="B123" s="108"/>
      <c r="C123" s="50" t="s">
        <v>53</v>
      </c>
      <c r="D123" s="3"/>
      <c r="E123" s="3"/>
      <c r="F123" s="3"/>
      <c r="G123" s="3"/>
      <c r="H123" s="3"/>
      <c r="I123" s="3"/>
      <c r="J123" s="4"/>
      <c r="K123" s="81"/>
    </row>
    <row r="124" spans="1:11">
      <c r="A124" s="109"/>
      <c r="B124" s="110"/>
      <c r="C124" s="51" t="s">
        <v>54</v>
      </c>
      <c r="D124" s="3"/>
      <c r="E124" s="3"/>
      <c r="F124" s="3"/>
      <c r="G124" s="3"/>
      <c r="H124" s="3"/>
      <c r="I124" s="3"/>
      <c r="J124" s="4"/>
      <c r="K124" s="82"/>
    </row>
    <row r="125" spans="1:11" ht="15.6">
      <c r="A125" s="105" t="s">
        <v>63</v>
      </c>
      <c r="B125" s="106"/>
      <c r="C125" s="40" t="s">
        <v>39</v>
      </c>
      <c r="D125" s="7"/>
      <c r="E125" s="8"/>
      <c r="F125" s="8"/>
      <c r="G125" s="8"/>
      <c r="H125" s="8"/>
      <c r="I125" s="8"/>
      <c r="J125" s="60" t="s">
        <v>79</v>
      </c>
      <c r="K125" t="str">
        <f>IF(COUNT(K117,K121)&lt;1,"",SUM(K117,K121))</f>
        <v/>
      </c>
    </row>
    <row r="126" spans="1:11">
      <c r="A126" s="107"/>
      <c r="B126" s="108"/>
      <c r="C126" s="53" t="s">
        <v>58</v>
      </c>
      <c r="D126" s="1"/>
      <c r="E126" s="1"/>
      <c r="F126" s="1"/>
      <c r="G126" s="1"/>
      <c r="H126" s="1"/>
      <c r="I126" s="1"/>
      <c r="J126" s="37"/>
      <c r="K126" s="80"/>
    </row>
    <row r="127" spans="1:11">
      <c r="A127" s="107"/>
      <c r="B127" s="108"/>
      <c r="C127" s="43" t="s">
        <v>56</v>
      </c>
      <c r="D127" s="3"/>
      <c r="E127" s="3"/>
      <c r="F127" s="3"/>
      <c r="G127" s="3"/>
      <c r="H127" s="3"/>
      <c r="I127" s="3"/>
      <c r="J127" s="4"/>
      <c r="K127" s="81"/>
    </row>
    <row r="128" spans="1:11">
      <c r="A128" s="107"/>
      <c r="B128" s="108"/>
      <c r="C128" s="51" t="s">
        <v>57</v>
      </c>
      <c r="D128" s="3"/>
      <c r="E128" s="3"/>
      <c r="F128" s="3"/>
      <c r="G128" s="3"/>
      <c r="H128" s="3"/>
      <c r="I128" s="3"/>
      <c r="J128" s="4"/>
      <c r="K128" s="82"/>
    </row>
    <row r="129" spans="1:11" ht="15.6">
      <c r="A129" s="107"/>
      <c r="B129" s="108"/>
      <c r="C129" s="40" t="s">
        <v>42</v>
      </c>
      <c r="D129" s="7"/>
      <c r="E129" s="8"/>
      <c r="F129" s="8"/>
      <c r="G129" s="8"/>
      <c r="H129" s="8"/>
      <c r="I129" s="8"/>
      <c r="J129" s="8"/>
    </row>
    <row r="130" spans="1:11">
      <c r="A130" s="107"/>
      <c r="B130" s="108"/>
      <c r="C130" s="53" t="s">
        <v>59</v>
      </c>
      <c r="D130" s="1"/>
      <c r="E130" s="1"/>
      <c r="F130" s="1"/>
      <c r="G130" s="1"/>
      <c r="H130" s="1"/>
      <c r="I130" s="1"/>
      <c r="J130" s="37"/>
      <c r="K130" s="80"/>
    </row>
    <row r="131" spans="1:11">
      <c r="A131" s="107"/>
      <c r="B131" s="108"/>
      <c r="C131" s="50" t="s">
        <v>60</v>
      </c>
      <c r="D131" s="3"/>
      <c r="E131" s="3"/>
      <c r="F131" s="3"/>
      <c r="G131" s="3"/>
      <c r="H131" s="3"/>
      <c r="I131" s="3"/>
      <c r="J131" s="4"/>
      <c r="K131" s="81"/>
    </row>
    <row r="132" spans="1:11">
      <c r="A132" s="107"/>
      <c r="B132" s="108"/>
      <c r="C132" s="50" t="s">
        <v>61</v>
      </c>
      <c r="D132" s="3"/>
      <c r="E132" s="3"/>
      <c r="F132" s="3"/>
      <c r="G132" s="3"/>
      <c r="H132" s="3"/>
      <c r="I132" s="3"/>
      <c r="J132" s="4"/>
      <c r="K132" s="81"/>
    </row>
    <row r="133" spans="1:11">
      <c r="A133" s="109"/>
      <c r="B133" s="110"/>
      <c r="C133" s="51" t="s">
        <v>62</v>
      </c>
      <c r="D133" s="8"/>
      <c r="E133" s="8"/>
      <c r="F133" s="8"/>
      <c r="G133" s="8"/>
      <c r="H133" s="8"/>
      <c r="I133" s="8"/>
      <c r="J133" s="9"/>
      <c r="K133" s="82"/>
    </row>
    <row r="134" spans="1:11">
      <c r="J134" s="59" t="s">
        <v>80</v>
      </c>
      <c r="K134" t="str">
        <f>IF(COUNT(K126,K130)&lt;1,"",SUM(K126,K130))</f>
        <v/>
      </c>
    </row>
    <row r="135" spans="1:11" ht="15">
      <c r="J135" t="s">
        <v>83</v>
      </c>
      <c r="K135" s="65">
        <f>SUM(K29,K68,K81,K93,K100,K106,K116,K125,K134)</f>
        <v>0</v>
      </c>
    </row>
  </sheetData>
  <sheetProtection sheet="1" objects="1" scenarios="1" selectLockedCells="1"/>
  <mergeCells count="35">
    <mergeCell ref="K130:K133"/>
    <mergeCell ref="A125:B133"/>
    <mergeCell ref="K121:K124"/>
    <mergeCell ref="A116:B124"/>
    <mergeCell ref="K126:K128"/>
    <mergeCell ref="K110:K111"/>
    <mergeCell ref="K113:K115"/>
    <mergeCell ref="A109:B115"/>
    <mergeCell ref="K117:K119"/>
    <mergeCell ref="K36:K47"/>
    <mergeCell ref="K60:K67"/>
    <mergeCell ref="A71:B80"/>
    <mergeCell ref="K71:K72"/>
    <mergeCell ref="K73:K75"/>
    <mergeCell ref="K76:K78"/>
    <mergeCell ref="K79:K80"/>
    <mergeCell ref="A94:B99"/>
    <mergeCell ref="K94:K95"/>
    <mergeCell ref="A82:B92"/>
    <mergeCell ref="K82:K84"/>
    <mergeCell ref="K85:K86"/>
    <mergeCell ref="K87:K89"/>
    <mergeCell ref="K90:K91"/>
    <mergeCell ref="K22:K28"/>
    <mergeCell ref="J1:K1"/>
    <mergeCell ref="J2:K2"/>
    <mergeCell ref="K8:K14"/>
    <mergeCell ref="K32:K35"/>
    <mergeCell ref="K15:K21"/>
    <mergeCell ref="J36:J47"/>
    <mergeCell ref="J60:J67"/>
    <mergeCell ref="J32:J35"/>
    <mergeCell ref="J15:J21"/>
    <mergeCell ref="J8:J14"/>
    <mergeCell ref="J22:J28"/>
  </mergeCells>
  <printOptions horizontalCentered="1"/>
  <pageMargins left="0.31496062992125984" right="0.31496062992125984" top="0.74803149606299213" bottom="0.55118110236220474" header="0.31496062992125984" footer="0.31496062992125984"/>
  <pageSetup paperSize="9" scale="78" fitToHeight="0" orientation="portrait" horizontalDpi="4294967293" verticalDpi="0" r:id="rId1"/>
  <headerFooter>
    <oddHeader>&amp;C&amp;"Arial,Gras"&amp;14Rezé GRS – Gymnastique Rythmique : tests de fin d’année</oddHeader>
    <oddFooter>&amp;C&amp;"Arial,Italique"&amp;8&amp;A - 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tableau de bord</vt:lpstr>
      <vt:lpstr>modele</vt:lpstr>
      <vt:lpstr>'tableau de bord'!Impression_des_titres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Reze GRS</dc:creator>
  <cp:lastModifiedBy>Reze GRS</cp:lastModifiedBy>
  <cp:lastPrinted>2016-09-11T08:19:13Z</cp:lastPrinted>
  <dcterms:created xsi:type="dcterms:W3CDTF">2016-07-21T07:51:53Z</dcterms:created>
  <dcterms:modified xsi:type="dcterms:W3CDTF">2016-09-11T08:19:19Z</dcterms:modified>
</cp:coreProperties>
</file>