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showInkAnnotation="0" codeName="ThisWorkbook" hidePivotFieldList="1"/>
  <mc:AlternateContent xmlns:mc="http://schemas.openxmlformats.org/markup-compatibility/2006">
    <mc:Choice Requires="x15">
      <x15ac:absPath xmlns:x15ac="http://schemas.microsoft.com/office/spreadsheetml/2010/11/ac" url="Y:\13-MAINTENANCE\13 - GMAO\"/>
    </mc:Choice>
  </mc:AlternateContent>
  <bookViews>
    <workbookView xWindow="0" yWindow="0" windowWidth="28800" windowHeight="12435" tabRatio="877"/>
  </bookViews>
  <sheets>
    <sheet name="FICHE INTERVENTION" sheetId="4" r:id="rId1"/>
    <sheet name="Feuil1" sheetId="33" state="veryHidden" r:id="rId2"/>
    <sheet name="Feuil2" sheetId="34" state="veryHidden" r:id="rId3"/>
  </sheets>
  <externalReferences>
    <externalReference r:id="rId4"/>
    <externalReference r:id="rId5"/>
  </externalReferences>
  <definedNames>
    <definedName name="_xlnm._FilterDatabase" localSheetId="0" hidden="1">'FICHE INTERVENTION'!$AM$20:$AO$528</definedName>
    <definedName name="Boite_dialoge">[1]!Boite_dialoge</definedName>
    <definedName name="option1_quandclic">[2]!option1_quandclic</definedName>
    <definedName name="option10_quandclic">[2]!option10_quandclic</definedName>
    <definedName name="option11_quandclic">[2]!option11_quandclic</definedName>
    <definedName name="option12_quandclic">[2]!option12_quandclic</definedName>
    <definedName name="option13_quandclic">[2]!option13_quandclic</definedName>
    <definedName name="option14_quandclic">[2]!option14_quandclic</definedName>
    <definedName name="option15_quandclic">[2]!option15_quandclic</definedName>
    <definedName name="option16_quandclic">[2]!option16_quandclic</definedName>
    <definedName name="option17_quandclic">[2]!option17_quandclic</definedName>
    <definedName name="option18_quandclic">[2]!option18_quandclic</definedName>
    <definedName name="option19_quandclic">[2]!option19_quandclic</definedName>
    <definedName name="option20_quandclic">[2]!option20_quandclic</definedName>
    <definedName name="option21_quandclic">[2]!option21_quandclic</definedName>
    <definedName name="option22_quandclic">[2]!option22_quandclic</definedName>
    <definedName name="option23_quandclic">[2]!option23_quandclic</definedName>
    <definedName name="option24_quandclic">[2]!option24_quandclic</definedName>
    <definedName name="option26_quandclic">[2]!option26_quandclic</definedName>
    <definedName name="option27_quandclic">[2]!option27_quandclic</definedName>
    <definedName name="option28_quandclic">[2]!option28_quandclic</definedName>
    <definedName name="option29_quandclic">[2]!option29_quandclic</definedName>
    <definedName name="option3_quandclic">[2]!option3_quandclic</definedName>
    <definedName name="option4_quandclic">[2]!option4_quandclic</definedName>
    <definedName name="option5_quandclic">[2]!option5_quandclic</definedName>
    <definedName name="option6_quandclic">[2]!option6_quandclic</definedName>
    <definedName name="option7_quandclic">[2]!option7_quandclic</definedName>
    <definedName name="option8_quandclic">[2]!option8_quandclic</definedName>
    <definedName name="option9_quandclic">[2]!option9_quandclic</definedName>
    <definedName name="_xlnm.Print_Area" localSheetId="0">'FICHE INTERVENTION'!$A$1:$X$52</definedName>
  </definedNames>
  <calcPr calcId="152511"/>
</workbook>
</file>

<file path=xl/calcChain.xml><?xml version="1.0" encoding="utf-8"?>
<calcChain xmlns="http://schemas.openxmlformats.org/spreadsheetml/2006/main">
  <c r="AL25" i="4" l="1"/>
  <c r="AI29" i="4" l="1"/>
  <c r="AJ29" i="4" s="1"/>
  <c r="AI30" i="4"/>
  <c r="AJ30" i="4" s="1"/>
  <c r="AI31" i="4"/>
  <c r="AJ31" i="4" s="1"/>
  <c r="AI32" i="4"/>
  <c r="AJ32" i="4" s="1"/>
  <c r="AI33" i="4"/>
  <c r="AJ33" i="4" s="1"/>
  <c r="AI34" i="4"/>
  <c r="AJ34" i="4" s="1"/>
  <c r="AI35" i="4"/>
  <c r="AJ35" i="4" s="1"/>
  <c r="AI36" i="4"/>
  <c r="AJ36" i="4" s="1"/>
  <c r="AI37" i="4"/>
  <c r="AJ37" i="4" s="1"/>
  <c r="AI38" i="4"/>
  <c r="AJ38" i="4" s="1"/>
  <c r="AI39" i="4"/>
  <c r="AJ39" i="4" s="1"/>
  <c r="AI40" i="4"/>
  <c r="AJ40" i="4" s="1"/>
  <c r="AI41" i="4"/>
  <c r="AJ41" i="4" s="1"/>
  <c r="AI42" i="4"/>
  <c r="AJ42" i="4" s="1"/>
  <c r="AI43" i="4"/>
  <c r="AJ43" i="4" s="1"/>
  <c r="AI44" i="4"/>
  <c r="AJ44" i="4" s="1"/>
  <c r="AI45" i="4"/>
  <c r="AJ45" i="4" s="1"/>
  <c r="AI46" i="4"/>
  <c r="AJ46" i="4" s="1"/>
  <c r="AI47" i="4"/>
  <c r="AJ47" i="4" s="1"/>
  <c r="AI48" i="4"/>
  <c r="AJ48" i="4" s="1"/>
  <c r="AI49" i="4"/>
  <c r="AJ49" i="4" s="1"/>
  <c r="AI50" i="4"/>
  <c r="AJ50" i="4" s="1"/>
  <c r="AI51" i="4"/>
  <c r="AJ51" i="4" s="1"/>
  <c r="AI52" i="4"/>
  <c r="AJ52" i="4" s="1"/>
  <c r="AI53" i="4"/>
  <c r="AJ53" i="4" s="1"/>
  <c r="AI54" i="4"/>
  <c r="AJ54" i="4" s="1"/>
  <c r="AI55" i="4"/>
  <c r="AJ55" i="4" s="1"/>
  <c r="AI56" i="4"/>
  <c r="AJ56" i="4" s="1"/>
  <c r="AI57" i="4"/>
  <c r="AJ57" i="4" s="1"/>
  <c r="AI58" i="4"/>
  <c r="AJ58" i="4" s="1"/>
  <c r="AI59" i="4"/>
  <c r="AJ59" i="4" s="1"/>
  <c r="AI60" i="4"/>
  <c r="AJ60" i="4" s="1"/>
  <c r="AI61" i="4"/>
  <c r="AJ61" i="4" s="1"/>
  <c r="AI62" i="4"/>
  <c r="AJ62" i="4" s="1"/>
  <c r="AI63" i="4"/>
  <c r="AJ63" i="4" s="1"/>
  <c r="AI64" i="4"/>
  <c r="AJ64" i="4" s="1"/>
  <c r="AI65" i="4"/>
  <c r="AJ65" i="4" s="1"/>
  <c r="AI66" i="4"/>
  <c r="AJ66" i="4" s="1"/>
  <c r="AI67" i="4"/>
  <c r="AJ67" i="4" s="1"/>
  <c r="AI68" i="4"/>
  <c r="AJ68" i="4" s="1"/>
  <c r="AI69" i="4"/>
  <c r="AJ69" i="4" s="1"/>
  <c r="AI70" i="4"/>
  <c r="AJ70" i="4" s="1"/>
  <c r="AI71" i="4"/>
  <c r="AJ71" i="4" s="1"/>
  <c r="AI72" i="4"/>
  <c r="AJ72" i="4" s="1"/>
  <c r="AI73" i="4"/>
  <c r="AJ73" i="4" s="1"/>
  <c r="AI74" i="4"/>
  <c r="AJ74" i="4" s="1"/>
  <c r="AI75" i="4"/>
  <c r="AJ75" i="4" s="1"/>
  <c r="AI76" i="4"/>
  <c r="AJ76" i="4" s="1"/>
  <c r="AI77" i="4"/>
  <c r="AJ77" i="4" s="1"/>
  <c r="AI78" i="4"/>
  <c r="AJ78" i="4" s="1"/>
  <c r="AI79" i="4"/>
  <c r="AJ79" i="4" s="1"/>
  <c r="AI80" i="4"/>
  <c r="AJ80" i="4" s="1"/>
  <c r="AI81" i="4"/>
  <c r="AJ81" i="4" s="1"/>
  <c r="AI82" i="4"/>
  <c r="AJ82" i="4" s="1"/>
  <c r="AI83" i="4"/>
  <c r="AJ83" i="4" s="1"/>
  <c r="AI84" i="4"/>
  <c r="AJ84" i="4" s="1"/>
  <c r="AI85" i="4"/>
  <c r="AJ85" i="4" s="1"/>
  <c r="AI86" i="4"/>
  <c r="AJ86" i="4" s="1"/>
  <c r="AI87" i="4"/>
  <c r="AJ87" i="4" s="1"/>
  <c r="AI88" i="4"/>
  <c r="AJ88" i="4" s="1"/>
  <c r="AI89" i="4"/>
  <c r="AJ89" i="4" s="1"/>
  <c r="AI90" i="4"/>
  <c r="AJ90" i="4" s="1"/>
  <c r="AI91" i="4"/>
  <c r="AJ91" i="4" s="1"/>
  <c r="AI92" i="4"/>
  <c r="AJ92" i="4" s="1"/>
  <c r="AI93" i="4"/>
  <c r="AJ93" i="4" s="1"/>
  <c r="AI94" i="4"/>
  <c r="AJ94" i="4" s="1"/>
  <c r="AI95" i="4"/>
  <c r="AJ95" i="4" s="1"/>
  <c r="AI96" i="4"/>
  <c r="AJ96" i="4" s="1"/>
  <c r="AI97" i="4"/>
  <c r="AJ97" i="4" s="1"/>
  <c r="AI98" i="4"/>
  <c r="AJ98" i="4" s="1"/>
  <c r="AI99" i="4"/>
  <c r="AJ99" i="4" s="1"/>
  <c r="AI100" i="4"/>
  <c r="AJ100" i="4" s="1"/>
  <c r="AI101" i="4"/>
  <c r="AJ101" i="4" s="1"/>
  <c r="AI102" i="4"/>
  <c r="AJ102" i="4" s="1"/>
  <c r="AI103" i="4"/>
  <c r="AJ103" i="4" s="1"/>
  <c r="AI104" i="4"/>
  <c r="AJ104" i="4" s="1"/>
  <c r="AI105" i="4"/>
  <c r="AJ105" i="4" s="1"/>
  <c r="AI106" i="4"/>
  <c r="AJ106" i="4" s="1"/>
  <c r="AI107" i="4"/>
  <c r="AJ107" i="4" s="1"/>
  <c r="AI108" i="4"/>
  <c r="AJ108" i="4" s="1"/>
  <c r="AI109" i="4"/>
  <c r="AJ109" i="4" s="1"/>
  <c r="AI110" i="4"/>
  <c r="AJ110" i="4" s="1"/>
  <c r="AI111" i="4"/>
  <c r="AJ111" i="4" s="1"/>
  <c r="AI112" i="4"/>
  <c r="AJ112" i="4" s="1"/>
  <c r="AI113" i="4"/>
  <c r="AJ113" i="4" s="1"/>
  <c r="AI114" i="4"/>
  <c r="AJ114" i="4" s="1"/>
  <c r="AI115" i="4"/>
  <c r="AJ115" i="4" s="1"/>
  <c r="AI116" i="4"/>
  <c r="AJ116" i="4" s="1"/>
  <c r="AI117" i="4"/>
  <c r="AJ117" i="4" s="1"/>
  <c r="AI118" i="4"/>
  <c r="AJ118" i="4" s="1"/>
  <c r="AI119" i="4"/>
  <c r="AJ119" i="4" s="1"/>
  <c r="AI120" i="4"/>
  <c r="AJ120" i="4" s="1"/>
  <c r="AI121" i="4"/>
  <c r="AJ121" i="4" s="1"/>
  <c r="AI122" i="4"/>
  <c r="AJ122" i="4" s="1"/>
  <c r="AI123" i="4"/>
  <c r="AJ123" i="4" s="1"/>
  <c r="AI124" i="4"/>
  <c r="AJ124" i="4" s="1"/>
  <c r="AI125" i="4"/>
  <c r="AJ125" i="4" s="1"/>
  <c r="AI126" i="4"/>
  <c r="AJ126" i="4" s="1"/>
  <c r="AI127" i="4"/>
  <c r="AJ127" i="4" s="1"/>
  <c r="AI128" i="4"/>
  <c r="AJ128" i="4" s="1"/>
  <c r="AI129" i="4"/>
  <c r="AJ129" i="4" s="1"/>
  <c r="AI130" i="4"/>
  <c r="AJ130" i="4" s="1"/>
  <c r="AI131" i="4"/>
  <c r="AJ131" i="4" s="1"/>
  <c r="AI132" i="4"/>
  <c r="AJ132" i="4" s="1"/>
  <c r="AI133" i="4"/>
  <c r="AJ133" i="4" s="1"/>
  <c r="AI134" i="4"/>
  <c r="AJ134" i="4" s="1"/>
  <c r="AI135" i="4"/>
  <c r="AJ135" i="4" s="1"/>
  <c r="AI136" i="4"/>
  <c r="AJ136" i="4" s="1"/>
  <c r="AI137" i="4"/>
  <c r="AJ137" i="4" s="1"/>
  <c r="AI138" i="4"/>
  <c r="AJ138" i="4" s="1"/>
  <c r="AI139" i="4"/>
  <c r="AJ139" i="4" s="1"/>
  <c r="AI140" i="4"/>
  <c r="AJ140" i="4" s="1"/>
  <c r="AI141" i="4"/>
  <c r="AJ141" i="4" s="1"/>
  <c r="AI142" i="4"/>
  <c r="AJ142" i="4" s="1"/>
  <c r="AI143" i="4"/>
  <c r="AJ143" i="4" s="1"/>
  <c r="AI144" i="4"/>
  <c r="AJ144" i="4" s="1"/>
  <c r="AI145" i="4"/>
  <c r="AJ145" i="4" s="1"/>
  <c r="AI146" i="4"/>
  <c r="AJ146" i="4" s="1"/>
  <c r="AI147" i="4"/>
  <c r="AJ147" i="4" s="1"/>
  <c r="AI148" i="4"/>
  <c r="AJ148" i="4" s="1"/>
  <c r="AI149" i="4"/>
  <c r="AJ149" i="4" s="1"/>
  <c r="AI150" i="4"/>
  <c r="AJ150" i="4" s="1"/>
  <c r="AI151" i="4"/>
  <c r="AJ151" i="4" s="1"/>
  <c r="AI152" i="4"/>
  <c r="AJ152" i="4" s="1"/>
  <c r="AI153" i="4"/>
  <c r="AJ153" i="4" s="1"/>
  <c r="AI154" i="4"/>
  <c r="AJ154" i="4" s="1"/>
  <c r="AI155" i="4"/>
  <c r="AJ155" i="4" s="1"/>
  <c r="AI156" i="4"/>
  <c r="AJ156" i="4" s="1"/>
  <c r="AI157" i="4"/>
  <c r="AJ157" i="4" s="1"/>
  <c r="AI158" i="4"/>
  <c r="AJ158" i="4" s="1"/>
  <c r="AI159" i="4"/>
  <c r="AJ159" i="4" s="1"/>
  <c r="AI160" i="4"/>
  <c r="AJ160" i="4" s="1"/>
  <c r="AI161" i="4"/>
  <c r="AJ161" i="4" s="1"/>
  <c r="AI162" i="4"/>
  <c r="AJ162" i="4" s="1"/>
  <c r="AI163" i="4"/>
  <c r="AJ163" i="4" s="1"/>
  <c r="AI164" i="4"/>
  <c r="AJ164" i="4" s="1"/>
  <c r="AI165" i="4"/>
  <c r="AJ165" i="4" s="1"/>
  <c r="AI166" i="4"/>
  <c r="AJ166" i="4" s="1"/>
  <c r="AI167" i="4"/>
  <c r="AJ167" i="4" s="1"/>
  <c r="AI168" i="4"/>
  <c r="AJ168" i="4" s="1"/>
  <c r="AI169" i="4"/>
  <c r="AJ169" i="4" s="1"/>
  <c r="AI170" i="4"/>
  <c r="AJ170" i="4" s="1"/>
  <c r="AI171" i="4"/>
  <c r="AJ171" i="4" s="1"/>
  <c r="AI172" i="4"/>
  <c r="AJ172" i="4" s="1"/>
  <c r="AI173" i="4"/>
  <c r="AJ173" i="4" s="1"/>
  <c r="AI174" i="4"/>
  <c r="AJ174" i="4" s="1"/>
  <c r="AI175" i="4"/>
  <c r="AJ175" i="4" s="1"/>
  <c r="AI176" i="4"/>
  <c r="AJ176" i="4" s="1"/>
  <c r="AI177" i="4"/>
  <c r="AJ177" i="4" s="1"/>
  <c r="AI178" i="4"/>
  <c r="AJ178" i="4" s="1"/>
  <c r="AI179" i="4"/>
  <c r="AJ179" i="4" s="1"/>
  <c r="AI180" i="4"/>
  <c r="AJ180" i="4" s="1"/>
  <c r="AI181" i="4"/>
  <c r="AJ181" i="4" s="1"/>
  <c r="AI182" i="4"/>
  <c r="AJ182" i="4" s="1"/>
  <c r="AI183" i="4"/>
  <c r="AJ183" i="4" s="1"/>
  <c r="AI184" i="4"/>
  <c r="AJ184" i="4" s="1"/>
  <c r="AI185" i="4"/>
  <c r="AJ185" i="4" s="1"/>
  <c r="AI186" i="4"/>
  <c r="AJ186" i="4" s="1"/>
  <c r="AI187" i="4"/>
  <c r="AJ187" i="4" s="1"/>
  <c r="AI188" i="4"/>
  <c r="AJ188" i="4" s="1"/>
  <c r="AI189" i="4"/>
  <c r="AJ189" i="4" s="1"/>
  <c r="AI190" i="4"/>
  <c r="AJ190" i="4" s="1"/>
  <c r="AI191" i="4"/>
  <c r="AJ191" i="4" s="1"/>
  <c r="AI192" i="4"/>
  <c r="AJ192" i="4" s="1"/>
  <c r="AI193" i="4"/>
  <c r="AJ193" i="4" s="1"/>
  <c r="AI194" i="4"/>
  <c r="AJ194" i="4" s="1"/>
  <c r="AI195" i="4"/>
  <c r="AJ195" i="4" s="1"/>
  <c r="AI196" i="4"/>
  <c r="AJ196" i="4" s="1"/>
  <c r="AI197" i="4"/>
  <c r="AJ197" i="4" s="1"/>
  <c r="AI198" i="4"/>
  <c r="AJ198" i="4" s="1"/>
  <c r="AI199" i="4"/>
  <c r="AJ199" i="4" s="1"/>
  <c r="AI200" i="4"/>
  <c r="AJ200" i="4" s="1"/>
  <c r="AI201" i="4"/>
  <c r="AJ201" i="4" s="1"/>
  <c r="AI202" i="4"/>
  <c r="AJ202" i="4" s="1"/>
  <c r="AI203" i="4"/>
  <c r="AJ203" i="4" s="1"/>
  <c r="AI204" i="4"/>
  <c r="AJ204" i="4" s="1"/>
  <c r="AI205" i="4"/>
  <c r="AJ205" i="4" s="1"/>
  <c r="AI206" i="4"/>
  <c r="AJ206" i="4" s="1"/>
  <c r="AI207" i="4"/>
  <c r="AJ207" i="4" s="1"/>
  <c r="AI208" i="4"/>
  <c r="AJ208" i="4" s="1"/>
  <c r="AI209" i="4"/>
  <c r="AJ209" i="4" s="1"/>
  <c r="AI210" i="4"/>
  <c r="AJ210" i="4" s="1"/>
  <c r="AI211" i="4"/>
  <c r="AJ211" i="4" s="1"/>
  <c r="AI212" i="4"/>
  <c r="AJ212" i="4" s="1"/>
  <c r="AI213" i="4"/>
  <c r="AJ213" i="4" s="1"/>
  <c r="AI214" i="4"/>
  <c r="AJ214" i="4" s="1"/>
  <c r="AI215" i="4"/>
  <c r="AJ215" i="4" s="1"/>
  <c r="AI216" i="4"/>
  <c r="AJ216" i="4" s="1"/>
  <c r="AI217" i="4"/>
  <c r="AJ217" i="4" s="1"/>
  <c r="AI218" i="4"/>
  <c r="AJ218" i="4" s="1"/>
  <c r="AI219" i="4"/>
  <c r="AJ219" i="4" s="1"/>
  <c r="AI220" i="4"/>
  <c r="AJ220" i="4" s="1"/>
  <c r="AI221" i="4"/>
  <c r="AJ221" i="4" s="1"/>
  <c r="AI222" i="4"/>
  <c r="AJ222" i="4" s="1"/>
  <c r="AI223" i="4"/>
  <c r="AJ223" i="4" s="1"/>
  <c r="AI224" i="4"/>
  <c r="AJ224" i="4" s="1"/>
  <c r="AI225" i="4"/>
  <c r="AJ225" i="4" s="1"/>
  <c r="AI226" i="4"/>
  <c r="AJ226" i="4" s="1"/>
  <c r="AI227" i="4"/>
  <c r="AJ227" i="4" s="1"/>
  <c r="AI228" i="4"/>
  <c r="AJ228" i="4" s="1"/>
  <c r="AI229" i="4"/>
  <c r="AJ229" i="4" s="1"/>
  <c r="AI230" i="4"/>
  <c r="AJ230" i="4" s="1"/>
  <c r="AI231" i="4"/>
  <c r="AJ231" i="4" s="1"/>
  <c r="AI232" i="4"/>
  <c r="AJ232" i="4" s="1"/>
  <c r="AI233" i="4"/>
  <c r="AJ233" i="4" s="1"/>
  <c r="AI234" i="4"/>
  <c r="AJ234" i="4" s="1"/>
  <c r="AI235" i="4"/>
  <c r="AJ235" i="4" s="1"/>
  <c r="AI236" i="4"/>
  <c r="AJ236" i="4" s="1"/>
  <c r="AI237" i="4"/>
  <c r="AJ237" i="4" s="1"/>
  <c r="AI238" i="4"/>
  <c r="AJ238" i="4" s="1"/>
  <c r="AI239" i="4"/>
  <c r="AJ239" i="4" s="1"/>
  <c r="AI240" i="4"/>
  <c r="AJ240" i="4" s="1"/>
  <c r="AI241" i="4"/>
  <c r="AJ241" i="4" s="1"/>
  <c r="AI242" i="4"/>
  <c r="AJ242" i="4" s="1"/>
  <c r="AI243" i="4"/>
  <c r="AJ243" i="4" s="1"/>
  <c r="AI244" i="4"/>
  <c r="AJ244" i="4" s="1"/>
  <c r="AI245" i="4"/>
  <c r="AJ245" i="4" s="1"/>
  <c r="AI246" i="4"/>
  <c r="AJ246" i="4" s="1"/>
  <c r="AI247" i="4"/>
  <c r="AJ247" i="4" s="1"/>
  <c r="AI248" i="4"/>
  <c r="AJ248" i="4" s="1"/>
  <c r="AI249" i="4"/>
  <c r="AJ249" i="4" s="1"/>
  <c r="AI250" i="4"/>
  <c r="AJ250" i="4" s="1"/>
  <c r="AI251" i="4"/>
  <c r="AJ251" i="4" s="1"/>
  <c r="AI252" i="4"/>
  <c r="AJ252" i="4" s="1"/>
  <c r="AI253" i="4"/>
  <c r="AJ253" i="4" s="1"/>
  <c r="AI254" i="4"/>
  <c r="AJ254" i="4" s="1"/>
  <c r="AI255" i="4"/>
  <c r="AJ255" i="4" s="1"/>
  <c r="AI256" i="4"/>
  <c r="AJ256" i="4" s="1"/>
  <c r="AI257" i="4"/>
  <c r="AJ257" i="4" s="1"/>
  <c r="AI258" i="4"/>
  <c r="AJ258" i="4" s="1"/>
  <c r="AI259" i="4"/>
  <c r="AJ259" i="4" s="1"/>
  <c r="AI260" i="4"/>
  <c r="AJ260" i="4" s="1"/>
  <c r="AI261" i="4"/>
  <c r="AJ261" i="4" s="1"/>
  <c r="AI262" i="4"/>
  <c r="AJ262" i="4" s="1"/>
  <c r="AI263" i="4"/>
  <c r="AJ263" i="4" s="1"/>
  <c r="AI264" i="4"/>
  <c r="AJ264" i="4" s="1"/>
  <c r="AI265" i="4"/>
  <c r="AJ265" i="4" s="1"/>
  <c r="AI266" i="4"/>
  <c r="AJ266" i="4" s="1"/>
  <c r="AI267" i="4"/>
  <c r="AJ267" i="4" s="1"/>
  <c r="AI268" i="4"/>
  <c r="AJ268" i="4" s="1"/>
  <c r="AI269" i="4"/>
  <c r="AJ269" i="4" s="1"/>
  <c r="AI270" i="4"/>
  <c r="AJ270" i="4" s="1"/>
  <c r="AI271" i="4"/>
  <c r="AJ271" i="4" s="1"/>
  <c r="AI272" i="4"/>
  <c r="AJ272" i="4" s="1"/>
  <c r="AI273" i="4"/>
  <c r="AJ273" i="4" s="1"/>
  <c r="AI274" i="4"/>
  <c r="AJ274" i="4" s="1"/>
  <c r="AI275" i="4"/>
  <c r="AJ275" i="4" s="1"/>
  <c r="AI276" i="4"/>
  <c r="AJ276" i="4" s="1"/>
  <c r="AI277" i="4"/>
  <c r="AJ277" i="4" s="1"/>
  <c r="AI278" i="4"/>
  <c r="AJ278" i="4" s="1"/>
  <c r="AI279" i="4"/>
  <c r="AJ279" i="4" s="1"/>
  <c r="AI280" i="4"/>
  <c r="AJ280" i="4" s="1"/>
  <c r="AI281" i="4"/>
  <c r="AJ281" i="4" s="1"/>
  <c r="AI282" i="4"/>
  <c r="AJ282" i="4" s="1"/>
  <c r="AI283" i="4"/>
  <c r="AJ283" i="4" s="1"/>
  <c r="AI284" i="4"/>
  <c r="AJ284" i="4" s="1"/>
  <c r="AI285" i="4"/>
  <c r="AJ285" i="4" s="1"/>
  <c r="AI286" i="4"/>
  <c r="AJ286" i="4" s="1"/>
  <c r="AI287" i="4"/>
  <c r="AJ287" i="4" s="1"/>
  <c r="AI288" i="4"/>
  <c r="AJ288" i="4" s="1"/>
  <c r="AI289" i="4"/>
  <c r="AJ289" i="4" s="1"/>
  <c r="AI290" i="4"/>
  <c r="AJ290" i="4" s="1"/>
  <c r="AI291" i="4"/>
  <c r="AJ291" i="4" s="1"/>
  <c r="AI292" i="4"/>
  <c r="AJ292" i="4" s="1"/>
  <c r="AI293" i="4"/>
  <c r="AJ293" i="4" s="1"/>
  <c r="AI294" i="4"/>
  <c r="AJ294" i="4" s="1"/>
  <c r="AI295" i="4"/>
  <c r="AJ295" i="4" s="1"/>
  <c r="AI296" i="4"/>
  <c r="AJ296" i="4" s="1"/>
  <c r="AI297" i="4"/>
  <c r="AJ297" i="4" s="1"/>
  <c r="AI298" i="4"/>
  <c r="AJ298" i="4" s="1"/>
  <c r="AI299" i="4"/>
  <c r="AJ299" i="4" s="1"/>
  <c r="AI300" i="4"/>
  <c r="AJ300" i="4" s="1"/>
  <c r="AI301" i="4"/>
  <c r="AJ301" i="4" s="1"/>
  <c r="AI302" i="4"/>
  <c r="AJ302" i="4" s="1"/>
  <c r="AI303" i="4"/>
  <c r="AJ303" i="4" s="1"/>
  <c r="AI304" i="4"/>
  <c r="AJ304" i="4" s="1"/>
  <c r="AI305" i="4"/>
  <c r="AJ305" i="4" s="1"/>
  <c r="AI306" i="4"/>
  <c r="AJ306" i="4" s="1"/>
  <c r="AI307" i="4"/>
  <c r="AJ307" i="4" s="1"/>
  <c r="AI308" i="4"/>
  <c r="AJ308" i="4" s="1"/>
  <c r="AI309" i="4"/>
  <c r="AJ309" i="4" s="1"/>
  <c r="AI310" i="4"/>
  <c r="AJ310" i="4" s="1"/>
  <c r="AI311" i="4"/>
  <c r="AJ311" i="4" s="1"/>
  <c r="AI312" i="4"/>
  <c r="AJ312" i="4" s="1"/>
  <c r="AI313" i="4"/>
  <c r="AJ313" i="4" s="1"/>
  <c r="AI314" i="4"/>
  <c r="AJ314" i="4" s="1"/>
  <c r="AI315" i="4"/>
  <c r="AJ315" i="4" s="1"/>
  <c r="AI316" i="4"/>
  <c r="AJ316" i="4" s="1"/>
  <c r="AI317" i="4"/>
  <c r="AJ317" i="4" s="1"/>
  <c r="AI318" i="4"/>
  <c r="AJ318" i="4" s="1"/>
  <c r="AI319" i="4"/>
  <c r="AJ319" i="4" s="1"/>
  <c r="AI320" i="4"/>
  <c r="AJ320" i="4" s="1"/>
  <c r="AI321" i="4"/>
  <c r="AJ321" i="4" s="1"/>
  <c r="AI322" i="4"/>
  <c r="AJ322" i="4" s="1"/>
  <c r="AI323" i="4"/>
  <c r="AJ323" i="4" s="1"/>
  <c r="AI324" i="4"/>
  <c r="AJ324" i="4" s="1"/>
  <c r="AI325" i="4"/>
  <c r="AJ325" i="4" s="1"/>
  <c r="AI326" i="4"/>
  <c r="AJ326" i="4" s="1"/>
  <c r="AI327" i="4"/>
  <c r="AJ327" i="4" s="1"/>
  <c r="AI328" i="4"/>
  <c r="AJ328" i="4" s="1"/>
  <c r="AI329" i="4"/>
  <c r="AJ329" i="4" s="1"/>
  <c r="AI330" i="4"/>
  <c r="AJ330" i="4" s="1"/>
  <c r="AI331" i="4"/>
  <c r="AJ331" i="4" s="1"/>
  <c r="AI332" i="4"/>
  <c r="AJ332" i="4" s="1"/>
  <c r="AI333" i="4"/>
  <c r="AJ333" i="4" s="1"/>
  <c r="AI334" i="4"/>
  <c r="AJ334" i="4" s="1"/>
  <c r="AI335" i="4"/>
  <c r="AJ335" i="4" s="1"/>
  <c r="AI336" i="4"/>
  <c r="AJ336" i="4" s="1"/>
  <c r="AI337" i="4"/>
  <c r="AJ337" i="4" s="1"/>
  <c r="AI338" i="4"/>
  <c r="AJ338" i="4" s="1"/>
  <c r="AI339" i="4"/>
  <c r="AJ339" i="4" s="1"/>
  <c r="AI340" i="4"/>
  <c r="AJ340" i="4" s="1"/>
  <c r="AI341" i="4"/>
  <c r="AJ341" i="4" s="1"/>
  <c r="AI342" i="4"/>
  <c r="AJ342" i="4" s="1"/>
  <c r="AI343" i="4"/>
  <c r="AJ343" i="4" s="1"/>
  <c r="AI344" i="4"/>
  <c r="AJ344" i="4" s="1"/>
  <c r="AI345" i="4"/>
  <c r="AJ345" i="4" s="1"/>
  <c r="AI346" i="4"/>
  <c r="AJ346" i="4" s="1"/>
  <c r="AI347" i="4"/>
  <c r="AJ347" i="4" s="1"/>
  <c r="AI348" i="4"/>
  <c r="AJ348" i="4" s="1"/>
  <c r="AI349" i="4"/>
  <c r="AJ349" i="4" s="1"/>
  <c r="AI350" i="4"/>
  <c r="AJ350" i="4" s="1"/>
  <c r="AI351" i="4"/>
  <c r="AJ351" i="4" s="1"/>
  <c r="AI352" i="4"/>
  <c r="AJ352" i="4" s="1"/>
  <c r="AI353" i="4"/>
  <c r="AJ353" i="4" s="1"/>
  <c r="AI354" i="4"/>
  <c r="AJ354" i="4" s="1"/>
  <c r="AI355" i="4"/>
  <c r="AJ355" i="4" s="1"/>
  <c r="AI356" i="4"/>
  <c r="AJ356" i="4" s="1"/>
  <c r="AI357" i="4"/>
  <c r="AJ357" i="4" s="1"/>
  <c r="AI358" i="4"/>
  <c r="AJ358" i="4" s="1"/>
  <c r="AI359" i="4"/>
  <c r="AJ359" i="4" s="1"/>
  <c r="AI360" i="4"/>
  <c r="AJ360" i="4" s="1"/>
  <c r="AI361" i="4"/>
  <c r="AJ361" i="4" s="1"/>
  <c r="AI362" i="4"/>
  <c r="AJ362" i="4" s="1"/>
  <c r="AI363" i="4"/>
  <c r="AJ363" i="4" s="1"/>
  <c r="AI364" i="4"/>
  <c r="AJ364" i="4" s="1"/>
  <c r="AI365" i="4"/>
  <c r="AJ365" i="4" s="1"/>
  <c r="AI366" i="4"/>
  <c r="AJ366" i="4" s="1"/>
  <c r="AI367" i="4"/>
  <c r="AJ367" i="4" s="1"/>
  <c r="AI368" i="4"/>
  <c r="AJ368" i="4" s="1"/>
  <c r="AI369" i="4"/>
  <c r="AJ369" i="4" s="1"/>
  <c r="AI370" i="4"/>
  <c r="AJ370" i="4" s="1"/>
  <c r="AI371" i="4"/>
  <c r="AJ371" i="4" s="1"/>
  <c r="AI372" i="4"/>
  <c r="AJ372" i="4" s="1"/>
  <c r="AI373" i="4"/>
  <c r="AJ373" i="4" s="1"/>
  <c r="AI374" i="4"/>
  <c r="AJ374" i="4" s="1"/>
  <c r="AI375" i="4"/>
  <c r="AJ375" i="4" s="1"/>
  <c r="AI376" i="4"/>
  <c r="AJ376" i="4" s="1"/>
  <c r="AI377" i="4"/>
  <c r="AJ377" i="4" s="1"/>
  <c r="AI378" i="4"/>
  <c r="AJ378" i="4" s="1"/>
  <c r="AI379" i="4"/>
  <c r="AJ379" i="4" s="1"/>
  <c r="AI380" i="4"/>
  <c r="AJ380" i="4" s="1"/>
  <c r="AI381" i="4"/>
  <c r="AJ381" i="4" s="1"/>
  <c r="AI382" i="4"/>
  <c r="AJ382" i="4" s="1"/>
  <c r="AI383" i="4"/>
  <c r="AJ383" i="4" s="1"/>
  <c r="AI384" i="4"/>
  <c r="AJ384" i="4" s="1"/>
  <c r="AI385" i="4"/>
  <c r="AJ385" i="4" s="1"/>
  <c r="AI386" i="4"/>
  <c r="AJ386" i="4" s="1"/>
  <c r="AI387" i="4"/>
  <c r="AJ387" i="4" s="1"/>
  <c r="AI388" i="4"/>
  <c r="AJ388" i="4" s="1"/>
  <c r="AI389" i="4"/>
  <c r="AJ389" i="4" s="1"/>
  <c r="AI390" i="4"/>
  <c r="AJ390" i="4" s="1"/>
  <c r="AI391" i="4"/>
  <c r="AJ391" i="4" s="1"/>
  <c r="AI392" i="4"/>
  <c r="AJ392" i="4" s="1"/>
  <c r="AI393" i="4"/>
  <c r="AJ393" i="4" s="1"/>
  <c r="AI394" i="4"/>
  <c r="AJ394" i="4" s="1"/>
  <c r="AI395" i="4"/>
  <c r="AJ395" i="4" s="1"/>
  <c r="AI396" i="4"/>
  <c r="AJ396" i="4" s="1"/>
  <c r="AI397" i="4"/>
  <c r="AJ397" i="4" s="1"/>
  <c r="AI398" i="4"/>
  <c r="AJ398" i="4" s="1"/>
  <c r="AI399" i="4"/>
  <c r="AJ399" i="4" s="1"/>
  <c r="AI400" i="4"/>
  <c r="AJ400" i="4" s="1"/>
  <c r="AI401" i="4"/>
  <c r="AJ401" i="4" s="1"/>
  <c r="AI402" i="4"/>
  <c r="AJ402" i="4" s="1"/>
  <c r="AI403" i="4"/>
  <c r="AJ403" i="4" s="1"/>
  <c r="AI404" i="4"/>
  <c r="AJ404" i="4" s="1"/>
  <c r="AI405" i="4"/>
  <c r="AJ405" i="4" s="1"/>
  <c r="AI406" i="4"/>
  <c r="AJ406" i="4" s="1"/>
  <c r="AI407" i="4"/>
  <c r="AJ407" i="4" s="1"/>
  <c r="AI408" i="4"/>
  <c r="AJ408" i="4" s="1"/>
  <c r="AI409" i="4"/>
  <c r="AJ409" i="4" s="1"/>
  <c r="AI410" i="4"/>
  <c r="AJ410" i="4" s="1"/>
  <c r="AI411" i="4"/>
  <c r="AJ411" i="4" s="1"/>
  <c r="AI412" i="4"/>
  <c r="AJ412" i="4" s="1"/>
  <c r="AI413" i="4"/>
  <c r="AJ413" i="4" s="1"/>
  <c r="AI414" i="4"/>
  <c r="AJ414" i="4" s="1"/>
  <c r="AI415" i="4"/>
  <c r="AJ415" i="4" s="1"/>
  <c r="AI416" i="4"/>
  <c r="AJ416" i="4" s="1"/>
  <c r="AI417" i="4"/>
  <c r="AJ417" i="4" s="1"/>
  <c r="AI418" i="4"/>
  <c r="AJ418" i="4" s="1"/>
  <c r="AI419" i="4"/>
  <c r="AJ419" i="4" s="1"/>
  <c r="AI420" i="4"/>
  <c r="AJ420" i="4" s="1"/>
  <c r="AI421" i="4"/>
  <c r="AJ421" i="4" s="1"/>
  <c r="AI422" i="4"/>
  <c r="AJ422" i="4" s="1"/>
  <c r="AI423" i="4"/>
  <c r="AJ423" i="4" s="1"/>
  <c r="AI424" i="4"/>
  <c r="AJ424" i="4" s="1"/>
  <c r="AI425" i="4"/>
  <c r="AJ425" i="4" s="1"/>
  <c r="AI426" i="4"/>
  <c r="AJ426" i="4" s="1"/>
  <c r="AI427" i="4"/>
  <c r="AJ427" i="4" s="1"/>
  <c r="AI428" i="4"/>
  <c r="AJ428" i="4" s="1"/>
  <c r="AI429" i="4"/>
  <c r="AJ429" i="4" s="1"/>
  <c r="AI430" i="4"/>
  <c r="AJ430" i="4" s="1"/>
  <c r="AI431" i="4"/>
  <c r="AJ431" i="4" s="1"/>
  <c r="AI432" i="4"/>
  <c r="AJ432" i="4" s="1"/>
  <c r="AI433" i="4"/>
  <c r="AJ433" i="4" s="1"/>
  <c r="AI434" i="4"/>
  <c r="AJ434" i="4" s="1"/>
  <c r="AI435" i="4"/>
  <c r="AJ435" i="4" s="1"/>
  <c r="AI436" i="4"/>
  <c r="AJ436" i="4" s="1"/>
  <c r="AI437" i="4"/>
  <c r="AJ437" i="4" s="1"/>
  <c r="AI438" i="4"/>
  <c r="AJ438" i="4" s="1"/>
  <c r="AI439" i="4"/>
  <c r="AJ439" i="4" s="1"/>
  <c r="AI440" i="4"/>
  <c r="AJ440" i="4" s="1"/>
  <c r="AI441" i="4"/>
  <c r="AJ441" i="4" s="1"/>
  <c r="AI442" i="4"/>
  <c r="AJ442" i="4" s="1"/>
  <c r="AI443" i="4"/>
  <c r="AJ443" i="4" s="1"/>
  <c r="AI444" i="4"/>
  <c r="AJ444" i="4" s="1"/>
  <c r="AI445" i="4"/>
  <c r="AJ445" i="4" s="1"/>
  <c r="AI446" i="4"/>
  <c r="AJ446" i="4" s="1"/>
  <c r="AI447" i="4"/>
  <c r="AJ447" i="4" s="1"/>
  <c r="AI448" i="4"/>
  <c r="AJ448" i="4" s="1"/>
  <c r="AI449" i="4"/>
  <c r="AJ449" i="4" s="1"/>
  <c r="AI450" i="4"/>
  <c r="AJ450" i="4" s="1"/>
  <c r="AI451" i="4"/>
  <c r="AJ451" i="4" s="1"/>
  <c r="AI452" i="4"/>
  <c r="AJ452" i="4" s="1"/>
  <c r="AI453" i="4"/>
  <c r="AJ453" i="4" s="1"/>
  <c r="AI454" i="4"/>
  <c r="AJ454" i="4" s="1"/>
  <c r="AI455" i="4"/>
  <c r="AJ455" i="4" s="1"/>
  <c r="AI456" i="4"/>
  <c r="AJ456" i="4" s="1"/>
  <c r="AI457" i="4"/>
  <c r="AJ457" i="4" s="1"/>
  <c r="AI458" i="4"/>
  <c r="AJ458" i="4" s="1"/>
  <c r="AI459" i="4"/>
  <c r="AJ459" i="4" s="1"/>
  <c r="AI460" i="4"/>
  <c r="AJ460" i="4" s="1"/>
  <c r="AI461" i="4"/>
  <c r="AJ461" i="4" s="1"/>
  <c r="AI462" i="4"/>
  <c r="AJ462" i="4" s="1"/>
  <c r="AI463" i="4"/>
  <c r="AJ463" i="4" s="1"/>
  <c r="AI464" i="4"/>
  <c r="AJ464" i="4" s="1"/>
  <c r="AI465" i="4"/>
  <c r="AJ465" i="4" s="1"/>
  <c r="AI466" i="4"/>
  <c r="AJ466" i="4" s="1"/>
  <c r="AI467" i="4"/>
  <c r="AJ467" i="4" s="1"/>
  <c r="AI468" i="4"/>
  <c r="AJ468" i="4" s="1"/>
  <c r="AI469" i="4"/>
  <c r="AJ469" i="4" s="1"/>
  <c r="AI470" i="4"/>
  <c r="AJ470" i="4" s="1"/>
  <c r="AI471" i="4"/>
  <c r="AJ471" i="4" s="1"/>
  <c r="AI472" i="4"/>
  <c r="AJ472" i="4" s="1"/>
  <c r="AI473" i="4"/>
  <c r="AJ473" i="4" s="1"/>
  <c r="AI474" i="4"/>
  <c r="AJ474" i="4" s="1"/>
  <c r="AI475" i="4"/>
  <c r="AJ475" i="4" s="1"/>
  <c r="AI476" i="4"/>
  <c r="AJ476" i="4" s="1"/>
  <c r="AI477" i="4"/>
  <c r="AJ477" i="4" s="1"/>
  <c r="AI478" i="4"/>
  <c r="AJ478" i="4" s="1"/>
  <c r="AI479" i="4"/>
  <c r="AJ479" i="4" s="1"/>
  <c r="AI480" i="4"/>
  <c r="AJ480" i="4" s="1"/>
  <c r="AI481" i="4"/>
  <c r="AJ481" i="4" s="1"/>
  <c r="AI482" i="4"/>
  <c r="AJ482" i="4" s="1"/>
  <c r="AI483" i="4"/>
  <c r="AJ483" i="4" s="1"/>
  <c r="AI484" i="4"/>
  <c r="AJ484" i="4" s="1"/>
  <c r="AI485" i="4"/>
  <c r="AJ485" i="4" s="1"/>
  <c r="AI486" i="4"/>
  <c r="AJ486" i="4" s="1"/>
  <c r="AI487" i="4"/>
  <c r="AJ487" i="4" s="1"/>
  <c r="AI488" i="4"/>
  <c r="AJ488" i="4" s="1"/>
  <c r="AI489" i="4"/>
  <c r="AJ489" i="4" s="1"/>
  <c r="AI490" i="4"/>
  <c r="AJ490" i="4" s="1"/>
  <c r="AI491" i="4"/>
  <c r="AJ491" i="4" s="1"/>
  <c r="AI492" i="4"/>
  <c r="AJ492" i="4" s="1"/>
  <c r="AI493" i="4"/>
  <c r="AJ493" i="4" s="1"/>
  <c r="AI494" i="4"/>
  <c r="AJ494" i="4" s="1"/>
  <c r="AI495" i="4"/>
  <c r="AJ495" i="4" s="1"/>
  <c r="AI496" i="4"/>
  <c r="AJ496" i="4" s="1"/>
  <c r="AI497" i="4"/>
  <c r="AJ497" i="4" s="1"/>
  <c r="AI498" i="4"/>
  <c r="AJ498" i="4" s="1"/>
  <c r="AI499" i="4"/>
  <c r="AJ499" i="4" s="1"/>
  <c r="AI500" i="4"/>
  <c r="AJ500" i="4" s="1"/>
  <c r="AI501" i="4"/>
  <c r="AJ501" i="4" s="1"/>
  <c r="AI502" i="4"/>
  <c r="AJ502" i="4" s="1"/>
  <c r="AI503" i="4"/>
  <c r="AJ503" i="4" s="1"/>
  <c r="AI504" i="4"/>
  <c r="AJ504" i="4" s="1"/>
  <c r="AI505" i="4"/>
  <c r="AJ505" i="4" s="1"/>
  <c r="AI506" i="4"/>
  <c r="AJ506" i="4" s="1"/>
  <c r="AI507" i="4"/>
  <c r="AJ507" i="4" s="1"/>
  <c r="AI508" i="4"/>
  <c r="AJ508" i="4" s="1"/>
  <c r="AI509" i="4"/>
  <c r="AJ509" i="4" s="1"/>
  <c r="AI510" i="4"/>
  <c r="AJ510" i="4" s="1"/>
  <c r="AI511" i="4"/>
  <c r="AJ511" i="4" s="1"/>
  <c r="AI512" i="4"/>
  <c r="AJ512" i="4" s="1"/>
  <c r="AI513" i="4"/>
  <c r="AJ513" i="4" s="1"/>
  <c r="AI514" i="4"/>
  <c r="AJ514" i="4" s="1"/>
  <c r="AI515" i="4"/>
  <c r="AJ515" i="4" s="1"/>
  <c r="AI516" i="4"/>
  <c r="AJ516" i="4" s="1"/>
  <c r="AI517" i="4"/>
  <c r="AJ517" i="4" s="1"/>
  <c r="AI518" i="4"/>
  <c r="AJ518" i="4" s="1"/>
  <c r="AI519" i="4"/>
  <c r="AJ519" i="4" s="1"/>
  <c r="AI520" i="4"/>
  <c r="AJ520" i="4" s="1"/>
  <c r="AI521" i="4"/>
  <c r="AJ521" i="4" s="1"/>
  <c r="AI522" i="4"/>
  <c r="AJ522" i="4" s="1"/>
  <c r="AI523" i="4"/>
  <c r="AJ523" i="4" s="1"/>
  <c r="AI524" i="4"/>
  <c r="AJ524" i="4" s="1"/>
  <c r="AI525" i="4"/>
  <c r="AJ525" i="4" s="1"/>
  <c r="AI526" i="4"/>
  <c r="AJ526" i="4" s="1"/>
  <c r="AI527" i="4"/>
  <c r="AJ527" i="4" s="1"/>
  <c r="AI528" i="4"/>
  <c r="AJ528" i="4" s="1"/>
  <c r="AI22" i="4"/>
  <c r="AJ22" i="4" s="1"/>
  <c r="AI23" i="4"/>
  <c r="AJ23" i="4" s="1"/>
  <c r="AI24" i="4"/>
  <c r="AJ24" i="4" s="1"/>
  <c r="AI25" i="4"/>
  <c r="AJ25" i="4" s="1"/>
  <c r="AI26" i="4"/>
  <c r="AJ26" i="4" s="1"/>
  <c r="AI27" i="4"/>
  <c r="AJ27" i="4" s="1"/>
  <c r="AI28" i="4"/>
  <c r="AJ28" i="4" s="1"/>
  <c r="AI21" i="4"/>
  <c r="AJ21" i="4" s="1"/>
  <c r="AL21" i="4" l="1"/>
  <c r="AK21" i="4" s="1"/>
  <c r="AL123" i="4" l="1"/>
  <c r="AK123" i="4" s="1"/>
  <c r="AL495" i="4" l="1"/>
  <c r="AK495" i="4" s="1"/>
  <c r="AL526" i="4" l="1"/>
  <c r="AK526" i="4" s="1"/>
  <c r="AL527" i="4"/>
  <c r="AK527" i="4" s="1"/>
  <c r="AL528" i="4"/>
  <c r="AK528" i="4" s="1"/>
  <c r="AL525" i="4"/>
  <c r="AK525" i="4" s="1"/>
  <c r="AL461" i="4" l="1"/>
  <c r="AK461" i="4" s="1"/>
  <c r="AL462" i="4"/>
  <c r="AK462" i="4" s="1"/>
  <c r="AL463" i="4"/>
  <c r="AK463" i="4" s="1"/>
  <c r="AL458" i="4" l="1"/>
  <c r="AK458" i="4" s="1"/>
  <c r="AL459" i="4"/>
  <c r="AK459" i="4" s="1"/>
  <c r="AL460" i="4"/>
  <c r="AK460" i="4" s="1"/>
  <c r="AL464" i="4"/>
  <c r="AK464" i="4" s="1"/>
  <c r="AL452" i="4"/>
  <c r="AK452" i="4" s="1"/>
  <c r="AL453" i="4"/>
  <c r="AK453" i="4" s="1"/>
  <c r="AL454" i="4"/>
  <c r="AK454" i="4" s="1"/>
  <c r="AL455" i="4"/>
  <c r="AK455" i="4" s="1"/>
  <c r="AL456" i="4"/>
  <c r="AK456" i="4" s="1"/>
  <c r="AL475" i="4"/>
  <c r="AK475" i="4" s="1"/>
  <c r="AL450" i="4"/>
  <c r="AK450" i="4" s="1"/>
  <c r="AL451" i="4"/>
  <c r="AK451" i="4" s="1"/>
  <c r="AL448" i="4"/>
  <c r="AK448" i="4" s="1"/>
  <c r="AL449" i="4"/>
  <c r="AK449" i="4" s="1"/>
  <c r="AL457" i="4"/>
  <c r="AK457" i="4" s="1"/>
  <c r="AL447" i="4"/>
  <c r="AK447" i="4" s="1"/>
  <c r="AL496" i="4"/>
  <c r="AK496" i="4" s="1"/>
  <c r="AL497" i="4"/>
  <c r="AK497" i="4" s="1"/>
  <c r="AL498" i="4"/>
  <c r="AK498" i="4" s="1"/>
  <c r="AL499" i="4"/>
  <c r="AK499" i="4" s="1"/>
  <c r="AL500" i="4"/>
  <c r="AK500" i="4" s="1"/>
  <c r="AL501" i="4"/>
  <c r="AK501" i="4" s="1"/>
  <c r="AL502" i="4"/>
  <c r="AK502" i="4" s="1"/>
  <c r="AL503" i="4"/>
  <c r="AK503" i="4" s="1"/>
  <c r="AL504" i="4"/>
  <c r="AK504" i="4" s="1"/>
  <c r="AL505" i="4"/>
  <c r="AK505" i="4" s="1"/>
  <c r="AL506" i="4"/>
  <c r="AK506" i="4" s="1"/>
  <c r="AL507" i="4"/>
  <c r="AK507" i="4" s="1"/>
  <c r="AL508" i="4"/>
  <c r="AK508" i="4" s="1"/>
  <c r="AL509" i="4"/>
  <c r="AK509" i="4" s="1"/>
  <c r="AL510" i="4"/>
  <c r="AK510" i="4" s="1"/>
  <c r="AL511" i="4"/>
  <c r="AK511" i="4" s="1"/>
  <c r="AL512" i="4"/>
  <c r="AK512" i="4" s="1"/>
  <c r="AL513" i="4"/>
  <c r="AK513" i="4" s="1"/>
  <c r="AL514" i="4"/>
  <c r="AK514" i="4" s="1"/>
  <c r="AL515" i="4"/>
  <c r="AK515" i="4" s="1"/>
  <c r="AL516" i="4"/>
  <c r="AK516" i="4" s="1"/>
  <c r="AL517" i="4"/>
  <c r="AK517" i="4" s="1"/>
  <c r="AL518" i="4"/>
  <c r="AK518" i="4" s="1"/>
  <c r="AL519" i="4"/>
  <c r="AK519" i="4" s="1"/>
  <c r="AL520" i="4"/>
  <c r="AK520" i="4" s="1"/>
  <c r="AL521" i="4"/>
  <c r="AK521" i="4" s="1"/>
  <c r="AL522" i="4"/>
  <c r="AK522" i="4" s="1"/>
  <c r="AL523" i="4"/>
  <c r="AK523" i="4" s="1"/>
  <c r="AL524" i="4"/>
  <c r="AK524" i="4" s="1"/>
  <c r="AL477" i="4"/>
  <c r="AK477" i="4" s="1"/>
  <c r="AL478" i="4"/>
  <c r="AK478" i="4" s="1"/>
  <c r="AL479" i="4"/>
  <c r="AK479" i="4" s="1"/>
  <c r="AL480" i="4"/>
  <c r="AK480" i="4" s="1"/>
  <c r="AL481" i="4"/>
  <c r="AK481" i="4" s="1"/>
  <c r="AL482" i="4"/>
  <c r="AK482" i="4" s="1"/>
  <c r="AL483" i="4"/>
  <c r="AK483" i="4" s="1"/>
  <c r="AL484" i="4"/>
  <c r="AK484" i="4" s="1"/>
  <c r="AL485" i="4"/>
  <c r="AK485" i="4" s="1"/>
  <c r="AL486" i="4"/>
  <c r="AK486" i="4" s="1"/>
  <c r="AL487" i="4"/>
  <c r="AK487" i="4" s="1"/>
  <c r="AL488" i="4"/>
  <c r="AK488" i="4" s="1"/>
  <c r="AL489" i="4"/>
  <c r="AK489" i="4" s="1"/>
  <c r="AL490" i="4"/>
  <c r="AK490" i="4" s="1"/>
  <c r="AL491" i="4"/>
  <c r="AK491" i="4" s="1"/>
  <c r="AL492" i="4"/>
  <c r="AK492" i="4" s="1"/>
  <c r="AL493" i="4"/>
  <c r="AK493" i="4" s="1"/>
  <c r="AL494" i="4"/>
  <c r="AK494" i="4" s="1"/>
  <c r="AL465" i="4"/>
  <c r="AK465" i="4" s="1"/>
  <c r="AL466" i="4"/>
  <c r="AK466" i="4" s="1"/>
  <c r="AL467" i="4"/>
  <c r="AK467" i="4" s="1"/>
  <c r="AL468" i="4"/>
  <c r="AK468" i="4" s="1"/>
  <c r="AL469" i="4"/>
  <c r="AK469" i="4" s="1"/>
  <c r="AL470" i="4"/>
  <c r="AK470" i="4" s="1"/>
  <c r="AL471" i="4"/>
  <c r="AK471" i="4" s="1"/>
  <c r="AL472" i="4"/>
  <c r="AK472" i="4" s="1"/>
  <c r="AL473" i="4"/>
  <c r="AK473" i="4" s="1"/>
  <c r="AL474" i="4"/>
  <c r="AK474" i="4" s="1"/>
  <c r="AL440" i="4"/>
  <c r="AL441" i="4"/>
  <c r="AK441" i="4" s="1"/>
  <c r="AL442" i="4"/>
  <c r="AK442" i="4" s="1"/>
  <c r="AL443" i="4"/>
  <c r="AK443" i="4" s="1"/>
  <c r="AL444" i="4"/>
  <c r="AK444" i="4" s="1"/>
  <c r="AL445" i="4"/>
  <c r="AK445" i="4" s="1"/>
  <c r="AL446" i="4"/>
  <c r="AK446" i="4" s="1"/>
  <c r="AL83" i="4" l="1"/>
  <c r="AK83" i="4" s="1"/>
  <c r="AK440" i="4" l="1"/>
  <c r="AL439" i="4"/>
  <c r="AK439" i="4" s="1"/>
  <c r="AL438" i="4"/>
  <c r="AK438" i="4" s="1"/>
  <c r="AL437" i="4"/>
  <c r="AK437" i="4" s="1"/>
  <c r="AL436" i="4"/>
  <c r="AK436" i="4" s="1"/>
  <c r="AL435" i="4"/>
  <c r="AK435" i="4" s="1"/>
  <c r="AL434" i="4"/>
  <c r="AK434" i="4" s="1"/>
  <c r="AL433" i="4"/>
  <c r="AK433" i="4" s="1"/>
  <c r="AL432" i="4"/>
  <c r="AK432" i="4" s="1"/>
  <c r="AL431" i="4"/>
  <c r="AK431" i="4" s="1"/>
  <c r="AL430" i="4"/>
  <c r="AK430" i="4" s="1"/>
  <c r="AL429" i="4"/>
  <c r="AK429" i="4" s="1"/>
  <c r="AL428" i="4"/>
  <c r="AK428" i="4" s="1"/>
  <c r="AL427" i="4"/>
  <c r="AK427" i="4" s="1"/>
  <c r="AL426" i="4"/>
  <c r="AK426" i="4" s="1"/>
  <c r="AL425" i="4"/>
  <c r="AK425" i="4" s="1"/>
  <c r="AL424" i="4"/>
  <c r="AK424" i="4" s="1"/>
  <c r="AL423" i="4"/>
  <c r="AK423" i="4" s="1"/>
  <c r="AL422" i="4"/>
  <c r="AK422" i="4" s="1"/>
  <c r="AL421" i="4"/>
  <c r="AK421" i="4" s="1"/>
  <c r="AL420" i="4"/>
  <c r="AK420" i="4" s="1"/>
  <c r="AL419" i="4"/>
  <c r="AK419" i="4" s="1"/>
  <c r="AL418" i="4"/>
  <c r="AK418" i="4" s="1"/>
  <c r="AL417" i="4"/>
  <c r="AK417" i="4" s="1"/>
  <c r="AL416" i="4"/>
  <c r="AK416" i="4" s="1"/>
  <c r="AL415" i="4"/>
  <c r="AK415" i="4" s="1"/>
  <c r="AL414" i="4"/>
  <c r="AK414" i="4" s="1"/>
  <c r="AL413" i="4"/>
  <c r="AK413" i="4" s="1"/>
  <c r="AL412" i="4"/>
  <c r="AK412" i="4" s="1"/>
  <c r="AL411" i="4"/>
  <c r="AK411" i="4" s="1"/>
  <c r="AL410" i="4"/>
  <c r="AK410" i="4" s="1"/>
  <c r="AL409" i="4"/>
  <c r="AK409" i="4" s="1"/>
  <c r="AL408" i="4"/>
  <c r="AK408" i="4" s="1"/>
  <c r="AL407" i="4"/>
  <c r="AK407" i="4" s="1"/>
  <c r="AL406" i="4"/>
  <c r="AK406" i="4" s="1"/>
  <c r="AL405" i="4"/>
  <c r="AK405" i="4" s="1"/>
  <c r="AL404" i="4"/>
  <c r="AK404" i="4" s="1"/>
  <c r="AL403" i="4"/>
  <c r="AK403" i="4" s="1"/>
  <c r="AL402" i="4"/>
  <c r="AK402" i="4" s="1"/>
  <c r="AL401" i="4"/>
  <c r="AK401" i="4" s="1"/>
  <c r="AL400" i="4"/>
  <c r="AK400" i="4" s="1"/>
  <c r="AL399" i="4"/>
  <c r="AK399" i="4" s="1"/>
  <c r="AL398" i="4"/>
  <c r="AK398" i="4" s="1"/>
  <c r="AL397" i="4"/>
  <c r="AK397" i="4" s="1"/>
  <c r="AL396" i="4"/>
  <c r="AK396" i="4" s="1"/>
  <c r="AL395" i="4"/>
  <c r="AK395" i="4" s="1"/>
  <c r="AL394" i="4"/>
  <c r="AK394" i="4" s="1"/>
  <c r="AL393" i="4"/>
  <c r="AK393" i="4" s="1"/>
  <c r="AL392" i="4"/>
  <c r="AK392" i="4" s="1"/>
  <c r="AL391" i="4"/>
  <c r="AK391" i="4" s="1"/>
  <c r="AL390" i="4"/>
  <c r="AK390" i="4" s="1"/>
  <c r="AL389" i="4"/>
  <c r="AK389" i="4" s="1"/>
  <c r="AL388" i="4"/>
  <c r="AK388" i="4" s="1"/>
  <c r="AL387" i="4"/>
  <c r="AK387" i="4" s="1"/>
  <c r="AL386" i="4"/>
  <c r="AK386" i="4" s="1"/>
  <c r="AL385" i="4"/>
  <c r="AK385" i="4" s="1"/>
  <c r="AL384" i="4"/>
  <c r="AK384" i="4" s="1"/>
  <c r="AL383" i="4"/>
  <c r="AK383" i="4" s="1"/>
  <c r="AL382" i="4"/>
  <c r="AK382" i="4" s="1"/>
  <c r="AL381" i="4"/>
  <c r="AK381" i="4" s="1"/>
  <c r="AL380" i="4"/>
  <c r="AK380" i="4" s="1"/>
  <c r="AL379" i="4"/>
  <c r="AK379" i="4" s="1"/>
  <c r="AL378" i="4"/>
  <c r="AK378" i="4" s="1"/>
  <c r="AL377" i="4"/>
  <c r="AK377" i="4" s="1"/>
  <c r="AL376" i="4"/>
  <c r="AK376" i="4" s="1"/>
  <c r="AL375" i="4"/>
  <c r="AK375" i="4" s="1"/>
  <c r="AL374" i="4"/>
  <c r="AK374" i="4" s="1"/>
  <c r="AL373" i="4"/>
  <c r="AK373" i="4" s="1"/>
  <c r="AL372" i="4"/>
  <c r="AK372" i="4" s="1"/>
  <c r="AL371" i="4"/>
  <c r="AK371" i="4" s="1"/>
  <c r="AL370" i="4"/>
  <c r="AK370" i="4" s="1"/>
  <c r="AL369" i="4"/>
  <c r="AK369" i="4" s="1"/>
  <c r="AL368" i="4"/>
  <c r="AK368" i="4" s="1"/>
  <c r="AL367" i="4"/>
  <c r="AK367" i="4" s="1"/>
  <c r="AL366" i="4"/>
  <c r="AK366" i="4" s="1"/>
  <c r="AL365" i="4"/>
  <c r="AK365" i="4" s="1"/>
  <c r="AL364" i="4"/>
  <c r="AK364" i="4" s="1"/>
  <c r="AL363" i="4"/>
  <c r="AK363" i="4" s="1"/>
  <c r="AL362" i="4"/>
  <c r="AK362" i="4" s="1"/>
  <c r="AL361" i="4"/>
  <c r="AK361" i="4" s="1"/>
  <c r="AL360" i="4"/>
  <c r="AK360" i="4" s="1"/>
  <c r="AL359" i="4"/>
  <c r="AK359" i="4" s="1"/>
  <c r="AL358" i="4"/>
  <c r="AK358" i="4" s="1"/>
  <c r="AL357" i="4"/>
  <c r="AK357" i="4" s="1"/>
  <c r="AL356" i="4"/>
  <c r="AK356" i="4" s="1"/>
  <c r="AL355" i="4"/>
  <c r="AK355" i="4" s="1"/>
  <c r="AL354" i="4"/>
  <c r="AK354" i="4" s="1"/>
  <c r="AL353" i="4"/>
  <c r="AK353" i="4" s="1"/>
  <c r="AL352" i="4"/>
  <c r="AK352" i="4" s="1"/>
  <c r="AL351" i="4"/>
  <c r="AK351" i="4" s="1"/>
  <c r="AL350" i="4"/>
  <c r="AK350" i="4" s="1"/>
  <c r="AL349" i="4"/>
  <c r="AK349" i="4" s="1"/>
  <c r="AL348" i="4"/>
  <c r="AK348" i="4" s="1"/>
  <c r="AL347" i="4"/>
  <c r="AK347" i="4" s="1"/>
  <c r="AL346" i="4"/>
  <c r="AK346" i="4" s="1"/>
  <c r="AL345" i="4"/>
  <c r="AK345" i="4" s="1"/>
  <c r="AL344" i="4"/>
  <c r="AK344" i="4" s="1"/>
  <c r="AL343" i="4"/>
  <c r="AK343" i="4" s="1"/>
  <c r="AL342" i="4"/>
  <c r="AK342" i="4" s="1"/>
  <c r="AL341" i="4"/>
  <c r="AK341" i="4" s="1"/>
  <c r="AL340" i="4"/>
  <c r="AK340" i="4" s="1"/>
  <c r="AL339" i="4"/>
  <c r="AK339" i="4" s="1"/>
  <c r="AL338" i="4"/>
  <c r="AK338" i="4" s="1"/>
  <c r="AL337" i="4"/>
  <c r="AK337" i="4" s="1"/>
  <c r="AL336" i="4"/>
  <c r="AK336" i="4" s="1"/>
  <c r="AL335" i="4"/>
  <c r="AK335" i="4" s="1"/>
  <c r="AL334" i="4"/>
  <c r="AK334" i="4" s="1"/>
  <c r="AL333" i="4"/>
  <c r="AK333" i="4" s="1"/>
  <c r="AL332" i="4"/>
  <c r="AK332" i="4" s="1"/>
  <c r="AL331" i="4"/>
  <c r="AK331" i="4" s="1"/>
  <c r="AL330" i="4"/>
  <c r="AK330" i="4" s="1"/>
  <c r="AL329" i="4"/>
  <c r="AK329" i="4" s="1"/>
  <c r="AL328" i="4"/>
  <c r="AK328" i="4" s="1"/>
  <c r="AL327" i="4"/>
  <c r="AK327" i="4" s="1"/>
  <c r="AL326" i="4"/>
  <c r="AK326" i="4" s="1"/>
  <c r="AL325" i="4"/>
  <c r="AK325" i="4" s="1"/>
  <c r="AL324" i="4"/>
  <c r="AK324" i="4" s="1"/>
  <c r="AL323" i="4"/>
  <c r="AK323" i="4" s="1"/>
  <c r="AL322" i="4"/>
  <c r="AK322" i="4" s="1"/>
  <c r="AL321" i="4"/>
  <c r="AK321" i="4" s="1"/>
  <c r="AL320" i="4"/>
  <c r="AK320" i="4" s="1"/>
  <c r="AL319" i="4"/>
  <c r="AK319" i="4" s="1"/>
  <c r="AL318" i="4"/>
  <c r="AK318" i="4" s="1"/>
  <c r="AL317" i="4"/>
  <c r="AK317" i="4" s="1"/>
  <c r="AL316" i="4"/>
  <c r="AK316" i="4" s="1"/>
  <c r="AL315" i="4"/>
  <c r="AK315" i="4" s="1"/>
  <c r="AL314" i="4"/>
  <c r="AK314" i="4" s="1"/>
  <c r="AL313" i="4"/>
  <c r="AK313" i="4" s="1"/>
  <c r="AL312" i="4"/>
  <c r="AK312" i="4" s="1"/>
  <c r="AL311" i="4"/>
  <c r="AK311" i="4" s="1"/>
  <c r="AL310" i="4"/>
  <c r="AK310" i="4" s="1"/>
  <c r="AL309" i="4"/>
  <c r="AK309" i="4" s="1"/>
  <c r="AL308" i="4"/>
  <c r="AK308" i="4" s="1"/>
  <c r="AL307" i="4"/>
  <c r="AK307" i="4" s="1"/>
  <c r="AL306" i="4"/>
  <c r="AK306" i="4" s="1"/>
  <c r="AL305" i="4"/>
  <c r="AK305" i="4" s="1"/>
  <c r="AL304" i="4"/>
  <c r="AK304" i="4" s="1"/>
  <c r="AL303" i="4"/>
  <c r="AK303" i="4" s="1"/>
  <c r="AL302" i="4"/>
  <c r="AK302" i="4" s="1"/>
  <c r="AL301" i="4"/>
  <c r="AK301" i="4" s="1"/>
  <c r="AL300" i="4"/>
  <c r="AK300" i="4" s="1"/>
  <c r="AL299" i="4"/>
  <c r="AK299" i="4" s="1"/>
  <c r="AL298" i="4"/>
  <c r="AK298" i="4" s="1"/>
  <c r="AL297" i="4"/>
  <c r="AK297" i="4" s="1"/>
  <c r="AL296" i="4"/>
  <c r="AK296" i="4" s="1"/>
  <c r="AL295" i="4"/>
  <c r="AK295" i="4" s="1"/>
  <c r="AL294" i="4"/>
  <c r="AK294" i="4" s="1"/>
  <c r="AL293" i="4"/>
  <c r="AK293" i="4" s="1"/>
  <c r="AL292" i="4"/>
  <c r="AK292" i="4" s="1"/>
  <c r="AL291" i="4"/>
  <c r="AK291" i="4" s="1"/>
  <c r="AL290" i="4"/>
  <c r="AK290" i="4" s="1"/>
  <c r="AL289" i="4"/>
  <c r="AK289" i="4" s="1"/>
  <c r="AL288" i="4"/>
  <c r="AK288" i="4" s="1"/>
  <c r="AL287" i="4"/>
  <c r="AK287" i="4" s="1"/>
  <c r="AL286" i="4"/>
  <c r="AK286" i="4" s="1"/>
  <c r="AL285" i="4"/>
  <c r="AK285" i="4" s="1"/>
  <c r="AL284" i="4"/>
  <c r="AK284" i="4" s="1"/>
  <c r="AL283" i="4"/>
  <c r="AK283" i="4" s="1"/>
  <c r="AL282" i="4"/>
  <c r="AK282" i="4" s="1"/>
  <c r="AL281" i="4"/>
  <c r="AK281" i="4" s="1"/>
  <c r="AL280" i="4"/>
  <c r="AK280" i="4" s="1"/>
  <c r="AL279" i="4"/>
  <c r="AK279" i="4" s="1"/>
  <c r="AL278" i="4"/>
  <c r="AK278" i="4" s="1"/>
  <c r="AL277" i="4"/>
  <c r="AK277" i="4" s="1"/>
  <c r="AL276" i="4"/>
  <c r="AK276" i="4" s="1"/>
  <c r="AL275" i="4"/>
  <c r="AK275" i="4" s="1"/>
  <c r="AL274" i="4"/>
  <c r="AK274" i="4" s="1"/>
  <c r="AL273" i="4"/>
  <c r="AK273" i="4" s="1"/>
  <c r="AL272" i="4"/>
  <c r="AK272" i="4" s="1"/>
  <c r="AL271" i="4"/>
  <c r="AK271" i="4" s="1"/>
  <c r="AL270" i="4"/>
  <c r="AK270" i="4" s="1"/>
  <c r="AL269" i="4"/>
  <c r="AK269" i="4" s="1"/>
  <c r="AL268" i="4"/>
  <c r="AK268" i="4" s="1"/>
  <c r="AL267" i="4"/>
  <c r="AK267" i="4" s="1"/>
  <c r="AL266" i="4"/>
  <c r="AK266" i="4" s="1"/>
  <c r="AL265" i="4"/>
  <c r="AK265" i="4" s="1"/>
  <c r="AL264" i="4"/>
  <c r="AK264" i="4" s="1"/>
  <c r="AL263" i="4"/>
  <c r="AK263" i="4" s="1"/>
  <c r="AL262" i="4"/>
  <c r="AK262" i="4" s="1"/>
  <c r="AL261" i="4"/>
  <c r="AK261" i="4" s="1"/>
  <c r="AL260" i="4"/>
  <c r="AK260" i="4" s="1"/>
  <c r="AL259" i="4"/>
  <c r="AK259" i="4" s="1"/>
  <c r="AL258" i="4"/>
  <c r="AK258" i="4" s="1"/>
  <c r="AL257" i="4"/>
  <c r="AK257" i="4" s="1"/>
  <c r="AL256" i="4"/>
  <c r="AK256" i="4" s="1"/>
  <c r="AL255" i="4"/>
  <c r="AK255" i="4" s="1"/>
  <c r="AL254" i="4"/>
  <c r="AK254" i="4" s="1"/>
  <c r="AL253" i="4"/>
  <c r="AK253" i="4" s="1"/>
  <c r="AL252" i="4"/>
  <c r="AK252" i="4" s="1"/>
  <c r="AL251" i="4"/>
  <c r="AK251" i="4" s="1"/>
  <c r="AL250" i="4"/>
  <c r="AK250" i="4" s="1"/>
  <c r="AL249" i="4"/>
  <c r="AK249" i="4" s="1"/>
  <c r="AL248" i="4"/>
  <c r="AK248" i="4" s="1"/>
  <c r="AL247" i="4"/>
  <c r="AK247" i="4" s="1"/>
  <c r="AL246" i="4"/>
  <c r="AK246" i="4" s="1"/>
  <c r="AL245" i="4"/>
  <c r="AK245" i="4" s="1"/>
  <c r="AL244" i="4"/>
  <c r="AK244" i="4" s="1"/>
  <c r="AL243" i="4"/>
  <c r="AK243" i="4" s="1"/>
  <c r="AL242" i="4"/>
  <c r="AK242" i="4" s="1"/>
  <c r="AL241" i="4"/>
  <c r="AK241" i="4" s="1"/>
  <c r="AL240" i="4"/>
  <c r="AK240" i="4" s="1"/>
  <c r="AL239" i="4"/>
  <c r="AK239" i="4" s="1"/>
  <c r="AL238" i="4"/>
  <c r="AK238" i="4" s="1"/>
  <c r="AL237" i="4"/>
  <c r="AK237" i="4" s="1"/>
  <c r="AL236" i="4"/>
  <c r="AK236" i="4" s="1"/>
  <c r="AL235" i="4"/>
  <c r="AK235" i="4" s="1"/>
  <c r="AL234" i="4"/>
  <c r="AK234" i="4" s="1"/>
  <c r="AL233" i="4"/>
  <c r="AK233" i="4" s="1"/>
  <c r="AL232" i="4"/>
  <c r="AK232" i="4" s="1"/>
  <c r="AL231" i="4"/>
  <c r="AK231" i="4" s="1"/>
  <c r="AL230" i="4"/>
  <c r="AK230" i="4" s="1"/>
  <c r="AL229" i="4"/>
  <c r="AK229" i="4" s="1"/>
  <c r="AL228" i="4"/>
  <c r="AK228" i="4" s="1"/>
  <c r="AL227" i="4"/>
  <c r="AK227" i="4" s="1"/>
  <c r="AL226" i="4"/>
  <c r="AK226" i="4" s="1"/>
  <c r="AL225" i="4"/>
  <c r="AK225" i="4" s="1"/>
  <c r="AL224" i="4"/>
  <c r="AK224" i="4" s="1"/>
  <c r="AL223" i="4"/>
  <c r="AK223" i="4" s="1"/>
  <c r="AL222" i="4"/>
  <c r="AK222" i="4" s="1"/>
  <c r="AL221" i="4"/>
  <c r="AK221" i="4" s="1"/>
  <c r="AL220" i="4"/>
  <c r="AK220" i="4" s="1"/>
  <c r="AL219" i="4"/>
  <c r="AK219" i="4" s="1"/>
  <c r="AL218" i="4"/>
  <c r="AK218" i="4" s="1"/>
  <c r="AL217" i="4"/>
  <c r="AK217" i="4" s="1"/>
  <c r="AL216" i="4"/>
  <c r="AK216" i="4" s="1"/>
  <c r="AL215" i="4"/>
  <c r="AK215" i="4" s="1"/>
  <c r="AL214" i="4"/>
  <c r="AK214" i="4" s="1"/>
  <c r="AL213" i="4"/>
  <c r="AK213" i="4" s="1"/>
  <c r="AL212" i="4"/>
  <c r="AK212" i="4" s="1"/>
  <c r="AL211" i="4"/>
  <c r="AK211" i="4" s="1"/>
  <c r="AL210" i="4"/>
  <c r="AK210" i="4" s="1"/>
  <c r="AL209" i="4"/>
  <c r="AK209" i="4" s="1"/>
  <c r="AL208" i="4"/>
  <c r="AK208" i="4" s="1"/>
  <c r="AL207" i="4"/>
  <c r="AK207" i="4" s="1"/>
  <c r="AL206" i="4"/>
  <c r="AK206" i="4" s="1"/>
  <c r="AL205" i="4"/>
  <c r="AK205" i="4" s="1"/>
  <c r="AL204" i="4"/>
  <c r="AK204" i="4" s="1"/>
  <c r="AL203" i="4"/>
  <c r="AK203" i="4" s="1"/>
  <c r="AL202" i="4"/>
  <c r="AK202" i="4" s="1"/>
  <c r="AL201" i="4"/>
  <c r="AK201" i="4" s="1"/>
  <c r="AL200" i="4"/>
  <c r="AK200" i="4" s="1"/>
  <c r="AL199" i="4"/>
  <c r="AK199" i="4" s="1"/>
  <c r="AL198" i="4"/>
  <c r="AK198" i="4" s="1"/>
  <c r="AL197" i="4"/>
  <c r="AK197" i="4" s="1"/>
  <c r="AL196" i="4"/>
  <c r="AK196" i="4" s="1"/>
  <c r="AL195" i="4"/>
  <c r="AK195" i="4" s="1"/>
  <c r="AL194" i="4"/>
  <c r="AK194" i="4" s="1"/>
  <c r="AL193" i="4"/>
  <c r="AK193" i="4" s="1"/>
  <c r="AL192" i="4"/>
  <c r="AK192" i="4" s="1"/>
  <c r="AL191" i="4"/>
  <c r="AK191" i="4" s="1"/>
  <c r="AL190" i="4"/>
  <c r="AK190" i="4" s="1"/>
  <c r="AL189" i="4"/>
  <c r="AK189" i="4" s="1"/>
  <c r="AL188" i="4"/>
  <c r="AK188" i="4" s="1"/>
  <c r="AL187" i="4"/>
  <c r="AK187" i="4" s="1"/>
  <c r="AL186" i="4"/>
  <c r="AK186" i="4" s="1"/>
  <c r="AL185" i="4"/>
  <c r="AK185" i="4" s="1"/>
  <c r="AL184" i="4"/>
  <c r="AK184" i="4" s="1"/>
  <c r="AL183" i="4"/>
  <c r="AK183" i="4" s="1"/>
  <c r="AL182" i="4"/>
  <c r="AK182" i="4" s="1"/>
  <c r="AL181" i="4"/>
  <c r="AK181" i="4" s="1"/>
  <c r="AL180" i="4"/>
  <c r="AK180" i="4" s="1"/>
  <c r="AL179" i="4"/>
  <c r="AK179" i="4" s="1"/>
  <c r="AL178" i="4"/>
  <c r="AK178" i="4" s="1"/>
  <c r="AL177" i="4"/>
  <c r="AK177" i="4" s="1"/>
  <c r="AL176" i="4"/>
  <c r="AK176" i="4" s="1"/>
  <c r="AL175" i="4"/>
  <c r="AK175" i="4" s="1"/>
  <c r="AL174" i="4"/>
  <c r="AK174" i="4" s="1"/>
  <c r="AL173" i="4"/>
  <c r="AK173" i="4" s="1"/>
  <c r="AL172" i="4"/>
  <c r="AK172" i="4" s="1"/>
  <c r="AL171" i="4"/>
  <c r="AK171" i="4" s="1"/>
  <c r="AL170" i="4"/>
  <c r="AK170" i="4" s="1"/>
  <c r="AL169" i="4"/>
  <c r="AK169" i="4" s="1"/>
  <c r="AL168" i="4"/>
  <c r="AK168" i="4" s="1"/>
  <c r="AL167" i="4"/>
  <c r="AK167" i="4" s="1"/>
  <c r="AL166" i="4"/>
  <c r="AK166" i="4" s="1"/>
  <c r="AL165" i="4"/>
  <c r="AK165" i="4" s="1"/>
  <c r="AL164" i="4"/>
  <c r="AK164" i="4" s="1"/>
  <c r="AL163" i="4"/>
  <c r="AK163" i="4" s="1"/>
  <c r="AL162" i="4"/>
  <c r="AK162" i="4" s="1"/>
  <c r="AL161" i="4"/>
  <c r="AK161" i="4" s="1"/>
  <c r="AL160" i="4"/>
  <c r="AK160" i="4" s="1"/>
  <c r="AL159" i="4"/>
  <c r="AK159" i="4" s="1"/>
  <c r="AL158" i="4"/>
  <c r="AK158" i="4" s="1"/>
  <c r="AL157" i="4"/>
  <c r="AK157" i="4" s="1"/>
  <c r="AL156" i="4"/>
  <c r="AK156" i="4" s="1"/>
  <c r="AL155" i="4"/>
  <c r="AK155" i="4" s="1"/>
  <c r="AL154" i="4"/>
  <c r="AK154" i="4" s="1"/>
  <c r="AL153" i="4"/>
  <c r="AK153" i="4" s="1"/>
  <c r="AL152" i="4"/>
  <c r="AK152" i="4" s="1"/>
  <c r="AL151" i="4"/>
  <c r="AK151" i="4" s="1"/>
  <c r="AL150" i="4"/>
  <c r="AK150" i="4" s="1"/>
  <c r="AL149" i="4"/>
  <c r="AK149" i="4" s="1"/>
  <c r="AL148" i="4"/>
  <c r="AK148" i="4" s="1"/>
  <c r="AL147" i="4"/>
  <c r="AK147" i="4" s="1"/>
  <c r="AL146" i="4"/>
  <c r="AK146" i="4" s="1"/>
  <c r="AL145" i="4"/>
  <c r="AK145" i="4" s="1"/>
  <c r="AL144" i="4"/>
  <c r="AK144" i="4" s="1"/>
  <c r="AL143" i="4"/>
  <c r="AK143" i="4" s="1"/>
  <c r="AL142" i="4"/>
  <c r="AK142" i="4" s="1"/>
  <c r="AL141" i="4"/>
  <c r="AK141" i="4" s="1"/>
  <c r="AL140" i="4"/>
  <c r="AK140" i="4" s="1"/>
  <c r="AL139" i="4"/>
  <c r="AK139" i="4" s="1"/>
  <c r="AL138" i="4"/>
  <c r="AK138" i="4" s="1"/>
  <c r="AL137" i="4"/>
  <c r="AK137" i="4" s="1"/>
  <c r="AL136" i="4"/>
  <c r="AK136" i="4" s="1"/>
  <c r="AL135" i="4"/>
  <c r="AK135" i="4" s="1"/>
  <c r="AL134" i="4"/>
  <c r="AK134" i="4" s="1"/>
  <c r="AL133" i="4"/>
  <c r="AK133" i="4" s="1"/>
  <c r="AL132" i="4"/>
  <c r="AK132" i="4" s="1"/>
  <c r="AL131" i="4"/>
  <c r="AK131" i="4" s="1"/>
  <c r="AL130" i="4"/>
  <c r="AK130" i="4" s="1"/>
  <c r="AL129" i="4"/>
  <c r="AK129" i="4" s="1"/>
  <c r="AL128" i="4"/>
  <c r="AK128" i="4" s="1"/>
  <c r="AL127" i="4"/>
  <c r="AK127" i="4" s="1"/>
  <c r="AL126" i="4"/>
  <c r="AK126" i="4" s="1"/>
  <c r="AL125" i="4"/>
  <c r="AK125" i="4" s="1"/>
  <c r="AL124" i="4"/>
  <c r="AK124" i="4" s="1"/>
  <c r="AL122" i="4"/>
  <c r="AK122" i="4" s="1"/>
  <c r="AL121" i="4"/>
  <c r="AK121" i="4" s="1"/>
  <c r="AL120" i="4"/>
  <c r="AK120" i="4" s="1"/>
  <c r="AL119" i="4"/>
  <c r="AK119" i="4" s="1"/>
  <c r="AL118" i="4"/>
  <c r="AK118" i="4" s="1"/>
  <c r="AL117" i="4"/>
  <c r="AK117" i="4" s="1"/>
  <c r="AL116" i="4"/>
  <c r="AK116" i="4" s="1"/>
  <c r="AL115" i="4"/>
  <c r="AK115" i="4" s="1"/>
  <c r="AL114" i="4"/>
  <c r="AK114" i="4" s="1"/>
  <c r="AL113" i="4"/>
  <c r="AK113" i="4" s="1"/>
  <c r="AL112" i="4"/>
  <c r="AK112" i="4" s="1"/>
  <c r="AL111" i="4"/>
  <c r="AK111" i="4" s="1"/>
  <c r="AL110" i="4"/>
  <c r="AK110" i="4" s="1"/>
  <c r="AL109" i="4"/>
  <c r="AK109" i="4" s="1"/>
  <c r="AL108" i="4"/>
  <c r="AK108" i="4" s="1"/>
  <c r="AL107" i="4"/>
  <c r="AK107" i="4" s="1"/>
  <c r="AL106" i="4"/>
  <c r="AK106" i="4" s="1"/>
  <c r="AL105" i="4"/>
  <c r="AK105" i="4" s="1"/>
  <c r="AL104" i="4"/>
  <c r="AK104" i="4" s="1"/>
  <c r="AL103" i="4"/>
  <c r="AK103" i="4" s="1"/>
  <c r="AL102" i="4"/>
  <c r="AK102" i="4" s="1"/>
  <c r="AL101" i="4"/>
  <c r="AK101" i="4" s="1"/>
  <c r="AL100" i="4"/>
  <c r="AK100" i="4" s="1"/>
  <c r="AL99" i="4"/>
  <c r="AK99" i="4" s="1"/>
  <c r="AL98" i="4"/>
  <c r="AK98" i="4" s="1"/>
  <c r="AL97" i="4"/>
  <c r="AK97" i="4" s="1"/>
  <c r="AL96" i="4"/>
  <c r="AK96" i="4" s="1"/>
  <c r="AL95" i="4"/>
  <c r="AK95" i="4" s="1"/>
  <c r="AL94" i="4"/>
  <c r="AK94" i="4" s="1"/>
  <c r="AL93" i="4"/>
  <c r="AK93" i="4" s="1"/>
  <c r="AL92" i="4"/>
  <c r="AK92" i="4" s="1"/>
  <c r="AL91" i="4"/>
  <c r="AK91" i="4" s="1"/>
  <c r="AL90" i="4"/>
  <c r="AK90" i="4" s="1"/>
  <c r="AL89" i="4"/>
  <c r="AK89" i="4" s="1"/>
  <c r="AL88" i="4"/>
  <c r="AK88" i="4" s="1"/>
  <c r="AL87" i="4"/>
  <c r="AK87" i="4" s="1"/>
  <c r="AL86" i="4"/>
  <c r="AK86" i="4" s="1"/>
  <c r="AL85" i="4"/>
  <c r="AK85" i="4" s="1"/>
  <c r="AL84" i="4"/>
  <c r="AK84" i="4" s="1"/>
  <c r="AL82" i="4"/>
  <c r="AK82" i="4" s="1"/>
  <c r="AL81" i="4"/>
  <c r="AK81" i="4" s="1"/>
  <c r="AL80" i="4"/>
  <c r="AK80" i="4" s="1"/>
  <c r="AL79" i="4"/>
  <c r="AK79" i="4" s="1"/>
  <c r="AL78" i="4"/>
  <c r="AK78" i="4" s="1"/>
  <c r="AL77" i="4"/>
  <c r="AK77" i="4" s="1"/>
  <c r="AL76" i="4"/>
  <c r="AK76" i="4" s="1"/>
  <c r="AL75" i="4"/>
  <c r="AK75" i="4" s="1"/>
  <c r="AL74" i="4"/>
  <c r="AK74" i="4" s="1"/>
  <c r="AL73" i="4"/>
  <c r="AK73" i="4" s="1"/>
  <c r="AL72" i="4"/>
  <c r="AK72" i="4" s="1"/>
  <c r="AL71" i="4"/>
  <c r="AK71" i="4" s="1"/>
  <c r="AL70" i="4"/>
  <c r="AK70" i="4" s="1"/>
  <c r="AL69" i="4"/>
  <c r="AK69" i="4" s="1"/>
  <c r="AL68" i="4"/>
  <c r="AK68" i="4" s="1"/>
  <c r="AL67" i="4"/>
  <c r="AK67" i="4" s="1"/>
  <c r="AL66" i="4"/>
  <c r="AK66" i="4" s="1"/>
  <c r="AL65" i="4"/>
  <c r="AK65" i="4" s="1"/>
  <c r="AL64" i="4"/>
  <c r="AK64" i="4" s="1"/>
  <c r="AL63" i="4"/>
  <c r="AK63" i="4" s="1"/>
  <c r="AL62" i="4"/>
  <c r="AK62" i="4" s="1"/>
  <c r="AL61" i="4"/>
  <c r="AK61" i="4" s="1"/>
  <c r="AL60" i="4"/>
  <c r="AK60" i="4" s="1"/>
  <c r="AL59" i="4"/>
  <c r="AK59" i="4" s="1"/>
  <c r="AL58" i="4"/>
  <c r="AK58" i="4" s="1"/>
  <c r="AL57" i="4"/>
  <c r="AK57" i="4" s="1"/>
  <c r="AL56" i="4"/>
  <c r="AK56" i="4" s="1"/>
  <c r="AL55" i="4"/>
  <c r="AK55" i="4" s="1"/>
  <c r="AL54" i="4"/>
  <c r="AK54" i="4" s="1"/>
  <c r="AL53" i="4"/>
  <c r="AK53" i="4" s="1"/>
  <c r="AL52" i="4"/>
  <c r="AK52" i="4" s="1"/>
  <c r="AL51" i="4"/>
  <c r="AK51" i="4" s="1"/>
  <c r="AL50" i="4"/>
  <c r="AK50" i="4" s="1"/>
  <c r="AL49" i="4"/>
  <c r="AK49" i="4" s="1"/>
  <c r="AL48" i="4"/>
  <c r="AK48" i="4" s="1"/>
  <c r="AL47" i="4"/>
  <c r="AK47" i="4" s="1"/>
  <c r="AL46" i="4"/>
  <c r="AK46" i="4" s="1"/>
  <c r="AL45" i="4"/>
  <c r="AK45" i="4" s="1"/>
  <c r="AL44" i="4"/>
  <c r="AK44" i="4" s="1"/>
  <c r="AL43" i="4"/>
  <c r="AK43" i="4" s="1"/>
  <c r="AL42" i="4"/>
  <c r="AK42" i="4" s="1"/>
  <c r="K42" i="4"/>
  <c r="AL41" i="4"/>
  <c r="AK41" i="4" s="1"/>
  <c r="AL40" i="4"/>
  <c r="AK40" i="4" s="1"/>
  <c r="X40" i="4"/>
  <c r="W40" i="4"/>
  <c r="AL39" i="4"/>
  <c r="AK39" i="4" s="1"/>
  <c r="X39" i="4"/>
  <c r="W39" i="4"/>
  <c r="AL38" i="4"/>
  <c r="AK38" i="4" s="1"/>
  <c r="X38" i="4"/>
  <c r="W38" i="4"/>
  <c r="AL37" i="4"/>
  <c r="AK37" i="4" s="1"/>
  <c r="X37" i="4"/>
  <c r="W37" i="4"/>
  <c r="AL36" i="4"/>
  <c r="AK36" i="4" s="1"/>
  <c r="X36" i="4"/>
  <c r="W36" i="4"/>
  <c r="AL35" i="4"/>
  <c r="AK35" i="4" s="1"/>
  <c r="X35" i="4"/>
  <c r="W35" i="4"/>
  <c r="AL34" i="4"/>
  <c r="AK34" i="4" s="1"/>
  <c r="AL33" i="4"/>
  <c r="AK33" i="4" s="1"/>
  <c r="AL32" i="4"/>
  <c r="AK32" i="4" s="1"/>
  <c r="AL31" i="4"/>
  <c r="AK31" i="4" s="1"/>
  <c r="AL30" i="4"/>
  <c r="AK30" i="4" s="1"/>
  <c r="AL29" i="4"/>
  <c r="AK29" i="4" s="1"/>
  <c r="AC28" i="4"/>
  <c r="AC30" i="4" s="1"/>
  <c r="AL28" i="4"/>
  <c r="AK28" i="4" s="1"/>
  <c r="AL27" i="4"/>
  <c r="AK27" i="4" s="1"/>
  <c r="AL26" i="4"/>
  <c r="AK26" i="4" s="1"/>
  <c r="AK25" i="4"/>
  <c r="AL24" i="4"/>
  <c r="AK24" i="4" s="1"/>
  <c r="AL23" i="4"/>
  <c r="AK23" i="4" s="1"/>
  <c r="AL22" i="4"/>
  <c r="AK22" i="4" s="1"/>
  <c r="Y35" i="4" l="1"/>
  <c r="Y36" i="4"/>
  <c r="Y37" i="4"/>
  <c r="Y39" i="4"/>
  <c r="Y40" i="4"/>
  <c r="Y38" i="4"/>
  <c r="S42" i="4"/>
</calcChain>
</file>

<file path=xl/sharedStrings.xml><?xml version="1.0" encoding="utf-8"?>
<sst xmlns="http://schemas.openxmlformats.org/spreadsheetml/2006/main" count="1174" uniqueCount="967">
  <si>
    <t>Transbordeur combiné</t>
  </si>
  <si>
    <t>J 690</t>
  </si>
  <si>
    <t>J 691</t>
  </si>
  <si>
    <t>Début</t>
  </si>
  <si>
    <t>DATE</t>
  </si>
  <si>
    <t>INTERVENANTS</t>
  </si>
  <si>
    <t>D 200</t>
  </si>
  <si>
    <t>J 660-CHA-721</t>
  </si>
  <si>
    <t>Infrastructure</t>
  </si>
  <si>
    <t>Indéterminé</t>
  </si>
  <si>
    <t>Automate - Informatique</t>
  </si>
  <si>
    <t>A 920</t>
  </si>
  <si>
    <t>COUT TOTAL P.R.</t>
  </si>
  <si>
    <t>F 381</t>
  </si>
  <si>
    <t>F 382</t>
  </si>
  <si>
    <t>B 70</t>
  </si>
  <si>
    <t>Philippe BOURE</t>
  </si>
  <si>
    <t>0 2</t>
  </si>
  <si>
    <t>Ctrl réglementaire</t>
  </si>
  <si>
    <t>Fabrice JOUBIER</t>
  </si>
  <si>
    <t>Manipulateurs de plafonds</t>
  </si>
  <si>
    <t>Aboubacar</t>
  </si>
  <si>
    <t>David BARON</t>
  </si>
  <si>
    <t>coût Unitaire HT</t>
  </si>
  <si>
    <t>SVF</t>
  </si>
  <si>
    <t>D 230</t>
  </si>
  <si>
    <t xml:space="preserve">Table pivotante </t>
  </si>
  <si>
    <t>J 678</t>
  </si>
  <si>
    <t>J 682-029</t>
  </si>
  <si>
    <t>J 678-030</t>
  </si>
  <si>
    <t>J 678-031</t>
  </si>
  <si>
    <t>J 678-032</t>
  </si>
  <si>
    <t>J 678-033</t>
  </si>
  <si>
    <t>J 678-034</t>
  </si>
  <si>
    <t>J 678-035</t>
  </si>
  <si>
    <t>J 678-036</t>
  </si>
  <si>
    <t>J 678-037</t>
  </si>
  <si>
    <t>J 678-038</t>
  </si>
  <si>
    <t>YT</t>
  </si>
  <si>
    <t>CM</t>
  </si>
  <si>
    <t>Arnaud MILTGEN</t>
  </si>
  <si>
    <t>Eric NOTRET</t>
  </si>
  <si>
    <t>David PERRUCHAS</t>
  </si>
  <si>
    <t>Yann ROTHAIS</t>
  </si>
  <si>
    <t>Rodrigue TEHEIUR</t>
  </si>
  <si>
    <t>Stérenn VALET-FIOLLEAU</t>
  </si>
  <si>
    <t>H 481</t>
  </si>
  <si>
    <t>En cours</t>
  </si>
  <si>
    <t>J 661-PSI-017</t>
  </si>
  <si>
    <t>Correctif</t>
  </si>
  <si>
    <t xml:space="preserve">A faire </t>
  </si>
  <si>
    <t>Utilisation anormale</t>
  </si>
  <si>
    <t>Préventif</t>
  </si>
  <si>
    <t>DEFAUT MAJEUR</t>
  </si>
  <si>
    <t>ETAT</t>
  </si>
  <si>
    <t>COMPTE RENDU D'INTERVENTION</t>
  </si>
  <si>
    <t>Fin d'intervention</t>
  </si>
  <si>
    <t>O.T. n°</t>
  </si>
  <si>
    <t>Nom du Demandeur</t>
  </si>
  <si>
    <t>Equipement</t>
  </si>
  <si>
    <t>Date</t>
  </si>
  <si>
    <t>Heure</t>
  </si>
  <si>
    <t>MC DAVIS</t>
  </si>
  <si>
    <t>J 661-VPN-009</t>
  </si>
  <si>
    <t>Propreté</t>
  </si>
  <si>
    <t>-</t>
  </si>
  <si>
    <t>DB</t>
  </si>
  <si>
    <t>J 642</t>
  </si>
  <si>
    <t>E 310</t>
  </si>
  <si>
    <t>A 900</t>
  </si>
  <si>
    <t>E 301</t>
  </si>
  <si>
    <t>F 370</t>
  </si>
  <si>
    <t>C 190</t>
  </si>
  <si>
    <t>J 644</t>
  </si>
  <si>
    <t>Scie à panneaux</t>
  </si>
  <si>
    <t>Postes de stockage n°1</t>
  </si>
  <si>
    <t>J 660-GER-663</t>
  </si>
  <si>
    <t>H 491</t>
  </si>
  <si>
    <t>Mickael COCAULT</t>
  </si>
  <si>
    <t>J 660-ELG-668</t>
  </si>
  <si>
    <t>Table de finition des planchers</t>
  </si>
  <si>
    <t>Désignation - référence</t>
  </si>
  <si>
    <t>YR</t>
  </si>
  <si>
    <t>J 660-ESC-677</t>
  </si>
  <si>
    <t>J 660-ESC-678</t>
  </si>
  <si>
    <t>J 660-ESC-679</t>
  </si>
  <si>
    <t>J 660-ESC-680</t>
  </si>
  <si>
    <t>J 660-ESC-682</t>
  </si>
  <si>
    <t>Silvère GARCIA</t>
  </si>
  <si>
    <t>Youri KARPOV</t>
  </si>
  <si>
    <t>J 640</t>
  </si>
  <si>
    <t>Zone Montage</t>
  </si>
  <si>
    <t>Conception</t>
  </si>
  <si>
    <t>Etanchéité</t>
  </si>
  <si>
    <t>Mécanique</t>
  </si>
  <si>
    <t>G 436</t>
  </si>
  <si>
    <t>Table de mise à niveau</t>
  </si>
  <si>
    <t>H 499</t>
  </si>
  <si>
    <t>L'ensemble de la ligne de prod</t>
  </si>
  <si>
    <t>J 681</t>
  </si>
  <si>
    <t>J 673</t>
  </si>
  <si>
    <t>SAMI NOOSAN D30G</t>
  </si>
  <si>
    <t>F 350</t>
  </si>
  <si>
    <t>J 661-SRT-022</t>
  </si>
  <si>
    <t>J 661-DQ1-016</t>
  </si>
  <si>
    <t>J 661-PER-013</t>
  </si>
  <si>
    <t>J 661-MLX-012</t>
  </si>
  <si>
    <t>J 661-SRT-004</t>
  </si>
  <si>
    <t>Gwénaelle BERTHOMIER</t>
  </si>
  <si>
    <t>Jean françois BELNA</t>
  </si>
  <si>
    <t>J 660-ELG-670</t>
  </si>
  <si>
    <t>J 660-MAN-470</t>
  </si>
  <si>
    <t>0 3</t>
  </si>
  <si>
    <t>E 305</t>
  </si>
  <si>
    <t>CRITERE TECHNIQUE</t>
  </si>
  <si>
    <t>SPECIFICATIONS</t>
  </si>
  <si>
    <t>Déréglement</t>
  </si>
  <si>
    <t>Autre</t>
  </si>
  <si>
    <t>J 682-015</t>
  </si>
  <si>
    <t>J 682-018</t>
  </si>
  <si>
    <t>J 682-019</t>
  </si>
  <si>
    <t>J 682-020</t>
  </si>
  <si>
    <t>J 682-024</t>
  </si>
  <si>
    <t>J 682-026</t>
  </si>
  <si>
    <t>J 682-027</t>
  </si>
  <si>
    <t>J 682-028</t>
  </si>
  <si>
    <t>J 671</t>
  </si>
  <si>
    <t>Convoyeur</t>
  </si>
  <si>
    <t>Hervé TILLOY</t>
  </si>
  <si>
    <t>J 682-012</t>
  </si>
  <si>
    <t>J 682-013</t>
  </si>
  <si>
    <t>Positionnement des supports</t>
  </si>
  <si>
    <t>Zone globale Usinage (3)</t>
  </si>
  <si>
    <t>A 931</t>
  </si>
  <si>
    <t>OT recherché n°</t>
  </si>
  <si>
    <t xml:space="preserve">  = dernière semaine éditée</t>
  </si>
  <si>
    <t xml:space="preserve">Portails PRODUCTION </t>
  </si>
  <si>
    <t>Liste Demandeurs</t>
  </si>
  <si>
    <t>Demande d'intervention</t>
  </si>
  <si>
    <t>Sans objet - Aucun</t>
  </si>
  <si>
    <t>J 695</t>
  </si>
  <si>
    <t>J 660-GER-662</t>
  </si>
  <si>
    <t>F 395</t>
  </si>
  <si>
    <t>Sébastien DOUMENC</t>
  </si>
  <si>
    <t>Abandonné</t>
  </si>
  <si>
    <t>Laurent COUEDEL</t>
  </si>
  <si>
    <t>Frédéric DERRIEN</t>
  </si>
  <si>
    <t>J 661-PPU-021</t>
  </si>
  <si>
    <t>E 320</t>
  </si>
  <si>
    <t>J 641</t>
  </si>
  <si>
    <t>Code équipement</t>
  </si>
  <si>
    <t>TYPE D'INTERVENTION</t>
  </si>
  <si>
    <t>TOTAL HEURES</t>
  </si>
  <si>
    <t>H 495</t>
  </si>
  <si>
    <t>Convoyeur pas à pas (court)</t>
  </si>
  <si>
    <t>Convoyeur pas à pas (long)</t>
  </si>
  <si>
    <t>Compresseur n°1</t>
  </si>
  <si>
    <t>Compresseur n°2</t>
  </si>
  <si>
    <t>D 210</t>
  </si>
  <si>
    <t>J 660-MAN-482</t>
  </si>
  <si>
    <t>J 660-MAN-720</t>
  </si>
  <si>
    <t>J 660-MTC-610</t>
  </si>
  <si>
    <t>J 660-MTC-620</t>
  </si>
  <si>
    <t>J 660-PON-630</t>
  </si>
  <si>
    <t>J 660-PRT-651</t>
  </si>
  <si>
    <t>Lubrification</t>
  </si>
  <si>
    <t>J 672</t>
  </si>
  <si>
    <t>B 80</t>
  </si>
  <si>
    <t>Profileuse</t>
  </si>
  <si>
    <t>Bruno GRATIEN</t>
  </si>
  <si>
    <t>Att. Pièces</t>
  </si>
  <si>
    <t>Usure</t>
  </si>
  <si>
    <t>Réglage</t>
  </si>
  <si>
    <t>0 8</t>
  </si>
  <si>
    <t xml:space="preserve">Jointoiement 300/1 </t>
  </si>
  <si>
    <t>Zone 5 postes de jointoiement</t>
  </si>
  <si>
    <t>Chargement tôle</t>
  </si>
  <si>
    <t>Imprimante DATAMAX</t>
  </si>
  <si>
    <t>Robot d'encollage</t>
  </si>
  <si>
    <t>Robot manipulateur</t>
  </si>
  <si>
    <t>A 930</t>
  </si>
  <si>
    <t>J 661-SRT-002</t>
  </si>
  <si>
    <t>Transbordeur basculeur</t>
  </si>
  <si>
    <t>Transbordeur</t>
  </si>
  <si>
    <t xml:space="preserve">Portails EXPEDITION </t>
  </si>
  <si>
    <t xml:space="preserve">Portails RECEPTION </t>
  </si>
  <si>
    <t>Joël RIMAJOU</t>
  </si>
  <si>
    <t>Mohamed LACHGAR</t>
  </si>
  <si>
    <t>Christophe ROBINET</t>
  </si>
  <si>
    <t>François LERAY</t>
  </si>
  <si>
    <t>Nordine LAHMIYAD</t>
  </si>
  <si>
    <t>Electromécanique</t>
  </si>
  <si>
    <t>J 661-VPN-010</t>
  </si>
  <si>
    <t>Manipulateur des supports</t>
  </si>
  <si>
    <t>Manipulateur de cloisons</t>
  </si>
  <si>
    <t>G 431</t>
  </si>
  <si>
    <t>B 31</t>
  </si>
  <si>
    <t>D 220</t>
  </si>
  <si>
    <t xml:space="preserve">Table de chargement manuelle </t>
  </si>
  <si>
    <t xml:space="preserve">Groupe d'aspiration </t>
  </si>
  <si>
    <t>A 910</t>
  </si>
  <si>
    <t>Alimentation</t>
  </si>
  <si>
    <t>Sébastien FORGET</t>
  </si>
  <si>
    <t>Chauffage + aérotherme</t>
  </si>
  <si>
    <t>0 6</t>
  </si>
  <si>
    <t>Poste montage équipement 1</t>
  </si>
  <si>
    <t>Poste montage équipement 2</t>
  </si>
  <si>
    <t>Poste montage équipement 3</t>
  </si>
  <si>
    <t>Poste montage équipement 4</t>
  </si>
  <si>
    <t>Poste montage équipement 5</t>
  </si>
  <si>
    <t>Poste montage équipement 6</t>
  </si>
  <si>
    <t>Poste d'assemblage</t>
  </si>
  <si>
    <t>Table assemblage cabines</t>
  </si>
  <si>
    <t>Zone globale Transfert (4)</t>
  </si>
  <si>
    <t>Logan LANGE</t>
  </si>
  <si>
    <t>B 90</t>
  </si>
  <si>
    <t>Zone globale Encollage (1)</t>
  </si>
  <si>
    <t>Zone globale Stockeur (2)</t>
  </si>
  <si>
    <t>B 40</t>
  </si>
  <si>
    <t>J 660-PRT-654</t>
  </si>
  <si>
    <t>H 460</t>
  </si>
  <si>
    <t>J 660-MCH-732</t>
  </si>
  <si>
    <t>0 5</t>
  </si>
  <si>
    <t>J 661-SRT-003</t>
  </si>
  <si>
    <t>J 660-PAL-665</t>
  </si>
  <si>
    <t>Robot d'usinage</t>
  </si>
  <si>
    <t>Support d'outils</t>
  </si>
  <si>
    <t>Banc de test en eau</t>
  </si>
  <si>
    <t>J 660-CHA-661</t>
  </si>
  <si>
    <t>heures</t>
  </si>
  <si>
    <t>J 660-PRT-705</t>
  </si>
  <si>
    <t>Sureté</t>
  </si>
  <si>
    <t>A 940</t>
  </si>
  <si>
    <t>G 433</t>
  </si>
  <si>
    <t>G 432</t>
  </si>
  <si>
    <t>G 434</t>
  </si>
  <si>
    <t>J 661</t>
  </si>
  <si>
    <t>J 660</t>
  </si>
  <si>
    <t>F 391</t>
  </si>
  <si>
    <t>0 1</t>
  </si>
  <si>
    <t>0 9</t>
  </si>
  <si>
    <t>Cisaille</t>
  </si>
  <si>
    <t>Criticité :</t>
  </si>
  <si>
    <t>Grave</t>
  </si>
  <si>
    <t>Réseau d'aspiration</t>
  </si>
  <si>
    <t>F 396</t>
  </si>
  <si>
    <t>Autre groupe d'aspiration</t>
  </si>
  <si>
    <t>F 380</t>
  </si>
  <si>
    <t>Maxime DAVID</t>
  </si>
  <si>
    <t>Table de finition manuelle</t>
  </si>
  <si>
    <t>J 661-SRT-008</t>
  </si>
  <si>
    <t>escabeau 4 marches</t>
  </si>
  <si>
    <t>Mimoun YAHYAOUI</t>
  </si>
  <si>
    <t>Mohamed SALAA</t>
  </si>
  <si>
    <t>C 100</t>
  </si>
  <si>
    <t>escabeau 6 marches</t>
  </si>
  <si>
    <t>G 410</t>
  </si>
  <si>
    <t>G 400</t>
  </si>
  <si>
    <t>G 420</t>
  </si>
  <si>
    <t>Autom - Inform</t>
  </si>
  <si>
    <t>Autres</t>
  </si>
  <si>
    <t>G 430</t>
  </si>
  <si>
    <t>C 165</t>
  </si>
  <si>
    <t>J 660-PRT-652</t>
  </si>
  <si>
    <t>E 300</t>
  </si>
  <si>
    <t>J 670</t>
  </si>
  <si>
    <t>Poinçonneuse</t>
  </si>
  <si>
    <t>F 383</t>
  </si>
  <si>
    <t>F 384</t>
  </si>
  <si>
    <t>F 386</t>
  </si>
  <si>
    <t>F 387</t>
  </si>
  <si>
    <t>G 425</t>
  </si>
  <si>
    <t>G 437</t>
  </si>
  <si>
    <t>G 439</t>
  </si>
  <si>
    <t>H 465</t>
  </si>
  <si>
    <t>H 492</t>
  </si>
  <si>
    <t>J 643</t>
  </si>
  <si>
    <t>J 682-014</t>
  </si>
  <si>
    <t>Claude BIGUET</t>
  </si>
  <si>
    <t>J 682</t>
  </si>
  <si>
    <t>H 450</t>
  </si>
  <si>
    <t>G 435</t>
  </si>
  <si>
    <t>Eric ROSNARHO</t>
  </si>
  <si>
    <t xml:space="preserve">Portails CLOTURE </t>
  </si>
  <si>
    <t>MY</t>
  </si>
  <si>
    <t>0 0</t>
  </si>
  <si>
    <t>Postes de stockage n°2</t>
  </si>
  <si>
    <t>J 661-PER-014</t>
  </si>
  <si>
    <t>B 30</t>
  </si>
  <si>
    <t>TTU</t>
  </si>
  <si>
    <t>Total Arrêt de Production</t>
  </si>
  <si>
    <t>F 385</t>
  </si>
  <si>
    <t>Composant HS</t>
  </si>
  <si>
    <t>Soldé</t>
  </si>
  <si>
    <t>Choc</t>
  </si>
  <si>
    <t>Amélioration</t>
  </si>
  <si>
    <t>Hydro-Pneu</t>
  </si>
  <si>
    <t>E 330</t>
  </si>
  <si>
    <t>J 660-POT- 631</t>
  </si>
  <si>
    <t>F 360</t>
  </si>
  <si>
    <t xml:space="preserve">Gacheur continu </t>
  </si>
  <si>
    <t>MANITOU MSI50</t>
  </si>
  <si>
    <t xml:space="preserve">Palonnier pour fourches </t>
  </si>
  <si>
    <t>Réseau pneumatique</t>
  </si>
  <si>
    <t>0 4</t>
  </si>
  <si>
    <t>Qté</t>
  </si>
  <si>
    <t>Durée</t>
  </si>
  <si>
    <t>Fin</t>
  </si>
  <si>
    <t>Cédric MESLET</t>
  </si>
  <si>
    <t>PIECES DE RECHANGE ET MATERIELS</t>
  </si>
  <si>
    <t>TITRE ET OBJET DE LA DEMANDE</t>
  </si>
  <si>
    <t>E 340</t>
  </si>
  <si>
    <t>Yoann TOMASSET</t>
  </si>
  <si>
    <t>Yannick ALTAMAR</t>
  </si>
  <si>
    <t>escabeau 4 marches JOINTEMENT</t>
  </si>
  <si>
    <t>Porte coulissante accueil</t>
  </si>
  <si>
    <t>J 660-ECH-733</t>
  </si>
  <si>
    <t>J 660-CHA-722</t>
  </si>
  <si>
    <t xml:space="preserve">FAMILLE : R.U.S. </t>
  </si>
  <si>
    <t>FAMILLE : O.P.</t>
  </si>
  <si>
    <t>FAMILLE : TRANSPALETTES</t>
  </si>
  <si>
    <t>FAMILLE : BENNES DECHETS</t>
  </si>
  <si>
    <t>9 Kg Poudre (ABC)</t>
  </si>
  <si>
    <t>J 660-EXU-734</t>
  </si>
  <si>
    <t>FAMILLE : ROBOT EXPED</t>
  </si>
  <si>
    <t>FAMILLE : CHARIOT CHANTIER</t>
  </si>
  <si>
    <t>Alexi CHEVALIER</t>
  </si>
  <si>
    <t>Date de fin prévue</t>
  </si>
  <si>
    <t>Gaëtan GRANGIER</t>
  </si>
  <si>
    <t>Patricia LE TARGAT</t>
  </si>
  <si>
    <t>Zone Atelier de Maintenance (pas de machine)</t>
  </si>
  <si>
    <t>Q 706</t>
  </si>
  <si>
    <t>Temps d'intervention</t>
  </si>
  <si>
    <t>DB + x</t>
  </si>
  <si>
    <t>Houria BELHADI</t>
  </si>
  <si>
    <t>Baptiste ANSQUER</t>
  </si>
  <si>
    <t>Mathieu HOSSARD</t>
  </si>
  <si>
    <t>H 500</t>
  </si>
  <si>
    <t>SERTISSEUSE VIPER-VIRAX</t>
  </si>
  <si>
    <t>PERCEUSE-MILWAUKEE</t>
  </si>
  <si>
    <t>VISSEUSE A EMBOUT -MAKITA</t>
  </si>
  <si>
    <t>J 661 - PPU-107</t>
  </si>
  <si>
    <t>J 661 - PPU-109</t>
  </si>
  <si>
    <t>J 661 - VMN-126</t>
  </si>
  <si>
    <t>J 661 - SRT-127</t>
  </si>
  <si>
    <t>J 661 - SCR-128</t>
  </si>
  <si>
    <t>Ozer TOSUN</t>
  </si>
  <si>
    <t>Warren LECHERBONNIER</t>
  </si>
  <si>
    <t>BA</t>
  </si>
  <si>
    <t>CH</t>
  </si>
  <si>
    <t>LD</t>
  </si>
  <si>
    <t>Clément HAYE</t>
  </si>
  <si>
    <t xml:space="preserve">Guillaume FOURAGE </t>
  </si>
  <si>
    <t xml:space="preserve">Mickael RABY </t>
  </si>
  <si>
    <t>J 682-042</t>
  </si>
  <si>
    <t>racine</t>
  </si>
  <si>
    <t>nb caract</t>
  </si>
  <si>
    <t>J 661 - SRT-129</t>
  </si>
  <si>
    <t>J 682-043</t>
  </si>
  <si>
    <t>J 682-044</t>
  </si>
  <si>
    <t>J 682-045</t>
  </si>
  <si>
    <t>J 682-046</t>
  </si>
  <si>
    <t>J 682-047</t>
  </si>
  <si>
    <t>J 682-048</t>
  </si>
  <si>
    <t>J 682-049</t>
  </si>
  <si>
    <t>J 682-050</t>
  </si>
  <si>
    <t>J 682-051</t>
  </si>
  <si>
    <t>J 682-052</t>
  </si>
  <si>
    <t>J 682-053</t>
  </si>
  <si>
    <t>J 682-054</t>
  </si>
  <si>
    <t>J 682-055</t>
  </si>
  <si>
    <t>J 682-056</t>
  </si>
  <si>
    <t>J 682-057</t>
  </si>
  <si>
    <t>J 682-061</t>
  </si>
  <si>
    <t>J 661 - VIS-130</t>
  </si>
  <si>
    <t>J 661 - VIS-131</t>
  </si>
  <si>
    <t>attoumani HOUMADI</t>
  </si>
  <si>
    <t>PLR</t>
  </si>
  <si>
    <t>Hervé MARREC</t>
  </si>
  <si>
    <t>J 661 - VIS-134</t>
  </si>
  <si>
    <t>J 661 - VIS-135</t>
  </si>
  <si>
    <t>Fatiha CHAOUCH</t>
  </si>
  <si>
    <t>J 660-ESC-735</t>
  </si>
  <si>
    <t>J 660-ESC-736</t>
  </si>
  <si>
    <t>J 661 - VMN-137</t>
  </si>
  <si>
    <t>J 661 - CLP-139</t>
  </si>
  <si>
    <t>J 661 - PSF-142</t>
  </si>
  <si>
    <t>Mohamed intérim</t>
  </si>
  <si>
    <t>David ANNEE</t>
  </si>
  <si>
    <t>TT</t>
  </si>
  <si>
    <t>Thomas TROUILLARD</t>
  </si>
  <si>
    <t>J 661 - VMN-146</t>
  </si>
  <si>
    <t>PERCEUSE A MANDRIN-MAKITA</t>
  </si>
  <si>
    <t>J 660-EXT-034</t>
  </si>
  <si>
    <t>J 661 - VIS-025</t>
  </si>
  <si>
    <t>J 661 - VIS-029</t>
  </si>
  <si>
    <t>J 661 - VIS-030</t>
  </si>
  <si>
    <t>J 661 - VIS-031</t>
  </si>
  <si>
    <t>J 661 - SCR-047</t>
  </si>
  <si>
    <t>J 661 - CLP-058</t>
  </si>
  <si>
    <t>J 661 - CLP-061</t>
  </si>
  <si>
    <t>J 661 - VIS-062</t>
  </si>
  <si>
    <t>J 661 - CLP-066</t>
  </si>
  <si>
    <t>J 661 - NET-090</t>
  </si>
  <si>
    <t>MC + PLR</t>
  </si>
  <si>
    <t>TT + MG</t>
  </si>
  <si>
    <t>Christian MICHEL</t>
  </si>
  <si>
    <t>TT + MG + CM</t>
  </si>
  <si>
    <t>Patrice JACQ</t>
  </si>
  <si>
    <t>SADEB</t>
  </si>
  <si>
    <t>DB + CM</t>
  </si>
  <si>
    <t>Damien LE RUEZ</t>
  </si>
  <si>
    <t>Maintenance</t>
  </si>
  <si>
    <t>J 661 - SCR-145</t>
  </si>
  <si>
    <t>J 661 - ASP-147</t>
  </si>
  <si>
    <t>Sewa FUMEY</t>
  </si>
  <si>
    <t>J 661 - SST-150</t>
  </si>
  <si>
    <t xml:space="preserve">Assemblage du cadre </t>
  </si>
  <si>
    <t>Michael CAUX</t>
  </si>
  <si>
    <t>Mériadec GAIGNARD</t>
  </si>
  <si>
    <t>Simon LEVEQUE</t>
  </si>
  <si>
    <t>CM + SL</t>
  </si>
  <si>
    <t>J 661 - PER -157</t>
  </si>
  <si>
    <t>J 661 - PER-156</t>
  </si>
  <si>
    <t>J 661 - PSF-151</t>
  </si>
  <si>
    <t>J 661 - VIS-153</t>
  </si>
  <si>
    <t>Outil 1</t>
  </si>
  <si>
    <t>Outil 2</t>
  </si>
  <si>
    <t>Outil 3</t>
  </si>
  <si>
    <t>Outil 4</t>
  </si>
  <si>
    <t>Outil 5</t>
  </si>
  <si>
    <t>Outil 6</t>
  </si>
  <si>
    <t>Outil 7</t>
  </si>
  <si>
    <t>Déshumidificateur KAESER</t>
  </si>
  <si>
    <t>Séparateur d'huile KAESER</t>
  </si>
  <si>
    <t>Réseau électrique du batiment</t>
  </si>
  <si>
    <t>F 397</t>
  </si>
  <si>
    <t>E.V rinçage évacuation jointoiement</t>
  </si>
  <si>
    <t>Réseau informatique  et logiciel</t>
  </si>
  <si>
    <t>Cloueur (dont J661-CLP-058 &amp; 061 &amp; 066)</t>
  </si>
  <si>
    <t>Téléphonie</t>
  </si>
  <si>
    <t>FAMILLE : CHARIOT USINAGE</t>
  </si>
  <si>
    <t xml:space="preserve">Gerbeur manuel </t>
  </si>
  <si>
    <t>CHARIOT BT CARGO GAZ</t>
  </si>
  <si>
    <t>Escabeau expédition</t>
  </si>
  <si>
    <t>Vérin noir simple effet 40/60 course 700mm</t>
  </si>
  <si>
    <t>J 681-001</t>
  </si>
  <si>
    <t>Chariot de mise en place cabine, jaune</t>
  </si>
  <si>
    <t>Robot filmeuse de cabine</t>
  </si>
  <si>
    <t>J 671-010</t>
  </si>
  <si>
    <t>J 671-013</t>
  </si>
  <si>
    <t>J 671-015</t>
  </si>
  <si>
    <t>Vérin carrossier "DEMA France" 10T</t>
  </si>
  <si>
    <t>FAMILLE : LOCATION</t>
  </si>
  <si>
    <t>Julien BOSC</t>
  </si>
  <si>
    <t>Atelier</t>
  </si>
  <si>
    <t>J 661-HIL-1083746</t>
  </si>
  <si>
    <t>J 661-HIL-1083740</t>
  </si>
  <si>
    <t>LOCATION HILTI CADRAGE 1</t>
  </si>
  <si>
    <t>LOCATION HILTI CADRAGE 2</t>
  </si>
  <si>
    <t>Cadrage 1</t>
  </si>
  <si>
    <t>Cadrage 2</t>
  </si>
  <si>
    <t>Outillage, matériel,
dispositions particulières…</t>
  </si>
  <si>
    <t>Heure/s</t>
  </si>
  <si>
    <t>J 682-041</t>
  </si>
  <si>
    <t>Mathieu CLARAC</t>
  </si>
  <si>
    <t xml:space="preserve">Monte charge 3 niveaux </t>
  </si>
  <si>
    <t>Geoffrey GICQUIAUD</t>
  </si>
  <si>
    <t>Ascenseur &gt; D 220</t>
  </si>
  <si>
    <t>Maintenance &gt; (Bureau, commandes, devis)</t>
  </si>
  <si>
    <t>Aujourd'hui   &gt;</t>
  </si>
  <si>
    <t>Semaine    &gt;</t>
  </si>
  <si>
    <t xml:space="preserve">Liste des équipements </t>
  </si>
  <si>
    <t xml:space="preserve">racine </t>
  </si>
  <si>
    <t>B 10</t>
  </si>
  <si>
    <t xml:space="preserve">Zone de chargement </t>
  </si>
  <si>
    <t>B 50</t>
  </si>
  <si>
    <t>Bossage des supports</t>
  </si>
  <si>
    <t>B 60</t>
  </si>
  <si>
    <t>Poste de pulvérisation</t>
  </si>
  <si>
    <t>B 81</t>
  </si>
  <si>
    <t>Tête d'encollage</t>
  </si>
  <si>
    <t>B 91</t>
  </si>
  <si>
    <t>Pompe secondaire 1</t>
  </si>
  <si>
    <t>B 92</t>
  </si>
  <si>
    <t>Pompe secondaire 2</t>
  </si>
  <si>
    <t>B 93</t>
  </si>
  <si>
    <t>Pompe secondaire 3</t>
  </si>
  <si>
    <t>B 94</t>
  </si>
  <si>
    <t>Pompe secondaire 4</t>
  </si>
  <si>
    <t>B 95</t>
  </si>
  <si>
    <t>Stockeur 1 &gt; D 210</t>
  </si>
  <si>
    <t>E 302</t>
  </si>
  <si>
    <t>Jointoiement 300/2</t>
  </si>
  <si>
    <t>E 303</t>
  </si>
  <si>
    <t>Jointoiement 305/1</t>
  </si>
  <si>
    <t>E 304</t>
  </si>
  <si>
    <t>Jointoiement 305/2</t>
  </si>
  <si>
    <t xml:space="preserve">Jointoiement 305/3 </t>
  </si>
  <si>
    <t>Ascenseur &gt; E 310</t>
  </si>
  <si>
    <t>Stockeur 2 &gt; E 320</t>
  </si>
  <si>
    <t>F 388</t>
  </si>
  <si>
    <t>Passerelle nacelle prépa plafond</t>
  </si>
  <si>
    <t>Groupe production A.C.</t>
  </si>
  <si>
    <t>Monte charge 2 niveaux</t>
  </si>
  <si>
    <t>Pont roulant 3200 Kg</t>
  </si>
  <si>
    <t>Palan sur potence tournante 2500Kg</t>
  </si>
  <si>
    <t>J 660-PRT-653</t>
  </si>
  <si>
    <t>FAMILLE : PLATEAU FACES</t>
  </si>
  <si>
    <t>Zone de fabrication Huisserie</t>
  </si>
  <si>
    <t>Coupe radiale Huisserie</t>
  </si>
  <si>
    <t>J 692</t>
  </si>
  <si>
    <t>Perforation 1 Huisserie</t>
  </si>
  <si>
    <t>J 693</t>
  </si>
  <si>
    <t>Perforation 2 Huisserie</t>
  </si>
  <si>
    <t>J 694</t>
  </si>
  <si>
    <t>Table d'assemblage Huisserie</t>
  </si>
  <si>
    <t>Perceuse à colonne grise</t>
  </si>
  <si>
    <t>K 701</t>
  </si>
  <si>
    <t>Zone préparation (pas de machine)</t>
  </si>
  <si>
    <t>L 702</t>
  </si>
  <si>
    <t>Zone pose gros équipements (pas de machine)</t>
  </si>
  <si>
    <t>M 703</t>
  </si>
  <si>
    <t>Zone test eau (pas de machine)</t>
  </si>
  <si>
    <t>N 704</t>
  </si>
  <si>
    <t>Zone Finition Emballage (pas de machine)</t>
  </si>
  <si>
    <t>P 705</t>
  </si>
  <si>
    <t>Zone Chantier (pas de machine)</t>
  </si>
  <si>
    <t>J 660-EXT-001</t>
  </si>
  <si>
    <t>9 l eau add. (AB)</t>
  </si>
  <si>
    <t>J 660-EXT-002</t>
  </si>
  <si>
    <t>J 660-EXT-003</t>
  </si>
  <si>
    <t>2 Kg CO2 (B)</t>
  </si>
  <si>
    <t>J 660-ELC-003</t>
  </si>
  <si>
    <t>Contrôle lot électricité</t>
  </si>
  <si>
    <t>J 660-EXT-004</t>
  </si>
  <si>
    <t>J 660-EXT-005</t>
  </si>
  <si>
    <t>J 660-EXT-006</t>
  </si>
  <si>
    <t>J 660-EXT-007</t>
  </si>
  <si>
    <t>J 660-EXT-008</t>
  </si>
  <si>
    <t>J 660-EXT-009</t>
  </si>
  <si>
    <t>6 l eau add. (AB)</t>
  </si>
  <si>
    <t>J 660-EXT-010</t>
  </si>
  <si>
    <t>J 660-EXT-011</t>
  </si>
  <si>
    <t>J 660-EXT-012</t>
  </si>
  <si>
    <t>J 660-EXT-013</t>
  </si>
  <si>
    <t>exticteurs à ajouter à l'étage</t>
  </si>
  <si>
    <t>J 660-EXT-014</t>
  </si>
  <si>
    <t>J 660-EXT-015</t>
  </si>
  <si>
    <t>J 660-EXT-016</t>
  </si>
  <si>
    <t>J 660-EXT-017</t>
  </si>
  <si>
    <t>J 660-EXT-018</t>
  </si>
  <si>
    <t>J 660-EXT-019</t>
  </si>
  <si>
    <t>J 660-EXT-020</t>
  </si>
  <si>
    <t>J 660-EXT-021</t>
  </si>
  <si>
    <t>J 660-EXT-022</t>
  </si>
  <si>
    <t>5 Kg CO2 (B)</t>
  </si>
  <si>
    <t>J 660-EXT-023</t>
  </si>
  <si>
    <t>J 660-EXT-024</t>
  </si>
  <si>
    <t>J 660-EXT-025</t>
  </si>
  <si>
    <t>J 660-EXT-026</t>
  </si>
  <si>
    <t>J 660-EXT-027</t>
  </si>
  <si>
    <t>J 660-EXT-028</t>
  </si>
  <si>
    <t>J 660-EXT-029</t>
  </si>
  <si>
    <t>J 660-EXT-030</t>
  </si>
  <si>
    <t>J 660-EXT-031</t>
  </si>
  <si>
    <t>J 660-EXT-032</t>
  </si>
  <si>
    <t>J 660-EXT-033</t>
  </si>
  <si>
    <t>J 660-EXT-035</t>
  </si>
  <si>
    <t>J 660-EXT-036</t>
  </si>
  <si>
    <t>J 660-EXT-037</t>
  </si>
  <si>
    <t>Exticteurs à ajouter au RDC</t>
  </si>
  <si>
    <t>J 660-EXT-038</t>
  </si>
  <si>
    <t>J 660-EXT-039</t>
  </si>
  <si>
    <t>J 660-EXT-050</t>
  </si>
  <si>
    <t xml:space="preserve">Ensemble des extincteurs </t>
  </si>
  <si>
    <t xml:space="preserve">Gerbeur électrique </t>
  </si>
  <si>
    <t>J 660-SGL-667</t>
  </si>
  <si>
    <t>Sangle d'élingage pour profileuse</t>
  </si>
  <si>
    <t>Elingue chaine MAGI 8m (4*2m)</t>
  </si>
  <si>
    <t>J 660-ELG-669</t>
  </si>
  <si>
    <t>Elingue chaine 0,7m (1brin et 2 crochets)</t>
  </si>
  <si>
    <t>Elingue chaine 16m (4*4m)</t>
  </si>
  <si>
    <t>J 660-ESC-673</t>
  </si>
  <si>
    <t>J 660-ESC-674</t>
  </si>
  <si>
    <t>J 660-ESC-675</t>
  </si>
  <si>
    <t>J 660-ESC-676</t>
  </si>
  <si>
    <t>J 660-ESC-681</t>
  </si>
  <si>
    <t>escabeau 3 marches</t>
  </si>
  <si>
    <t>J 660-ESC-683</t>
  </si>
  <si>
    <t>escabeau 5 marches</t>
  </si>
  <si>
    <t>J 660-ESC-684</t>
  </si>
  <si>
    <t>J 660-ESC-685</t>
  </si>
  <si>
    <t>J 660-ECH-686</t>
  </si>
  <si>
    <t>échelle rigide simple 6 échelons</t>
  </si>
  <si>
    <t>J 660-ECH-687</t>
  </si>
  <si>
    <t>J 660-ECH-688</t>
  </si>
  <si>
    <t>échelle rigide simple 15 échelons</t>
  </si>
  <si>
    <t>J 660-ECH-689</t>
  </si>
  <si>
    <t>J 660-ECH-690</t>
  </si>
  <si>
    <t>J 660-ECH-691</t>
  </si>
  <si>
    <t>échelle à coulisse 2 plans, 11 échelons</t>
  </si>
  <si>
    <t>J 660-ESC-692</t>
  </si>
  <si>
    <t>escabeau 7 marches année 2009</t>
  </si>
  <si>
    <t>J 660-ESC-693</t>
  </si>
  <si>
    <t>escabeau 3 marches année 2007</t>
  </si>
  <si>
    <t>J 660-ESC-694</t>
  </si>
  <si>
    <t xml:space="preserve">escabeau 5 marches </t>
  </si>
  <si>
    <t>J 660-ESC-695</t>
  </si>
  <si>
    <t>J 660-ESC-696</t>
  </si>
  <si>
    <t>J 660-ESC-697</t>
  </si>
  <si>
    <t>J 660-ESC-698</t>
  </si>
  <si>
    <t>J 660-RSP-701</t>
  </si>
  <si>
    <t>Ballon tampon air comprimé</t>
  </si>
  <si>
    <t>J 660-RSP-702</t>
  </si>
  <si>
    <t>Accumulateur groupe hydraulique PROFILEUSE</t>
  </si>
  <si>
    <t>J 660-RSP-703</t>
  </si>
  <si>
    <t>Accumulateur Décolmatage aspiration centralisé</t>
  </si>
  <si>
    <t>J 660-RSP-704</t>
  </si>
  <si>
    <t>Compresseur poste assemblage cadre</t>
  </si>
  <si>
    <t>J 660-MCH-731</t>
  </si>
  <si>
    <t>Presse à cartons</t>
  </si>
  <si>
    <t>Compacteur</t>
  </si>
  <si>
    <t>Echelle rigide simple 14 barreaux (stockeur)</t>
  </si>
  <si>
    <t>Ensemble des exutoires de fumées</t>
  </si>
  <si>
    <t>J 660-ESC-737</t>
  </si>
  <si>
    <t>J 660-ESC-738</t>
  </si>
  <si>
    <t>Escabeau 5,5 marches</t>
  </si>
  <si>
    <t>J 660-ESC-739</t>
  </si>
  <si>
    <t xml:space="preserve">Escabeau 2,5 marches </t>
  </si>
  <si>
    <t>J 660-ECH-740</t>
  </si>
  <si>
    <t>Echelle 2*10 barreaux</t>
  </si>
  <si>
    <t>J 660-ESC-741</t>
  </si>
  <si>
    <t>J 660-ESC-742</t>
  </si>
  <si>
    <t>J 660-ESC-743</t>
  </si>
  <si>
    <t>J 660-ESC-744</t>
  </si>
  <si>
    <t>Escabeau 6 marches Centaure (Service Nettoyage)</t>
  </si>
  <si>
    <t>J 660--745</t>
  </si>
  <si>
    <t>libre</t>
  </si>
  <si>
    <t>J 661-SRT-001</t>
  </si>
  <si>
    <t>SERTISSEUSE VIPER M20+ SUR BATTERIE-VIRAX</t>
  </si>
  <si>
    <t>J 661-SRT-005</t>
  </si>
  <si>
    <t>MORS DE SERTISSEUSE-VIRAX (MORS)</t>
  </si>
  <si>
    <t>J 661-SRT-006</t>
  </si>
  <si>
    <t>J 661-SRT-007</t>
  </si>
  <si>
    <t>VISSEUSE PNEU A EMBOUT -CP</t>
  </si>
  <si>
    <t>VISSEUSE PNEU A EMBOUT-CP</t>
  </si>
  <si>
    <t>J 661-MLX-011</t>
  </si>
  <si>
    <t>MALAXEUR NOVIPRO 1300W-NOVIPRO</t>
  </si>
  <si>
    <t>PERCEUSE -MILWAUKEE</t>
  </si>
  <si>
    <t>J 661-DQ1-015</t>
  </si>
  <si>
    <t>DISQEUSE Dia 125 -BOSCH</t>
  </si>
  <si>
    <t>DISQEUSE Dia 125 type 9345-SKIL</t>
  </si>
  <si>
    <t>PISTOLET PNEUMATIQUE SILICONE-MR</t>
  </si>
  <si>
    <t>J 661-PER-018</t>
  </si>
  <si>
    <t>J 661-DQ2-019</t>
  </si>
  <si>
    <t>DISQUEUSE Dia 230 -WORX</t>
  </si>
  <si>
    <t>J 661-PPU-020</t>
  </si>
  <si>
    <t>PISTOLET PNEUMATIQUE COLLE PU-SIKA</t>
  </si>
  <si>
    <t>PISTOLET PNEUMATIQUE COLLE PU-DTZ</t>
  </si>
  <si>
    <t>CLINCHEUSE PNEU -RIVCLINCH</t>
  </si>
  <si>
    <t>J 661 - VIS-023</t>
  </si>
  <si>
    <t>VISSEUSE CHOC A EMBOUT CARRE - Model n°LE-192V-30-aucune</t>
  </si>
  <si>
    <t>J 661 - SST-024</t>
  </si>
  <si>
    <t>SCIE SAUTEUSE -BOSCH</t>
  </si>
  <si>
    <t>J 661 - SRT-026</t>
  </si>
  <si>
    <t>CLINCHEUSE PNEU-RIVCLINCH</t>
  </si>
  <si>
    <t>J 661 - SRT-027</t>
  </si>
  <si>
    <t>MORS POUR RAIL GALVA - JUMELES-RIVCLINCH</t>
  </si>
  <si>
    <t>J 661 - SRT-028</t>
  </si>
  <si>
    <t>MORS GALVA - PERPENDICULAIRE-RIVCLINCH</t>
  </si>
  <si>
    <t>J 661 - PSH-032</t>
  </si>
  <si>
    <t>CAR POLISHER -aucune</t>
  </si>
  <si>
    <t>J 661 - SUS-033</t>
  </si>
  <si>
    <t>APPAREIL DE SOUDURE ULTRA SON-MECASONIC</t>
  </si>
  <si>
    <t>J 661 - SUS-034</t>
  </si>
  <si>
    <t>SONOTRODE SPECIALE (= pistolet à US)-MECASONIC</t>
  </si>
  <si>
    <t>J 661 - SCR-035</t>
  </si>
  <si>
    <t>SCIE CIRCULAIRE SUR BATTERIE-KRAFT Tech</t>
  </si>
  <si>
    <t>J 661 - CHA-036</t>
  </si>
  <si>
    <t>CHALUMEAU A AIR CHAUD-LEISTER</t>
  </si>
  <si>
    <t>J 661 - SST-037</t>
  </si>
  <si>
    <t>SCIE SAUTEUSE -MAKITA</t>
  </si>
  <si>
    <t>J 661 - ENR-038</t>
  </si>
  <si>
    <t>ENROULEUR ELECTRIQUE -aucune</t>
  </si>
  <si>
    <t>J 661 - SUS-039</t>
  </si>
  <si>
    <t>J 661 - SUS-040</t>
  </si>
  <si>
    <t>J 661 - CHA-041</t>
  </si>
  <si>
    <t>J 661 - SST-042</t>
  </si>
  <si>
    <t>SCIE SAUTEUSE -AEG</t>
  </si>
  <si>
    <t>J 661 - SRT-043</t>
  </si>
  <si>
    <t>J 661 - SRT-044</t>
  </si>
  <si>
    <t>J 661 - SRT-045</t>
  </si>
  <si>
    <t>J 661 - SRT-046</t>
  </si>
  <si>
    <t>SCIE CIRCULAIRE RADIALE -BOSCH</t>
  </si>
  <si>
    <t>J 661 - VMN-048</t>
  </si>
  <si>
    <t>VISSEUSE A MANDRIN DIA 10, type 6281D-MAKITA</t>
  </si>
  <si>
    <t>J 661 - SST-049</t>
  </si>
  <si>
    <t>SCIE SAUTEUSE JS-55-PRACTYL</t>
  </si>
  <si>
    <t>J 661 - ENR-050</t>
  </si>
  <si>
    <t>ENROULEUR ELECTRIQUE 25m 3G1,5 -TEC-HIT</t>
  </si>
  <si>
    <t>J 661 - PRJ-051</t>
  </si>
  <si>
    <t>PROJECTEUR NOIR AVEC AMPOULE-TOULUM</t>
  </si>
  <si>
    <t>J 661 - ENR-052</t>
  </si>
  <si>
    <t>ENROULEUR 25m-aucune</t>
  </si>
  <si>
    <t>J 661 - PRJ-053</t>
  </si>
  <si>
    <t>PROJECTEUR HALOGENE-EASY LIGHT</t>
  </si>
  <si>
    <t>J 661 - VMN-054</t>
  </si>
  <si>
    <t>VISSEUSE A MANDRIN DIA 13, type GSR 18VE-2LI PRO-BOSCH</t>
  </si>
  <si>
    <t>J 661 - PIS-055</t>
  </si>
  <si>
    <t>SIKA SPRAY GUN, -SIKA</t>
  </si>
  <si>
    <t>J 661 - SRP-056</t>
  </si>
  <si>
    <t>SURPRESSEUR A EAU-</t>
  </si>
  <si>
    <t>J 661 - VMN-057</t>
  </si>
  <si>
    <t>PISTOLET A CLOUS pneu 32 BARS-POWER LITE COMPRESSEUR MAX</t>
  </si>
  <si>
    <t>J 661 - VMN-059</t>
  </si>
  <si>
    <t>VISSEUSE IPP 18/21 DIA 10-ideal power</t>
  </si>
  <si>
    <t>J 661 - PIS-060</t>
  </si>
  <si>
    <t>PISTOLET A CLOUS 32 BARS-POWER LITE COMPRESSEUR MAX</t>
  </si>
  <si>
    <t>VISSEUSE A EMBOUT HEXAGONAL BTD140-MAKITA</t>
  </si>
  <si>
    <t>J 661 - CLP-063</t>
  </si>
  <si>
    <t>ENSEMBLE CLOUEUR 32 BARS-POWER LITE COMPRESSEUR MAX</t>
  </si>
  <si>
    <t>J 661 - SRP-064</t>
  </si>
  <si>
    <t>J 661 - PPU-065</t>
  </si>
  <si>
    <t>PISTOLET COLLE PU-DTZ</t>
  </si>
  <si>
    <t>CLOUEUR PNEUMATIQUE-DUO FAST</t>
  </si>
  <si>
    <t>J 661 - SRP-067</t>
  </si>
  <si>
    <t>SURPRESSEUR A EAU -BRICO DEPOT</t>
  </si>
  <si>
    <t>J 661 - DQ1-068</t>
  </si>
  <si>
    <t>DISQUEUSE Dia 125 -BOSCH</t>
  </si>
  <si>
    <t>J 661 - PSI-069</t>
  </si>
  <si>
    <t>PISTOLET PNEUMATIQUE SILICONE-aucune</t>
  </si>
  <si>
    <t>J 661 - PER-070</t>
  </si>
  <si>
    <t>PERCEUSE HD2E13R-MILWAUKEE</t>
  </si>
  <si>
    <t>J 661 - PRJ-071</t>
  </si>
  <si>
    <t>LAMPE ROUGE-aucune</t>
  </si>
  <si>
    <t>J 661 - VMN-072</t>
  </si>
  <si>
    <t>VISSEUSE ROUGE-BRICO DEPOT</t>
  </si>
  <si>
    <t>J 661 - VPN-073</t>
  </si>
  <si>
    <t>VISSEUSE PNEU A EMBOUT -GP</t>
  </si>
  <si>
    <t>J 661 - DQ2-074</t>
  </si>
  <si>
    <t>DISQUEUSE DIA230-MAKITA</t>
  </si>
  <si>
    <t>J 661 - PER-075</t>
  </si>
  <si>
    <t>J 661 - VIS-076</t>
  </si>
  <si>
    <t>VISSEUSE A EMBOUT-BOSCH</t>
  </si>
  <si>
    <t>J 661 - PCS-077</t>
  </si>
  <si>
    <t>PONCEUSE EXCENTRIQUE -ENERGER</t>
  </si>
  <si>
    <t>J 661 - PRF-078</t>
  </si>
  <si>
    <t>PERFORATEUR-BOSCH</t>
  </si>
  <si>
    <t>J 661 - ENR-079</t>
  </si>
  <si>
    <t>ENROULEUR 3 PRISES-ABL SURSUM</t>
  </si>
  <si>
    <t>J 661 - PCS-080</t>
  </si>
  <si>
    <t>PONCEUSE EXCENTRIQUE-ENERGER</t>
  </si>
  <si>
    <t>J 661 - PRJ-081</t>
  </si>
  <si>
    <t>PROJECTEUR JAUNE-aucune</t>
  </si>
  <si>
    <t>J 661 - DEF-082</t>
  </si>
  <si>
    <t>DEFONCEUSE -X-KRAFT</t>
  </si>
  <si>
    <t>J 661 - SCR-083</t>
  </si>
  <si>
    <t>SCIE CIRCULAIRE DIA 235-HITACHI</t>
  </si>
  <si>
    <t>J 661 - SCR-084</t>
  </si>
  <si>
    <t>J 661 - ENR-085</t>
  </si>
  <si>
    <t>ENROULEUR JAUNE 3 PRISES-aucune</t>
  </si>
  <si>
    <t>J 661 - SCR-086</t>
  </si>
  <si>
    <t>SCIE CIRCULAIRE DIA160-GO ON</t>
  </si>
  <si>
    <t>J 661 - DEF-087</t>
  </si>
  <si>
    <t>DEFONCEUSE -ENERGER</t>
  </si>
  <si>
    <t>J 661 - SCR-088</t>
  </si>
  <si>
    <t>SCIE CIRCULAIRE DIA 184-SKILSAW</t>
  </si>
  <si>
    <t>J 661 - DEF-089</t>
  </si>
  <si>
    <t>BROSSE NETTOYEUSE SOL-NILFISK</t>
  </si>
  <si>
    <t>J 661 - DEF-091</t>
  </si>
  <si>
    <t>DEFONCEUSE-aucune</t>
  </si>
  <si>
    <t>J 661 - RAB-092</t>
  </si>
  <si>
    <t>RABOT -ideal power</t>
  </si>
  <si>
    <t>J 661 - DEF-093</t>
  </si>
  <si>
    <t>J 661 - RAB-094</t>
  </si>
  <si>
    <t>RABOT-ideal power</t>
  </si>
  <si>
    <t>J 661 - DEF-095</t>
  </si>
  <si>
    <t>DEFONCEUSE-KINZO</t>
  </si>
  <si>
    <t>J 661 - RAB-096</t>
  </si>
  <si>
    <t>RABOT 1525-SKIL</t>
  </si>
  <si>
    <t>J 661 - DEF-097</t>
  </si>
  <si>
    <t>DEFONCEUSE -BOSCH</t>
  </si>
  <si>
    <t>J 661 - PCS-098</t>
  </si>
  <si>
    <t>PONCEUSE A BANDE -ENERGER</t>
  </si>
  <si>
    <t>J 661 - SRT-099</t>
  </si>
  <si>
    <t>SERTISSEUSE REMS -REMS</t>
  </si>
  <si>
    <t>J 661 - VMN-100</t>
  </si>
  <si>
    <t>VISSEUSE BATTERIE-WORX</t>
  </si>
  <si>
    <t>J 661 - PCH-101</t>
  </si>
  <si>
    <t>PLAQUE CHAUFFANTE -GEBERIT</t>
  </si>
  <si>
    <t>J 661 - VIS-102</t>
  </si>
  <si>
    <t>VISSEUSE FILAIRE RAFALE -SPIT</t>
  </si>
  <si>
    <t>J 661 - PRJ-103</t>
  </si>
  <si>
    <t>LAMPE TUBE FLUO 28cm-aucune</t>
  </si>
  <si>
    <t>J 661 - SRT-104</t>
  </si>
  <si>
    <t>SERTISSEUSE A INSERT -NEXT TOOLS</t>
  </si>
  <si>
    <t>J 661 - SST-105</t>
  </si>
  <si>
    <t>SCIE SAUTEUSE -MILWAUKEE</t>
  </si>
  <si>
    <t>J 661 - PCS-106</t>
  </si>
  <si>
    <t>PONCEUSE ORBITALE -AEG</t>
  </si>
  <si>
    <t>PISTOLET TRENT600 PU-SIKA</t>
  </si>
  <si>
    <t>J 661 - PIS-108</t>
  </si>
  <si>
    <t>PISTOLET MANUEL COLLE PU600ml-SIKA</t>
  </si>
  <si>
    <t>J 661 - PIS-110</t>
  </si>
  <si>
    <t>J 661 - PPU-111</t>
  </si>
  <si>
    <t>J 661 - PIS-112</t>
  </si>
  <si>
    <t>J 661 - VPN-113</t>
  </si>
  <si>
    <t>VISSEUSE PNEUMATIQUE ROUGE-BRICO DEPOT</t>
  </si>
  <si>
    <t>J 661 - CTR-114</t>
  </si>
  <si>
    <t>CINTREUSE ARBALETTE-VIRAX</t>
  </si>
  <si>
    <t>J 661 - DQ1-115</t>
  </si>
  <si>
    <t>DISQUEUSE-BOSCH</t>
  </si>
  <si>
    <t>J 661 - PER-116</t>
  </si>
  <si>
    <t>PERCEUSE KR703-BLACK &amp; DECKER</t>
  </si>
  <si>
    <t>J 661 - VMN-117</t>
  </si>
  <si>
    <t>VISSEUSE PERCEUSE A BATTERIE-MAKITA</t>
  </si>
  <si>
    <t>J 661 - PSP-118</t>
  </si>
  <si>
    <t>POT SOUS PRESSION COLLE NEOPRENE-</t>
  </si>
  <si>
    <t>J 661 - VMN-119</t>
  </si>
  <si>
    <t>J 661 - SST-120</t>
  </si>
  <si>
    <t>SCIE SAUTEUSE-BOSCH</t>
  </si>
  <si>
    <t>J 661 - VMN-121</t>
  </si>
  <si>
    <t>J 661 - PRF-122</t>
  </si>
  <si>
    <t>PERFORATEUR GBH2-26RE PRO-BOSCH</t>
  </si>
  <si>
    <t>J 661 - CTR-123</t>
  </si>
  <si>
    <t>J 661 - SCR-124</t>
  </si>
  <si>
    <t>SCIE CIRCULAIRE -BOSCH</t>
  </si>
  <si>
    <t>J 661 - VIS-125</t>
  </si>
  <si>
    <t>VISSEUSE A EMBOUT -BOSCH</t>
  </si>
  <si>
    <t>SCIE RADIALE -MAKITA</t>
  </si>
  <si>
    <t>VISSEUSE CHOC A EMBOUT-MAKITA</t>
  </si>
  <si>
    <t>J 661 - PRF-132</t>
  </si>
  <si>
    <t>PERFORATEUR SDS HAMMER-METABO</t>
  </si>
  <si>
    <t>J 661 - PRF-133</t>
  </si>
  <si>
    <t>PERCEUSE VISSEUSE PERCUSSION</t>
  </si>
  <si>
    <t>J 661 - DQ1-136</t>
  </si>
  <si>
    <t>DISQUEUSE LAPIDAIRE D125-BOSCH</t>
  </si>
  <si>
    <t>J 661 - VPN-138</t>
  </si>
  <si>
    <t>VISSEUSE PNEUMATIQUE A EMBOUT-GENERAL PNEUMATIQUE</t>
  </si>
  <si>
    <t>J 661 - PRF-140</t>
  </si>
  <si>
    <t>PERFO SANS FIL-MAKITA</t>
  </si>
  <si>
    <t>J 661 - VIS-141</t>
  </si>
  <si>
    <t>VISSEUSE A EMBOUT-MAKITA</t>
  </si>
  <si>
    <t>PERCEUSE SANS FIL-MAKITA</t>
  </si>
  <si>
    <t>J 661 - SSB-143</t>
  </si>
  <si>
    <t>SCIE SABRE SANS FIL-MAKITA</t>
  </si>
  <si>
    <t>J 661 - PIS-144</t>
  </si>
  <si>
    <t>PISTOLET A SILICONE ELECTRIQUE SANS FIL-MAKITA</t>
  </si>
  <si>
    <t>ASPIRATEUR MAKITA VC3211H</t>
  </si>
  <si>
    <t>J 661 - ASP-148</t>
  </si>
  <si>
    <t>ASPIRATEUR KACHER 220V</t>
  </si>
  <si>
    <t>J 661 - -149</t>
  </si>
  <si>
    <t>SCIE SAUTEUSE MAKITA</t>
  </si>
  <si>
    <t>PERCEUSE MAKITA D13 DDF482 18V</t>
  </si>
  <si>
    <t>J 661 - PSF-152</t>
  </si>
  <si>
    <t>PERCEUSE SANS FILS 18 V DTD146</t>
  </si>
  <si>
    <t>PERCEUSE SANS FILS 18V MAKITA</t>
  </si>
  <si>
    <t>J 661 - VIS-154</t>
  </si>
  <si>
    <t>VISSEUSE CHOC A EMBOUT MAKITA</t>
  </si>
  <si>
    <t>J 661 - PER-155</t>
  </si>
  <si>
    <t>PERCEUSE FILAIRE 1010W MAKITA</t>
  </si>
  <si>
    <t>J 661-PER -160</t>
  </si>
  <si>
    <t>PERCEUSE SANS FILS 18V</t>
  </si>
  <si>
    <t>J 661 - -161</t>
  </si>
  <si>
    <t>J 661-LMP-162</t>
  </si>
  <si>
    <t>LAMPE SANS FILS 18V MAKITA</t>
  </si>
  <si>
    <t>J 661-ENR-163</t>
  </si>
  <si>
    <t>ENROULEUR 230V</t>
  </si>
  <si>
    <t>J 661-ENR-164</t>
  </si>
  <si>
    <t>J 661-ENR-165</t>
  </si>
  <si>
    <t>J 661-SSB-166</t>
  </si>
  <si>
    <t>SCIE SABRE SANS FIL 18V MAKITA</t>
  </si>
  <si>
    <t>J 661-DQ1-167</t>
  </si>
  <si>
    <t>MEULEUSE D'ANGLE D125 230V BOSCH</t>
  </si>
  <si>
    <t>J 661-PER-168</t>
  </si>
  <si>
    <t xml:space="preserve">PERCEUSE FILAIRE 705W MILWAUKEE </t>
  </si>
  <si>
    <t>J 661-DQ1-169</t>
  </si>
  <si>
    <t>MEULEUSE D'ANGLE D 125 FILAIRE MAKITA</t>
  </si>
  <si>
    <t>J 661-DQ3-170</t>
  </si>
  <si>
    <t>MEULEUSE D'ANGLE D 125 SANS FILS MAKITA</t>
  </si>
  <si>
    <t>J 661-VIS-171</t>
  </si>
  <si>
    <t>VISSEUSE A EMBOUT MAKITA</t>
  </si>
  <si>
    <t>J 661-PSF-172</t>
  </si>
  <si>
    <t>J 661-PRF-173</t>
  </si>
  <si>
    <t>PERFORATEUR SANS FILS 18V MAKITA</t>
  </si>
  <si>
    <t>J 661-PSF-174</t>
  </si>
  <si>
    <t>J 661-SSB-175</t>
  </si>
  <si>
    <t xml:space="preserve">SCIE SABRE SANS FILS 18V MAKITA </t>
  </si>
  <si>
    <t>J 661- -176</t>
  </si>
  <si>
    <t>J 661- -177</t>
  </si>
  <si>
    <t>J 661- -178</t>
  </si>
  <si>
    <t>J 661- -179</t>
  </si>
  <si>
    <t>J 661- -180</t>
  </si>
  <si>
    <t>J 661- -181</t>
  </si>
  <si>
    <t>J 661- -182</t>
  </si>
  <si>
    <t>J 661- -183</t>
  </si>
  <si>
    <t>J 661- -184</t>
  </si>
  <si>
    <t>J 661- -185</t>
  </si>
  <si>
    <t>J 661- -186</t>
  </si>
  <si>
    <t>J 661- -187</t>
  </si>
  <si>
    <t>J 661- -188</t>
  </si>
  <si>
    <t>J 661- -189</t>
  </si>
  <si>
    <t>J 661- -190</t>
  </si>
  <si>
    <t>J 661- -191</t>
  </si>
  <si>
    <t>J 661- -192</t>
  </si>
  <si>
    <t>J 661- -193</t>
  </si>
  <si>
    <t>J 661- -194</t>
  </si>
  <si>
    <t>J 661- -195</t>
  </si>
  <si>
    <t>J 661- -196</t>
  </si>
  <si>
    <t>J 661- -197</t>
  </si>
  <si>
    <t>J 661- -198</t>
  </si>
  <si>
    <t>J 661- -199</t>
  </si>
  <si>
    <t>J 661- -200</t>
  </si>
  <si>
    <t>J 670-011</t>
  </si>
  <si>
    <t>Transpalette vert rallongé</t>
  </si>
  <si>
    <t>J 670-012</t>
  </si>
  <si>
    <t>Transpalette rouge LOGITRANS standard</t>
  </si>
  <si>
    <t>J 670-013</t>
  </si>
  <si>
    <t>J 670-014</t>
  </si>
  <si>
    <t>J 670-015</t>
  </si>
  <si>
    <t>J 670-016</t>
  </si>
  <si>
    <t>J 670-017</t>
  </si>
  <si>
    <t>J 671-001</t>
  </si>
  <si>
    <t>Vérin de poussée de cabine, rouge</t>
  </si>
  <si>
    <t>J 671-002</t>
  </si>
  <si>
    <t>J 671-003</t>
  </si>
  <si>
    <t>J 671-004</t>
  </si>
  <si>
    <t>J 671-005</t>
  </si>
  <si>
    <t>J 671-006</t>
  </si>
  <si>
    <t>J 671-007</t>
  </si>
  <si>
    <t>J 671-008</t>
  </si>
  <si>
    <t>J 671-009</t>
  </si>
  <si>
    <t>J 671-011</t>
  </si>
  <si>
    <t>Pompe pour vérin noir, 4 litres, dia 20, simple effet</t>
  </si>
  <si>
    <t>J 671-012</t>
  </si>
  <si>
    <t>J 671-014</t>
  </si>
  <si>
    <t>J 671-016</t>
  </si>
  <si>
    <t>J 671-017</t>
  </si>
  <si>
    <t>J 671-018</t>
  </si>
  <si>
    <t>Bennes à basculement bleu</t>
  </si>
  <si>
    <t xml:space="preserve">Bennes à basculement vert </t>
  </si>
  <si>
    <t>Bennes à basculement vert spécial encollage</t>
  </si>
  <si>
    <t>J 678-039</t>
  </si>
  <si>
    <t>J 681-002</t>
  </si>
  <si>
    <t>J 682-016</t>
  </si>
  <si>
    <t>J 682-017</t>
  </si>
  <si>
    <t>J 682-021</t>
  </si>
  <si>
    <t>J 682-022</t>
  </si>
  <si>
    <t>J 682-023</t>
  </si>
  <si>
    <t>J 682-025</t>
  </si>
  <si>
    <t>J 682-058</t>
  </si>
  <si>
    <t>J 682-059</t>
  </si>
  <si>
    <t>J 682-060</t>
  </si>
  <si>
    <t>J 682-062</t>
  </si>
  <si>
    <t>J 682-063</t>
  </si>
  <si>
    <t>J 682-064</t>
  </si>
  <si>
    <t>J 682-065</t>
  </si>
  <si>
    <t>J 682-066</t>
  </si>
  <si>
    <t>J 682-067</t>
  </si>
  <si>
    <t>J 682-068</t>
  </si>
  <si>
    <t>J 682-069</t>
  </si>
  <si>
    <t>J 682-070</t>
  </si>
  <si>
    <t>J 690-01</t>
  </si>
  <si>
    <t xml:space="preserve">SOUFFLEUSE </t>
  </si>
  <si>
    <t>L'ensemble du site "SADEB"</t>
  </si>
  <si>
    <t xml:space="preserve">FICHE D'INTERVENTION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</si>
</sst>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4" formatCode="_-* #,##0.00\ &quot;€&quot;_-;\-* #,##0.00\ &quot;€&quot;_-;_-* &quot;-&quot;??\ &quot;€&quot;_-;_-@_-"/>
    <numFmt numFmtId="164" formatCode="_(&quot;€&quot;* #,##0.00_);_(&quot;€&quot;* \(#,##0.00\);_(&quot;€&quot;* &quot;-&quot;??_);_(@_)"/>
    <numFmt numFmtId="165" formatCode="##\:##"/>
    <numFmt numFmtId="166" formatCode="#,##0.00\ &quot;€&quot;"/>
    <numFmt numFmtId="167" formatCode="#,##0.00&quot; h&quot;"/>
    <numFmt numFmtId="168" formatCode="0.0"/>
    <numFmt numFmtId="169" formatCode="[$-40C]dddd\ d\ mmmm\ yyyy"/>
    <numFmt numFmtId="170" formatCode="[$-40C]dddd"/>
    <numFmt numFmtId="171" formatCode="[$-F800]dddd\,\ mmmm\ dd\,\ yyyy"/>
  </numFmts>
  <fonts count="5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Comic Sans MS"/>
      <family val="4"/>
    </font>
    <font>
      <sz val="10"/>
      <name val="Arial"/>
      <family val="2"/>
    </font>
    <font>
      <sz val="7"/>
      <name val="Arial"/>
      <family val="2"/>
    </font>
    <font>
      <b/>
      <sz val="10"/>
      <name val="Comic Sans MS"/>
      <family val="4"/>
    </font>
    <font>
      <b/>
      <sz val="14"/>
      <name val="Comic Sans MS"/>
      <family val="4"/>
    </font>
    <font>
      <b/>
      <sz val="10"/>
      <name val="Arial"/>
      <family val="2"/>
    </font>
    <font>
      <sz val="8"/>
      <name val="Calibri"/>
      <family val="2"/>
    </font>
    <font>
      <sz val="10"/>
      <color indexed="9"/>
      <name val="Arial"/>
      <family val="2"/>
    </font>
    <font>
      <sz val="10"/>
      <color indexed="9"/>
      <name val="Arial"/>
      <family val="2"/>
    </font>
    <font>
      <sz val="10"/>
      <color indexed="10"/>
      <name val="Arial"/>
      <family val="2"/>
    </font>
    <font>
      <sz val="11"/>
      <color indexed="10"/>
      <name val="Calibri"/>
      <family val="2"/>
    </font>
    <font>
      <sz val="8"/>
      <name val="Arial"/>
      <family val="2"/>
    </font>
    <font>
      <b/>
      <i/>
      <sz val="7"/>
      <name val="Arial"/>
      <family val="2"/>
    </font>
    <font>
      <sz val="5"/>
      <color indexed="9"/>
      <name val="Arial"/>
      <family val="2"/>
    </font>
    <font>
      <b/>
      <sz val="8"/>
      <color indexed="10"/>
      <name val="Comic Sans MS"/>
      <family val="4"/>
    </font>
    <font>
      <sz val="10"/>
      <color indexed="22"/>
      <name val="Arial"/>
      <family val="2"/>
    </font>
    <font>
      <sz val="1"/>
      <name val="Arial"/>
      <family val="2"/>
    </font>
    <font>
      <sz val="14"/>
      <name val="Arial"/>
      <family val="2"/>
    </font>
    <font>
      <sz val="1"/>
      <color indexed="9"/>
      <name val="Arial"/>
      <family val="2"/>
    </font>
    <font>
      <i/>
      <sz val="11"/>
      <name val="Arial"/>
      <family val="2"/>
    </font>
    <font>
      <sz val="10"/>
      <name val="Comic Sans MS"/>
      <family val="4"/>
    </font>
    <font>
      <b/>
      <sz val="10"/>
      <color indexed="8"/>
      <name val="Comic Sans MS"/>
      <family val="4"/>
    </font>
    <font>
      <sz val="8"/>
      <color indexed="23"/>
      <name val="Arial"/>
      <family val="2"/>
    </font>
    <font>
      <sz val="10"/>
      <color indexed="22"/>
      <name val="Comic Sans MS"/>
      <family val="4"/>
    </font>
    <font>
      <sz val="6"/>
      <color theme="0"/>
      <name val="Arial"/>
      <family val="2"/>
    </font>
    <font>
      <sz val="11"/>
      <color indexed="8"/>
      <name val="Calibri"/>
      <family val="2"/>
    </font>
    <font>
      <b/>
      <sz val="18"/>
      <color indexed="56"/>
      <name val="Cambria"/>
      <family val="2"/>
    </font>
    <font>
      <sz val="10"/>
      <color theme="0"/>
      <name val="Arial"/>
      <family val="2"/>
    </font>
    <font>
      <u/>
      <sz val="11"/>
      <color theme="10"/>
      <name val="Calibri"/>
      <family val="2"/>
    </font>
    <font>
      <sz val="10"/>
      <color theme="1"/>
      <name val="Arial"/>
      <family val="2"/>
    </font>
    <font>
      <strike/>
      <sz val="10"/>
      <color indexed="8"/>
      <name val="Arial"/>
      <family val="2"/>
    </font>
    <font>
      <strike/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2"/>
      <color theme="1"/>
      <name val="Calibri"/>
      <family val="2"/>
      <scheme val="minor"/>
    </font>
    <font>
      <b/>
      <sz val="12"/>
      <name val="Arial"/>
      <family val="2"/>
    </font>
    <font>
      <i/>
      <sz val="10"/>
      <name val="Arial"/>
      <family val="2"/>
    </font>
    <font>
      <sz val="10"/>
      <name val="Calibri"/>
      <family val="2"/>
      <scheme val="minor"/>
    </font>
    <font>
      <b/>
      <sz val="9"/>
      <name val="Comic Sans MS"/>
      <family val="4"/>
    </font>
    <font>
      <b/>
      <sz val="10"/>
      <color theme="0" tint="-0.14996795556505021"/>
      <name val="Comic Sans MS"/>
      <family val="4"/>
    </font>
    <font>
      <b/>
      <sz val="10"/>
      <color theme="1"/>
      <name val="Arial"/>
      <family val="2"/>
    </font>
    <font>
      <b/>
      <sz val="11"/>
      <color rgb="FF0C1FD6"/>
      <name val="Arial"/>
      <family val="2"/>
    </font>
    <font>
      <b/>
      <sz val="11"/>
      <color rgb="FF0C1FD6"/>
      <name val="Calibri"/>
      <family val="2"/>
      <scheme val="minor"/>
    </font>
    <font>
      <b/>
      <sz val="11"/>
      <color theme="3" tint="0.39994506668294322"/>
      <name val="Arial"/>
      <family val="2"/>
    </font>
    <font>
      <sz val="11"/>
      <color theme="1"/>
      <name val="Calibri"/>
      <family val="2"/>
      <scheme val="minor"/>
    </font>
    <font>
      <sz val="10"/>
      <color theme="0" tint="-0.249977111117893"/>
      <name val="Arial"/>
      <family val="2"/>
    </font>
    <font>
      <sz val="11"/>
      <color theme="0" tint="-0.249977111117893"/>
      <name val="Calibri"/>
      <family val="2"/>
      <scheme val="minor"/>
    </font>
    <font>
      <strike/>
      <sz val="10"/>
      <color theme="0" tint="-0.249977111117893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trike/>
      <sz val="10"/>
      <color rgb="FF000000"/>
      <name val="Arial"/>
      <family val="2"/>
    </font>
    <font>
      <sz val="10"/>
      <color theme="0" tint="-0.24994659260841701"/>
      <name val="Arial"/>
      <family val="2"/>
    </font>
    <font>
      <strike/>
      <sz val="10"/>
      <color theme="0" tint="-0.24994659260841701"/>
      <name val="Arial"/>
      <family val="2"/>
    </font>
    <font>
      <b/>
      <sz val="11"/>
      <name val="Comic Sans MS"/>
      <family val="4"/>
    </font>
  </fonts>
  <fills count="1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 tint="-0.24994659260841701"/>
        <bgColor auto="1"/>
      </patternFill>
    </fill>
    <fill>
      <patternFill patternType="solid">
        <fgColor rgb="FFABFFE3"/>
        <bgColor indexed="64"/>
      </patternFill>
    </fill>
    <fill>
      <patternFill patternType="solid">
        <fgColor rgb="FF61FFCA"/>
        <bgColor indexed="64"/>
      </patternFill>
    </fill>
    <fill>
      <patternFill patternType="solid">
        <fgColor rgb="FF9494FA"/>
        <bgColor indexed="64"/>
      </patternFill>
    </fill>
    <fill>
      <gradientFill degree="90">
        <stop position="0">
          <color rgb="FF3072C2"/>
        </stop>
        <stop position="1">
          <color rgb="FFB7FBFB"/>
        </stop>
      </gradientFill>
    </fill>
    <fill>
      <gradientFill degree="90">
        <stop position="0">
          <color theme="0" tint="-0.34900967436750391"/>
        </stop>
        <stop position="0.5">
          <color rgb="FFDBFEFD"/>
        </stop>
        <stop position="1">
          <color theme="0" tint="-0.34900967436750391"/>
        </stop>
      </gradientFill>
    </fill>
    <fill>
      <patternFill patternType="solid">
        <fgColor rgb="FFE7FFA3"/>
        <bgColor indexed="64"/>
      </patternFill>
    </fill>
  </fills>
  <borders count="89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/>
      <right style="double">
        <color indexed="64"/>
      </right>
      <top style="hair">
        <color indexed="64"/>
      </top>
      <bottom style="double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tted">
        <color indexed="64"/>
      </top>
      <bottom/>
      <diagonal/>
    </border>
    <border>
      <left/>
      <right style="double">
        <color indexed="64"/>
      </right>
      <top style="dotted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tted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 style="thick">
        <color rgb="FF3D41DF"/>
      </left>
      <right/>
      <top/>
      <bottom/>
      <diagonal/>
    </border>
    <border>
      <left style="medium">
        <color rgb="FF3877F4"/>
      </left>
      <right/>
      <top/>
      <bottom/>
      <diagonal/>
    </border>
    <border>
      <left style="medium">
        <color rgb="FF3D41DF"/>
      </left>
      <right/>
      <top/>
      <bottom/>
      <diagonal/>
    </border>
    <border>
      <left/>
      <right/>
      <top/>
      <bottom style="medium">
        <color rgb="FF3877F4"/>
      </bottom>
      <diagonal/>
    </border>
    <border>
      <left style="medium">
        <color rgb="FF3877F4"/>
      </left>
      <right/>
      <top style="medium">
        <color rgb="FF3877F4"/>
      </top>
      <bottom/>
      <diagonal/>
    </border>
    <border>
      <left/>
      <right style="medium">
        <color rgb="FF3877F4"/>
      </right>
      <top style="medium">
        <color rgb="FF3877F4"/>
      </top>
      <bottom/>
      <diagonal/>
    </border>
    <border>
      <left/>
      <right style="medium">
        <color rgb="FF3877F4"/>
      </right>
      <top/>
      <bottom/>
      <diagonal/>
    </border>
    <border>
      <left style="slantDashDot">
        <color rgb="FF3877F4"/>
      </left>
      <right/>
      <top style="slantDashDot">
        <color rgb="FF3877F4"/>
      </top>
      <bottom/>
      <diagonal/>
    </border>
    <border>
      <left/>
      <right style="slantDashDot">
        <color rgb="FF3877F4"/>
      </right>
      <top style="slantDashDot">
        <color rgb="FF3877F4"/>
      </top>
      <bottom/>
      <diagonal/>
    </border>
    <border>
      <left style="slantDashDot">
        <color rgb="FF3877F4"/>
      </left>
      <right/>
      <top/>
      <bottom style="slantDashDot">
        <color rgb="FF3877F4"/>
      </bottom>
      <diagonal/>
    </border>
    <border>
      <left/>
      <right style="slantDashDot">
        <color rgb="FF3877F4"/>
      </right>
      <top/>
      <bottom style="slantDashDot">
        <color rgb="FF3877F4"/>
      </bottom>
      <diagonal/>
    </border>
    <border>
      <left style="slantDashDot">
        <color theme="1" tint="0.34998626667073579"/>
      </left>
      <right style="thin">
        <color indexed="64"/>
      </right>
      <top style="thin">
        <color theme="0" tint="-0.34998626667073579"/>
      </top>
      <bottom style="thin">
        <color auto="1"/>
      </bottom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</borders>
  <cellStyleXfs count="6">
    <xf numFmtId="0" fontId="0" fillId="0" borderId="0"/>
    <xf numFmtId="0" fontId="1" fillId="0" borderId="0"/>
    <xf numFmtId="164" fontId="27" fillId="0" borderId="0" applyFont="0" applyFill="0" applyBorder="0" applyAlignment="0" applyProtection="0"/>
    <xf numFmtId="0" fontId="28" fillId="0" borderId="0" applyNumberFormat="0" applyFill="0" applyBorder="0" applyAlignment="0" applyProtection="0"/>
    <xf numFmtId="0" fontId="30" fillId="0" borderId="0" applyNumberFormat="0" applyFill="0" applyBorder="0" applyAlignment="0" applyProtection="0">
      <alignment vertical="top"/>
      <protection locked="0"/>
    </xf>
    <xf numFmtId="44" fontId="46" fillId="0" borderId="0" applyFont="0" applyFill="0" applyBorder="0" applyAlignment="0" applyProtection="0"/>
  </cellStyleXfs>
  <cellXfs count="371">
    <xf numFmtId="0" fontId="0" fillId="0" borderId="0" xfId="0"/>
    <xf numFmtId="0" fontId="1" fillId="0" borderId="0" xfId="1"/>
    <xf numFmtId="0" fontId="1" fillId="0" borderId="0" xfId="1" applyFont="1"/>
    <xf numFmtId="0" fontId="1" fillId="2" borderId="0" xfId="1" applyFont="1" applyFill="1"/>
    <xf numFmtId="0" fontId="11" fillId="2" borderId="0" xfId="1" applyFont="1" applyFill="1"/>
    <xf numFmtId="0" fontId="11" fillId="2" borderId="0" xfId="1" applyFont="1" applyFill="1" applyProtection="1">
      <protection hidden="1"/>
    </xf>
    <xf numFmtId="0" fontId="9" fillId="2" borderId="0" xfId="1" applyFont="1" applyFill="1" applyProtection="1">
      <protection hidden="1"/>
    </xf>
    <xf numFmtId="0" fontId="9" fillId="2" borderId="0" xfId="1" applyNumberFormat="1" applyFont="1" applyFill="1" applyProtection="1">
      <protection hidden="1"/>
    </xf>
    <xf numFmtId="0" fontId="15" fillId="3" borderId="16" xfId="1" applyFont="1" applyFill="1" applyBorder="1" applyAlignment="1" applyProtection="1">
      <alignment horizontal="center" vertical="center"/>
      <protection locked="0"/>
    </xf>
    <xf numFmtId="0" fontId="15" fillId="3" borderId="4" xfId="1" applyFont="1" applyFill="1" applyBorder="1" applyAlignment="1" applyProtection="1">
      <alignment horizontal="center" vertical="center"/>
      <protection locked="0"/>
    </xf>
    <xf numFmtId="0" fontId="1" fillId="3" borderId="0" xfId="1" applyFont="1" applyFill="1"/>
    <xf numFmtId="0" fontId="1" fillId="6" borderId="0" xfId="1" applyFont="1" applyFill="1" applyBorder="1"/>
    <xf numFmtId="0" fontId="1" fillId="6" borderId="0" xfId="1" applyFont="1" applyFill="1"/>
    <xf numFmtId="0" fontId="18" fillId="6" borderId="0" xfId="1" applyFont="1" applyFill="1"/>
    <xf numFmtId="0" fontId="20" fillId="6" borderId="0" xfId="1" applyFont="1" applyFill="1" applyBorder="1" applyProtection="1">
      <protection hidden="1"/>
    </xf>
    <xf numFmtId="0" fontId="20" fillId="6" borderId="0" xfId="1" applyFont="1" applyFill="1" applyBorder="1" applyProtection="1">
      <protection locked="0"/>
    </xf>
    <xf numFmtId="0" fontId="18" fillId="6" borderId="0" xfId="1" applyFont="1" applyFill="1" applyBorder="1"/>
    <xf numFmtId="0" fontId="1" fillId="6" borderId="0" xfId="1" applyFont="1" applyFill="1" applyProtection="1"/>
    <xf numFmtId="0" fontId="13" fillId="6" borderId="0" xfId="1" applyFont="1" applyFill="1" applyBorder="1"/>
    <xf numFmtId="0" fontId="1" fillId="6" borderId="0" xfId="1" applyFont="1" applyFill="1" applyAlignment="1">
      <alignment wrapText="1"/>
    </xf>
    <xf numFmtId="0" fontId="13" fillId="6" borderId="0" xfId="0" applyFont="1" applyFill="1" applyBorder="1"/>
    <xf numFmtId="0" fontId="38" fillId="6" borderId="0" xfId="1" applyFont="1" applyFill="1"/>
    <xf numFmtId="0" fontId="1" fillId="6" borderId="0" xfId="1" applyFont="1" applyFill="1" applyAlignment="1">
      <alignment horizontal="right"/>
    </xf>
    <xf numFmtId="0" fontId="13" fillId="6" borderId="0" xfId="0" applyFont="1" applyFill="1" applyBorder="1" applyProtection="1">
      <protection hidden="1"/>
    </xf>
    <xf numFmtId="0" fontId="1" fillId="6" borderId="0" xfId="1" applyFont="1" applyFill="1" applyBorder="1" applyAlignment="1">
      <alignment horizontal="center"/>
    </xf>
    <xf numFmtId="0" fontId="25" fillId="6" borderId="0" xfId="1" applyFont="1" applyFill="1" applyBorder="1" applyAlignment="1" applyProtection="1">
      <alignment vertical="center"/>
    </xf>
    <xf numFmtId="170" fontId="13" fillId="6" borderId="0" xfId="0" applyNumberFormat="1" applyFont="1" applyFill="1" applyBorder="1"/>
    <xf numFmtId="170" fontId="1" fillId="6" borderId="0" xfId="1" applyNumberFormat="1" applyFont="1" applyFill="1" applyBorder="1"/>
    <xf numFmtId="169" fontId="1" fillId="6" borderId="0" xfId="1" applyNumberFormat="1" applyFont="1" applyFill="1" applyBorder="1"/>
    <xf numFmtId="0" fontId="13" fillId="6" borderId="0" xfId="0" applyNumberFormat="1" applyFont="1" applyFill="1" applyBorder="1"/>
    <xf numFmtId="0" fontId="34" fillId="6" borderId="0" xfId="1" applyFont="1" applyFill="1"/>
    <xf numFmtId="0" fontId="8" fillId="6" borderId="0" xfId="0" applyFont="1" applyFill="1" applyBorder="1"/>
    <xf numFmtId="0" fontId="13" fillId="6" borderId="0" xfId="1" applyFont="1" applyFill="1"/>
    <xf numFmtId="0" fontId="1" fillId="6" borderId="0" xfId="1" applyFill="1"/>
    <xf numFmtId="0" fontId="1" fillId="7" borderId="0" xfId="1" applyFont="1" applyFill="1"/>
    <xf numFmtId="0" fontId="1" fillId="7" borderId="0" xfId="1" applyFill="1"/>
    <xf numFmtId="0" fontId="1" fillId="3" borderId="15" xfId="1" applyFill="1" applyBorder="1" applyProtection="1"/>
    <xf numFmtId="0" fontId="1" fillId="3" borderId="16" xfId="1" applyFill="1" applyBorder="1" applyProtection="1"/>
    <xf numFmtId="0" fontId="1" fillId="3" borderId="3" xfId="1" applyFill="1" applyBorder="1" applyProtection="1"/>
    <xf numFmtId="0" fontId="1" fillId="3" borderId="17" xfId="1" applyFill="1" applyBorder="1"/>
    <xf numFmtId="0" fontId="1" fillId="3" borderId="4" xfId="1" applyFill="1" applyBorder="1" applyProtection="1"/>
    <xf numFmtId="0" fontId="24" fillId="3" borderId="15" xfId="1" applyFont="1" applyFill="1" applyBorder="1" applyAlignment="1">
      <alignment horizontal="center" vertical="center"/>
    </xf>
    <xf numFmtId="0" fontId="3" fillId="3" borderId="0" xfId="1" applyFont="1" applyFill="1" applyBorder="1" applyAlignment="1">
      <alignment vertical="center"/>
    </xf>
    <xf numFmtId="0" fontId="1" fillId="3" borderId="0" xfId="1" applyFill="1" applyBorder="1" applyAlignment="1">
      <alignment vertical="center"/>
    </xf>
    <xf numFmtId="0" fontId="1" fillId="3" borderId="19" xfId="1" applyFill="1" applyBorder="1" applyAlignment="1">
      <alignment vertical="center"/>
    </xf>
    <xf numFmtId="0" fontId="15" fillId="3" borderId="16" xfId="1" applyFont="1" applyFill="1" applyBorder="1" applyAlignment="1" applyProtection="1">
      <alignment vertical="center"/>
      <protection locked="0"/>
    </xf>
    <xf numFmtId="0" fontId="24" fillId="3" borderId="0" xfId="1" applyFont="1" applyFill="1" applyBorder="1" applyAlignment="1">
      <alignment horizontal="center" vertical="center"/>
    </xf>
    <xf numFmtId="0" fontId="1" fillId="3" borderId="7" xfId="1" applyFill="1" applyBorder="1" applyAlignment="1">
      <alignment vertical="center"/>
    </xf>
    <xf numFmtId="0" fontId="24" fillId="3" borderId="24" xfId="1" applyFont="1" applyFill="1" applyBorder="1" applyAlignment="1">
      <alignment horizontal="center" vertical="center"/>
    </xf>
    <xf numFmtId="0" fontId="1" fillId="3" borderId="7" xfId="1" applyFill="1" applyBorder="1" applyAlignment="1">
      <alignment horizontal="center" vertical="center"/>
    </xf>
    <xf numFmtId="0" fontId="24" fillId="3" borderId="25" xfId="1" applyFont="1" applyFill="1" applyBorder="1" applyAlignment="1">
      <alignment horizontal="center" vertical="center"/>
    </xf>
    <xf numFmtId="0" fontId="3" fillId="3" borderId="20" xfId="1" applyFont="1" applyFill="1" applyBorder="1" applyAlignment="1">
      <alignment horizontal="left" vertical="center"/>
    </xf>
    <xf numFmtId="0" fontId="15" fillId="3" borderId="21" xfId="1" applyFont="1" applyFill="1" applyBorder="1" applyAlignment="1">
      <alignment horizontal="left" vertical="center"/>
    </xf>
    <xf numFmtId="0" fontId="10" fillId="3" borderId="20" xfId="1" applyFont="1" applyFill="1" applyBorder="1" applyAlignment="1">
      <alignment horizontal="left" vertical="center"/>
    </xf>
    <xf numFmtId="0" fontId="1" fillId="3" borderId="0" xfId="1" applyFont="1" applyFill="1" applyBorder="1" applyAlignment="1">
      <alignment vertical="center"/>
    </xf>
    <xf numFmtId="0" fontId="1" fillId="3" borderId="3" xfId="1" applyFill="1" applyBorder="1" applyAlignment="1">
      <alignment horizontal="center" vertical="center"/>
    </xf>
    <xf numFmtId="0" fontId="3" fillId="3" borderId="17" xfId="1" applyFont="1" applyFill="1" applyBorder="1" applyAlignment="1">
      <alignment vertical="center"/>
    </xf>
    <xf numFmtId="0" fontId="1" fillId="3" borderId="17" xfId="1" applyFill="1" applyBorder="1" applyAlignment="1">
      <alignment vertical="center"/>
    </xf>
    <xf numFmtId="0" fontId="9" fillId="3" borderId="4" xfId="1" applyFont="1" applyFill="1" applyBorder="1" applyAlignment="1">
      <alignment vertical="center"/>
    </xf>
    <xf numFmtId="0" fontId="1" fillId="3" borderId="22" xfId="1" applyFill="1" applyBorder="1" applyAlignment="1">
      <alignment vertical="center"/>
    </xf>
    <xf numFmtId="0" fontId="11" fillId="3" borderId="0" xfId="1" applyFont="1" applyFill="1" applyBorder="1" applyAlignment="1">
      <alignment vertical="center"/>
    </xf>
    <xf numFmtId="0" fontId="15" fillId="3" borderId="16" xfId="1" applyFont="1" applyFill="1" applyBorder="1" applyAlignment="1">
      <alignment vertical="center"/>
    </xf>
    <xf numFmtId="0" fontId="15" fillId="3" borderId="21" xfId="1" applyFont="1" applyFill="1" applyBorder="1" applyAlignment="1" applyProtection="1">
      <alignment horizontal="left" vertical="center"/>
      <protection locked="0"/>
    </xf>
    <xf numFmtId="0" fontId="1" fillId="3" borderId="8" xfId="1" applyFill="1" applyBorder="1" applyAlignment="1">
      <alignment horizontal="center" vertical="center"/>
    </xf>
    <xf numFmtId="0" fontId="24" fillId="3" borderId="3" xfId="1" applyFont="1" applyFill="1" applyBorder="1" applyAlignment="1">
      <alignment horizontal="center" vertical="center"/>
    </xf>
    <xf numFmtId="0" fontId="11" fillId="3" borderId="17" xfId="1" applyFont="1" applyFill="1" applyBorder="1" applyAlignment="1">
      <alignment vertical="center"/>
    </xf>
    <xf numFmtId="0" fontId="1" fillId="3" borderId="18" xfId="1" applyFill="1" applyBorder="1" applyAlignment="1">
      <alignment vertical="center"/>
    </xf>
    <xf numFmtId="0" fontId="15" fillId="3" borderId="4" xfId="1" applyFont="1" applyFill="1" applyBorder="1" applyAlignment="1">
      <alignment vertical="center"/>
    </xf>
    <xf numFmtId="0" fontId="24" fillId="3" borderId="26" xfId="1" applyFont="1" applyFill="1" applyBorder="1" applyAlignment="1">
      <alignment horizontal="center" vertical="center"/>
    </xf>
    <xf numFmtId="0" fontId="3" fillId="3" borderId="0" xfId="1" applyFont="1" applyFill="1" applyBorder="1" applyAlignment="1">
      <alignment horizontal="left" vertical="center"/>
    </xf>
    <xf numFmtId="0" fontId="15" fillId="3" borderId="23" xfId="1" applyFont="1" applyFill="1" applyBorder="1" applyAlignment="1" applyProtection="1">
      <alignment horizontal="left" vertical="center"/>
      <protection locked="0"/>
    </xf>
    <xf numFmtId="0" fontId="1" fillId="3" borderId="18" xfId="1" applyFill="1" applyBorder="1" applyAlignment="1">
      <alignment horizontal="center" vertical="center"/>
    </xf>
    <xf numFmtId="0" fontId="1" fillId="3" borderId="13" xfId="1" applyFill="1" applyBorder="1" applyAlignment="1" applyProtection="1">
      <alignment vertical="center"/>
    </xf>
    <xf numFmtId="0" fontId="9" fillId="3" borderId="13" xfId="1" applyFont="1" applyFill="1" applyBorder="1" applyAlignment="1" applyProtection="1">
      <alignment vertical="center"/>
    </xf>
    <xf numFmtId="0" fontId="11" fillId="3" borderId="13" xfId="1" applyFont="1" applyFill="1" applyBorder="1" applyAlignment="1" applyProtection="1">
      <alignment vertical="center"/>
      <protection hidden="1"/>
    </xf>
    <xf numFmtId="0" fontId="9" fillId="3" borderId="0" xfId="1" applyFont="1" applyFill="1" applyBorder="1" applyAlignment="1" applyProtection="1">
      <alignment vertical="center"/>
      <protection hidden="1"/>
    </xf>
    <xf numFmtId="168" fontId="29" fillId="3" borderId="0" xfId="1" applyNumberFormat="1" applyFont="1" applyFill="1" applyBorder="1" applyAlignment="1" applyProtection="1">
      <alignment vertical="center"/>
      <protection hidden="1"/>
    </xf>
    <xf numFmtId="0" fontId="7" fillId="3" borderId="0" xfId="1" applyFont="1" applyFill="1" applyBorder="1" applyAlignment="1" applyProtection="1">
      <alignment vertical="center"/>
    </xf>
    <xf numFmtId="0" fontId="12" fillId="3" borderId="0" xfId="0" applyFont="1" applyFill="1" applyBorder="1" applyAlignment="1" applyProtection="1">
      <alignment vertical="center"/>
      <protection hidden="1"/>
    </xf>
    <xf numFmtId="0" fontId="5" fillId="3" borderId="17" xfId="1" applyFont="1" applyFill="1" applyBorder="1" applyAlignment="1" applyProtection="1">
      <alignment vertical="center"/>
    </xf>
    <xf numFmtId="0" fontId="7" fillId="3" borderId="17" xfId="1" applyFont="1" applyFill="1" applyBorder="1" applyAlignment="1" applyProtection="1">
      <alignment vertical="center"/>
    </xf>
    <xf numFmtId="0" fontId="2" fillId="3" borderId="17" xfId="1" applyFont="1" applyFill="1" applyBorder="1" applyAlignment="1" applyProtection="1">
      <alignment vertical="center"/>
    </xf>
    <xf numFmtId="0" fontId="16" fillId="3" borderId="17" xfId="1" applyFont="1" applyFill="1" applyBorder="1" applyAlignment="1" applyProtection="1">
      <alignment vertical="center"/>
      <protection hidden="1"/>
    </xf>
    <xf numFmtId="0" fontId="1" fillId="3" borderId="9" xfId="1" applyFont="1" applyFill="1" applyBorder="1"/>
    <xf numFmtId="0" fontId="1" fillId="3" borderId="27" xfId="1" applyFill="1" applyBorder="1" applyProtection="1">
      <protection locked="0"/>
    </xf>
    <xf numFmtId="0" fontId="11" fillId="3" borderId="27" xfId="1" applyFont="1" applyFill="1" applyBorder="1" applyProtection="1">
      <protection locked="0"/>
    </xf>
    <xf numFmtId="0" fontId="9" fillId="3" borderId="27" xfId="1" applyFont="1" applyFill="1" applyBorder="1" applyProtection="1">
      <protection locked="0"/>
    </xf>
    <xf numFmtId="0" fontId="18" fillId="6" borderId="74" xfId="1" applyFont="1" applyFill="1" applyBorder="1" applyProtection="1"/>
    <xf numFmtId="0" fontId="18" fillId="6" borderId="72" xfId="1" applyFont="1" applyFill="1" applyBorder="1" applyProtection="1"/>
    <xf numFmtId="0" fontId="1" fillId="6" borderId="72" xfId="1" applyFont="1" applyFill="1" applyBorder="1" applyProtection="1"/>
    <xf numFmtId="0" fontId="11" fillId="6" borderId="72" xfId="1" applyFont="1" applyFill="1" applyBorder="1" applyProtection="1"/>
    <xf numFmtId="0" fontId="9" fillId="6" borderId="72" xfId="1" applyFont="1" applyFill="1" applyBorder="1" applyProtection="1"/>
    <xf numFmtId="166" fontId="11" fillId="6" borderId="72" xfId="1" applyNumberFormat="1" applyFont="1" applyFill="1" applyBorder="1" applyProtection="1"/>
    <xf numFmtId="0" fontId="1" fillId="6" borderId="72" xfId="1" applyFont="1" applyFill="1" applyBorder="1"/>
    <xf numFmtId="0" fontId="5" fillId="5" borderId="1" xfId="1" applyFont="1" applyFill="1" applyBorder="1" applyAlignment="1" applyProtection="1">
      <alignment vertical="center"/>
    </xf>
    <xf numFmtId="0" fontId="5" fillId="5" borderId="2" xfId="1" applyFont="1" applyFill="1" applyBorder="1" applyAlignment="1" applyProtection="1">
      <alignment vertical="center"/>
    </xf>
    <xf numFmtId="0" fontId="1" fillId="5" borderId="7" xfId="1" applyFill="1" applyBorder="1" applyAlignment="1">
      <alignment horizontal="center" vertical="center"/>
    </xf>
    <xf numFmtId="0" fontId="1" fillId="5" borderId="19" xfId="1" applyFill="1" applyBorder="1" applyAlignment="1">
      <alignment vertical="center"/>
    </xf>
    <xf numFmtId="0" fontId="17" fillId="5" borderId="15" xfId="1" applyFont="1" applyFill="1" applyBorder="1" applyProtection="1"/>
    <xf numFmtId="0" fontId="1" fillId="5" borderId="16" xfId="1" applyFill="1" applyBorder="1" applyProtection="1"/>
    <xf numFmtId="0" fontId="1" fillId="5" borderId="15" xfId="1" applyFill="1" applyBorder="1" applyProtection="1"/>
    <xf numFmtId="0" fontId="18" fillId="6" borderId="73" xfId="1" applyFont="1" applyFill="1" applyBorder="1"/>
    <xf numFmtId="0" fontId="13" fillId="6" borderId="73" xfId="1" applyFont="1" applyFill="1" applyBorder="1"/>
    <xf numFmtId="0" fontId="18" fillId="6" borderId="75" xfId="1" applyFont="1" applyFill="1" applyBorder="1"/>
    <xf numFmtId="0" fontId="18" fillId="6" borderId="76" xfId="1" applyFont="1" applyFill="1" applyBorder="1"/>
    <xf numFmtId="0" fontId="18" fillId="6" borderId="77" xfId="1" applyFont="1" applyFill="1" applyBorder="1"/>
    <xf numFmtId="0" fontId="18" fillId="6" borderId="78" xfId="1" applyFont="1" applyFill="1" applyBorder="1"/>
    <xf numFmtId="0" fontId="41" fillId="5" borderId="5" xfId="1" applyFont="1" applyFill="1" applyBorder="1" applyAlignment="1" applyProtection="1">
      <alignment vertical="center"/>
      <protection locked="0"/>
    </xf>
    <xf numFmtId="0" fontId="1" fillId="6" borderId="0" xfId="1" applyFont="1" applyFill="1" applyBorder="1" applyAlignment="1" applyProtection="1">
      <alignment horizontal="left" vertical="center"/>
    </xf>
    <xf numFmtId="0" fontId="7" fillId="6" borderId="0" xfId="1" applyFont="1" applyFill="1" applyBorder="1" applyAlignment="1" applyProtection="1">
      <alignment horizontal="left" vertical="center"/>
    </xf>
    <xf numFmtId="0" fontId="1" fillId="8" borderId="0" xfId="1" applyFont="1" applyFill="1" applyBorder="1" applyAlignment="1" applyProtection="1">
      <alignment horizontal="left" vertical="center"/>
      <protection locked="0"/>
    </xf>
    <xf numFmtId="0" fontId="1" fillId="6" borderId="26" xfId="1" applyFont="1" applyFill="1" applyBorder="1"/>
    <xf numFmtId="0" fontId="5" fillId="6" borderId="0" xfId="1" applyFont="1" applyFill="1" applyBorder="1" applyAlignment="1" applyProtection="1">
      <alignment vertical="center"/>
    </xf>
    <xf numFmtId="0" fontId="1" fillId="6" borderId="0" xfId="1" applyFont="1" applyFill="1" applyBorder="1" applyAlignment="1"/>
    <xf numFmtId="0" fontId="1" fillId="6" borderId="26" xfId="1" applyFill="1" applyBorder="1"/>
    <xf numFmtId="0" fontId="1" fillId="6" borderId="0" xfId="1" applyFont="1" applyFill="1" applyBorder="1" applyAlignment="1" applyProtection="1">
      <alignment horizontal="left"/>
    </xf>
    <xf numFmtId="0" fontId="7" fillId="4" borderId="83" xfId="1" applyFont="1" applyFill="1" applyBorder="1" applyAlignment="1" applyProtection="1">
      <alignment horizontal="left"/>
    </xf>
    <xf numFmtId="0" fontId="11" fillId="3" borderId="14" xfId="1" applyFont="1" applyFill="1" applyBorder="1" applyAlignment="1" applyProtection="1">
      <alignment vertical="center"/>
      <protection hidden="1"/>
    </xf>
    <xf numFmtId="0" fontId="9" fillId="3" borderId="16" xfId="1" applyFont="1" applyFill="1" applyBorder="1" applyAlignment="1" applyProtection="1">
      <alignment vertical="center"/>
      <protection hidden="1"/>
    </xf>
    <xf numFmtId="0" fontId="29" fillId="3" borderId="16" xfId="1" applyNumberFormat="1" applyFont="1" applyFill="1" applyBorder="1" applyAlignment="1" applyProtection="1">
      <alignment vertical="center"/>
      <protection hidden="1"/>
    </xf>
    <xf numFmtId="0" fontId="11" fillId="3" borderId="16" xfId="1" applyFont="1" applyFill="1" applyBorder="1" applyAlignment="1" applyProtection="1">
      <alignment vertical="center"/>
      <protection hidden="1"/>
    </xf>
    <xf numFmtId="0" fontId="11" fillId="3" borderId="4" xfId="1" applyFont="1" applyFill="1" applyBorder="1" applyAlignment="1" applyProtection="1">
      <alignment vertical="center"/>
      <protection hidden="1"/>
    </xf>
    <xf numFmtId="0" fontId="1" fillId="7" borderId="0" xfId="1" applyFont="1" applyFill="1" applyBorder="1"/>
    <xf numFmtId="0" fontId="9" fillId="3" borderId="17" xfId="1" applyFont="1" applyFill="1" applyBorder="1"/>
    <xf numFmtId="0" fontId="1" fillId="3" borderId="14" xfId="1" applyFont="1" applyFill="1" applyBorder="1"/>
    <xf numFmtId="0" fontId="1" fillId="3" borderId="16" xfId="1" applyFont="1" applyFill="1" applyBorder="1"/>
    <xf numFmtId="0" fontId="9" fillId="3" borderId="4" xfId="1" applyFont="1" applyFill="1" applyBorder="1"/>
    <xf numFmtId="0" fontId="1" fillId="3" borderId="56" xfId="1" applyFill="1" applyBorder="1" applyProtection="1">
      <protection locked="0"/>
    </xf>
    <xf numFmtId="0" fontId="1" fillId="3" borderId="55" xfId="1" applyFill="1" applyBorder="1" applyProtection="1">
      <protection locked="0"/>
    </xf>
    <xf numFmtId="0" fontId="1" fillId="3" borderId="12" xfId="1" applyFill="1" applyBorder="1" applyAlignment="1" applyProtection="1">
      <alignment vertical="center"/>
    </xf>
    <xf numFmtId="0" fontId="7" fillId="3" borderId="15" xfId="1" applyFont="1" applyFill="1" applyBorder="1" applyAlignment="1" applyProtection="1">
      <alignment vertical="center"/>
    </xf>
    <xf numFmtId="0" fontId="5" fillId="3" borderId="3" xfId="1" applyFont="1" applyFill="1" applyBorder="1" applyAlignment="1" applyProtection="1">
      <alignment vertical="center"/>
    </xf>
    <xf numFmtId="0" fontId="1" fillId="3" borderId="15" xfId="1" applyFont="1" applyFill="1" applyBorder="1"/>
    <xf numFmtId="0" fontId="26" fillId="3" borderId="15" xfId="1" applyFont="1" applyFill="1" applyBorder="1" applyProtection="1">
      <protection locked="0"/>
    </xf>
    <xf numFmtId="0" fontId="9" fillId="3" borderId="3" xfId="1" applyFont="1" applyFill="1" applyBorder="1"/>
    <xf numFmtId="0" fontId="1" fillId="7" borderId="15" xfId="1" applyFont="1" applyFill="1" applyBorder="1"/>
    <xf numFmtId="0" fontId="1" fillId="7" borderId="15" xfId="1" applyFill="1" applyBorder="1"/>
    <xf numFmtId="0" fontId="1" fillId="13" borderId="12" xfId="1" applyFont="1" applyFill="1" applyBorder="1"/>
    <xf numFmtId="0" fontId="1" fillId="13" borderId="13" xfId="1" applyFont="1" applyFill="1" applyBorder="1" applyAlignment="1">
      <alignment wrapText="1"/>
    </xf>
    <xf numFmtId="0" fontId="13" fillId="13" borderId="13" xfId="0" applyFont="1" applyFill="1" applyBorder="1"/>
    <xf numFmtId="0" fontId="1" fillId="13" borderId="13" xfId="1" applyFont="1" applyFill="1" applyBorder="1"/>
    <xf numFmtId="0" fontId="1" fillId="13" borderId="14" xfId="1" applyFont="1" applyFill="1" applyBorder="1"/>
    <xf numFmtId="0" fontId="45" fillId="13" borderId="15" xfId="1" applyFont="1" applyFill="1" applyBorder="1"/>
    <xf numFmtId="0" fontId="1" fillId="13" borderId="0" xfId="1" applyFont="1" applyFill="1" applyBorder="1"/>
    <xf numFmtId="0" fontId="13" fillId="13" borderId="0" xfId="0" applyFont="1" applyFill="1" applyBorder="1"/>
    <xf numFmtId="0" fontId="1" fillId="13" borderId="16" xfId="1" applyFont="1" applyFill="1" applyBorder="1"/>
    <xf numFmtId="0" fontId="1" fillId="13" borderId="15" xfId="1" applyFont="1" applyFill="1" applyBorder="1"/>
    <xf numFmtId="0" fontId="1" fillId="13" borderId="3" xfId="1" applyFont="1" applyFill="1" applyBorder="1"/>
    <xf numFmtId="0" fontId="1" fillId="13" borderId="17" xfId="1" applyFont="1" applyFill="1" applyBorder="1"/>
    <xf numFmtId="0" fontId="13" fillId="13" borderId="17" xfId="1" applyFont="1" applyFill="1" applyBorder="1"/>
    <xf numFmtId="0" fontId="1" fillId="13" borderId="4" xfId="1" applyFont="1" applyFill="1" applyBorder="1"/>
    <xf numFmtId="0" fontId="13" fillId="13" borderId="13" xfId="1" applyFont="1" applyFill="1" applyBorder="1"/>
    <xf numFmtId="0" fontId="13" fillId="13" borderId="0" xfId="1" applyFont="1" applyFill="1" applyBorder="1"/>
    <xf numFmtId="0" fontId="1" fillId="13" borderId="59" xfId="1" applyFont="1" applyFill="1" applyBorder="1"/>
    <xf numFmtId="0" fontId="1" fillId="13" borderId="85" xfId="1" applyFont="1" applyFill="1" applyBorder="1"/>
    <xf numFmtId="44" fontId="7" fillId="7" borderId="0" xfId="5" applyFont="1" applyFill="1"/>
    <xf numFmtId="0" fontId="47" fillId="0" borderId="0" xfId="1" applyFont="1" applyFill="1"/>
    <xf numFmtId="0" fontId="47" fillId="0" borderId="0" xfId="1" applyFont="1" applyFill="1" applyBorder="1"/>
    <xf numFmtId="0" fontId="49" fillId="0" borderId="0" xfId="1" applyFont="1" applyFill="1"/>
    <xf numFmtId="0" fontId="47" fillId="0" borderId="0" xfId="1" applyFont="1" applyFill="1" applyAlignment="1">
      <alignment horizontal="left"/>
    </xf>
    <xf numFmtId="0" fontId="48" fillId="0" borderId="0" xfId="0" applyFont="1" applyAlignment="1">
      <alignment horizontal="left" vertical="center"/>
    </xf>
    <xf numFmtId="0" fontId="33" fillId="6" borderId="84" xfId="1" applyFont="1" applyFill="1" applyBorder="1" applyAlignment="1" applyProtection="1">
      <alignment horizontal="left"/>
    </xf>
    <xf numFmtId="0" fontId="1" fillId="6" borderId="84" xfId="1" applyFont="1" applyFill="1" applyBorder="1" applyAlignment="1" applyProtection="1">
      <alignment horizontal="left"/>
    </xf>
    <xf numFmtId="0" fontId="1" fillId="6" borderId="84" xfId="0" applyFont="1" applyFill="1" applyBorder="1" applyAlignment="1" applyProtection="1">
      <alignment horizontal="left"/>
    </xf>
    <xf numFmtId="0" fontId="33" fillId="6" borderId="84" xfId="0" applyFont="1" applyFill="1" applyBorder="1" applyAlignment="1" applyProtection="1">
      <alignment horizontal="left"/>
    </xf>
    <xf numFmtId="0" fontId="32" fillId="6" borderId="84" xfId="0" applyFont="1" applyFill="1" applyBorder="1" applyAlignment="1" applyProtection="1">
      <alignment horizontal="left"/>
    </xf>
    <xf numFmtId="0" fontId="7" fillId="9" borderId="87" xfId="1" applyFont="1" applyFill="1" applyBorder="1" applyAlignment="1" applyProtection="1">
      <alignment horizontal="left" vertical="center"/>
      <protection locked="0"/>
    </xf>
    <xf numFmtId="0" fontId="7" fillId="9" borderId="88" xfId="1" applyFont="1" applyFill="1" applyBorder="1" applyAlignment="1" applyProtection="1">
      <alignment horizontal="left" vertical="center"/>
      <protection locked="0"/>
    </xf>
    <xf numFmtId="0" fontId="42" fillId="8" borderId="86" xfId="0" applyFont="1" applyFill="1" applyBorder="1" applyAlignment="1">
      <alignment vertical="center"/>
    </xf>
    <xf numFmtId="0" fontId="50" fillId="8" borderId="86" xfId="0" applyFont="1" applyFill="1" applyBorder="1" applyAlignment="1">
      <alignment vertical="center"/>
    </xf>
    <xf numFmtId="0" fontId="51" fillId="8" borderId="86" xfId="0" applyFont="1" applyFill="1" applyBorder="1" applyAlignment="1">
      <alignment vertical="center"/>
    </xf>
    <xf numFmtId="0" fontId="31" fillId="8" borderId="86" xfId="0" applyFont="1" applyFill="1" applyBorder="1" applyAlignment="1">
      <alignment vertical="center"/>
    </xf>
    <xf numFmtId="0" fontId="52" fillId="8" borderId="86" xfId="0" applyFont="1" applyFill="1" applyBorder="1" applyAlignment="1">
      <alignment vertical="center"/>
    </xf>
    <xf numFmtId="0" fontId="53" fillId="6" borderId="0" xfId="1" applyFont="1" applyFill="1" applyAlignment="1">
      <alignment horizontal="center"/>
    </xf>
    <xf numFmtId="0" fontId="54" fillId="6" borderId="0" xfId="1" applyFont="1" applyFill="1" applyAlignment="1">
      <alignment horizontal="center"/>
    </xf>
    <xf numFmtId="0" fontId="1" fillId="6" borderId="0" xfId="1" applyFont="1" applyFill="1" applyBorder="1" applyAlignment="1">
      <alignment horizontal="center"/>
    </xf>
    <xf numFmtId="0" fontId="2" fillId="5" borderId="1" xfId="1" applyFont="1" applyFill="1" applyBorder="1" applyAlignment="1" applyProtection="1">
      <alignment horizontal="center" vertical="center"/>
    </xf>
    <xf numFmtId="0" fontId="2" fillId="5" borderId="2" xfId="1" applyFont="1" applyFill="1" applyBorder="1" applyAlignment="1" applyProtection="1">
      <alignment horizontal="center" vertical="center"/>
    </xf>
    <xf numFmtId="0" fontId="2" fillId="5" borderId="5" xfId="1" applyFont="1" applyFill="1" applyBorder="1" applyAlignment="1" applyProtection="1">
      <alignment horizontal="center" vertical="center"/>
    </xf>
    <xf numFmtId="0" fontId="13" fillId="13" borderId="11" xfId="1" applyNumberFormat="1" applyFont="1" applyFill="1" applyBorder="1" applyAlignment="1">
      <alignment horizontal="center"/>
    </xf>
    <xf numFmtId="171" fontId="43" fillId="13" borderId="13" xfId="0" applyNumberFormat="1" applyFont="1" applyFill="1" applyBorder="1" applyAlignment="1">
      <alignment horizontal="center" vertical="center"/>
    </xf>
    <xf numFmtId="0" fontId="44" fillId="13" borderId="11" xfId="0" applyFont="1" applyFill="1" applyBorder="1" applyAlignment="1">
      <alignment horizontal="center" vertical="center"/>
    </xf>
    <xf numFmtId="0" fontId="37" fillId="13" borderId="13" xfId="1" applyFont="1" applyFill="1" applyBorder="1" applyAlignment="1">
      <alignment horizontal="center" vertical="center"/>
    </xf>
    <xf numFmtId="0" fontId="36" fillId="13" borderId="11" xfId="0" applyFont="1" applyFill="1" applyBorder="1" applyAlignment="1">
      <alignment horizontal="center" vertical="center"/>
    </xf>
    <xf numFmtId="165" fontId="1" fillId="3" borderId="6" xfId="1" applyNumberFormat="1" applyFill="1" applyBorder="1" applyAlignment="1" applyProtection="1">
      <alignment horizontal="center" vertical="center"/>
      <protection locked="0"/>
    </xf>
    <xf numFmtId="165" fontId="1" fillId="3" borderId="9" xfId="1" applyNumberFormat="1" applyFill="1" applyBorder="1" applyAlignment="1" applyProtection="1">
      <alignment horizontal="center" vertical="center"/>
      <protection locked="0"/>
    </xf>
    <xf numFmtId="165" fontId="1" fillId="3" borderId="30" xfId="1" applyNumberFormat="1" applyFill="1" applyBorder="1" applyAlignment="1" applyProtection="1">
      <alignment horizontal="center" vertical="center"/>
      <protection locked="0"/>
    </xf>
    <xf numFmtId="165" fontId="1" fillId="3" borderId="6" xfId="1" applyNumberFormat="1" applyFont="1" applyFill="1" applyBorder="1" applyAlignment="1" applyProtection="1">
      <alignment horizontal="center" vertical="center"/>
      <protection locked="0"/>
    </xf>
    <xf numFmtId="165" fontId="1" fillId="3" borderId="8" xfId="1" applyNumberFormat="1" applyFill="1" applyBorder="1" applyAlignment="1" applyProtection="1">
      <alignment horizontal="center" vertical="center"/>
      <protection locked="0"/>
    </xf>
    <xf numFmtId="0" fontId="2" fillId="5" borderId="50" xfId="1" applyFont="1" applyFill="1" applyBorder="1" applyAlignment="1" applyProtection="1">
      <alignment horizontal="center" vertical="center"/>
    </xf>
    <xf numFmtId="0" fontId="2" fillId="5" borderId="67" xfId="1" applyFont="1" applyFill="1" applyBorder="1" applyAlignment="1" applyProtection="1">
      <alignment horizontal="center" vertical="center"/>
    </xf>
    <xf numFmtId="0" fontId="22" fillId="6" borderId="0" xfId="1" applyFont="1" applyFill="1" applyBorder="1" applyAlignment="1" applyProtection="1">
      <alignment horizontal="center" vertical="center"/>
    </xf>
    <xf numFmtId="0" fontId="35" fillId="13" borderId="10" xfId="1" applyFont="1" applyFill="1" applyBorder="1" applyAlignment="1">
      <alignment horizontal="center" vertical="center"/>
    </xf>
    <xf numFmtId="0" fontId="0" fillId="13" borderId="17" xfId="0" applyFill="1" applyBorder="1" applyAlignment="1">
      <alignment vertical="center"/>
    </xf>
    <xf numFmtId="0" fontId="43" fillId="13" borderId="10" xfId="0" applyNumberFormat="1" applyFont="1" applyFill="1" applyBorder="1" applyAlignment="1">
      <alignment horizontal="center" vertical="center"/>
    </xf>
    <xf numFmtId="0" fontId="0" fillId="13" borderId="17" xfId="0" applyFill="1" applyBorder="1" applyAlignment="1"/>
    <xf numFmtId="165" fontId="22" fillId="3" borderId="6" xfId="1" applyNumberFormat="1" applyFont="1" applyFill="1" applyBorder="1" applyAlignment="1" applyProtection="1">
      <alignment horizontal="center" vertical="center"/>
      <protection locked="0"/>
    </xf>
    <xf numFmtId="0" fontId="0" fillId="0" borderId="9" xfId="0" applyBorder="1" applyAlignment="1">
      <alignment horizontal="center" vertical="center"/>
    </xf>
    <xf numFmtId="165" fontId="22" fillId="3" borderId="9" xfId="1" applyNumberFormat="1" applyFont="1" applyFill="1" applyBorder="1" applyAlignment="1" applyProtection="1">
      <alignment horizontal="left" vertical="center"/>
      <protection locked="0"/>
    </xf>
    <xf numFmtId="0" fontId="0" fillId="0" borderId="9" xfId="0" applyBorder="1" applyAlignment="1">
      <alignment horizontal="left" vertical="center"/>
    </xf>
    <xf numFmtId="0" fontId="0" fillId="0" borderId="71" xfId="0" applyBorder="1" applyAlignment="1">
      <alignment horizontal="left" vertical="center"/>
    </xf>
    <xf numFmtId="0" fontId="3" fillId="3" borderId="20" xfId="1" applyFont="1" applyFill="1" applyBorder="1" applyAlignment="1">
      <alignment horizontal="left" vertical="center"/>
    </xf>
    <xf numFmtId="0" fontId="3" fillId="3" borderId="21" xfId="1" applyFont="1" applyFill="1" applyBorder="1" applyAlignment="1">
      <alignment horizontal="left" vertical="center"/>
    </xf>
    <xf numFmtId="0" fontId="3" fillId="3" borderId="46" xfId="1" applyFont="1" applyFill="1" applyBorder="1" applyAlignment="1">
      <alignment horizontal="left" vertical="center"/>
    </xf>
    <xf numFmtId="0" fontId="3" fillId="3" borderId="60" xfId="1" applyFont="1" applyFill="1" applyBorder="1" applyAlignment="1">
      <alignment horizontal="left" vertical="center"/>
    </xf>
    <xf numFmtId="165" fontId="1" fillId="3" borderId="9" xfId="1" applyNumberFormat="1" applyFont="1" applyFill="1" applyBorder="1" applyAlignment="1" applyProtection="1">
      <alignment horizontal="center" vertical="center"/>
      <protection locked="0"/>
    </xf>
    <xf numFmtId="165" fontId="1" fillId="3" borderId="8" xfId="1" applyNumberFormat="1" applyFont="1" applyFill="1" applyBorder="1" applyAlignment="1" applyProtection="1">
      <alignment horizontal="center" vertical="center"/>
      <protection locked="0"/>
    </xf>
    <xf numFmtId="0" fontId="5" fillId="3" borderId="7" xfId="1" applyFont="1" applyFill="1" applyBorder="1" applyAlignment="1" applyProtection="1">
      <alignment horizontal="center" vertical="center"/>
    </xf>
    <xf numFmtId="0" fontId="1" fillId="3" borderId="31" xfId="1" applyFill="1" applyBorder="1" applyAlignment="1" applyProtection="1">
      <alignment horizontal="center" vertical="center"/>
      <protection locked="0"/>
    </xf>
    <xf numFmtId="0" fontId="1" fillId="3" borderId="32" xfId="1" applyFill="1" applyBorder="1" applyAlignment="1" applyProtection="1">
      <alignment horizontal="center" vertical="center"/>
      <protection locked="0"/>
    </xf>
    <xf numFmtId="0" fontId="2" fillId="5" borderId="9" xfId="1" applyFont="1" applyFill="1" applyBorder="1" applyAlignment="1">
      <alignment horizontal="center" vertical="center"/>
    </xf>
    <xf numFmtId="0" fontId="2" fillId="5" borderId="30" xfId="1" applyFont="1" applyFill="1" applyBorder="1" applyAlignment="1">
      <alignment horizontal="center" vertical="center"/>
    </xf>
    <xf numFmtId="167" fontId="40" fillId="12" borderId="7" xfId="1" applyNumberFormat="1" applyFont="1" applyFill="1" applyBorder="1" applyAlignment="1" applyProtection="1">
      <alignment horizontal="center" vertical="center"/>
    </xf>
    <xf numFmtId="0" fontId="40" fillId="12" borderId="7" xfId="1" applyFont="1" applyFill="1" applyBorder="1" applyAlignment="1" applyProtection="1">
      <alignment horizontal="center" vertical="center"/>
    </xf>
    <xf numFmtId="0" fontId="1" fillId="3" borderId="25" xfId="1" applyFill="1" applyBorder="1" applyAlignment="1" applyProtection="1">
      <alignment horizontal="center" vertical="center"/>
      <protection locked="0"/>
    </xf>
    <xf numFmtId="0" fontId="1" fillId="3" borderId="21" xfId="1" applyFill="1" applyBorder="1" applyAlignment="1" applyProtection="1">
      <alignment horizontal="center" vertical="center"/>
      <protection locked="0"/>
    </xf>
    <xf numFmtId="0" fontId="2" fillId="5" borderId="6" xfId="1" applyFont="1" applyFill="1" applyBorder="1" applyAlignment="1">
      <alignment horizontal="center" vertical="center"/>
    </xf>
    <xf numFmtId="0" fontId="2" fillId="6" borderId="1" xfId="1" applyFont="1" applyFill="1" applyBorder="1" applyAlignment="1">
      <alignment horizontal="center" vertical="center"/>
    </xf>
    <xf numFmtId="0" fontId="2" fillId="6" borderId="2" xfId="1" applyFont="1" applyFill="1" applyBorder="1" applyAlignment="1">
      <alignment horizontal="center" vertical="center"/>
    </xf>
    <xf numFmtId="0" fontId="2" fillId="6" borderId="5" xfId="1" applyFont="1" applyFill="1" applyBorder="1" applyAlignment="1">
      <alignment horizontal="center" vertical="center"/>
    </xf>
    <xf numFmtId="0" fontId="2" fillId="5" borderId="59" xfId="1" applyFont="1" applyFill="1" applyBorder="1" applyAlignment="1">
      <alignment horizontal="center" vertical="center"/>
    </xf>
    <xf numFmtId="0" fontId="2" fillId="5" borderId="28" xfId="1" applyFont="1" applyFill="1" applyBorder="1" applyAlignment="1">
      <alignment horizontal="center" vertical="center"/>
    </xf>
    <xf numFmtId="16" fontId="1" fillId="3" borderId="70" xfId="1" applyNumberFormat="1" applyFont="1" applyFill="1" applyBorder="1" applyAlignment="1" applyProtection="1">
      <alignment horizontal="center" vertical="center"/>
      <protection locked="0"/>
    </xf>
    <xf numFmtId="16" fontId="1" fillId="3" borderId="9" xfId="1" applyNumberFormat="1" applyFont="1" applyFill="1" applyBorder="1" applyAlignment="1" applyProtection="1">
      <alignment horizontal="center" vertical="center"/>
      <protection locked="0"/>
    </xf>
    <xf numFmtId="16" fontId="1" fillId="3" borderId="68" xfId="1" applyNumberFormat="1" applyFont="1" applyFill="1" applyBorder="1" applyAlignment="1" applyProtection="1">
      <alignment horizontal="center" vertical="center"/>
      <protection locked="0"/>
    </xf>
    <xf numFmtId="0" fontId="30" fillId="3" borderId="51" xfId="4" applyFill="1" applyBorder="1" applyAlignment="1" applyProtection="1">
      <alignment horizontal="center" vertical="center" wrapText="1"/>
      <protection locked="0"/>
    </xf>
    <xf numFmtId="0" fontId="1" fillId="3" borderId="34" xfId="1" applyFill="1" applyBorder="1" applyAlignment="1" applyProtection="1">
      <alignment horizontal="center" vertical="center" wrapText="1"/>
      <protection locked="0"/>
    </xf>
    <xf numFmtId="0" fontId="1" fillId="3" borderId="52" xfId="1" applyFill="1" applyBorder="1" applyAlignment="1" applyProtection="1">
      <alignment horizontal="center" vertical="center" wrapText="1"/>
      <protection locked="0"/>
    </xf>
    <xf numFmtId="0" fontId="1" fillId="3" borderId="15" xfId="1" applyFill="1" applyBorder="1" applyAlignment="1" applyProtection="1">
      <alignment horizontal="center" vertical="center" wrapText="1"/>
      <protection locked="0"/>
    </xf>
    <xf numFmtId="0" fontId="1" fillId="3" borderId="0" xfId="1" applyFill="1" applyBorder="1" applyAlignment="1" applyProtection="1">
      <alignment horizontal="center" vertical="center" wrapText="1"/>
      <protection locked="0"/>
    </xf>
    <xf numFmtId="0" fontId="1" fillId="3" borderId="16" xfId="1" applyFill="1" applyBorder="1" applyAlignment="1" applyProtection="1">
      <alignment horizontal="center" vertical="center" wrapText="1"/>
      <protection locked="0"/>
    </xf>
    <xf numFmtId="0" fontId="1" fillId="3" borderId="3" xfId="1" applyFill="1" applyBorder="1" applyAlignment="1" applyProtection="1">
      <alignment horizontal="center" vertical="center" wrapText="1"/>
      <protection locked="0"/>
    </xf>
    <xf numFmtId="0" fontId="1" fillId="3" borderId="17" xfId="1" applyFill="1" applyBorder="1" applyAlignment="1" applyProtection="1">
      <alignment horizontal="center" vertical="center" wrapText="1"/>
      <protection locked="0"/>
    </xf>
    <xf numFmtId="0" fontId="1" fillId="3" borderId="4" xfId="1" applyFill="1" applyBorder="1" applyAlignment="1" applyProtection="1">
      <alignment horizontal="center" vertical="center" wrapText="1"/>
      <protection locked="0"/>
    </xf>
    <xf numFmtId="0" fontId="4" fillId="3" borderId="53" xfId="1" applyFont="1" applyFill="1" applyBorder="1" applyAlignment="1">
      <alignment horizontal="left" vertical="center" wrapText="1"/>
    </xf>
    <xf numFmtId="0" fontId="4" fillId="3" borderId="10" xfId="1" applyFont="1" applyFill="1" applyBorder="1" applyAlignment="1">
      <alignment horizontal="left" vertical="center"/>
    </xf>
    <xf numFmtId="0" fontId="4" fillId="3" borderId="54" xfId="1" applyFont="1" applyFill="1" applyBorder="1" applyAlignment="1">
      <alignment horizontal="left" vertical="center"/>
    </xf>
    <xf numFmtId="0" fontId="4" fillId="3" borderId="15" xfId="1" applyFont="1" applyFill="1" applyBorder="1" applyAlignment="1">
      <alignment horizontal="left" vertical="center"/>
    </xf>
    <xf numFmtId="0" fontId="4" fillId="3" borderId="0" xfId="1" applyFont="1" applyFill="1" applyBorder="1" applyAlignment="1">
      <alignment horizontal="left" vertical="center"/>
    </xf>
    <xf numFmtId="0" fontId="4" fillId="3" borderId="16" xfId="1" applyFont="1" applyFill="1" applyBorder="1" applyAlignment="1">
      <alignment horizontal="left" vertical="center"/>
    </xf>
    <xf numFmtId="0" fontId="2" fillId="5" borderId="1" xfId="1" applyFont="1" applyFill="1" applyBorder="1" applyAlignment="1">
      <alignment horizontal="center" vertical="center"/>
    </xf>
    <xf numFmtId="0" fontId="2" fillId="5" borderId="2" xfId="1" applyFont="1" applyFill="1" applyBorder="1" applyAlignment="1">
      <alignment horizontal="center" vertical="center"/>
    </xf>
    <xf numFmtId="0" fontId="2" fillId="5" borderId="5" xfId="1" applyFont="1" applyFill="1" applyBorder="1" applyAlignment="1">
      <alignment horizontal="center" vertical="center"/>
    </xf>
    <xf numFmtId="0" fontId="40" fillId="3" borderId="69" xfId="1" applyFont="1" applyFill="1" applyBorder="1" applyAlignment="1" applyProtection="1">
      <alignment horizontal="center" vertical="center"/>
    </xf>
    <xf numFmtId="14" fontId="39" fillId="3" borderId="6" xfId="1" applyNumberFormat="1" applyFont="1" applyFill="1" applyBorder="1" applyAlignment="1" applyProtection="1">
      <alignment horizontal="center" vertical="center"/>
      <protection locked="0"/>
    </xf>
    <xf numFmtId="14" fontId="39" fillId="3" borderId="9" xfId="1" applyNumberFormat="1" applyFont="1" applyFill="1" applyBorder="1" applyAlignment="1" applyProtection="1">
      <alignment horizontal="center" vertical="center"/>
      <protection locked="0"/>
    </xf>
    <xf numFmtId="14" fontId="39" fillId="3" borderId="68" xfId="1" applyNumberFormat="1" applyFont="1" applyFill="1" applyBorder="1" applyAlignment="1" applyProtection="1">
      <alignment horizontal="center" vertical="center"/>
      <protection locked="0"/>
    </xf>
    <xf numFmtId="166" fontId="1" fillId="3" borderId="41" xfId="1" applyNumberFormat="1" applyFont="1" applyFill="1" applyBorder="1" applyAlignment="1" applyProtection="1">
      <alignment horizontal="center" vertical="center"/>
      <protection locked="0"/>
    </xf>
    <xf numFmtId="166" fontId="1" fillId="3" borderId="42" xfId="1" applyNumberFormat="1" applyFill="1" applyBorder="1" applyAlignment="1" applyProtection="1">
      <alignment horizontal="center" vertical="center"/>
      <protection locked="0"/>
    </xf>
    <xf numFmtId="166" fontId="1" fillId="3" borderId="43" xfId="1" applyNumberFormat="1" applyFill="1" applyBorder="1" applyAlignment="1" applyProtection="1">
      <alignment horizontal="center" vertical="center"/>
      <protection locked="0"/>
    </xf>
    <xf numFmtId="166" fontId="1" fillId="3" borderId="29" xfId="1" applyNumberFormat="1" applyFill="1" applyBorder="1" applyAlignment="1" applyProtection="1">
      <alignment horizontal="center" vertical="center"/>
      <protection locked="0"/>
    </xf>
    <xf numFmtId="166" fontId="1" fillId="3" borderId="20" xfId="1" applyNumberFormat="1" applyFill="1" applyBorder="1" applyAlignment="1" applyProtection="1">
      <alignment horizontal="center" vertical="center"/>
      <protection locked="0"/>
    </xf>
    <xf numFmtId="166" fontId="1" fillId="3" borderId="44" xfId="1" applyNumberFormat="1" applyFill="1" applyBorder="1" applyAlignment="1" applyProtection="1">
      <alignment horizontal="center" vertical="center"/>
      <protection locked="0"/>
    </xf>
    <xf numFmtId="166" fontId="1" fillId="3" borderId="29" xfId="1" applyNumberFormat="1" applyFont="1" applyFill="1" applyBorder="1" applyAlignment="1" applyProtection="1">
      <alignment horizontal="center" vertical="center"/>
      <protection locked="0"/>
    </xf>
    <xf numFmtId="166" fontId="1" fillId="3" borderId="45" xfId="1" applyNumberFormat="1" applyFont="1" applyFill="1" applyBorder="1" applyAlignment="1" applyProtection="1">
      <alignment horizontal="center" vertical="center"/>
      <protection locked="0"/>
    </xf>
    <xf numFmtId="166" fontId="1" fillId="3" borderId="46" xfId="1" applyNumberFormat="1" applyFill="1" applyBorder="1" applyAlignment="1" applyProtection="1">
      <alignment horizontal="center" vertical="center"/>
      <protection locked="0"/>
    </xf>
    <xf numFmtId="166" fontId="1" fillId="3" borderId="47" xfId="1" applyNumberFormat="1" applyFill="1" applyBorder="1" applyAlignment="1" applyProtection="1">
      <alignment horizontal="center" vertical="center"/>
      <protection locked="0"/>
    </xf>
    <xf numFmtId="0" fontId="1" fillId="3" borderId="41" xfId="1" applyFont="1" applyFill="1" applyBorder="1" applyAlignment="1" applyProtection="1">
      <alignment horizontal="center" vertical="center" wrapText="1"/>
      <protection locked="0"/>
    </xf>
    <xf numFmtId="0" fontId="1" fillId="3" borderId="42" xfId="1" applyFont="1" applyFill="1" applyBorder="1" applyAlignment="1" applyProtection="1">
      <alignment horizontal="center" vertical="center" wrapText="1"/>
      <protection locked="0"/>
    </xf>
    <xf numFmtId="0" fontId="1" fillId="3" borderId="32" xfId="1" applyFont="1" applyFill="1" applyBorder="1" applyAlignment="1" applyProtection="1">
      <alignment horizontal="center" vertical="center" wrapText="1"/>
      <protection locked="0"/>
    </xf>
    <xf numFmtId="0" fontId="1" fillId="3" borderId="29" xfId="1" applyFont="1" applyFill="1" applyBorder="1" applyAlignment="1" applyProtection="1">
      <alignment horizontal="center" vertical="center" wrapText="1"/>
      <protection locked="0"/>
    </xf>
    <xf numFmtId="0" fontId="1" fillId="3" borderId="20" xfId="1" applyFont="1" applyFill="1" applyBorder="1" applyAlignment="1" applyProtection="1">
      <alignment horizontal="center" vertical="center" wrapText="1"/>
      <protection locked="0"/>
    </xf>
    <xf numFmtId="0" fontId="1" fillId="3" borderId="21" xfId="1" applyFont="1" applyFill="1" applyBorder="1" applyAlignment="1" applyProtection="1">
      <alignment horizontal="center" vertical="center" wrapText="1"/>
      <protection locked="0"/>
    </xf>
    <xf numFmtId="0" fontId="5" fillId="6" borderId="0" xfId="1" applyFont="1" applyFill="1" applyBorder="1" applyAlignment="1" applyProtection="1">
      <alignment horizontal="center" vertical="center"/>
    </xf>
    <xf numFmtId="0" fontId="3" fillId="3" borderId="3" xfId="1" applyFont="1" applyFill="1" applyBorder="1" applyAlignment="1" applyProtection="1">
      <alignment horizontal="right" vertical="center"/>
    </xf>
    <xf numFmtId="0" fontId="3" fillId="3" borderId="17" xfId="1" applyFont="1" applyFill="1" applyBorder="1" applyAlignment="1" applyProtection="1">
      <alignment horizontal="right" vertical="center"/>
    </xf>
    <xf numFmtId="0" fontId="18" fillId="6" borderId="73" xfId="1" applyFont="1" applyFill="1" applyBorder="1" applyAlignment="1">
      <alignment horizontal="center"/>
    </xf>
    <xf numFmtId="0" fontId="18" fillId="6" borderId="78" xfId="1" applyFont="1" applyFill="1" applyBorder="1" applyAlignment="1">
      <alignment horizontal="center"/>
    </xf>
    <xf numFmtId="0" fontId="7" fillId="6" borderId="73" xfId="1" applyFont="1" applyFill="1" applyBorder="1" applyAlignment="1">
      <alignment horizontal="center"/>
    </xf>
    <xf numFmtId="0" fontId="7" fillId="6" borderId="78" xfId="1" applyFont="1" applyFill="1" applyBorder="1" applyAlignment="1">
      <alignment horizontal="center"/>
    </xf>
    <xf numFmtId="0" fontId="19" fillId="10" borderId="79" xfId="1" applyFont="1" applyFill="1" applyBorder="1" applyAlignment="1" applyProtection="1">
      <alignment horizontal="center" vertical="center" wrapText="1"/>
      <protection locked="0"/>
    </xf>
    <xf numFmtId="0" fontId="19" fillId="10" borderId="80" xfId="1" applyFont="1" applyFill="1" applyBorder="1" applyAlignment="1" applyProtection="1">
      <alignment horizontal="center" vertical="center"/>
      <protection locked="0"/>
    </xf>
    <xf numFmtId="0" fontId="19" fillId="10" borderId="81" xfId="1" applyFont="1" applyFill="1" applyBorder="1" applyAlignment="1" applyProtection="1">
      <alignment horizontal="center" vertical="center"/>
      <protection locked="0"/>
    </xf>
    <xf numFmtId="0" fontId="19" fillId="10" borderId="82" xfId="1" applyFont="1" applyFill="1" applyBorder="1" applyAlignment="1" applyProtection="1">
      <alignment horizontal="center" vertical="center"/>
      <protection locked="0"/>
    </xf>
    <xf numFmtId="165" fontId="1" fillId="3" borderId="17" xfId="1" applyNumberFormat="1" applyFont="1" applyFill="1" applyBorder="1" applyAlignment="1" applyProtection="1">
      <alignment horizontal="center" vertical="center"/>
      <protection locked="0"/>
    </xf>
    <xf numFmtId="165" fontId="3" fillId="3" borderId="17" xfId="1" applyNumberFormat="1" applyFont="1" applyFill="1" applyBorder="1" applyAlignment="1" applyProtection="1">
      <alignment horizontal="center" vertical="center"/>
      <protection locked="0"/>
    </xf>
    <xf numFmtId="0" fontId="5" fillId="3" borderId="12" xfId="1" applyFont="1" applyFill="1" applyBorder="1" applyAlignment="1" applyProtection="1">
      <alignment horizontal="center" vertical="center"/>
    </xf>
    <xf numFmtId="0" fontId="5" fillId="3" borderId="13" xfId="1" applyFont="1" applyFill="1" applyBorder="1" applyAlignment="1" applyProtection="1">
      <alignment horizontal="center" vertical="center"/>
    </xf>
    <xf numFmtId="0" fontId="5" fillId="3" borderId="14" xfId="1" applyFont="1" applyFill="1" applyBorder="1" applyAlignment="1" applyProtection="1">
      <alignment horizontal="center" vertical="center"/>
    </xf>
    <xf numFmtId="0" fontId="3" fillId="3" borderId="17" xfId="1" applyFont="1" applyFill="1" applyBorder="1" applyAlignment="1" applyProtection="1">
      <alignment horizontal="left" vertical="center"/>
    </xf>
    <xf numFmtId="0" fontId="3" fillId="3" borderId="4" xfId="1" applyFont="1" applyFill="1" applyBorder="1" applyAlignment="1" applyProtection="1">
      <alignment horizontal="left" vertical="center"/>
    </xf>
    <xf numFmtId="0" fontId="14" fillId="5" borderId="3" xfId="1" applyFont="1" applyFill="1" applyBorder="1" applyAlignment="1" applyProtection="1">
      <alignment horizontal="center"/>
    </xf>
    <xf numFmtId="0" fontId="14" fillId="5" borderId="17" xfId="1" applyFont="1" applyFill="1" applyBorder="1" applyAlignment="1" applyProtection="1">
      <alignment horizontal="center"/>
    </xf>
    <xf numFmtId="0" fontId="14" fillId="5" borderId="4" xfId="1" applyFont="1" applyFill="1" applyBorder="1" applyAlignment="1" applyProtection="1">
      <alignment horizontal="center"/>
    </xf>
    <xf numFmtId="0" fontId="1" fillId="3" borderId="33" xfId="1" applyFont="1" applyFill="1" applyBorder="1" applyAlignment="1" applyProtection="1">
      <alignment horizontal="left" vertical="top" wrapText="1"/>
      <protection locked="0"/>
    </xf>
    <xf numFmtId="0" fontId="1" fillId="3" borderId="34" xfId="1" applyFont="1" applyFill="1" applyBorder="1" applyAlignment="1" applyProtection="1">
      <alignment horizontal="left" vertical="top" wrapText="1"/>
      <protection locked="0"/>
    </xf>
    <xf numFmtId="0" fontId="1" fillId="3" borderId="35" xfId="1" applyFont="1" applyFill="1" applyBorder="1" applyAlignment="1" applyProtection="1">
      <alignment horizontal="left" vertical="top" wrapText="1"/>
      <protection locked="0"/>
    </xf>
    <xf numFmtId="0" fontId="1" fillId="3" borderId="36" xfId="1" applyFont="1" applyFill="1" applyBorder="1" applyAlignment="1" applyProtection="1">
      <alignment horizontal="left" vertical="top" wrapText="1"/>
      <protection locked="0"/>
    </xf>
    <xf numFmtId="0" fontId="1" fillId="3" borderId="0" xfId="1" applyFont="1" applyFill="1" applyBorder="1" applyAlignment="1" applyProtection="1">
      <alignment horizontal="left" vertical="top" wrapText="1"/>
      <protection locked="0"/>
    </xf>
    <xf numFmtId="0" fontId="1" fillId="3" borderId="37" xfId="1" applyFont="1" applyFill="1" applyBorder="1" applyAlignment="1" applyProtection="1">
      <alignment horizontal="left" vertical="top" wrapText="1"/>
      <protection locked="0"/>
    </xf>
    <xf numFmtId="0" fontId="1" fillId="3" borderId="38" xfId="1" applyFont="1" applyFill="1" applyBorder="1" applyAlignment="1" applyProtection="1">
      <alignment horizontal="left" vertical="top" wrapText="1"/>
      <protection locked="0"/>
    </xf>
    <xf numFmtId="0" fontId="1" fillId="3" borderId="39" xfId="1" applyFont="1" applyFill="1" applyBorder="1" applyAlignment="1" applyProtection="1">
      <alignment horizontal="left" vertical="top" wrapText="1"/>
      <protection locked="0"/>
    </xf>
    <xf numFmtId="0" fontId="1" fillId="3" borderId="40" xfId="1" applyFont="1" applyFill="1" applyBorder="1" applyAlignment="1" applyProtection="1">
      <alignment horizontal="left" vertical="top" wrapText="1"/>
      <protection locked="0"/>
    </xf>
    <xf numFmtId="0" fontId="2" fillId="5" borderId="17" xfId="1" applyFont="1" applyFill="1" applyBorder="1" applyAlignment="1" applyProtection="1">
      <alignment horizontal="left" vertical="center"/>
    </xf>
    <xf numFmtId="0" fontId="5" fillId="5" borderId="3" xfId="1" applyFont="1" applyFill="1" applyBorder="1" applyAlignment="1" applyProtection="1">
      <alignment horizontal="left" vertical="center"/>
    </xf>
    <xf numFmtId="0" fontId="5" fillId="5" borderId="17" xfId="1" applyFont="1" applyFill="1" applyBorder="1" applyAlignment="1" applyProtection="1">
      <alignment horizontal="left" vertical="center"/>
    </xf>
    <xf numFmtId="0" fontId="5" fillId="5" borderId="63" xfId="1" applyFont="1" applyFill="1" applyBorder="1" applyAlignment="1" applyProtection="1">
      <alignment horizontal="left" vertical="center"/>
    </xf>
    <xf numFmtId="0" fontId="21" fillId="5" borderId="64" xfId="1" applyFont="1" applyFill="1" applyBorder="1" applyAlignment="1" applyProtection="1">
      <alignment horizontal="center" vertical="center" wrapText="1"/>
      <protection locked="0"/>
    </xf>
    <xf numFmtId="0" fontId="21" fillId="5" borderId="65" xfId="1" applyFont="1" applyFill="1" applyBorder="1" applyAlignment="1" applyProtection="1">
      <alignment horizontal="center" vertical="center" wrapText="1"/>
      <protection locked="0"/>
    </xf>
    <xf numFmtId="0" fontId="21" fillId="5" borderId="66" xfId="1" applyFont="1" applyFill="1" applyBorder="1" applyAlignment="1" applyProtection="1">
      <alignment horizontal="center" vertical="center" wrapText="1"/>
      <protection locked="0"/>
    </xf>
    <xf numFmtId="0" fontId="1" fillId="5" borderId="33" xfId="1" applyFont="1" applyFill="1" applyBorder="1" applyAlignment="1" applyProtection="1">
      <alignment horizontal="left" vertical="top" wrapText="1"/>
      <protection locked="0"/>
    </xf>
    <xf numFmtId="0" fontId="1" fillId="5" borderId="34" xfId="1" applyFont="1" applyFill="1" applyBorder="1" applyAlignment="1" applyProtection="1">
      <alignment horizontal="left" vertical="top" wrapText="1"/>
      <protection locked="0"/>
    </xf>
    <xf numFmtId="0" fontId="1" fillId="5" borderId="35" xfId="1" applyFont="1" applyFill="1" applyBorder="1" applyAlignment="1" applyProtection="1">
      <alignment horizontal="left" vertical="top" wrapText="1"/>
      <protection locked="0"/>
    </xf>
    <xf numFmtId="0" fontId="1" fillId="5" borderId="36" xfId="1" applyFont="1" applyFill="1" applyBorder="1" applyAlignment="1" applyProtection="1">
      <alignment horizontal="left" vertical="top" wrapText="1"/>
      <protection locked="0"/>
    </xf>
    <xf numFmtId="0" fontId="1" fillId="5" borderId="0" xfId="1" applyFont="1" applyFill="1" applyBorder="1" applyAlignment="1" applyProtection="1">
      <alignment horizontal="left" vertical="top" wrapText="1"/>
      <protection locked="0"/>
    </xf>
    <xf numFmtId="0" fontId="1" fillId="5" borderId="37" xfId="1" applyFont="1" applyFill="1" applyBorder="1" applyAlignment="1" applyProtection="1">
      <alignment horizontal="left" vertical="top" wrapText="1"/>
      <protection locked="0"/>
    </xf>
    <xf numFmtId="0" fontId="1" fillId="5" borderId="38" xfId="1" applyFont="1" applyFill="1" applyBorder="1" applyAlignment="1" applyProtection="1">
      <alignment horizontal="left" vertical="top" wrapText="1"/>
      <protection locked="0"/>
    </xf>
    <xf numFmtId="0" fontId="1" fillId="5" borderId="39" xfId="1" applyFont="1" applyFill="1" applyBorder="1" applyAlignment="1" applyProtection="1">
      <alignment horizontal="left" vertical="top" wrapText="1"/>
      <protection locked="0"/>
    </xf>
    <xf numFmtId="0" fontId="1" fillId="5" borderId="40" xfId="1" applyFont="1" applyFill="1" applyBorder="1" applyAlignment="1" applyProtection="1">
      <alignment horizontal="left" vertical="top" wrapText="1"/>
      <protection locked="0"/>
    </xf>
    <xf numFmtId="0" fontId="2" fillId="5" borderId="4" xfId="1" applyFont="1" applyFill="1" applyBorder="1" applyAlignment="1" applyProtection="1">
      <alignment horizontal="left" vertical="center"/>
    </xf>
    <xf numFmtId="0" fontId="5" fillId="5" borderId="12" xfId="1" applyFont="1" applyFill="1" applyBorder="1" applyAlignment="1" applyProtection="1">
      <alignment horizontal="center" vertical="center"/>
    </xf>
    <xf numFmtId="0" fontId="5" fillId="5" borderId="13" xfId="1" applyFont="1" applyFill="1" applyBorder="1" applyAlignment="1" applyProtection="1">
      <alignment horizontal="center" vertical="center"/>
    </xf>
    <xf numFmtId="0" fontId="5" fillId="5" borderId="14" xfId="1" applyFont="1" applyFill="1" applyBorder="1" applyAlignment="1" applyProtection="1">
      <alignment horizontal="center" vertical="center"/>
    </xf>
    <xf numFmtId="14" fontId="1" fillId="3" borderId="6" xfId="1" applyNumberFormat="1" applyFont="1" applyFill="1" applyBorder="1" applyAlignment="1" applyProtection="1">
      <alignment horizontal="center" vertical="center"/>
      <protection locked="0"/>
    </xf>
    <xf numFmtId="14" fontId="1" fillId="3" borderId="9" xfId="1" applyNumberFormat="1" applyFont="1" applyFill="1" applyBorder="1" applyAlignment="1" applyProtection="1">
      <alignment horizontal="center" vertical="center"/>
      <protection locked="0"/>
    </xf>
    <xf numFmtId="14" fontId="1" fillId="3" borderId="8" xfId="1" applyNumberFormat="1" applyFont="1" applyFill="1" applyBorder="1" applyAlignment="1" applyProtection="1">
      <alignment horizontal="center" vertical="center"/>
      <protection locked="0"/>
    </xf>
    <xf numFmtId="0" fontId="6" fillId="11" borderId="55" xfId="1" applyFont="1" applyFill="1" applyBorder="1" applyAlignment="1" applyProtection="1">
      <alignment horizontal="center"/>
    </xf>
    <xf numFmtId="0" fontId="6" fillId="11" borderId="27" xfId="1" applyFont="1" applyFill="1" applyBorder="1" applyAlignment="1" applyProtection="1">
      <alignment horizontal="center"/>
    </xf>
    <xf numFmtId="0" fontId="6" fillId="11" borderId="56" xfId="1" applyFont="1" applyFill="1" applyBorder="1" applyAlignment="1" applyProtection="1">
      <alignment horizontal="center"/>
    </xf>
    <xf numFmtId="0" fontId="55" fillId="3" borderId="2" xfId="1" applyFont="1" applyFill="1" applyBorder="1" applyAlignment="1" applyProtection="1">
      <alignment horizontal="center" vertical="center"/>
    </xf>
    <xf numFmtId="0" fontId="55" fillId="3" borderId="5" xfId="1" applyFont="1" applyFill="1" applyBorder="1" applyAlignment="1" applyProtection="1">
      <alignment horizontal="center" vertical="center"/>
    </xf>
    <xf numFmtId="0" fontId="5" fillId="3" borderId="1" xfId="1" applyFont="1" applyFill="1" applyBorder="1" applyAlignment="1" applyProtection="1">
      <alignment horizontal="center" vertical="center"/>
    </xf>
    <xf numFmtId="0" fontId="5" fillId="3" borderId="2" xfId="1" applyFont="1" applyFill="1" applyBorder="1" applyAlignment="1" applyProtection="1">
      <alignment horizontal="center" vertical="center"/>
    </xf>
    <xf numFmtId="0" fontId="5" fillId="3" borderId="5" xfId="1" applyFont="1" applyFill="1" applyBorder="1" applyAlignment="1" applyProtection="1">
      <alignment horizontal="center" vertical="center"/>
    </xf>
    <xf numFmtId="0" fontId="5" fillId="5" borderId="1" xfId="1" applyFont="1" applyFill="1" applyBorder="1" applyAlignment="1" applyProtection="1">
      <alignment horizontal="center" vertical="center"/>
    </xf>
    <xf numFmtId="0" fontId="5" fillId="5" borderId="2" xfId="1" applyFont="1" applyFill="1" applyBorder="1" applyAlignment="1" applyProtection="1">
      <alignment horizontal="center" vertical="center"/>
    </xf>
    <xf numFmtId="0" fontId="5" fillId="5" borderId="5" xfId="1" applyFont="1" applyFill="1" applyBorder="1" applyAlignment="1" applyProtection="1">
      <alignment horizontal="center" vertical="center"/>
    </xf>
    <xf numFmtId="0" fontId="1" fillId="3" borderId="53" xfId="1" applyNumberFormat="1" applyFont="1" applyFill="1" applyBorder="1" applyAlignment="1" applyProtection="1">
      <alignment horizontal="center" vertical="center"/>
      <protection locked="0"/>
    </xf>
    <xf numFmtId="0" fontId="1" fillId="3" borderId="10" xfId="1" applyNumberFormat="1" applyFont="1" applyFill="1" applyBorder="1" applyAlignment="1" applyProtection="1">
      <alignment horizontal="center" vertical="center"/>
      <protection locked="0"/>
    </xf>
    <xf numFmtId="0" fontId="1" fillId="3" borderId="54" xfId="1" applyNumberFormat="1" applyFont="1" applyFill="1" applyBorder="1" applyAlignment="1" applyProtection="1">
      <alignment horizontal="center" vertical="center"/>
      <protection locked="0"/>
    </xf>
    <xf numFmtId="0" fontId="1" fillId="3" borderId="3" xfId="1" applyNumberFormat="1" applyFont="1" applyFill="1" applyBorder="1" applyAlignment="1" applyProtection="1">
      <alignment horizontal="center" vertical="center"/>
      <protection locked="0"/>
    </xf>
    <xf numFmtId="0" fontId="1" fillId="3" borderId="17" xfId="1" applyNumberFormat="1" applyFont="1" applyFill="1" applyBorder="1" applyAlignment="1" applyProtection="1">
      <alignment horizontal="center" vertical="center"/>
      <protection locked="0"/>
    </xf>
    <xf numFmtId="0" fontId="1" fillId="3" borderId="4" xfId="1" applyNumberFormat="1" applyFont="1" applyFill="1" applyBorder="1" applyAlignment="1" applyProtection="1">
      <alignment horizontal="center" vertical="center"/>
      <protection locked="0"/>
    </xf>
    <xf numFmtId="0" fontId="5" fillId="3" borderId="57" xfId="1" applyFont="1" applyFill="1" applyBorder="1" applyAlignment="1" applyProtection="1">
      <alignment horizontal="right" vertical="center"/>
    </xf>
    <xf numFmtId="0" fontId="5" fillId="3" borderId="48" xfId="1" applyFont="1" applyFill="1" applyBorder="1" applyAlignment="1" applyProtection="1">
      <alignment horizontal="right" vertical="center"/>
    </xf>
    <xf numFmtId="0" fontId="7" fillId="3" borderId="10" xfId="1" applyFont="1" applyFill="1" applyBorder="1" applyAlignment="1" applyProtection="1">
      <alignment horizontal="center" vertical="center" wrapText="1"/>
    </xf>
    <xf numFmtId="0" fontId="7" fillId="3" borderId="10" xfId="1" applyFont="1" applyFill="1" applyBorder="1" applyAlignment="1" applyProtection="1">
      <alignment horizontal="center" vertical="center"/>
    </xf>
    <xf numFmtId="0" fontId="7" fillId="3" borderId="54" xfId="1" applyFont="1" applyFill="1" applyBorder="1" applyAlignment="1" applyProtection="1">
      <alignment horizontal="center" vertical="center"/>
    </xf>
    <xf numFmtId="0" fontId="7" fillId="3" borderId="17" xfId="1" applyFont="1" applyFill="1" applyBorder="1" applyAlignment="1" applyProtection="1">
      <alignment horizontal="center" vertical="center"/>
    </xf>
    <xf numFmtId="0" fontId="7" fillId="3" borderId="4" xfId="1" applyFont="1" applyFill="1" applyBorder="1" applyAlignment="1" applyProtection="1">
      <alignment horizontal="center" vertical="center"/>
    </xf>
    <xf numFmtId="14" fontId="1" fillId="3" borderId="10" xfId="1" applyNumberFormat="1" applyFont="1" applyFill="1" applyBorder="1" applyAlignment="1" applyProtection="1">
      <alignment horizontal="left" vertical="center"/>
      <protection locked="0"/>
    </xf>
    <xf numFmtId="14" fontId="1" fillId="3" borderId="54" xfId="1" applyNumberFormat="1" applyFont="1" applyFill="1" applyBorder="1" applyAlignment="1" applyProtection="1">
      <alignment horizontal="left" vertical="center"/>
      <protection locked="0"/>
    </xf>
    <xf numFmtId="165" fontId="1" fillId="3" borderId="48" xfId="1" applyNumberFormat="1" applyFont="1" applyFill="1" applyBorder="1" applyAlignment="1" applyProtection="1">
      <alignment horizontal="left" vertical="center"/>
      <protection locked="0"/>
    </xf>
    <xf numFmtId="165" fontId="1" fillId="3" borderId="58" xfId="1" applyNumberFormat="1" applyFont="1" applyFill="1" applyBorder="1" applyAlignment="1" applyProtection="1">
      <alignment horizontal="left" vertical="center"/>
      <protection locked="0"/>
    </xf>
    <xf numFmtId="0" fontId="5" fillId="3" borderId="53" xfId="1" applyFont="1" applyFill="1" applyBorder="1" applyAlignment="1" applyProtection="1">
      <alignment horizontal="right" vertical="center"/>
    </xf>
    <xf numFmtId="0" fontId="5" fillId="3" borderId="10" xfId="1" applyFont="1" applyFill="1" applyBorder="1" applyAlignment="1" applyProtection="1">
      <alignment horizontal="right" vertical="center"/>
    </xf>
    <xf numFmtId="165" fontId="1" fillId="5" borderId="48" xfId="1" applyNumberFormat="1" applyFont="1" applyFill="1" applyBorder="1" applyAlignment="1" applyProtection="1">
      <alignment horizontal="left" vertical="center"/>
      <protection locked="0"/>
    </xf>
    <xf numFmtId="165" fontId="1" fillId="5" borderId="58" xfId="1" applyNumberFormat="1" applyFont="1" applyFill="1" applyBorder="1" applyAlignment="1" applyProtection="1">
      <alignment horizontal="left" vertical="center"/>
      <protection locked="0"/>
    </xf>
    <xf numFmtId="0" fontId="5" fillId="5" borderId="57" xfId="1" applyFont="1" applyFill="1" applyBorder="1" applyAlignment="1" applyProtection="1">
      <alignment horizontal="right" vertical="center"/>
    </xf>
    <xf numFmtId="0" fontId="5" fillId="5" borderId="48" xfId="1" applyFont="1" applyFill="1" applyBorder="1" applyAlignment="1" applyProtection="1">
      <alignment horizontal="right" vertical="center"/>
    </xf>
    <xf numFmtId="0" fontId="1" fillId="5" borderId="53" xfId="1" applyFont="1" applyFill="1" applyBorder="1" applyAlignment="1" applyProtection="1">
      <alignment horizontal="center" vertical="center"/>
      <protection locked="0"/>
    </xf>
    <xf numFmtId="0" fontId="1" fillId="5" borderId="10" xfId="1" applyFont="1" applyFill="1" applyBorder="1" applyAlignment="1" applyProtection="1">
      <alignment horizontal="center" vertical="center"/>
      <protection locked="0"/>
    </xf>
    <xf numFmtId="0" fontId="1" fillId="5" borderId="3" xfId="1" applyFont="1" applyFill="1" applyBorder="1" applyAlignment="1" applyProtection="1">
      <alignment horizontal="center" vertical="center"/>
      <protection locked="0"/>
    </xf>
    <xf numFmtId="0" fontId="1" fillId="5" borderId="17" xfId="1" applyFont="1" applyFill="1" applyBorder="1" applyAlignment="1" applyProtection="1">
      <alignment horizontal="center" vertical="center"/>
      <protection locked="0"/>
    </xf>
    <xf numFmtId="0" fontId="22" fillId="5" borderId="61" xfId="1" applyFont="1" applyFill="1" applyBorder="1" applyAlignment="1" applyProtection="1">
      <alignment horizontal="center" vertical="center"/>
    </xf>
    <xf numFmtId="0" fontId="22" fillId="5" borderId="2" xfId="1" applyFont="1" applyFill="1" applyBorder="1" applyAlignment="1" applyProtection="1">
      <alignment horizontal="center" vertical="center"/>
    </xf>
    <xf numFmtId="0" fontId="22" fillId="5" borderId="62" xfId="1" applyFont="1" applyFill="1" applyBorder="1" applyAlignment="1" applyProtection="1">
      <alignment horizontal="center" vertical="center"/>
    </xf>
    <xf numFmtId="0" fontId="1" fillId="5" borderId="53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10" xfId="0" applyBorder="1" applyAlignment="1" applyProtection="1">
      <alignment vertical="center"/>
      <protection locked="0"/>
    </xf>
    <xf numFmtId="0" fontId="0" fillId="0" borderId="54" xfId="0" applyBorder="1" applyAlignment="1" applyProtection="1">
      <alignment vertical="center"/>
      <protection locked="0"/>
    </xf>
    <xf numFmtId="0" fontId="0" fillId="0" borderId="3" xfId="0" applyBorder="1" applyAlignment="1" applyProtection="1">
      <alignment vertical="center"/>
      <protection locked="0"/>
    </xf>
    <xf numFmtId="0" fontId="0" fillId="0" borderId="17" xfId="0" applyBorder="1" applyAlignment="1" applyProtection="1">
      <alignment vertical="center"/>
      <protection locked="0"/>
    </xf>
    <xf numFmtId="0" fontId="0" fillId="0" borderId="4" xfId="0" applyBorder="1" applyAlignment="1" applyProtection="1">
      <alignment vertical="center"/>
      <protection locked="0"/>
    </xf>
    <xf numFmtId="14" fontId="1" fillId="5" borderId="10" xfId="1" applyNumberFormat="1" applyFont="1" applyFill="1" applyBorder="1" applyAlignment="1" applyProtection="1">
      <alignment horizontal="left" vertical="center"/>
      <protection locked="0"/>
    </xf>
    <xf numFmtId="14" fontId="1" fillId="5" borderId="54" xfId="1" applyNumberFormat="1" applyFont="1" applyFill="1" applyBorder="1" applyAlignment="1" applyProtection="1">
      <alignment horizontal="left" vertical="center"/>
      <protection locked="0"/>
    </xf>
    <xf numFmtId="0" fontId="5" fillId="5" borderId="53" xfId="1" applyFont="1" applyFill="1" applyBorder="1" applyAlignment="1" applyProtection="1">
      <alignment horizontal="right" vertical="center"/>
    </xf>
    <xf numFmtId="0" fontId="23" fillId="5" borderId="10" xfId="0" applyFont="1" applyFill="1" applyBorder="1" applyAlignment="1" applyProtection="1">
      <alignment horizontal="right" vertical="center"/>
    </xf>
    <xf numFmtId="0" fontId="1" fillId="3" borderId="24" xfId="1" quotePrefix="1" applyFont="1" applyFill="1" applyBorder="1" applyAlignment="1" applyProtection="1">
      <alignment horizontal="center" vertical="center"/>
      <protection locked="0"/>
    </xf>
    <xf numFmtId="0" fontId="1" fillId="3" borderId="60" xfId="1" applyFill="1" applyBorder="1" applyAlignment="1" applyProtection="1">
      <alignment horizontal="center" vertical="center"/>
      <protection locked="0"/>
    </xf>
    <xf numFmtId="0" fontId="2" fillId="5" borderId="49" xfId="1" applyFont="1" applyFill="1" applyBorder="1" applyAlignment="1" applyProtection="1">
      <alignment horizontal="center" vertical="center"/>
    </xf>
    <xf numFmtId="166" fontId="40" fillId="12" borderId="7" xfId="1" applyNumberFormat="1" applyFont="1" applyFill="1" applyBorder="1" applyAlignment="1" applyProtection="1">
      <alignment horizontal="center" vertical="center"/>
    </xf>
  </cellXfs>
  <cellStyles count="6">
    <cellStyle name="Lien hypertexte" xfId="4" builtinId="8"/>
    <cellStyle name="Monétaire" xfId="5" builtinId="4"/>
    <cellStyle name="Monétaire 2" xfId="2"/>
    <cellStyle name="Normal" xfId="0" builtinId="0"/>
    <cellStyle name="Normal 2" xfId="1"/>
    <cellStyle name="Titre 1" xfId="3"/>
  </cellStyles>
  <dxfs count="6"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</dxfs>
  <tableStyles count="0" defaultTableStyle="TableStyleMedium9" defaultPivotStyle="PivotStyleLight16"/>
  <colors>
    <mruColors>
      <color rgb="FFF52313"/>
      <color rgb="FFFF7171"/>
      <color rgb="FFCC3300"/>
      <color rgb="FF66FF66"/>
      <color rgb="FF33CCFF"/>
      <color rgb="FFE7FFA3"/>
      <color rgb="FFEBFFB3"/>
      <color rgb="FFE4FF97"/>
      <color rgb="FFDDFF7D"/>
      <color rgb="FFCBD9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CheckBox" fmlaLink="$F$20" lockText="1" noThreeD="1"/>
</file>

<file path=xl/ctrlProps/ctrlProp2.xml><?xml version="1.0" encoding="utf-8"?>
<formControlPr xmlns="http://schemas.microsoft.com/office/spreadsheetml/2009/9/main" objectType="CheckBox" fmlaLink="$F$21" lockText="1" noThreeD="1"/>
</file>

<file path=xl/ctrlProps/ctrlProp3.xml><?xml version="1.0" encoding="utf-8"?>
<formControlPr xmlns="http://schemas.microsoft.com/office/spreadsheetml/2009/9/main" objectType="CheckBox" fmlaLink="$F$22" lockText="1" noThreeD="1"/>
</file>

<file path=xl/ctrlProps/ctrlProp4.xml><?xml version="1.0" encoding="utf-8"?>
<formControlPr xmlns="http://schemas.microsoft.com/office/spreadsheetml/2009/9/main" objectType="CheckBox" fmlaLink="$F$23" lockText="1" noThreeD="1"/>
</file>

<file path=xl/ctrlProps/ctrlProp5.xml><?xml version="1.0" encoding="utf-8"?>
<formControlPr xmlns="http://schemas.microsoft.com/office/spreadsheetml/2009/9/main" objectType="CheckBox" fmlaLink="$N$20" lockText="1" noThreeD="1"/>
</file>

<file path=xl/ctrlProps/ctrlProp6.xml><?xml version="1.0" encoding="utf-8"?>
<formControlPr xmlns="http://schemas.microsoft.com/office/spreadsheetml/2009/9/main" objectType="CheckBox" fmlaLink="$N$21" lockText="1" noThreeD="1"/>
</file>

<file path=xl/ctrlProps/ctrlProp7.xml><?xml version="1.0" encoding="utf-8"?>
<formControlPr xmlns="http://schemas.microsoft.com/office/spreadsheetml/2009/9/main" objectType="CheckBox" fmlaLink="$N$22" lockText="1" noThreeD="1"/>
</file>

<file path=xl/ctrlProps/ctrlProp8.xml><?xml version="1.0" encoding="utf-8"?>
<formControlPr xmlns="http://schemas.microsoft.com/office/spreadsheetml/2009/9/main" objectType="CheckBox" fmlaLink="$N$23" lockText="1" noThreeD="1"/>
</file>

<file path=xl/ctrlProps/ctrlProp9.xml><?xml version="1.0" encoding="utf-8"?>
<formControlPr xmlns="http://schemas.microsoft.com/office/spreadsheetml/2009/9/main" objectType="CheckBox" fmlaLink="$N$24" lockText="1" noThreeD="1"/>
</file>

<file path=xl/ctrlProps/ctrlProp10.xml><?xml version="1.0" encoding="utf-8"?>
<formControlPr xmlns="http://schemas.microsoft.com/office/spreadsheetml/2009/9/main" objectType="CheckBox" fmlaLink="$N$25" lockText="1" noThreeD="1"/>
</file>

<file path=xl/ctrlProps/ctrlProp11.xml><?xml version="1.0" encoding="utf-8"?>
<formControlPr xmlns="http://schemas.microsoft.com/office/spreadsheetml/2009/9/main" objectType="CheckBox" fmlaLink="$V$27" lockText="1" noThreeD="1"/>
</file>

<file path=xl/ctrlProps/ctrlProp12.xml><?xml version="1.0" encoding="utf-8"?>
<formControlPr xmlns="http://schemas.microsoft.com/office/spreadsheetml/2009/9/main" objectType="CheckBox" fmlaLink="$V$28" lockText="1" noThreeD="1"/>
</file>

<file path=xl/ctrlProps/ctrlProp13.xml><?xml version="1.0" encoding="utf-8"?>
<formControlPr xmlns="http://schemas.microsoft.com/office/spreadsheetml/2009/9/main" objectType="CheckBox" fmlaLink="$V$29" lockText="1" noThreeD="1"/>
</file>

<file path=xl/ctrlProps/ctrlProp14.xml><?xml version="1.0" encoding="utf-8"?>
<formControlPr xmlns="http://schemas.microsoft.com/office/spreadsheetml/2009/9/main" objectType="CheckBox" fmlaLink="$V$30" lockText="1" noThreeD="1"/>
</file>

<file path=xl/ctrlProps/ctrlProp15.xml><?xml version="1.0" encoding="utf-8"?>
<formControlPr xmlns="http://schemas.microsoft.com/office/spreadsheetml/2009/9/main" objectType="CheckBox" fmlaLink="$V$31" lockText="1" noThreeD="1"/>
</file>

<file path=xl/ctrlProps/ctrlProp16.xml><?xml version="1.0" encoding="utf-8"?>
<formControlPr xmlns="http://schemas.microsoft.com/office/spreadsheetml/2009/9/main" objectType="CheckBox" fmlaLink="$V$32" lockText="1" noThreeD="1"/>
</file>

<file path=xl/ctrlProps/ctrlProp17.xml><?xml version="1.0" encoding="utf-8"?>
<formControlPr xmlns="http://schemas.microsoft.com/office/spreadsheetml/2009/9/main" objectType="CheckBox" fmlaLink="$X$20" lockText="1" noThreeD="1"/>
</file>

<file path=xl/ctrlProps/ctrlProp18.xml><?xml version="1.0" encoding="utf-8"?>
<formControlPr xmlns="http://schemas.microsoft.com/office/spreadsheetml/2009/9/main" objectType="CheckBox" fmlaLink="$X$21" lockText="1" noThreeD="1"/>
</file>

<file path=xl/ctrlProps/ctrlProp19.xml><?xml version="1.0" encoding="utf-8"?>
<formControlPr xmlns="http://schemas.microsoft.com/office/spreadsheetml/2009/9/main" objectType="CheckBox" fmlaLink="$X$22" lockText="1" noThreeD="1"/>
</file>

<file path=xl/ctrlProps/ctrlProp20.xml><?xml version="1.0" encoding="utf-8"?>
<formControlPr xmlns="http://schemas.microsoft.com/office/spreadsheetml/2009/9/main" objectType="CheckBox" fmlaLink="$X$23" lockText="1" noThreeD="1"/>
</file>

<file path=xl/ctrlProps/ctrlProp21.xml><?xml version="1.0" encoding="utf-8"?>
<formControlPr xmlns="http://schemas.microsoft.com/office/spreadsheetml/2009/9/main" objectType="CheckBox" fmlaLink="$X$24" lockText="1" noThreeD="1"/>
</file>

<file path=xl/ctrlProps/ctrlProp22.xml><?xml version="1.0" encoding="utf-8"?>
<formControlPr xmlns="http://schemas.microsoft.com/office/spreadsheetml/2009/9/main" objectType="CheckBox" fmlaLink="$X$25" lockText="1" noThreeD="1"/>
</file>

<file path=xl/ctrlProps/ctrlProp23.xml><?xml version="1.0" encoding="utf-8"?>
<formControlPr xmlns="http://schemas.microsoft.com/office/spreadsheetml/2009/9/main" objectType="CheckBox" fmlaLink="$X$26" lockText="1" noThreeD="1"/>
</file>

<file path=xl/ctrlProps/ctrlProp24.xml><?xml version="1.0" encoding="utf-8"?>
<formControlPr xmlns="http://schemas.microsoft.com/office/spreadsheetml/2009/9/main" objectType="CheckBox" fmlaLink="$X$27" lockText="1" noThreeD="1"/>
</file>

<file path=xl/ctrlProps/ctrlProp25.xml><?xml version="1.0" encoding="utf-8"?>
<formControlPr xmlns="http://schemas.microsoft.com/office/spreadsheetml/2009/9/main" objectType="CheckBox" fmlaLink="$X$28" lockText="1" noThreeD="1"/>
</file>

<file path=xl/ctrlProps/ctrlProp26.xml><?xml version="1.0" encoding="utf-8"?>
<formControlPr xmlns="http://schemas.microsoft.com/office/spreadsheetml/2009/9/main" objectType="CheckBox" fmlaLink="$X$29" lockText="1" noThreeD="1"/>
</file>

<file path=xl/ctrlProps/ctrlProp27.xml><?xml version="1.0" encoding="utf-8"?>
<formControlPr xmlns="http://schemas.microsoft.com/office/spreadsheetml/2009/9/main" objectType="CheckBox" fmlaLink="$X$30" lockText="1" noThreeD="1"/>
</file>

<file path=xl/ctrlProps/ctrlProp28.xml><?xml version="1.0" encoding="utf-8"?>
<formControlPr xmlns="http://schemas.microsoft.com/office/spreadsheetml/2009/9/main" objectType="CheckBox" fmlaLink="$X$31" lockText="1" noThreeD="1"/>
</file>

<file path=xl/ctrlProps/ctrlProp29.xml><?xml version="1.0" encoding="utf-8"?>
<formControlPr xmlns="http://schemas.microsoft.com/office/spreadsheetml/2009/9/main" objectType="CheckBox" fmlaLink="$X$32" lockText="1" noThreeD="1"/>
</file>

<file path=xl/ctrlProps/ctrlProp30.xml><?xml version="1.0" encoding="utf-8"?>
<formControlPr xmlns="http://schemas.microsoft.com/office/spreadsheetml/2009/9/main" objectType="CheckBox" fmlaLink="$L$5" lockText="1" noThreeD="1"/>
</file>

<file path=xl/ctrlProps/ctrlProp31.xml><?xml version="1.0" encoding="utf-8"?>
<formControlPr xmlns="http://schemas.microsoft.com/office/spreadsheetml/2009/9/main" objectType="CheckBox" fmlaLink="$AC$1" lockText="1" noThreeD="1"/>
</file>

<file path=xl/ctrlProps/ctrlProp32.xml><?xml version="1.0" encoding="utf-8"?>
<formControlPr xmlns="http://schemas.microsoft.com/office/spreadsheetml/2009/9/main" objectType="CheckBox" fmlaLink="$AC$2" lockText="1" noThreeD="1"/>
</file>

<file path=xl/ctrlProps/ctrlProp33.xml><?xml version="1.0" encoding="utf-8"?>
<formControlPr xmlns="http://schemas.microsoft.com/office/spreadsheetml/2009/9/main" objectType="CheckBox" fmlaLink="$AC$3" lockText="1" noThreeD="1"/>
</file>

<file path=xl/ctrlProps/ctrlProp34.xml><?xml version="1.0" encoding="utf-8"?>
<formControlPr xmlns="http://schemas.microsoft.com/office/spreadsheetml/2009/9/main" objectType="CheckBox" fmlaLink="$F$24" lockText="1" noThreeD="1"/>
</file>

<file path=xl/ctrlProps/ctrlProp35.xml><?xml version="1.0" encoding="utf-8"?>
<formControlPr xmlns="http://schemas.microsoft.com/office/spreadsheetml/2009/9/main" objectType="CheckBox" fmlaLink="$A$51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SOMMAIRE!H1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6.emf"/><Relationship Id="rId18" Type="http://schemas.openxmlformats.org/officeDocument/2006/relationships/image" Target="../media/image19.emf"/><Relationship Id="rId3" Type="http://schemas.openxmlformats.org/officeDocument/2006/relationships/image" Target="../media/image13.emf"/><Relationship Id="rId7" Type="http://schemas.openxmlformats.org/officeDocument/2006/relationships/image" Target="../media/image9.emf"/><Relationship Id="rId12" Type="http://schemas.openxmlformats.org/officeDocument/2006/relationships/image" Target="../media/image4.emf"/><Relationship Id="rId17" Type="http://schemas.openxmlformats.org/officeDocument/2006/relationships/image" Target="../media/image18.emf"/><Relationship Id="rId2" Type="http://schemas.openxmlformats.org/officeDocument/2006/relationships/image" Target="../media/image14.emf"/><Relationship Id="rId16" Type="http://schemas.openxmlformats.org/officeDocument/2006/relationships/image" Target="../media/image2.emf"/><Relationship Id="rId1" Type="http://schemas.openxmlformats.org/officeDocument/2006/relationships/image" Target="../media/image15.emf"/><Relationship Id="rId6" Type="http://schemas.openxmlformats.org/officeDocument/2006/relationships/image" Target="../media/image10.emf"/><Relationship Id="rId11" Type="http://schemas.openxmlformats.org/officeDocument/2006/relationships/image" Target="../media/image5.emf"/><Relationship Id="rId5" Type="http://schemas.openxmlformats.org/officeDocument/2006/relationships/image" Target="../media/image11.emf"/><Relationship Id="rId15" Type="http://schemas.openxmlformats.org/officeDocument/2006/relationships/image" Target="../media/image3.emf"/><Relationship Id="rId10" Type="http://schemas.openxmlformats.org/officeDocument/2006/relationships/image" Target="../media/image6.emf"/><Relationship Id="rId4" Type="http://schemas.openxmlformats.org/officeDocument/2006/relationships/image" Target="../media/image12.emf"/><Relationship Id="rId9" Type="http://schemas.openxmlformats.org/officeDocument/2006/relationships/image" Target="../media/image7.emf"/><Relationship Id="rId14" Type="http://schemas.openxmlformats.org/officeDocument/2006/relationships/image" Target="../media/image17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0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85725</xdr:colOff>
          <xdr:row>20</xdr:row>
          <xdr:rowOff>161925</xdr:rowOff>
        </xdr:from>
        <xdr:to>
          <xdr:col>27</xdr:col>
          <xdr:colOff>1524000</xdr:colOff>
          <xdr:row>23</xdr:row>
          <xdr:rowOff>9525</xdr:rowOff>
        </xdr:to>
        <xdr:sp macro="" textlink="">
          <xdr:nvSpPr>
            <xdr:cNvPr id="2049" name="CommandButtonValider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209550</xdr:colOff>
          <xdr:row>0</xdr:row>
          <xdr:rowOff>123825</xdr:rowOff>
        </xdr:from>
        <xdr:to>
          <xdr:col>30</xdr:col>
          <xdr:colOff>38100</xdr:colOff>
          <xdr:row>2</xdr:row>
          <xdr:rowOff>142875</xdr:rowOff>
        </xdr:to>
        <xdr:sp macro="" textlink="">
          <xdr:nvSpPr>
            <xdr:cNvPr id="2050" name="CommandButtonNouvelleFiche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19</xdr:row>
          <xdr:rowOff>0</xdr:rowOff>
        </xdr:from>
        <xdr:to>
          <xdr:col>5</xdr:col>
          <xdr:colOff>66675</xdr:colOff>
          <xdr:row>20</xdr:row>
          <xdr:rowOff>9525</xdr:rowOff>
        </xdr:to>
        <xdr:sp macro="" textlink="">
          <xdr:nvSpPr>
            <xdr:cNvPr id="2052" name="Check Box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CC99FF" mc:Ignorable="a14" a14:legacySpreadsheetColorIndex="46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20</xdr:row>
          <xdr:rowOff>0</xdr:rowOff>
        </xdr:from>
        <xdr:to>
          <xdr:col>5</xdr:col>
          <xdr:colOff>66675</xdr:colOff>
          <xdr:row>21</xdr:row>
          <xdr:rowOff>9525</xdr:rowOff>
        </xdr:to>
        <xdr:sp macro="" textlink="">
          <xdr:nvSpPr>
            <xdr:cNvPr id="2054" name="Check Box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21</xdr:row>
          <xdr:rowOff>0</xdr:rowOff>
        </xdr:from>
        <xdr:to>
          <xdr:col>5</xdr:col>
          <xdr:colOff>66675</xdr:colOff>
          <xdr:row>22</xdr:row>
          <xdr:rowOff>9525</xdr:rowOff>
        </xdr:to>
        <xdr:sp macro="" textlink="">
          <xdr:nvSpPr>
            <xdr:cNvPr id="2055" name="Check Box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22</xdr:row>
          <xdr:rowOff>0</xdr:rowOff>
        </xdr:from>
        <xdr:to>
          <xdr:col>5</xdr:col>
          <xdr:colOff>66675</xdr:colOff>
          <xdr:row>23</xdr:row>
          <xdr:rowOff>9525</xdr:rowOff>
        </xdr:to>
        <xdr:sp macro="" textlink="">
          <xdr:nvSpPr>
            <xdr:cNvPr id="2056" name="Check Box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0</xdr:rowOff>
        </xdr:from>
        <xdr:to>
          <xdr:col>13</xdr:col>
          <xdr:colOff>66675</xdr:colOff>
          <xdr:row>20</xdr:row>
          <xdr:rowOff>9525</xdr:rowOff>
        </xdr:to>
        <xdr:sp macro="" textlink="">
          <xdr:nvSpPr>
            <xdr:cNvPr id="2057" name="Check Box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161925</xdr:rowOff>
        </xdr:from>
        <xdr:to>
          <xdr:col>13</xdr:col>
          <xdr:colOff>66675</xdr:colOff>
          <xdr:row>21</xdr:row>
          <xdr:rowOff>0</xdr:rowOff>
        </xdr:to>
        <xdr:sp macro="" textlink="">
          <xdr:nvSpPr>
            <xdr:cNvPr id="2058" name="Check Box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161925</xdr:rowOff>
        </xdr:from>
        <xdr:to>
          <xdr:col>13</xdr:col>
          <xdr:colOff>66675</xdr:colOff>
          <xdr:row>22</xdr:row>
          <xdr:rowOff>0</xdr:rowOff>
        </xdr:to>
        <xdr:sp macro="" textlink="">
          <xdr:nvSpPr>
            <xdr:cNvPr id="2059" name="Check Box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161925</xdr:rowOff>
        </xdr:from>
        <xdr:to>
          <xdr:col>13</xdr:col>
          <xdr:colOff>66675</xdr:colOff>
          <xdr:row>23</xdr:row>
          <xdr:rowOff>0</xdr:rowOff>
        </xdr:to>
        <xdr:sp macro="" textlink="">
          <xdr:nvSpPr>
            <xdr:cNvPr id="2060" name="Check Box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161925</xdr:rowOff>
        </xdr:from>
        <xdr:to>
          <xdr:col>13</xdr:col>
          <xdr:colOff>66675</xdr:colOff>
          <xdr:row>24</xdr:row>
          <xdr:rowOff>0</xdr:rowOff>
        </xdr:to>
        <xdr:sp macro="" textlink="">
          <xdr:nvSpPr>
            <xdr:cNvPr id="2061" name="Check Box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0</xdr:rowOff>
        </xdr:from>
        <xdr:to>
          <xdr:col>13</xdr:col>
          <xdr:colOff>66675</xdr:colOff>
          <xdr:row>25</xdr:row>
          <xdr:rowOff>9525</xdr:rowOff>
        </xdr:to>
        <xdr:sp macro="" textlink="">
          <xdr:nvSpPr>
            <xdr:cNvPr id="2062" name="Check Box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0</xdr:rowOff>
        </xdr:from>
        <xdr:to>
          <xdr:col>13</xdr:col>
          <xdr:colOff>66675</xdr:colOff>
          <xdr:row>27</xdr:row>
          <xdr:rowOff>9525</xdr:rowOff>
        </xdr:to>
        <xdr:sp macro="" textlink="">
          <xdr:nvSpPr>
            <xdr:cNvPr id="2063" name="Check Box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133350</xdr:rowOff>
        </xdr:from>
        <xdr:to>
          <xdr:col>13</xdr:col>
          <xdr:colOff>66675</xdr:colOff>
          <xdr:row>28</xdr:row>
          <xdr:rowOff>38100</xdr:rowOff>
        </xdr:to>
        <xdr:sp macro="" textlink="">
          <xdr:nvSpPr>
            <xdr:cNvPr id="2064" name="Check Box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133350</xdr:rowOff>
        </xdr:from>
        <xdr:to>
          <xdr:col>13</xdr:col>
          <xdr:colOff>66675</xdr:colOff>
          <xdr:row>29</xdr:row>
          <xdr:rowOff>19050</xdr:rowOff>
        </xdr:to>
        <xdr:sp macro="" textlink="">
          <xdr:nvSpPr>
            <xdr:cNvPr id="2065" name="Check Box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133350</xdr:rowOff>
        </xdr:from>
        <xdr:to>
          <xdr:col>13</xdr:col>
          <xdr:colOff>66675</xdr:colOff>
          <xdr:row>30</xdr:row>
          <xdr:rowOff>19050</xdr:rowOff>
        </xdr:to>
        <xdr:sp macro="" textlink="">
          <xdr:nvSpPr>
            <xdr:cNvPr id="2066" name="Check Box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133350</xdr:rowOff>
        </xdr:from>
        <xdr:to>
          <xdr:col>13</xdr:col>
          <xdr:colOff>66675</xdr:colOff>
          <xdr:row>31</xdr:row>
          <xdr:rowOff>19050</xdr:rowOff>
        </xdr:to>
        <xdr:sp macro="" textlink="">
          <xdr:nvSpPr>
            <xdr:cNvPr id="2067" name="Check Box 19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133350</xdr:rowOff>
        </xdr:from>
        <xdr:to>
          <xdr:col>13</xdr:col>
          <xdr:colOff>66675</xdr:colOff>
          <xdr:row>32</xdr:row>
          <xdr:rowOff>19050</xdr:rowOff>
        </xdr:to>
        <xdr:sp macro="" textlink="">
          <xdr:nvSpPr>
            <xdr:cNvPr id="2068" name="Check Box 20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9525</xdr:colOff>
          <xdr:row>19</xdr:row>
          <xdr:rowOff>0</xdr:rowOff>
        </xdr:from>
        <xdr:to>
          <xdr:col>23</xdr:col>
          <xdr:colOff>66675</xdr:colOff>
          <xdr:row>20</xdr:row>
          <xdr:rowOff>9525</xdr:rowOff>
        </xdr:to>
        <xdr:sp macro="" textlink="">
          <xdr:nvSpPr>
            <xdr:cNvPr id="2069" name="Check Box 21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9525</xdr:colOff>
          <xdr:row>20</xdr:row>
          <xdr:rowOff>0</xdr:rowOff>
        </xdr:from>
        <xdr:to>
          <xdr:col>23</xdr:col>
          <xdr:colOff>66675</xdr:colOff>
          <xdr:row>21</xdr:row>
          <xdr:rowOff>9525</xdr:rowOff>
        </xdr:to>
        <xdr:sp macro="" textlink="">
          <xdr:nvSpPr>
            <xdr:cNvPr id="2070" name="Check Box 22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9525</xdr:colOff>
          <xdr:row>21</xdr:row>
          <xdr:rowOff>0</xdr:rowOff>
        </xdr:from>
        <xdr:to>
          <xdr:col>23</xdr:col>
          <xdr:colOff>66675</xdr:colOff>
          <xdr:row>22</xdr:row>
          <xdr:rowOff>9525</xdr:rowOff>
        </xdr:to>
        <xdr:sp macro="" textlink="">
          <xdr:nvSpPr>
            <xdr:cNvPr id="2071" name="Check Box 23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9525</xdr:colOff>
          <xdr:row>22</xdr:row>
          <xdr:rowOff>0</xdr:rowOff>
        </xdr:from>
        <xdr:to>
          <xdr:col>23</xdr:col>
          <xdr:colOff>66675</xdr:colOff>
          <xdr:row>23</xdr:row>
          <xdr:rowOff>9525</xdr:rowOff>
        </xdr:to>
        <xdr:sp macro="" textlink="">
          <xdr:nvSpPr>
            <xdr:cNvPr id="2072" name="Check Box 24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9525</xdr:colOff>
          <xdr:row>23</xdr:row>
          <xdr:rowOff>0</xdr:rowOff>
        </xdr:from>
        <xdr:to>
          <xdr:col>23</xdr:col>
          <xdr:colOff>66675</xdr:colOff>
          <xdr:row>24</xdr:row>
          <xdr:rowOff>9525</xdr:rowOff>
        </xdr:to>
        <xdr:sp macro="" textlink="">
          <xdr:nvSpPr>
            <xdr:cNvPr id="2073" name="Check Box 25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9525</xdr:colOff>
          <xdr:row>24</xdr:row>
          <xdr:rowOff>0</xdr:rowOff>
        </xdr:from>
        <xdr:to>
          <xdr:col>23</xdr:col>
          <xdr:colOff>66675</xdr:colOff>
          <xdr:row>25</xdr:row>
          <xdr:rowOff>9525</xdr:rowOff>
        </xdr:to>
        <xdr:sp macro="" textlink="">
          <xdr:nvSpPr>
            <xdr:cNvPr id="2074" name="Check Box 26" hidden="1">
              <a:extLst>
                <a:ext uri="{63B3BB69-23CF-44E3-9099-C40C66FF867C}">
                  <a14:compatExt spid="_x0000_s2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9525</xdr:colOff>
          <xdr:row>25</xdr:row>
          <xdr:rowOff>0</xdr:rowOff>
        </xdr:from>
        <xdr:to>
          <xdr:col>23</xdr:col>
          <xdr:colOff>66675</xdr:colOff>
          <xdr:row>26</xdr:row>
          <xdr:rowOff>9525</xdr:rowOff>
        </xdr:to>
        <xdr:sp macro="" textlink="">
          <xdr:nvSpPr>
            <xdr:cNvPr id="2075" name="Check Box 27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9525</xdr:colOff>
          <xdr:row>26</xdr:row>
          <xdr:rowOff>0</xdr:rowOff>
        </xdr:from>
        <xdr:to>
          <xdr:col>23</xdr:col>
          <xdr:colOff>66675</xdr:colOff>
          <xdr:row>27</xdr:row>
          <xdr:rowOff>9525</xdr:rowOff>
        </xdr:to>
        <xdr:sp macro="" textlink="">
          <xdr:nvSpPr>
            <xdr:cNvPr id="2076" name="Check Box 28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9525</xdr:colOff>
          <xdr:row>26</xdr:row>
          <xdr:rowOff>133350</xdr:rowOff>
        </xdr:from>
        <xdr:to>
          <xdr:col>23</xdr:col>
          <xdr:colOff>66675</xdr:colOff>
          <xdr:row>28</xdr:row>
          <xdr:rowOff>38100</xdr:rowOff>
        </xdr:to>
        <xdr:sp macro="" textlink="">
          <xdr:nvSpPr>
            <xdr:cNvPr id="2077" name="Check Box 29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9525</xdr:colOff>
          <xdr:row>27</xdr:row>
          <xdr:rowOff>133350</xdr:rowOff>
        </xdr:from>
        <xdr:to>
          <xdr:col>23</xdr:col>
          <xdr:colOff>66675</xdr:colOff>
          <xdr:row>29</xdr:row>
          <xdr:rowOff>19050</xdr:rowOff>
        </xdr:to>
        <xdr:sp macro="" textlink="">
          <xdr:nvSpPr>
            <xdr:cNvPr id="2078" name="Check Box 30" hidden="1">
              <a:extLst>
                <a:ext uri="{63B3BB69-23CF-44E3-9099-C40C66FF867C}">
                  <a14:compatExt spid="_x0000_s2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9525</xdr:colOff>
          <xdr:row>28</xdr:row>
          <xdr:rowOff>133350</xdr:rowOff>
        </xdr:from>
        <xdr:to>
          <xdr:col>23</xdr:col>
          <xdr:colOff>66675</xdr:colOff>
          <xdr:row>30</xdr:row>
          <xdr:rowOff>19050</xdr:rowOff>
        </xdr:to>
        <xdr:sp macro="" textlink="">
          <xdr:nvSpPr>
            <xdr:cNvPr id="2079" name="Check Box 31" hidden="1">
              <a:extLst>
                <a:ext uri="{63B3BB69-23CF-44E3-9099-C40C66FF867C}">
                  <a14:compatExt spid="_x0000_s2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9525</xdr:colOff>
          <xdr:row>29</xdr:row>
          <xdr:rowOff>133350</xdr:rowOff>
        </xdr:from>
        <xdr:to>
          <xdr:col>23</xdr:col>
          <xdr:colOff>66675</xdr:colOff>
          <xdr:row>31</xdr:row>
          <xdr:rowOff>19050</xdr:rowOff>
        </xdr:to>
        <xdr:sp macro="" textlink="">
          <xdr:nvSpPr>
            <xdr:cNvPr id="2080" name="Check Box 32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9525</xdr:colOff>
          <xdr:row>30</xdr:row>
          <xdr:rowOff>133350</xdr:rowOff>
        </xdr:from>
        <xdr:to>
          <xdr:col>23</xdr:col>
          <xdr:colOff>66675</xdr:colOff>
          <xdr:row>32</xdr:row>
          <xdr:rowOff>19050</xdr:rowOff>
        </xdr:to>
        <xdr:sp macro="" textlink="">
          <xdr:nvSpPr>
            <xdr:cNvPr id="2081" name="Check Box 33" hidden="1">
              <a:extLst>
                <a:ext uri="{63B3BB69-23CF-44E3-9099-C40C66FF867C}">
                  <a14:compatExt spid="_x0000_s2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66675</xdr:colOff>
          <xdr:row>4</xdr:row>
          <xdr:rowOff>66675</xdr:rowOff>
        </xdr:from>
        <xdr:to>
          <xdr:col>27</xdr:col>
          <xdr:colOff>1514475</xdr:colOff>
          <xdr:row>6</xdr:row>
          <xdr:rowOff>142875</xdr:rowOff>
        </xdr:to>
        <xdr:sp macro="" textlink="">
          <xdr:nvSpPr>
            <xdr:cNvPr id="2082" name="CommandButtonRecherche" hidden="1">
              <a:extLst>
                <a:ext uri="{63B3BB69-23CF-44E3-9099-C40C66FF867C}">
                  <a14:compatExt spid="_x0000_s2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3</xdr:row>
          <xdr:rowOff>133350</xdr:rowOff>
        </xdr:from>
        <xdr:to>
          <xdr:col>11</xdr:col>
          <xdr:colOff>66675</xdr:colOff>
          <xdr:row>5</xdr:row>
          <xdr:rowOff>19050</xdr:rowOff>
        </xdr:to>
        <xdr:sp macro="" textlink="">
          <xdr:nvSpPr>
            <xdr:cNvPr id="2083" name="Check Box 35" hidden="1">
              <a:extLst>
                <a:ext uri="{63B3BB69-23CF-44E3-9099-C40C66FF867C}">
                  <a14:compatExt spid="_x0000_s2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457200</xdr:colOff>
          <xdr:row>10</xdr:row>
          <xdr:rowOff>47625</xdr:rowOff>
        </xdr:from>
        <xdr:to>
          <xdr:col>39</xdr:col>
          <xdr:colOff>1133475</xdr:colOff>
          <xdr:row>12</xdr:row>
          <xdr:rowOff>85725</xdr:rowOff>
        </xdr:to>
        <xdr:sp macro="" textlink="">
          <xdr:nvSpPr>
            <xdr:cNvPr id="2181" name="CommandButtonImprimer" hidden="1">
              <a:extLst>
                <a:ext uri="{63B3BB69-23CF-44E3-9099-C40C66FF867C}">
                  <a14:compatExt spid="_x0000_s21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6</xdr:row>
          <xdr:rowOff>171450</xdr:rowOff>
        </xdr:from>
        <xdr:to>
          <xdr:col>4</xdr:col>
          <xdr:colOff>66675</xdr:colOff>
          <xdr:row>8</xdr:row>
          <xdr:rowOff>9525</xdr:rowOff>
        </xdr:to>
        <xdr:sp macro="" textlink="">
          <xdr:nvSpPr>
            <xdr:cNvPr id="2202" name="Case à cocher 36" hidden="1">
              <a:extLst>
                <a:ext uri="{63B3BB69-23CF-44E3-9099-C40C66FF867C}">
                  <a14:compatExt spid="_x0000_s22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6</xdr:row>
          <xdr:rowOff>171450</xdr:rowOff>
        </xdr:from>
        <xdr:to>
          <xdr:col>7</xdr:col>
          <xdr:colOff>66675</xdr:colOff>
          <xdr:row>8</xdr:row>
          <xdr:rowOff>9525</xdr:rowOff>
        </xdr:to>
        <xdr:sp macro="" textlink="">
          <xdr:nvSpPr>
            <xdr:cNvPr id="2203" name="Case à cocher 37" hidden="1">
              <a:extLst>
                <a:ext uri="{63B3BB69-23CF-44E3-9099-C40C66FF867C}">
                  <a14:compatExt spid="_x0000_s22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6</xdr:row>
          <xdr:rowOff>171450</xdr:rowOff>
        </xdr:from>
        <xdr:to>
          <xdr:col>10</xdr:col>
          <xdr:colOff>66675</xdr:colOff>
          <xdr:row>8</xdr:row>
          <xdr:rowOff>9525</xdr:rowOff>
        </xdr:to>
        <xdr:sp macro="" textlink="">
          <xdr:nvSpPr>
            <xdr:cNvPr id="2204" name="Case à cocher 38" hidden="1">
              <a:extLst>
                <a:ext uri="{63B3BB69-23CF-44E3-9099-C40C66FF867C}">
                  <a14:compatExt spid="_x0000_s22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438150</xdr:colOff>
          <xdr:row>14</xdr:row>
          <xdr:rowOff>114300</xdr:rowOff>
        </xdr:from>
        <xdr:to>
          <xdr:col>32</xdr:col>
          <xdr:colOff>57150</xdr:colOff>
          <xdr:row>17</xdr:row>
          <xdr:rowOff>57150</xdr:rowOff>
        </xdr:to>
        <xdr:sp macro="" textlink="">
          <xdr:nvSpPr>
            <xdr:cNvPr id="2206" name="CommandButtonPreventif" hidden="1">
              <a:extLst>
                <a:ext uri="{63B3BB69-23CF-44E3-9099-C40C66FF867C}">
                  <a14:compatExt spid="_x0000_s22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22</xdr:row>
          <xdr:rowOff>152400</xdr:rowOff>
        </xdr:from>
        <xdr:to>
          <xdr:col>5</xdr:col>
          <xdr:colOff>57150</xdr:colOff>
          <xdr:row>24</xdr:row>
          <xdr:rowOff>28575</xdr:rowOff>
        </xdr:to>
        <xdr:sp macro="" textlink="">
          <xdr:nvSpPr>
            <xdr:cNvPr id="2415" name="Check Box 367" hidden="1">
              <a:extLst>
                <a:ext uri="{63B3BB69-23CF-44E3-9099-C40C66FF867C}">
                  <a14:compatExt spid="_x0000_s24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400050</xdr:colOff>
          <xdr:row>20</xdr:row>
          <xdr:rowOff>152400</xdr:rowOff>
        </xdr:from>
        <xdr:to>
          <xdr:col>32</xdr:col>
          <xdr:colOff>19050</xdr:colOff>
          <xdr:row>23</xdr:row>
          <xdr:rowOff>66675</xdr:rowOff>
        </xdr:to>
        <xdr:sp macro="" textlink="">
          <xdr:nvSpPr>
            <xdr:cNvPr id="2416" name="CommandButtonAbandonner" hidden="1">
              <a:extLst>
                <a:ext uri="{63B3BB69-23CF-44E3-9099-C40C66FF867C}">
                  <a14:compatExt spid="_x0000_s24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428625</xdr:colOff>
          <xdr:row>4</xdr:row>
          <xdr:rowOff>19050</xdr:rowOff>
        </xdr:from>
        <xdr:to>
          <xdr:col>32</xdr:col>
          <xdr:colOff>47625</xdr:colOff>
          <xdr:row>7</xdr:row>
          <xdr:rowOff>76200</xdr:rowOff>
        </xdr:to>
        <xdr:sp macro="" textlink="">
          <xdr:nvSpPr>
            <xdr:cNvPr id="2480" name="CommandButtonNvxDem" hidden="1">
              <a:extLst>
                <a:ext uri="{63B3BB69-23CF-44E3-9099-C40C66FF867C}">
                  <a14:compatExt spid="_x0000_s24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85725</xdr:colOff>
          <xdr:row>7</xdr:row>
          <xdr:rowOff>47625</xdr:rowOff>
        </xdr:from>
        <xdr:to>
          <xdr:col>27</xdr:col>
          <xdr:colOff>123825</xdr:colOff>
          <xdr:row>10</xdr:row>
          <xdr:rowOff>0</xdr:rowOff>
        </xdr:to>
        <xdr:sp macro="" textlink="">
          <xdr:nvSpPr>
            <xdr:cNvPr id="2665" name="CommandButton1" hidden="1">
              <a:extLst>
                <a:ext uri="{63B3BB69-23CF-44E3-9099-C40C66FF867C}">
                  <a14:compatExt spid="_x0000_s26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1228725</xdr:colOff>
          <xdr:row>7</xdr:row>
          <xdr:rowOff>57150</xdr:rowOff>
        </xdr:from>
        <xdr:to>
          <xdr:col>27</xdr:col>
          <xdr:colOff>1514475</xdr:colOff>
          <xdr:row>10</xdr:row>
          <xdr:rowOff>9525</xdr:rowOff>
        </xdr:to>
        <xdr:sp macro="" textlink="">
          <xdr:nvSpPr>
            <xdr:cNvPr id="2666" name="CommandButton2" hidden="1">
              <a:extLst>
                <a:ext uri="{63B3BB69-23CF-44E3-9099-C40C66FF867C}">
                  <a14:compatExt spid="_x0000_s26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485775</xdr:colOff>
          <xdr:row>6</xdr:row>
          <xdr:rowOff>38100</xdr:rowOff>
        </xdr:from>
        <xdr:to>
          <xdr:col>39</xdr:col>
          <xdr:colOff>1162050</xdr:colOff>
          <xdr:row>8</xdr:row>
          <xdr:rowOff>19050</xdr:rowOff>
        </xdr:to>
        <xdr:sp macro="" textlink="">
          <xdr:nvSpPr>
            <xdr:cNvPr id="2667" name="CommandButtonGamme" hidden="1">
              <a:extLst>
                <a:ext uri="{63B3BB69-23CF-44E3-9099-C40C66FF867C}">
                  <a14:compatExt spid="_x0000_s26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238125</xdr:colOff>
          <xdr:row>7</xdr:row>
          <xdr:rowOff>57150</xdr:rowOff>
        </xdr:from>
        <xdr:to>
          <xdr:col>27</xdr:col>
          <xdr:colOff>600075</xdr:colOff>
          <xdr:row>9</xdr:row>
          <xdr:rowOff>28575</xdr:rowOff>
        </xdr:to>
        <xdr:sp macro="" textlink="">
          <xdr:nvSpPr>
            <xdr:cNvPr id="2688" name="CommandButton3" hidden="1">
              <a:extLst>
                <a:ext uri="{63B3BB69-23CF-44E3-9099-C40C66FF867C}">
                  <a14:compatExt spid="_x0000_s26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752475</xdr:colOff>
          <xdr:row>7</xdr:row>
          <xdr:rowOff>66675</xdr:rowOff>
        </xdr:from>
        <xdr:to>
          <xdr:col>27</xdr:col>
          <xdr:colOff>1114425</xdr:colOff>
          <xdr:row>9</xdr:row>
          <xdr:rowOff>38100</xdr:rowOff>
        </xdr:to>
        <xdr:sp macro="" textlink="">
          <xdr:nvSpPr>
            <xdr:cNvPr id="2689" name="CommandButton4" hidden="1">
              <a:extLst>
                <a:ext uri="{63B3BB69-23CF-44E3-9099-C40C66FF867C}">
                  <a14:compatExt spid="_x0000_s26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</xdr:colOff>
          <xdr:row>50</xdr:row>
          <xdr:rowOff>0</xdr:rowOff>
        </xdr:from>
        <xdr:to>
          <xdr:col>8</xdr:col>
          <xdr:colOff>76200</xdr:colOff>
          <xdr:row>51</xdr:row>
          <xdr:rowOff>9525</xdr:rowOff>
        </xdr:to>
        <xdr:sp macro="" textlink="">
          <xdr:nvSpPr>
            <xdr:cNvPr id="2690" name="Check Box 642" hidden="1">
              <a:extLst>
                <a:ext uri="{63B3BB69-23CF-44E3-9099-C40C66FF867C}">
                  <a14:compatExt spid="_x0000_s26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438150</xdr:colOff>
          <xdr:row>8</xdr:row>
          <xdr:rowOff>161925</xdr:rowOff>
        </xdr:from>
        <xdr:to>
          <xdr:col>32</xdr:col>
          <xdr:colOff>57150</xdr:colOff>
          <xdr:row>12</xdr:row>
          <xdr:rowOff>9525</xdr:rowOff>
        </xdr:to>
        <xdr:sp macro="" textlink="">
          <xdr:nvSpPr>
            <xdr:cNvPr id="2694" name="CommandButton_MAJ_equip" hidden="1">
              <a:extLst>
                <a:ext uri="{63B3BB69-23CF-44E3-9099-C40C66FF867C}">
                  <a14:compatExt spid="_x0000_s26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33</xdr:row>
          <xdr:rowOff>0</xdr:rowOff>
        </xdr:from>
        <xdr:to>
          <xdr:col>28</xdr:col>
          <xdr:colOff>142875</xdr:colOff>
          <xdr:row>35</xdr:row>
          <xdr:rowOff>19050</xdr:rowOff>
        </xdr:to>
        <xdr:sp macro="" textlink="">
          <xdr:nvSpPr>
            <xdr:cNvPr id="2697" name="CommandButton_R_OT_non_sold" hidden="1">
              <a:extLst>
                <a:ext uri="{63B3BB69-23CF-44E3-9099-C40C66FF867C}">
                  <a14:compatExt spid="_x0000_s26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40</xdr:row>
          <xdr:rowOff>114300</xdr:rowOff>
        </xdr:from>
        <xdr:to>
          <xdr:col>28</xdr:col>
          <xdr:colOff>142875</xdr:colOff>
          <xdr:row>43</xdr:row>
          <xdr:rowOff>0</xdr:rowOff>
        </xdr:to>
        <xdr:sp macro="" textlink="">
          <xdr:nvSpPr>
            <xdr:cNvPr id="2698" name="CommandButton_Rech_OT" hidden="1">
              <a:extLst>
                <a:ext uri="{63B3BB69-23CF-44E3-9099-C40C66FF867C}">
                  <a14:compatExt spid="_x0000_s26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990600</xdr:colOff>
          <xdr:row>33</xdr:row>
          <xdr:rowOff>0</xdr:rowOff>
        </xdr:from>
        <xdr:to>
          <xdr:col>37</xdr:col>
          <xdr:colOff>114300</xdr:colOff>
          <xdr:row>35</xdr:row>
          <xdr:rowOff>19050</xdr:rowOff>
        </xdr:to>
        <xdr:sp macro="" textlink="">
          <xdr:nvSpPr>
            <xdr:cNvPr id="2702" name="CommandButton_R_Bilan" hidden="1">
              <a:extLst>
                <a:ext uri="{63B3BB69-23CF-44E3-9099-C40C66FF867C}">
                  <a14:compatExt spid="_x0000_s27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476250</xdr:colOff>
          <xdr:row>1</xdr:row>
          <xdr:rowOff>9525</xdr:rowOff>
        </xdr:from>
        <xdr:to>
          <xdr:col>39</xdr:col>
          <xdr:colOff>1152525</xdr:colOff>
          <xdr:row>2</xdr:row>
          <xdr:rowOff>152400</xdr:rowOff>
        </xdr:to>
        <xdr:sp macro="" textlink="">
          <xdr:nvSpPr>
            <xdr:cNvPr id="2705" name="CommandButton_R_Planning" hidden="1">
              <a:extLst>
                <a:ext uri="{63B3BB69-23CF-44E3-9099-C40C66FF867C}">
                  <a14:compatExt spid="_x0000_s27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1028700</xdr:colOff>
          <xdr:row>40</xdr:row>
          <xdr:rowOff>114300</xdr:rowOff>
        </xdr:from>
        <xdr:to>
          <xdr:col>37</xdr:col>
          <xdr:colOff>152400</xdr:colOff>
          <xdr:row>43</xdr:row>
          <xdr:rowOff>0</xdr:rowOff>
        </xdr:to>
        <xdr:sp macro="" textlink="">
          <xdr:nvSpPr>
            <xdr:cNvPr id="2706" name="CommandButton_R_RHH" hidden="1">
              <a:extLst>
                <a:ext uri="{63B3BB69-23CF-44E3-9099-C40C66FF867C}">
                  <a14:compatExt spid="_x0000_s27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>
    <xdr:from>
      <xdr:col>27</xdr:col>
      <xdr:colOff>1485900</xdr:colOff>
      <xdr:row>36</xdr:row>
      <xdr:rowOff>57150</xdr:rowOff>
    </xdr:from>
    <xdr:to>
      <xdr:col>28</xdr:col>
      <xdr:colOff>1133474</xdr:colOff>
      <xdr:row>39</xdr:row>
      <xdr:rowOff>123825</xdr:rowOff>
    </xdr:to>
    <xdr:sp macro="" textlink="">
      <xdr:nvSpPr>
        <xdr:cNvPr id="67" name="Ellipse 66">
          <a:hlinkClick xmlns:r="http://schemas.openxmlformats.org/officeDocument/2006/relationships" r:id="rId1"/>
        </xdr:cNvPr>
        <xdr:cNvSpPr/>
      </xdr:nvSpPr>
      <xdr:spPr bwMode="auto">
        <a:xfrm>
          <a:off x="7829550" y="6343650"/>
          <a:ext cx="1238249" cy="523875"/>
        </a:xfrm>
        <a:prstGeom prst="ellipse">
          <a:avLst/>
        </a:prstGeom>
        <a:ln>
          <a:headEnd type="none" w="med" len="med"/>
          <a:tailEnd type="none" w="med" len="med"/>
        </a:ln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200">
              <a:solidFill>
                <a:schemeClr val="tx1">
                  <a:lumMod val="65000"/>
                  <a:lumOff val="35000"/>
                </a:schemeClr>
              </a:solidFill>
              <a:latin typeface="Aharoni" panose="02010803020104030203" pitchFamily="2" charset="-79"/>
              <a:cs typeface="Aharoni" panose="02010803020104030203" pitchFamily="2" charset="-79"/>
            </a:rPr>
            <a:t>SOMMAIRE</a:t>
          </a:r>
        </a:p>
      </xdr:txBody>
    </xdr:sp>
    <xdr:clientData/>
  </xdr:twoCellAnchor>
  <xdr:twoCellAnchor>
    <xdr:from>
      <xdr:col>26</xdr:col>
      <xdr:colOff>133350</xdr:colOff>
      <xdr:row>50</xdr:row>
      <xdr:rowOff>190501</xdr:rowOff>
    </xdr:from>
    <xdr:to>
      <xdr:col>37</xdr:col>
      <xdr:colOff>104775</xdr:colOff>
      <xdr:row>52</xdr:row>
      <xdr:rowOff>47626</xdr:rowOff>
    </xdr:to>
    <xdr:sp macro="[0]!Remonter" textlink="">
      <xdr:nvSpPr>
        <xdr:cNvPr id="3" name="Rectangle à coins arrondis 2"/>
        <xdr:cNvSpPr/>
      </xdr:nvSpPr>
      <xdr:spPr bwMode="auto">
        <a:xfrm>
          <a:off x="6229350" y="9286876"/>
          <a:ext cx="4667250" cy="266700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200" b="0"/>
            <a:t>REMONTER</a:t>
          </a:r>
          <a:r>
            <a:rPr lang="fr-FR" sz="1200" b="0" baseline="0"/>
            <a:t> PAGE</a:t>
          </a:r>
          <a:endParaRPr lang="fr-FR" sz="1200" b="0"/>
        </a:p>
      </xdr:txBody>
    </xdr:sp>
    <xdr:clientData/>
  </xdr:twoCellAnchor>
  <xdr:twoCellAnchor>
    <xdr:from>
      <xdr:col>26</xdr:col>
      <xdr:colOff>133350</xdr:colOff>
      <xdr:row>87</xdr:row>
      <xdr:rowOff>171451</xdr:rowOff>
    </xdr:from>
    <xdr:to>
      <xdr:col>37</xdr:col>
      <xdr:colOff>104775</xdr:colOff>
      <xdr:row>89</xdr:row>
      <xdr:rowOff>57151</xdr:rowOff>
    </xdr:to>
    <xdr:sp macro="[0]!Remonter" textlink="">
      <xdr:nvSpPr>
        <xdr:cNvPr id="66" name="Rectangle à coins arrondis 65"/>
        <xdr:cNvSpPr/>
      </xdr:nvSpPr>
      <xdr:spPr bwMode="auto">
        <a:xfrm>
          <a:off x="6229350" y="16354426"/>
          <a:ext cx="4667250" cy="266700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200" b="0"/>
            <a:t>REMONTER</a:t>
          </a:r>
          <a:r>
            <a:rPr lang="fr-FR" sz="1200" b="0" baseline="0"/>
            <a:t> PAGE</a:t>
          </a:r>
          <a:endParaRPr lang="fr-FR" sz="1200" b="0"/>
        </a:p>
      </xdr:txBody>
    </xdr:sp>
    <xdr:clientData/>
  </xdr:twoCellAnchor>
  <xdr:twoCellAnchor>
    <xdr:from>
      <xdr:col>26</xdr:col>
      <xdr:colOff>142875</xdr:colOff>
      <xdr:row>137</xdr:row>
      <xdr:rowOff>28576</xdr:rowOff>
    </xdr:from>
    <xdr:to>
      <xdr:col>37</xdr:col>
      <xdr:colOff>114300</xdr:colOff>
      <xdr:row>138</xdr:row>
      <xdr:rowOff>104776</xdr:rowOff>
    </xdr:to>
    <xdr:sp macro="[0]!Remonter" textlink="">
      <xdr:nvSpPr>
        <xdr:cNvPr id="68" name="Rectangle à coins arrondis 67"/>
        <xdr:cNvSpPr/>
      </xdr:nvSpPr>
      <xdr:spPr bwMode="auto">
        <a:xfrm>
          <a:off x="6238875" y="25736551"/>
          <a:ext cx="4667250" cy="266700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200" b="0"/>
            <a:t>REMONTER</a:t>
          </a:r>
          <a:r>
            <a:rPr lang="fr-FR" sz="1200" b="0" baseline="0"/>
            <a:t> PAGE</a:t>
          </a:r>
          <a:endParaRPr lang="fr-FR" sz="1200" b="0"/>
        </a:p>
      </xdr:txBody>
    </xdr:sp>
    <xdr:clientData/>
  </xdr:twoCellAnchor>
  <xdr:twoCellAnchor>
    <xdr:from>
      <xdr:col>26</xdr:col>
      <xdr:colOff>180975</xdr:colOff>
      <xdr:row>176</xdr:row>
      <xdr:rowOff>180976</xdr:rowOff>
    </xdr:from>
    <xdr:to>
      <xdr:col>37</xdr:col>
      <xdr:colOff>152400</xdr:colOff>
      <xdr:row>178</xdr:row>
      <xdr:rowOff>66676</xdr:rowOff>
    </xdr:to>
    <xdr:sp macro="[0]!Remonter" textlink="">
      <xdr:nvSpPr>
        <xdr:cNvPr id="69" name="Rectangle à coins arrondis 68"/>
        <xdr:cNvSpPr/>
      </xdr:nvSpPr>
      <xdr:spPr bwMode="auto">
        <a:xfrm>
          <a:off x="6276975" y="33318451"/>
          <a:ext cx="4667250" cy="266700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200" b="0"/>
            <a:t>REMONTER</a:t>
          </a:r>
          <a:r>
            <a:rPr lang="fr-FR" sz="1200" b="0" baseline="0"/>
            <a:t> PAGE</a:t>
          </a:r>
          <a:endParaRPr lang="fr-FR" sz="1200" b="0"/>
        </a:p>
      </xdr:txBody>
    </xdr:sp>
    <xdr:clientData/>
  </xdr:twoCellAnchor>
  <xdr:twoCellAnchor>
    <xdr:from>
      <xdr:col>26</xdr:col>
      <xdr:colOff>180975</xdr:colOff>
      <xdr:row>216</xdr:row>
      <xdr:rowOff>19051</xdr:rowOff>
    </xdr:from>
    <xdr:to>
      <xdr:col>37</xdr:col>
      <xdr:colOff>152400</xdr:colOff>
      <xdr:row>217</xdr:row>
      <xdr:rowOff>95251</xdr:rowOff>
    </xdr:to>
    <xdr:sp macro="[0]!Remonter" textlink="">
      <xdr:nvSpPr>
        <xdr:cNvPr id="70" name="Rectangle à coins arrondis 69"/>
        <xdr:cNvSpPr/>
      </xdr:nvSpPr>
      <xdr:spPr bwMode="auto">
        <a:xfrm>
          <a:off x="6276975" y="40776526"/>
          <a:ext cx="4667250" cy="266700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200" b="0"/>
            <a:t>REMONTER</a:t>
          </a:r>
          <a:r>
            <a:rPr lang="fr-FR" sz="1200" b="0" baseline="0"/>
            <a:t> PAGE</a:t>
          </a:r>
          <a:endParaRPr lang="fr-FR" sz="1200" b="0"/>
        </a:p>
      </xdr:txBody>
    </xdr:sp>
    <xdr:clientData/>
  </xdr:twoCellAnchor>
  <xdr:twoCellAnchor>
    <xdr:from>
      <xdr:col>26</xdr:col>
      <xdr:colOff>180975</xdr:colOff>
      <xdr:row>256</xdr:row>
      <xdr:rowOff>57151</xdr:rowOff>
    </xdr:from>
    <xdr:to>
      <xdr:col>37</xdr:col>
      <xdr:colOff>152400</xdr:colOff>
      <xdr:row>257</xdr:row>
      <xdr:rowOff>133351</xdr:rowOff>
    </xdr:to>
    <xdr:sp macro="[0]!Remonter" textlink="">
      <xdr:nvSpPr>
        <xdr:cNvPr id="71" name="Rectangle à coins arrondis 70"/>
        <xdr:cNvSpPr/>
      </xdr:nvSpPr>
      <xdr:spPr bwMode="auto">
        <a:xfrm>
          <a:off x="6276975" y="48434626"/>
          <a:ext cx="4667250" cy="266700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200" b="0"/>
            <a:t>REMONTER</a:t>
          </a:r>
          <a:r>
            <a:rPr lang="fr-FR" sz="1200" b="0" baseline="0"/>
            <a:t> PAGE</a:t>
          </a:r>
          <a:endParaRPr lang="fr-FR" sz="1200" b="0"/>
        </a:p>
      </xdr:txBody>
    </xdr:sp>
    <xdr:clientData/>
  </xdr:twoCellAnchor>
  <xdr:twoCellAnchor>
    <xdr:from>
      <xdr:col>26</xdr:col>
      <xdr:colOff>180975</xdr:colOff>
      <xdr:row>295</xdr:row>
      <xdr:rowOff>57151</xdr:rowOff>
    </xdr:from>
    <xdr:to>
      <xdr:col>37</xdr:col>
      <xdr:colOff>152400</xdr:colOff>
      <xdr:row>296</xdr:row>
      <xdr:rowOff>133351</xdr:rowOff>
    </xdr:to>
    <xdr:sp macro="[0]!Remonter" textlink="">
      <xdr:nvSpPr>
        <xdr:cNvPr id="72" name="Rectangle à coins arrondis 71"/>
        <xdr:cNvSpPr/>
      </xdr:nvSpPr>
      <xdr:spPr bwMode="auto">
        <a:xfrm>
          <a:off x="6276975" y="55864126"/>
          <a:ext cx="4667250" cy="266700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200" b="0"/>
            <a:t>REMONTER</a:t>
          </a:r>
          <a:r>
            <a:rPr lang="fr-FR" sz="1200" b="0" baseline="0"/>
            <a:t> PAGE</a:t>
          </a:r>
          <a:endParaRPr lang="fr-FR" sz="1200" b="0"/>
        </a:p>
      </xdr:txBody>
    </xdr:sp>
    <xdr:clientData/>
  </xdr:twoCellAnchor>
  <xdr:twoCellAnchor>
    <xdr:from>
      <xdr:col>26</xdr:col>
      <xdr:colOff>161925</xdr:colOff>
      <xdr:row>334</xdr:row>
      <xdr:rowOff>9526</xdr:rowOff>
    </xdr:from>
    <xdr:to>
      <xdr:col>37</xdr:col>
      <xdr:colOff>133350</xdr:colOff>
      <xdr:row>335</xdr:row>
      <xdr:rowOff>85726</xdr:rowOff>
    </xdr:to>
    <xdr:sp macro="[0]!Remonter" textlink="">
      <xdr:nvSpPr>
        <xdr:cNvPr id="73" name="Rectangle à coins arrondis 72"/>
        <xdr:cNvSpPr/>
      </xdr:nvSpPr>
      <xdr:spPr bwMode="auto">
        <a:xfrm>
          <a:off x="6257925" y="63246001"/>
          <a:ext cx="4667250" cy="266700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200" b="0"/>
            <a:t>REMONTER</a:t>
          </a:r>
          <a:r>
            <a:rPr lang="fr-FR" sz="1200" b="0" baseline="0"/>
            <a:t> PAGE</a:t>
          </a:r>
          <a:endParaRPr lang="fr-FR" sz="1200" b="0"/>
        </a:p>
      </xdr:txBody>
    </xdr:sp>
    <xdr:clientData/>
  </xdr:twoCellAnchor>
  <xdr:twoCellAnchor>
    <xdr:from>
      <xdr:col>26</xdr:col>
      <xdr:colOff>161925</xdr:colOff>
      <xdr:row>373</xdr:row>
      <xdr:rowOff>133351</xdr:rowOff>
    </xdr:from>
    <xdr:to>
      <xdr:col>37</xdr:col>
      <xdr:colOff>133350</xdr:colOff>
      <xdr:row>375</xdr:row>
      <xdr:rowOff>19051</xdr:rowOff>
    </xdr:to>
    <xdr:sp macro="[0]!Remonter" textlink="">
      <xdr:nvSpPr>
        <xdr:cNvPr id="74" name="Rectangle à coins arrondis 73"/>
        <xdr:cNvSpPr/>
      </xdr:nvSpPr>
      <xdr:spPr bwMode="auto">
        <a:xfrm>
          <a:off x="6257925" y="70799326"/>
          <a:ext cx="4667250" cy="266700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200" b="0"/>
            <a:t>REMONTER</a:t>
          </a:r>
          <a:r>
            <a:rPr lang="fr-FR" sz="1200" b="0" baseline="0"/>
            <a:t> PAGE</a:t>
          </a:r>
          <a:endParaRPr lang="fr-FR" sz="1200" b="0"/>
        </a:p>
      </xdr:txBody>
    </xdr:sp>
    <xdr:clientData/>
  </xdr:twoCellAnchor>
  <xdr:twoCellAnchor>
    <xdr:from>
      <xdr:col>26</xdr:col>
      <xdr:colOff>142875</xdr:colOff>
      <xdr:row>414</xdr:row>
      <xdr:rowOff>19051</xdr:rowOff>
    </xdr:from>
    <xdr:to>
      <xdr:col>37</xdr:col>
      <xdr:colOff>114300</xdr:colOff>
      <xdr:row>415</xdr:row>
      <xdr:rowOff>95251</xdr:rowOff>
    </xdr:to>
    <xdr:sp macro="[0]!Remonter" textlink="">
      <xdr:nvSpPr>
        <xdr:cNvPr id="75" name="Rectangle à coins arrondis 74"/>
        <xdr:cNvSpPr/>
      </xdr:nvSpPr>
      <xdr:spPr bwMode="auto">
        <a:xfrm>
          <a:off x="6238875" y="78495526"/>
          <a:ext cx="4667250" cy="266700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200" b="0"/>
            <a:t>REMONTER</a:t>
          </a:r>
          <a:r>
            <a:rPr lang="fr-FR" sz="1200" b="0" baseline="0"/>
            <a:t> PAGE</a:t>
          </a:r>
          <a:endParaRPr lang="fr-FR" sz="1200" b="0"/>
        </a:p>
      </xdr:txBody>
    </xdr:sp>
    <xdr:clientData/>
  </xdr:twoCellAnchor>
  <xdr:twoCellAnchor>
    <xdr:from>
      <xdr:col>26</xdr:col>
      <xdr:colOff>133350</xdr:colOff>
      <xdr:row>453</xdr:row>
      <xdr:rowOff>38101</xdr:rowOff>
    </xdr:from>
    <xdr:to>
      <xdr:col>37</xdr:col>
      <xdr:colOff>104775</xdr:colOff>
      <xdr:row>454</xdr:row>
      <xdr:rowOff>114301</xdr:rowOff>
    </xdr:to>
    <xdr:sp macro="[0]!Remonter" textlink="">
      <xdr:nvSpPr>
        <xdr:cNvPr id="76" name="Rectangle à coins arrondis 75"/>
        <xdr:cNvSpPr/>
      </xdr:nvSpPr>
      <xdr:spPr bwMode="auto">
        <a:xfrm>
          <a:off x="6229350" y="85944076"/>
          <a:ext cx="4667250" cy="266700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200" b="0"/>
            <a:t>REMONTER</a:t>
          </a:r>
          <a:r>
            <a:rPr lang="fr-FR" sz="1200" b="0" baseline="0"/>
            <a:t> PAGE</a:t>
          </a:r>
          <a:endParaRPr lang="fr-FR" sz="1200" b="0"/>
        </a:p>
      </xdr:txBody>
    </xdr:sp>
    <xdr:clientData/>
  </xdr:twoCellAnchor>
  <xdr:twoCellAnchor>
    <xdr:from>
      <xdr:col>26</xdr:col>
      <xdr:colOff>152400</xdr:colOff>
      <xdr:row>492</xdr:row>
      <xdr:rowOff>85726</xdr:rowOff>
    </xdr:from>
    <xdr:to>
      <xdr:col>37</xdr:col>
      <xdr:colOff>123825</xdr:colOff>
      <xdr:row>493</xdr:row>
      <xdr:rowOff>161926</xdr:rowOff>
    </xdr:to>
    <xdr:sp macro="[0]!Remonter" textlink="">
      <xdr:nvSpPr>
        <xdr:cNvPr id="77" name="Rectangle à coins arrondis 76"/>
        <xdr:cNvSpPr/>
      </xdr:nvSpPr>
      <xdr:spPr bwMode="auto">
        <a:xfrm>
          <a:off x="6248400" y="93421201"/>
          <a:ext cx="4667250" cy="266700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200" b="0"/>
            <a:t>REMONTER</a:t>
          </a:r>
          <a:r>
            <a:rPr lang="fr-FR" sz="1200" b="0" baseline="0"/>
            <a:t> PAGE</a:t>
          </a:r>
          <a:endParaRPr lang="fr-FR" sz="1200" b="0"/>
        </a:p>
      </xdr:txBody>
    </xdr:sp>
    <xdr:clientData/>
  </xdr:twoCellAnchor>
  <xdr:twoCellAnchor>
    <xdr:from>
      <xdr:col>26</xdr:col>
      <xdr:colOff>171450</xdr:colOff>
      <xdr:row>533</xdr:row>
      <xdr:rowOff>9526</xdr:rowOff>
    </xdr:from>
    <xdr:to>
      <xdr:col>37</xdr:col>
      <xdr:colOff>142875</xdr:colOff>
      <xdr:row>534</xdr:row>
      <xdr:rowOff>85726</xdr:rowOff>
    </xdr:to>
    <xdr:sp macro="[0]!Remonter" textlink="">
      <xdr:nvSpPr>
        <xdr:cNvPr id="78" name="Rectangle à coins arrondis 77"/>
        <xdr:cNvSpPr/>
      </xdr:nvSpPr>
      <xdr:spPr bwMode="auto">
        <a:xfrm>
          <a:off x="6267450" y="101155501"/>
          <a:ext cx="4667250" cy="266700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200" b="0"/>
            <a:t>REMONTER</a:t>
          </a:r>
          <a:r>
            <a:rPr lang="fr-FR" sz="1200" b="0" baseline="0"/>
            <a:t> PAGE</a:t>
          </a:r>
          <a:endParaRPr lang="fr-FR" sz="1200" b="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PHILIPPE\NUMSECU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PHILIPPE\SO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UMSECU"/>
    </sheetNames>
    <definedNames>
      <definedName name="Boite_dialoge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S"/>
    </sheetNames>
    <definedNames>
      <definedName name="option1_quandclic"/>
      <definedName name="option10_quandclic"/>
      <definedName name="option11_quandclic"/>
      <definedName name="option12_quandclic"/>
      <definedName name="option13_quandclic"/>
      <definedName name="option14_quandclic"/>
      <definedName name="option15_quandclic"/>
      <definedName name="option16_quandclic"/>
      <definedName name="option17_quandclic"/>
      <definedName name="option18_quandclic"/>
      <definedName name="option19_quandclic"/>
      <definedName name="option20_quandclic"/>
      <definedName name="option21_quandclic"/>
      <definedName name="option22_quandclic"/>
      <definedName name="option23_quandclic"/>
      <definedName name="option24_quandclic"/>
      <definedName name="option26_quandclic"/>
      <definedName name="option27_quandclic"/>
      <definedName name="option28_quandclic"/>
      <definedName name="option29_quandclic"/>
      <definedName name="option3_quandclic"/>
      <definedName name="option4_quandclic"/>
      <definedName name="option5_quandclic"/>
      <definedName name="option6_quandclic"/>
      <definedName name="option7_quandclic"/>
      <definedName name="option8_quandclic"/>
      <definedName name="option9_quandclic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11.xml"/><Relationship Id="rId21" Type="http://schemas.openxmlformats.org/officeDocument/2006/relationships/image" Target="../media/image9.emf"/><Relationship Id="rId42" Type="http://schemas.openxmlformats.org/officeDocument/2006/relationships/ctrlProp" Target="../ctrlProps/ctrlProp1.xml"/><Relationship Id="rId47" Type="http://schemas.openxmlformats.org/officeDocument/2006/relationships/ctrlProp" Target="../ctrlProps/ctrlProp6.xml"/><Relationship Id="rId63" Type="http://schemas.openxmlformats.org/officeDocument/2006/relationships/ctrlProp" Target="../ctrlProps/ctrlProp22.xml"/><Relationship Id="rId68" Type="http://schemas.openxmlformats.org/officeDocument/2006/relationships/ctrlProp" Target="../ctrlProps/ctrlProp27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6.xml"/><Relationship Id="rId29" Type="http://schemas.openxmlformats.org/officeDocument/2006/relationships/image" Target="../media/image13.emf"/><Relationship Id="rId11" Type="http://schemas.openxmlformats.org/officeDocument/2006/relationships/image" Target="../media/image4.emf"/><Relationship Id="rId24" Type="http://schemas.openxmlformats.org/officeDocument/2006/relationships/control" Target="../activeX/activeX10.xml"/><Relationship Id="rId32" Type="http://schemas.openxmlformats.org/officeDocument/2006/relationships/control" Target="../activeX/activeX14.xml"/><Relationship Id="rId37" Type="http://schemas.openxmlformats.org/officeDocument/2006/relationships/image" Target="../media/image17.emf"/><Relationship Id="rId40" Type="http://schemas.openxmlformats.org/officeDocument/2006/relationships/control" Target="../activeX/activeX18.xml"/><Relationship Id="rId45" Type="http://schemas.openxmlformats.org/officeDocument/2006/relationships/ctrlProp" Target="../ctrlProps/ctrlProp4.xml"/><Relationship Id="rId53" Type="http://schemas.openxmlformats.org/officeDocument/2006/relationships/ctrlProp" Target="../ctrlProps/ctrlProp12.xml"/><Relationship Id="rId58" Type="http://schemas.openxmlformats.org/officeDocument/2006/relationships/ctrlProp" Target="../ctrlProps/ctrlProp17.xml"/><Relationship Id="rId66" Type="http://schemas.openxmlformats.org/officeDocument/2006/relationships/ctrlProp" Target="../ctrlProps/ctrlProp25.xml"/><Relationship Id="rId74" Type="http://schemas.openxmlformats.org/officeDocument/2006/relationships/ctrlProp" Target="../ctrlProps/ctrlProp33.xml"/><Relationship Id="rId5" Type="http://schemas.openxmlformats.org/officeDocument/2006/relationships/image" Target="../media/image1.png"/><Relationship Id="rId61" Type="http://schemas.openxmlformats.org/officeDocument/2006/relationships/ctrlProp" Target="../ctrlProps/ctrlProp20.xml"/><Relationship Id="rId19" Type="http://schemas.openxmlformats.org/officeDocument/2006/relationships/image" Target="../media/image8.emf"/><Relationship Id="rId14" Type="http://schemas.openxmlformats.org/officeDocument/2006/relationships/control" Target="../activeX/activeX5.xml"/><Relationship Id="rId22" Type="http://schemas.openxmlformats.org/officeDocument/2006/relationships/control" Target="../activeX/activeX9.xml"/><Relationship Id="rId27" Type="http://schemas.openxmlformats.org/officeDocument/2006/relationships/image" Target="../media/image12.emf"/><Relationship Id="rId30" Type="http://schemas.openxmlformats.org/officeDocument/2006/relationships/control" Target="../activeX/activeX13.xml"/><Relationship Id="rId35" Type="http://schemas.openxmlformats.org/officeDocument/2006/relationships/image" Target="../media/image16.emf"/><Relationship Id="rId43" Type="http://schemas.openxmlformats.org/officeDocument/2006/relationships/ctrlProp" Target="../ctrlProps/ctrlProp2.xml"/><Relationship Id="rId48" Type="http://schemas.openxmlformats.org/officeDocument/2006/relationships/ctrlProp" Target="../ctrlProps/ctrlProp7.xml"/><Relationship Id="rId56" Type="http://schemas.openxmlformats.org/officeDocument/2006/relationships/ctrlProp" Target="../ctrlProps/ctrlProp15.xml"/><Relationship Id="rId64" Type="http://schemas.openxmlformats.org/officeDocument/2006/relationships/ctrlProp" Target="../ctrlProps/ctrlProp23.xml"/><Relationship Id="rId69" Type="http://schemas.openxmlformats.org/officeDocument/2006/relationships/ctrlProp" Target="../ctrlProps/ctrlProp28.xml"/><Relationship Id="rId8" Type="http://schemas.openxmlformats.org/officeDocument/2006/relationships/control" Target="../activeX/activeX2.xml"/><Relationship Id="rId51" Type="http://schemas.openxmlformats.org/officeDocument/2006/relationships/ctrlProp" Target="../ctrlProps/ctrlProp10.xml"/><Relationship Id="rId72" Type="http://schemas.openxmlformats.org/officeDocument/2006/relationships/ctrlProp" Target="../ctrlProps/ctrlProp31.xml"/><Relationship Id="rId3" Type="http://schemas.openxmlformats.org/officeDocument/2006/relationships/vmlDrawing" Target="../drawings/vmlDrawing1.vml"/><Relationship Id="rId12" Type="http://schemas.openxmlformats.org/officeDocument/2006/relationships/control" Target="../activeX/activeX4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image" Target="../media/image15.emf"/><Relationship Id="rId38" Type="http://schemas.openxmlformats.org/officeDocument/2006/relationships/control" Target="../activeX/activeX17.xml"/><Relationship Id="rId46" Type="http://schemas.openxmlformats.org/officeDocument/2006/relationships/ctrlProp" Target="../ctrlProps/ctrlProp5.xml"/><Relationship Id="rId59" Type="http://schemas.openxmlformats.org/officeDocument/2006/relationships/ctrlProp" Target="../ctrlProps/ctrlProp18.xml"/><Relationship Id="rId67" Type="http://schemas.openxmlformats.org/officeDocument/2006/relationships/ctrlProp" Target="../ctrlProps/ctrlProp26.xml"/><Relationship Id="rId20" Type="http://schemas.openxmlformats.org/officeDocument/2006/relationships/control" Target="../activeX/activeX8.xml"/><Relationship Id="rId41" Type="http://schemas.openxmlformats.org/officeDocument/2006/relationships/image" Target="../media/image19.emf"/><Relationship Id="rId54" Type="http://schemas.openxmlformats.org/officeDocument/2006/relationships/ctrlProp" Target="../ctrlProps/ctrlProp13.xml"/><Relationship Id="rId62" Type="http://schemas.openxmlformats.org/officeDocument/2006/relationships/ctrlProp" Target="../ctrlProps/ctrlProp21.xml"/><Relationship Id="rId70" Type="http://schemas.openxmlformats.org/officeDocument/2006/relationships/ctrlProp" Target="../ctrlProps/ctrlProp29.xml"/><Relationship Id="rId75" Type="http://schemas.openxmlformats.org/officeDocument/2006/relationships/ctrlProp" Target="../ctrlProps/ctrlProp34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1.xml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2.xml"/><Relationship Id="rId36" Type="http://schemas.openxmlformats.org/officeDocument/2006/relationships/control" Target="../activeX/activeX16.xml"/><Relationship Id="rId49" Type="http://schemas.openxmlformats.org/officeDocument/2006/relationships/ctrlProp" Target="../ctrlProps/ctrlProp8.xml"/><Relationship Id="rId57" Type="http://schemas.openxmlformats.org/officeDocument/2006/relationships/ctrlProp" Target="../ctrlProps/ctrlProp16.xml"/><Relationship Id="rId10" Type="http://schemas.openxmlformats.org/officeDocument/2006/relationships/control" Target="../activeX/activeX3.xml"/><Relationship Id="rId31" Type="http://schemas.openxmlformats.org/officeDocument/2006/relationships/image" Target="../media/image14.emf"/><Relationship Id="rId44" Type="http://schemas.openxmlformats.org/officeDocument/2006/relationships/ctrlProp" Target="../ctrlProps/ctrlProp3.xml"/><Relationship Id="rId52" Type="http://schemas.openxmlformats.org/officeDocument/2006/relationships/ctrlProp" Target="../ctrlProps/ctrlProp11.xml"/><Relationship Id="rId60" Type="http://schemas.openxmlformats.org/officeDocument/2006/relationships/ctrlProp" Target="../ctrlProps/ctrlProp19.xml"/><Relationship Id="rId65" Type="http://schemas.openxmlformats.org/officeDocument/2006/relationships/ctrlProp" Target="../ctrlProps/ctrlProp24.xml"/><Relationship Id="rId73" Type="http://schemas.openxmlformats.org/officeDocument/2006/relationships/ctrlProp" Target="../ctrlProps/ctrlProp32.xml"/><Relationship Id="rId4" Type="http://schemas.openxmlformats.org/officeDocument/2006/relationships/vmlDrawing" Target="../drawings/vmlDrawing2.vml"/><Relationship Id="rId9" Type="http://schemas.openxmlformats.org/officeDocument/2006/relationships/image" Target="../media/image3.emf"/><Relationship Id="rId13" Type="http://schemas.openxmlformats.org/officeDocument/2006/relationships/image" Target="../media/image5.emf"/><Relationship Id="rId18" Type="http://schemas.openxmlformats.org/officeDocument/2006/relationships/control" Target="../activeX/activeX7.xml"/><Relationship Id="rId39" Type="http://schemas.openxmlformats.org/officeDocument/2006/relationships/image" Target="../media/image18.emf"/><Relationship Id="rId34" Type="http://schemas.openxmlformats.org/officeDocument/2006/relationships/control" Target="../activeX/activeX15.xml"/><Relationship Id="rId50" Type="http://schemas.openxmlformats.org/officeDocument/2006/relationships/ctrlProp" Target="../ctrlProps/ctrlProp9.xml"/><Relationship Id="rId55" Type="http://schemas.openxmlformats.org/officeDocument/2006/relationships/ctrlProp" Target="../ctrlProps/ctrlProp14.xml"/><Relationship Id="rId76" Type="http://schemas.openxmlformats.org/officeDocument/2006/relationships/ctrlProp" Target="../ctrlProps/ctrlProp35.xml"/><Relationship Id="rId7" Type="http://schemas.openxmlformats.org/officeDocument/2006/relationships/image" Target="../media/image2.emf"/><Relationship Id="rId71" Type="http://schemas.openxmlformats.org/officeDocument/2006/relationships/ctrlProp" Target="../ctrlProps/ctrlProp3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0099FF"/>
    <pageSetUpPr fitToPage="1"/>
  </sheetPr>
  <dimension ref="A1:BN581"/>
  <sheetViews>
    <sheetView tabSelected="1" showWhiteSpace="0" zoomScaleNormal="100" zoomScaleSheetLayoutView="100" workbookViewId="0">
      <selection activeCell="G3" sqref="G3:L4"/>
    </sheetView>
  </sheetViews>
  <sheetFormatPr baseColWidth="10" defaultRowHeight="15" x14ac:dyDescent="0.2"/>
  <cols>
    <col min="1" max="1" width="3.7109375" style="136" customWidth="1"/>
    <col min="2" max="23" width="3.7109375" style="35" customWidth="1"/>
    <col min="24" max="24" width="3" style="35" bestFit="1" customWidth="1"/>
    <col min="25" max="25" width="3" style="1" hidden="1" customWidth="1"/>
    <col min="26" max="26" width="3" style="33" customWidth="1"/>
    <col min="27" max="27" width="3.7109375" style="33" customWidth="1"/>
    <col min="28" max="28" width="23.85546875" style="33" bestFit="1" customWidth="1"/>
    <col min="29" max="29" width="30" style="32" customWidth="1"/>
    <col min="30" max="32" width="2.7109375" style="33" customWidth="1"/>
    <col min="33" max="33" width="4.7109375" style="33" customWidth="1"/>
    <col min="34" max="34" width="4.7109375" style="156" hidden="1" customWidth="1"/>
    <col min="35" max="35" width="4.7109375" style="159" hidden="1" customWidth="1"/>
    <col min="36" max="36" width="58.5703125" style="160" hidden="1" customWidth="1"/>
    <col min="37" max="37" width="14.85546875" style="156" hidden="1" customWidth="1"/>
    <col min="38" max="38" width="4.42578125" style="173" customWidth="1"/>
    <col min="39" max="39" width="19.5703125" style="110" bestFit="1" customWidth="1"/>
    <col min="40" max="40" width="64.28515625" style="110" bestFit="1" customWidth="1"/>
    <col min="41" max="41" width="24.7109375" style="115" bestFit="1" customWidth="1"/>
    <col min="42" max="42" width="11.42578125" style="114" customWidth="1"/>
    <col min="43" max="49" width="11.42578125" style="33"/>
    <col min="50" max="50" width="11.42578125" style="12"/>
    <col min="51" max="66" width="11.42578125" style="2"/>
    <col min="67" max="16384" width="11.42578125" style="1"/>
  </cols>
  <sheetData>
    <row r="1" spans="1:50" ht="24" thickTop="1" thickBot="1" x14ac:dyDescent="0.5">
      <c r="A1" s="316" t="s">
        <v>966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8"/>
      <c r="Y1" s="3"/>
      <c r="Z1" s="87"/>
      <c r="AA1" s="16"/>
      <c r="AB1" s="14">
        <v>1</v>
      </c>
      <c r="AC1" s="15"/>
      <c r="AD1" s="11"/>
      <c r="AE1" s="11"/>
      <c r="AF1" s="11"/>
      <c r="AG1" s="11"/>
      <c r="AH1" s="157"/>
      <c r="AM1" s="108"/>
      <c r="AN1" s="108"/>
      <c r="AP1" s="11"/>
      <c r="AQ1" s="12"/>
      <c r="AR1" s="12"/>
      <c r="AS1" s="12"/>
      <c r="AT1" s="12"/>
      <c r="AU1" s="12"/>
      <c r="AV1" s="12"/>
      <c r="AW1" s="12"/>
    </row>
    <row r="2" spans="1:50" ht="17.25" customHeight="1" thickTop="1" x14ac:dyDescent="0.2">
      <c r="A2" s="324" t="s">
        <v>58</v>
      </c>
      <c r="B2" s="325"/>
      <c r="C2" s="325"/>
      <c r="D2" s="325"/>
      <c r="E2" s="325"/>
      <c r="F2" s="325"/>
      <c r="G2" s="324" t="s">
        <v>59</v>
      </c>
      <c r="H2" s="325"/>
      <c r="I2" s="325"/>
      <c r="J2" s="325"/>
      <c r="K2" s="325"/>
      <c r="L2" s="326"/>
      <c r="M2" s="321" t="s">
        <v>150</v>
      </c>
      <c r="N2" s="322"/>
      <c r="O2" s="322"/>
      <c r="P2" s="322"/>
      <c r="Q2" s="322"/>
      <c r="R2" s="323"/>
      <c r="S2" s="319" t="s">
        <v>57</v>
      </c>
      <c r="T2" s="319"/>
      <c r="U2" s="319"/>
      <c r="V2" s="319"/>
      <c r="W2" s="319"/>
      <c r="X2" s="320"/>
      <c r="Y2" s="3"/>
      <c r="Z2" s="87"/>
      <c r="AA2" s="16"/>
      <c r="AB2" s="14">
        <v>2</v>
      </c>
      <c r="AC2" s="15"/>
      <c r="AD2" s="11"/>
      <c r="AE2" s="11"/>
      <c r="AF2" s="11"/>
      <c r="AG2" s="11"/>
      <c r="AH2" s="157"/>
      <c r="AM2" s="108"/>
      <c r="AN2" s="108"/>
      <c r="AP2" s="11"/>
      <c r="AQ2" s="12"/>
      <c r="AR2" s="12"/>
      <c r="AS2" s="12"/>
      <c r="AT2" s="12"/>
      <c r="AU2" s="12"/>
      <c r="AV2" s="12"/>
      <c r="AW2" s="12"/>
    </row>
    <row r="3" spans="1:50" ht="12.75" customHeight="1" x14ac:dyDescent="0.2">
      <c r="A3" s="350" t="s">
        <v>406</v>
      </c>
      <c r="B3" s="351"/>
      <c r="C3" s="351"/>
      <c r="D3" s="351"/>
      <c r="E3" s="351"/>
      <c r="F3" s="351"/>
      <c r="G3" s="357"/>
      <c r="H3" s="358"/>
      <c r="I3" s="358"/>
      <c r="J3" s="358"/>
      <c r="K3" s="358"/>
      <c r="L3" s="359"/>
      <c r="M3" s="327"/>
      <c r="N3" s="328"/>
      <c r="O3" s="328"/>
      <c r="P3" s="328"/>
      <c r="Q3" s="328"/>
      <c r="R3" s="329"/>
      <c r="S3" s="335">
        <v>3991</v>
      </c>
      <c r="T3" s="336"/>
      <c r="U3" s="336"/>
      <c r="V3" s="336"/>
      <c r="W3" s="336"/>
      <c r="X3" s="337"/>
      <c r="Y3" s="3"/>
      <c r="Z3" s="87"/>
      <c r="AA3" s="13"/>
      <c r="AB3" s="14">
        <v>3</v>
      </c>
      <c r="AC3" s="15"/>
      <c r="AD3" s="11"/>
      <c r="AE3" s="11"/>
      <c r="AF3" s="11"/>
      <c r="AG3" s="11"/>
      <c r="AH3" s="157"/>
      <c r="AM3" s="108"/>
      <c r="AN3" s="108"/>
      <c r="AP3" s="11"/>
      <c r="AQ3" s="12"/>
      <c r="AR3" s="12"/>
      <c r="AS3" s="12"/>
      <c r="AT3" s="12"/>
      <c r="AU3" s="12"/>
      <c r="AV3" s="12"/>
      <c r="AW3" s="12"/>
    </row>
    <row r="4" spans="1:50" ht="13.5" customHeight="1" thickBot="1" x14ac:dyDescent="0.25">
      <c r="A4" s="352"/>
      <c r="B4" s="353"/>
      <c r="C4" s="353"/>
      <c r="D4" s="353"/>
      <c r="E4" s="353"/>
      <c r="F4" s="353"/>
      <c r="G4" s="360"/>
      <c r="H4" s="361"/>
      <c r="I4" s="361"/>
      <c r="J4" s="361"/>
      <c r="K4" s="361"/>
      <c r="L4" s="362"/>
      <c r="M4" s="330"/>
      <c r="N4" s="331"/>
      <c r="O4" s="331"/>
      <c r="P4" s="331"/>
      <c r="Q4" s="331"/>
      <c r="R4" s="332"/>
      <c r="S4" s="338"/>
      <c r="T4" s="338"/>
      <c r="U4" s="338"/>
      <c r="V4" s="338"/>
      <c r="W4" s="338"/>
      <c r="X4" s="339"/>
      <c r="Y4" s="3"/>
      <c r="Z4" s="88"/>
      <c r="AA4" s="103"/>
      <c r="AB4" s="103">
        <v>0</v>
      </c>
      <c r="AC4" s="16"/>
      <c r="AD4" s="11"/>
      <c r="AE4" s="11"/>
      <c r="AF4" s="11"/>
      <c r="AG4" s="11"/>
      <c r="AH4" s="157"/>
      <c r="AM4" s="108"/>
      <c r="AN4" s="108"/>
      <c r="AP4" s="11"/>
      <c r="AQ4" s="12"/>
      <c r="AR4" s="12"/>
      <c r="AS4" s="12"/>
      <c r="AT4" s="12"/>
      <c r="AU4" s="12"/>
      <c r="AV4" s="12"/>
      <c r="AW4" s="12"/>
    </row>
    <row r="5" spans="1:50" ht="12.95" customHeight="1" thickTop="1" x14ac:dyDescent="0.2">
      <c r="A5" s="94" t="s">
        <v>138</v>
      </c>
      <c r="B5" s="95"/>
      <c r="C5" s="95"/>
      <c r="D5" s="95"/>
      <c r="E5" s="95"/>
      <c r="F5" s="95"/>
      <c r="G5" s="354"/>
      <c r="H5" s="355"/>
      <c r="I5" s="355"/>
      <c r="J5" s="356"/>
      <c r="K5" s="96"/>
      <c r="L5" s="107" t="b">
        <v>0</v>
      </c>
      <c r="M5" s="321" t="s">
        <v>56</v>
      </c>
      <c r="N5" s="322"/>
      <c r="O5" s="322"/>
      <c r="P5" s="322"/>
      <c r="Q5" s="322"/>
      <c r="R5" s="322"/>
      <c r="S5" s="322"/>
      <c r="T5" s="322"/>
      <c r="U5" s="322"/>
      <c r="V5" s="322"/>
      <c r="W5" s="322"/>
      <c r="X5" s="323"/>
      <c r="Y5" s="3"/>
      <c r="Z5" s="88"/>
      <c r="AA5" s="104"/>
      <c r="AB5" s="105"/>
      <c r="AC5" s="101"/>
      <c r="AD5" s="11"/>
      <c r="AE5" s="11"/>
      <c r="AF5" s="11"/>
      <c r="AG5" s="11"/>
      <c r="AH5" s="157"/>
      <c r="AM5" s="108"/>
      <c r="AN5" s="108"/>
      <c r="AP5" s="11"/>
      <c r="AQ5" s="12"/>
      <c r="AR5" s="12"/>
      <c r="AS5" s="12"/>
      <c r="AT5" s="12"/>
      <c r="AU5" s="12"/>
      <c r="AV5" s="12"/>
      <c r="AW5" s="12"/>
    </row>
    <row r="6" spans="1:50" ht="12.75" customHeight="1" x14ac:dyDescent="0.2">
      <c r="A6" s="365" t="s">
        <v>60</v>
      </c>
      <c r="B6" s="366"/>
      <c r="C6" s="366"/>
      <c r="D6" s="366"/>
      <c r="E6" s="366"/>
      <c r="F6" s="366"/>
      <c r="G6" s="363">
        <v>43010</v>
      </c>
      <c r="H6" s="363"/>
      <c r="I6" s="363"/>
      <c r="J6" s="363"/>
      <c r="K6" s="363"/>
      <c r="L6" s="364"/>
      <c r="M6" s="344" t="s">
        <v>60</v>
      </c>
      <c r="N6" s="345"/>
      <c r="O6" s="345"/>
      <c r="P6" s="345"/>
      <c r="Q6" s="345"/>
      <c r="R6" s="345"/>
      <c r="S6" s="340"/>
      <c r="T6" s="340"/>
      <c r="U6" s="340"/>
      <c r="V6" s="340"/>
      <c r="W6" s="340"/>
      <c r="X6" s="341"/>
      <c r="Y6" s="3"/>
      <c r="Z6" s="88"/>
      <c r="AA6" s="101"/>
      <c r="AB6" s="106"/>
      <c r="AC6" s="101"/>
      <c r="AD6" s="11"/>
      <c r="AE6" s="11"/>
      <c r="AF6" s="11"/>
      <c r="AG6" s="11"/>
      <c r="AH6" s="157"/>
      <c r="AM6" s="108"/>
      <c r="AN6" s="108"/>
      <c r="AP6" s="11"/>
      <c r="AQ6" s="12"/>
      <c r="AR6" s="12"/>
      <c r="AS6" s="12"/>
      <c r="AT6" s="12"/>
      <c r="AU6" s="12"/>
      <c r="AV6" s="12"/>
      <c r="AW6" s="12"/>
    </row>
    <row r="7" spans="1:50" ht="12.75" customHeight="1" x14ac:dyDescent="0.2">
      <c r="A7" s="348" t="s">
        <v>61</v>
      </c>
      <c r="B7" s="349"/>
      <c r="C7" s="349"/>
      <c r="D7" s="349"/>
      <c r="E7" s="349"/>
      <c r="F7" s="349"/>
      <c r="G7" s="346">
        <v>800</v>
      </c>
      <c r="H7" s="346"/>
      <c r="I7" s="346"/>
      <c r="J7" s="346"/>
      <c r="K7" s="346"/>
      <c r="L7" s="347"/>
      <c r="M7" s="333" t="s">
        <v>61</v>
      </c>
      <c r="N7" s="334"/>
      <c r="O7" s="334"/>
      <c r="P7" s="334"/>
      <c r="Q7" s="334"/>
      <c r="R7" s="334"/>
      <c r="S7" s="342"/>
      <c r="T7" s="342"/>
      <c r="U7" s="342"/>
      <c r="V7" s="342"/>
      <c r="W7" s="342"/>
      <c r="X7" s="343"/>
      <c r="Y7" s="3"/>
      <c r="Z7" s="88"/>
      <c r="AA7" s="101"/>
      <c r="AB7" s="106"/>
      <c r="AC7" s="101"/>
      <c r="AD7" s="11"/>
      <c r="AE7" s="11"/>
      <c r="AF7" s="11"/>
      <c r="AG7" s="11"/>
      <c r="AH7" s="157"/>
      <c r="AM7" s="108"/>
      <c r="AN7" s="108"/>
      <c r="AP7" s="11"/>
      <c r="AQ7" s="12"/>
      <c r="AR7" s="12"/>
      <c r="AS7" s="12"/>
      <c r="AT7" s="12"/>
      <c r="AU7" s="12"/>
      <c r="AV7" s="12"/>
      <c r="AW7" s="12"/>
    </row>
    <row r="8" spans="1:50" ht="17.25" thickBot="1" x14ac:dyDescent="0.25">
      <c r="A8" s="294" t="s">
        <v>242</v>
      </c>
      <c r="B8" s="295"/>
      <c r="C8" s="296"/>
      <c r="D8" s="97"/>
      <c r="E8" s="293" t="s">
        <v>289</v>
      </c>
      <c r="F8" s="293"/>
      <c r="G8" s="97"/>
      <c r="H8" s="293" t="s">
        <v>243</v>
      </c>
      <c r="I8" s="293"/>
      <c r="J8" s="97"/>
      <c r="K8" s="293" t="s">
        <v>231</v>
      </c>
      <c r="L8" s="309"/>
      <c r="M8" s="264" t="s">
        <v>290</v>
      </c>
      <c r="N8" s="265"/>
      <c r="O8" s="265"/>
      <c r="P8" s="265"/>
      <c r="Q8" s="265"/>
      <c r="R8" s="265"/>
      <c r="S8" s="274"/>
      <c r="T8" s="275"/>
      <c r="U8" s="275"/>
      <c r="V8" s="279" t="s">
        <v>229</v>
      </c>
      <c r="W8" s="279"/>
      <c r="X8" s="280"/>
      <c r="Y8" s="3"/>
      <c r="Z8" s="88"/>
      <c r="AA8" s="266"/>
      <c r="AB8" s="267"/>
      <c r="AC8" s="101"/>
      <c r="AD8" s="11"/>
      <c r="AE8" s="11"/>
      <c r="AF8" s="11"/>
      <c r="AG8" s="11"/>
      <c r="AH8" s="157"/>
      <c r="AM8" s="108"/>
      <c r="AN8" s="108"/>
      <c r="AP8" s="11"/>
      <c r="AQ8" s="12"/>
      <c r="AR8" s="12"/>
      <c r="AS8" s="12"/>
      <c r="AT8" s="12"/>
      <c r="AU8" s="12"/>
      <c r="AV8" s="12"/>
      <c r="AW8" s="12"/>
    </row>
    <row r="9" spans="1:50" ht="17.100000000000001" customHeight="1" thickTop="1" x14ac:dyDescent="0.2">
      <c r="A9" s="310" t="s">
        <v>310</v>
      </c>
      <c r="B9" s="311"/>
      <c r="C9" s="311"/>
      <c r="D9" s="311"/>
      <c r="E9" s="311"/>
      <c r="F9" s="311"/>
      <c r="G9" s="311"/>
      <c r="H9" s="311"/>
      <c r="I9" s="311"/>
      <c r="J9" s="311"/>
      <c r="K9" s="311"/>
      <c r="L9" s="312"/>
      <c r="M9" s="276" t="s">
        <v>55</v>
      </c>
      <c r="N9" s="277"/>
      <c r="O9" s="277"/>
      <c r="P9" s="277"/>
      <c r="Q9" s="277"/>
      <c r="R9" s="277"/>
      <c r="S9" s="277"/>
      <c r="T9" s="277"/>
      <c r="U9" s="277"/>
      <c r="V9" s="277"/>
      <c r="W9" s="277"/>
      <c r="X9" s="278"/>
      <c r="Y9" s="4"/>
      <c r="Z9" s="88"/>
      <c r="AA9" s="266"/>
      <c r="AB9" s="267"/>
      <c r="AC9" s="101"/>
      <c r="AD9" s="11"/>
      <c r="AE9" s="11"/>
      <c r="AF9" s="11"/>
      <c r="AG9" s="11"/>
      <c r="AH9" s="157"/>
      <c r="AM9" s="108"/>
      <c r="AN9" s="108"/>
      <c r="AP9" s="11"/>
      <c r="AQ9" s="12"/>
      <c r="AR9" s="12"/>
      <c r="AS9" s="12"/>
      <c r="AT9" s="12"/>
      <c r="AU9" s="12"/>
      <c r="AV9" s="12"/>
      <c r="AW9" s="12"/>
    </row>
    <row r="10" spans="1:50" ht="12.75" customHeight="1" x14ac:dyDescent="0.2">
      <c r="A10" s="98"/>
      <c r="B10" s="297"/>
      <c r="C10" s="298"/>
      <c r="D10" s="298"/>
      <c r="E10" s="298"/>
      <c r="F10" s="298"/>
      <c r="G10" s="298"/>
      <c r="H10" s="298"/>
      <c r="I10" s="298"/>
      <c r="J10" s="298"/>
      <c r="K10" s="299"/>
      <c r="L10" s="99"/>
      <c r="M10" s="36"/>
      <c r="N10" s="284"/>
      <c r="O10" s="285"/>
      <c r="P10" s="285"/>
      <c r="Q10" s="285"/>
      <c r="R10" s="285"/>
      <c r="S10" s="285"/>
      <c r="T10" s="285"/>
      <c r="U10" s="285"/>
      <c r="V10" s="285"/>
      <c r="W10" s="286"/>
      <c r="X10" s="37"/>
      <c r="Y10" s="4"/>
      <c r="Z10" s="89"/>
      <c r="AA10" s="266"/>
      <c r="AB10" s="267"/>
      <c r="AC10" s="102"/>
      <c r="AD10" s="11"/>
      <c r="AE10" s="11"/>
      <c r="AF10" s="11"/>
      <c r="AG10" s="11"/>
      <c r="AH10" s="157"/>
      <c r="AM10" s="108"/>
      <c r="AN10" s="108"/>
      <c r="AP10" s="11"/>
      <c r="AQ10" s="12"/>
      <c r="AR10" s="12"/>
      <c r="AS10" s="12"/>
      <c r="AT10" s="12"/>
      <c r="AU10" s="12"/>
      <c r="AV10" s="12"/>
      <c r="AW10" s="12"/>
    </row>
    <row r="11" spans="1:50" ht="12.75" customHeight="1" thickBot="1" x14ac:dyDescent="0.25">
      <c r="A11" s="100"/>
      <c r="B11" s="300"/>
      <c r="C11" s="301"/>
      <c r="D11" s="301"/>
      <c r="E11" s="301"/>
      <c r="F11" s="301"/>
      <c r="G11" s="301"/>
      <c r="H11" s="301"/>
      <c r="I11" s="301"/>
      <c r="J11" s="301"/>
      <c r="K11" s="302"/>
      <c r="L11" s="99"/>
      <c r="M11" s="36"/>
      <c r="N11" s="287"/>
      <c r="O11" s="288"/>
      <c r="P11" s="288"/>
      <c r="Q11" s="288"/>
      <c r="R11" s="288"/>
      <c r="S11" s="288"/>
      <c r="T11" s="288"/>
      <c r="U11" s="288"/>
      <c r="V11" s="288"/>
      <c r="W11" s="289"/>
      <c r="X11" s="37"/>
      <c r="Y11" s="4"/>
      <c r="Z11" s="89"/>
      <c r="AA11" s="268" t="s">
        <v>134</v>
      </c>
      <c r="AB11" s="269"/>
      <c r="AC11" s="102"/>
      <c r="AD11" s="11"/>
      <c r="AE11" s="11"/>
      <c r="AF11" s="11"/>
      <c r="AG11" s="11"/>
      <c r="AH11" s="157"/>
      <c r="AM11" s="108"/>
      <c r="AN11" s="108"/>
      <c r="AP11" s="11"/>
      <c r="AQ11" s="12"/>
      <c r="AR11" s="12"/>
      <c r="AS11" s="12"/>
      <c r="AT11" s="12"/>
      <c r="AU11" s="12"/>
      <c r="AV11" s="12"/>
      <c r="AW11" s="12"/>
    </row>
    <row r="12" spans="1:50" ht="12.75" customHeight="1" x14ac:dyDescent="0.2">
      <c r="A12" s="100"/>
      <c r="B12" s="303"/>
      <c r="C12" s="304"/>
      <c r="D12" s="304"/>
      <c r="E12" s="304"/>
      <c r="F12" s="304"/>
      <c r="G12" s="304"/>
      <c r="H12" s="304"/>
      <c r="I12" s="304"/>
      <c r="J12" s="304"/>
      <c r="K12" s="305"/>
      <c r="L12" s="99"/>
      <c r="M12" s="36"/>
      <c r="N12" s="287"/>
      <c r="O12" s="288"/>
      <c r="P12" s="288"/>
      <c r="Q12" s="288"/>
      <c r="R12" s="288"/>
      <c r="S12" s="288"/>
      <c r="T12" s="288"/>
      <c r="U12" s="288"/>
      <c r="V12" s="288"/>
      <c r="W12" s="289"/>
      <c r="X12" s="37"/>
      <c r="Y12" s="4"/>
      <c r="Z12" s="89"/>
      <c r="AA12" s="270">
        <v>3989</v>
      </c>
      <c r="AB12" s="271"/>
      <c r="AC12" s="18"/>
      <c r="AD12" s="11"/>
      <c r="AE12" s="11"/>
      <c r="AF12" s="11"/>
      <c r="AG12" s="11"/>
      <c r="AH12" s="157"/>
      <c r="AM12" s="108"/>
      <c r="AN12" s="108"/>
      <c r="AP12" s="11"/>
      <c r="AQ12" s="12"/>
      <c r="AR12" s="112"/>
      <c r="AS12" s="263"/>
      <c r="AT12" s="263"/>
      <c r="AU12" s="263"/>
      <c r="AV12" s="263"/>
      <c r="AW12" s="263"/>
      <c r="AX12" s="263"/>
    </row>
    <row r="13" spans="1:50" ht="12.75" customHeight="1" thickBot="1" x14ac:dyDescent="0.25">
      <c r="A13" s="100"/>
      <c r="B13" s="303"/>
      <c r="C13" s="304"/>
      <c r="D13" s="304"/>
      <c r="E13" s="304"/>
      <c r="F13" s="304"/>
      <c r="G13" s="304"/>
      <c r="H13" s="304"/>
      <c r="I13" s="304"/>
      <c r="J13" s="304"/>
      <c r="K13" s="305"/>
      <c r="L13" s="99"/>
      <c r="M13" s="36"/>
      <c r="N13" s="287"/>
      <c r="O13" s="288"/>
      <c r="P13" s="288"/>
      <c r="Q13" s="288"/>
      <c r="R13" s="288"/>
      <c r="S13" s="288"/>
      <c r="T13" s="288"/>
      <c r="U13" s="288"/>
      <c r="V13" s="288"/>
      <c r="W13" s="289"/>
      <c r="X13" s="37"/>
      <c r="Y13" s="4"/>
      <c r="Z13" s="89"/>
      <c r="AA13" s="272"/>
      <c r="AB13" s="273"/>
      <c r="AC13" s="18"/>
      <c r="AD13" s="11"/>
      <c r="AE13" s="11"/>
      <c r="AF13" s="11"/>
      <c r="AG13" s="11"/>
      <c r="AH13" s="157"/>
      <c r="AM13" s="108"/>
      <c r="AN13" s="108"/>
      <c r="AP13" s="11"/>
      <c r="AQ13" s="12"/>
      <c r="AR13" s="113"/>
      <c r="AS13" s="175"/>
      <c r="AT13" s="175"/>
      <c r="AU13" s="175"/>
      <c r="AV13" s="175"/>
      <c r="AW13" s="175"/>
      <c r="AX13" s="175"/>
    </row>
    <row r="14" spans="1:50" ht="12.75" customHeight="1" thickBot="1" x14ac:dyDescent="0.25">
      <c r="A14" s="100"/>
      <c r="B14" s="303"/>
      <c r="C14" s="304"/>
      <c r="D14" s="304"/>
      <c r="E14" s="304"/>
      <c r="F14" s="304"/>
      <c r="G14" s="304"/>
      <c r="H14" s="304"/>
      <c r="I14" s="304"/>
      <c r="J14" s="304"/>
      <c r="K14" s="305"/>
      <c r="L14" s="99"/>
      <c r="M14" s="36"/>
      <c r="N14" s="287"/>
      <c r="O14" s="288"/>
      <c r="P14" s="288"/>
      <c r="Q14" s="288"/>
      <c r="R14" s="288"/>
      <c r="S14" s="288"/>
      <c r="T14" s="288"/>
      <c r="U14" s="288"/>
      <c r="V14" s="288"/>
      <c r="W14" s="289"/>
      <c r="X14" s="37"/>
      <c r="Y14" s="4"/>
      <c r="Z14" s="89"/>
      <c r="AA14" s="12"/>
      <c r="AB14" s="19"/>
      <c r="AC14" s="18"/>
      <c r="AD14" s="11"/>
      <c r="AE14" s="11"/>
      <c r="AF14" s="11"/>
      <c r="AG14" s="11"/>
      <c r="AH14" s="157"/>
      <c r="AM14" s="108"/>
      <c r="AN14" s="108"/>
      <c r="AP14" s="11"/>
      <c r="AQ14" s="12"/>
      <c r="AR14" s="113"/>
      <c r="AS14" s="175"/>
      <c r="AT14" s="175"/>
      <c r="AU14" s="175"/>
      <c r="AV14" s="175"/>
      <c r="AW14" s="175"/>
      <c r="AX14" s="175"/>
    </row>
    <row r="15" spans="1:50" ht="12.75" customHeight="1" thickTop="1" x14ac:dyDescent="0.2">
      <c r="A15" s="100"/>
      <c r="B15" s="303"/>
      <c r="C15" s="304"/>
      <c r="D15" s="304"/>
      <c r="E15" s="304"/>
      <c r="F15" s="304"/>
      <c r="G15" s="304"/>
      <c r="H15" s="304"/>
      <c r="I15" s="304"/>
      <c r="J15" s="304"/>
      <c r="K15" s="305"/>
      <c r="L15" s="99"/>
      <c r="M15" s="36"/>
      <c r="N15" s="287"/>
      <c r="O15" s="288"/>
      <c r="P15" s="288"/>
      <c r="Q15" s="288"/>
      <c r="R15" s="288"/>
      <c r="S15" s="288"/>
      <c r="T15" s="288"/>
      <c r="U15" s="288"/>
      <c r="V15" s="288"/>
      <c r="W15" s="289"/>
      <c r="X15" s="37"/>
      <c r="Y15" s="3"/>
      <c r="Z15" s="89"/>
      <c r="AA15" s="137"/>
      <c r="AB15" s="138"/>
      <c r="AC15" s="139"/>
      <c r="AD15" s="140"/>
      <c r="AE15" s="140"/>
      <c r="AF15" s="140"/>
      <c r="AG15" s="141"/>
      <c r="AH15" s="157"/>
      <c r="AM15" s="108"/>
      <c r="AN15" s="108"/>
      <c r="AP15" s="11"/>
      <c r="AQ15" s="12"/>
      <c r="AR15" s="113"/>
      <c r="AS15" s="175"/>
      <c r="AT15" s="175"/>
      <c r="AU15" s="175"/>
      <c r="AV15" s="175"/>
      <c r="AW15" s="175"/>
      <c r="AX15" s="175"/>
    </row>
    <row r="16" spans="1:50" ht="12.75" customHeight="1" x14ac:dyDescent="0.25">
      <c r="A16" s="100"/>
      <c r="B16" s="306"/>
      <c r="C16" s="307"/>
      <c r="D16" s="307"/>
      <c r="E16" s="307"/>
      <c r="F16" s="307"/>
      <c r="G16" s="307"/>
      <c r="H16" s="307"/>
      <c r="I16" s="307"/>
      <c r="J16" s="307"/>
      <c r="K16" s="308"/>
      <c r="L16" s="99"/>
      <c r="M16" s="36"/>
      <c r="N16" s="290"/>
      <c r="O16" s="291"/>
      <c r="P16" s="291"/>
      <c r="Q16" s="291"/>
      <c r="R16" s="291"/>
      <c r="S16" s="291"/>
      <c r="T16" s="291"/>
      <c r="U16" s="291"/>
      <c r="V16" s="291"/>
      <c r="W16" s="292"/>
      <c r="X16" s="37"/>
      <c r="Y16" s="3"/>
      <c r="Z16" s="89"/>
      <c r="AA16" s="142">
        <v>39</v>
      </c>
      <c r="AB16" s="143" t="s">
        <v>135</v>
      </c>
      <c r="AC16" s="144"/>
      <c r="AD16" s="143"/>
      <c r="AE16" s="143"/>
      <c r="AF16" s="143"/>
      <c r="AG16" s="145"/>
      <c r="AH16" s="157"/>
      <c r="AM16" s="108"/>
      <c r="AN16" s="109"/>
      <c r="AP16" s="11"/>
      <c r="AQ16" s="12"/>
      <c r="AR16" s="113"/>
      <c r="AS16" s="175"/>
      <c r="AT16" s="175"/>
      <c r="AU16" s="175"/>
      <c r="AV16" s="175"/>
      <c r="AW16" s="175"/>
      <c r="AX16" s="175"/>
    </row>
    <row r="17" spans="1:50" ht="12.75" customHeight="1" thickBot="1" x14ac:dyDescent="0.25">
      <c r="A17" s="281"/>
      <c r="B17" s="282"/>
      <c r="C17" s="282"/>
      <c r="D17" s="282"/>
      <c r="E17" s="282"/>
      <c r="F17" s="282"/>
      <c r="G17" s="282"/>
      <c r="H17" s="282"/>
      <c r="I17" s="282"/>
      <c r="J17" s="282"/>
      <c r="K17" s="282"/>
      <c r="L17" s="283"/>
      <c r="M17" s="38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40"/>
      <c r="Y17" s="3"/>
      <c r="Z17" s="89"/>
      <c r="AA17" s="146"/>
      <c r="AB17" s="143"/>
      <c r="AC17" s="144"/>
      <c r="AD17" s="143"/>
      <c r="AE17" s="143"/>
      <c r="AF17" s="143"/>
      <c r="AG17" s="145"/>
      <c r="AH17" s="157"/>
      <c r="AM17" s="108"/>
      <c r="AN17" s="108"/>
      <c r="AP17" s="11"/>
      <c r="AQ17" s="12"/>
      <c r="AR17" s="113"/>
      <c r="AS17" s="175"/>
      <c r="AT17" s="175"/>
      <c r="AU17" s="175"/>
      <c r="AV17" s="175"/>
      <c r="AW17" s="175"/>
      <c r="AX17" s="175"/>
    </row>
    <row r="18" spans="1:50" ht="12.75" customHeight="1" thickTop="1" thickBot="1" x14ac:dyDescent="0.25">
      <c r="A18" s="128"/>
      <c r="B18" s="85"/>
      <c r="C18" s="85"/>
      <c r="D18" s="85"/>
      <c r="E18" s="85"/>
      <c r="F18" s="85"/>
      <c r="G18" s="85"/>
      <c r="H18" s="85"/>
      <c r="I18" s="85"/>
      <c r="J18" s="85"/>
      <c r="K18" s="85"/>
      <c r="L18" s="85"/>
      <c r="M18" s="86"/>
      <c r="N18" s="84"/>
      <c r="O18" s="84"/>
      <c r="P18" s="84"/>
      <c r="Q18" s="84"/>
      <c r="R18" s="84"/>
      <c r="S18" s="84"/>
      <c r="T18" s="84"/>
      <c r="U18" s="84"/>
      <c r="V18" s="84"/>
      <c r="W18" s="84"/>
      <c r="X18" s="127"/>
      <c r="Y18" s="3"/>
      <c r="Z18" s="89"/>
      <c r="AA18" s="147"/>
      <c r="AB18" s="148"/>
      <c r="AC18" s="149"/>
      <c r="AD18" s="148"/>
      <c r="AE18" s="148"/>
      <c r="AF18" s="148"/>
      <c r="AG18" s="150"/>
      <c r="AH18" s="157"/>
      <c r="AM18" s="108"/>
      <c r="AN18" s="108"/>
      <c r="AP18" s="11"/>
      <c r="AQ18" s="12"/>
      <c r="AR18" s="113"/>
      <c r="AS18" s="175"/>
      <c r="AT18" s="175"/>
      <c r="AU18" s="175"/>
      <c r="AV18" s="175"/>
      <c r="AW18" s="175"/>
      <c r="AX18" s="175"/>
    </row>
    <row r="19" spans="1:50" ht="14.1" customHeight="1" thickTop="1" x14ac:dyDescent="0.2">
      <c r="A19" s="176" t="s">
        <v>54</v>
      </c>
      <c r="B19" s="177"/>
      <c r="C19" s="177"/>
      <c r="D19" s="177"/>
      <c r="E19" s="177"/>
      <c r="F19" s="178"/>
      <c r="G19" s="177" t="s">
        <v>151</v>
      </c>
      <c r="H19" s="177"/>
      <c r="I19" s="177"/>
      <c r="J19" s="177"/>
      <c r="K19" s="177"/>
      <c r="L19" s="177"/>
      <c r="M19" s="177"/>
      <c r="N19" s="178"/>
      <c r="O19" s="176" t="s">
        <v>53</v>
      </c>
      <c r="P19" s="177"/>
      <c r="Q19" s="177"/>
      <c r="R19" s="177"/>
      <c r="S19" s="177"/>
      <c r="T19" s="177"/>
      <c r="U19" s="177"/>
      <c r="V19" s="177"/>
      <c r="W19" s="177"/>
      <c r="X19" s="178"/>
      <c r="Y19" s="3"/>
      <c r="Z19" s="89"/>
      <c r="AA19" s="21"/>
      <c r="AB19" s="22"/>
      <c r="AC19" s="23"/>
      <c r="AD19" s="11"/>
      <c r="AE19" s="11"/>
      <c r="AF19" s="11"/>
      <c r="AG19" s="11"/>
      <c r="AH19" s="157"/>
      <c r="AM19" s="108"/>
      <c r="AN19" s="108"/>
      <c r="AP19" s="11"/>
      <c r="AQ19" s="12"/>
      <c r="AR19" s="113"/>
      <c r="AS19" s="175"/>
      <c r="AT19" s="175"/>
      <c r="AU19" s="175"/>
      <c r="AV19" s="175"/>
      <c r="AW19" s="175"/>
      <c r="AX19" s="175"/>
    </row>
    <row r="20" spans="1:50" ht="14.1" customHeight="1" thickBot="1" x14ac:dyDescent="0.25">
      <c r="A20" s="41">
        <v>1</v>
      </c>
      <c r="B20" s="42" t="s">
        <v>50</v>
      </c>
      <c r="C20" s="43"/>
      <c r="D20" s="43"/>
      <c r="E20" s="44"/>
      <c r="F20" s="45"/>
      <c r="G20" s="46">
        <v>1</v>
      </c>
      <c r="H20" s="43" t="s">
        <v>52</v>
      </c>
      <c r="I20" s="43"/>
      <c r="J20" s="43"/>
      <c r="K20" s="43"/>
      <c r="L20" s="43"/>
      <c r="M20" s="47"/>
      <c r="N20" s="45"/>
      <c r="O20" s="48">
        <v>0</v>
      </c>
      <c r="P20" s="203" t="s">
        <v>139</v>
      </c>
      <c r="Q20" s="203"/>
      <c r="R20" s="203"/>
      <c r="S20" s="203"/>
      <c r="T20" s="203"/>
      <c r="U20" s="203"/>
      <c r="V20" s="204"/>
      <c r="W20" s="49"/>
      <c r="X20" s="8"/>
      <c r="Y20" s="3"/>
      <c r="Z20" s="89"/>
      <c r="AA20" s="12"/>
      <c r="AB20" s="12"/>
      <c r="AC20" s="18"/>
      <c r="AD20" s="11"/>
      <c r="AE20" s="11"/>
      <c r="AF20" s="11"/>
      <c r="AG20" s="11"/>
      <c r="AH20" s="157"/>
      <c r="AI20" s="159" t="s">
        <v>356</v>
      </c>
      <c r="AJ20" s="160" t="s">
        <v>473</v>
      </c>
      <c r="AK20" s="156" t="s">
        <v>355</v>
      </c>
      <c r="AL20" s="173" t="s">
        <v>356</v>
      </c>
      <c r="AM20" s="166" t="s">
        <v>150</v>
      </c>
      <c r="AN20" s="167" t="s">
        <v>472</v>
      </c>
      <c r="AO20" s="116" t="s">
        <v>137</v>
      </c>
      <c r="AP20" s="111"/>
      <c r="AQ20" s="12"/>
      <c r="AR20" s="113"/>
      <c r="AS20" s="175"/>
      <c r="AT20" s="175"/>
      <c r="AU20" s="175"/>
      <c r="AV20" s="175"/>
      <c r="AW20" s="175"/>
      <c r="AX20" s="175"/>
    </row>
    <row r="21" spans="1:50" ht="14.1" customHeight="1" thickTop="1" x14ac:dyDescent="0.2">
      <c r="A21" s="41">
        <v>2</v>
      </c>
      <c r="B21" s="42" t="s">
        <v>47</v>
      </c>
      <c r="C21" s="43"/>
      <c r="D21" s="43"/>
      <c r="E21" s="47"/>
      <c r="F21" s="45"/>
      <c r="G21" s="46">
        <v>2</v>
      </c>
      <c r="H21" s="43" t="s">
        <v>49</v>
      </c>
      <c r="I21" s="43"/>
      <c r="J21" s="43"/>
      <c r="K21" s="43"/>
      <c r="L21" s="43"/>
      <c r="M21" s="47"/>
      <c r="N21" s="45"/>
      <c r="O21" s="50">
        <v>1</v>
      </c>
      <c r="P21" s="201" t="s">
        <v>51</v>
      </c>
      <c r="Q21" s="201"/>
      <c r="R21" s="201"/>
      <c r="S21" s="201"/>
      <c r="T21" s="201"/>
      <c r="U21" s="201"/>
      <c r="V21" s="202"/>
      <c r="W21" s="49"/>
      <c r="X21" s="8"/>
      <c r="Y21" s="3"/>
      <c r="Z21" s="89"/>
      <c r="AA21" s="137"/>
      <c r="AB21" s="140"/>
      <c r="AC21" s="151"/>
      <c r="AD21" s="140"/>
      <c r="AE21" s="140"/>
      <c r="AF21" s="140"/>
      <c r="AG21" s="141"/>
      <c r="AH21" s="157"/>
      <c r="AI21" s="159">
        <f>LEN(AN21)</f>
        <v>26</v>
      </c>
      <c r="AJ21" s="160" t="str">
        <f>LEFT(AN21,AI21-1)</f>
        <v>L'ensemble du site "SADEB</v>
      </c>
      <c r="AK21" s="156" t="str">
        <f>RIGHT(AM21,AL21-2)</f>
        <v>0</v>
      </c>
      <c r="AL21" s="173">
        <f>LEN(AM21)</f>
        <v>3</v>
      </c>
      <c r="AM21" s="168" t="s">
        <v>285</v>
      </c>
      <c r="AN21" s="169" t="s">
        <v>965</v>
      </c>
      <c r="AO21" s="161" t="s">
        <v>22</v>
      </c>
      <c r="AP21" s="111"/>
      <c r="AQ21" s="12"/>
      <c r="AR21" s="12"/>
      <c r="AS21" s="12"/>
      <c r="AT21" s="12"/>
      <c r="AU21" s="12"/>
      <c r="AV21" s="12"/>
      <c r="AW21" s="12"/>
    </row>
    <row r="22" spans="1:50" ht="14.1" customHeight="1" x14ac:dyDescent="0.2">
      <c r="A22" s="41">
        <v>3</v>
      </c>
      <c r="B22" s="42" t="s">
        <v>170</v>
      </c>
      <c r="C22" s="43"/>
      <c r="D22" s="43"/>
      <c r="E22" s="47"/>
      <c r="F22" s="45"/>
      <c r="G22" s="46">
        <v>3</v>
      </c>
      <c r="H22" s="43" t="s">
        <v>172</v>
      </c>
      <c r="I22" s="43"/>
      <c r="J22" s="43"/>
      <c r="K22" s="43"/>
      <c r="L22" s="43"/>
      <c r="M22" s="47"/>
      <c r="N22" s="45"/>
      <c r="O22" s="50">
        <v>2</v>
      </c>
      <c r="P22" s="51" t="s">
        <v>201</v>
      </c>
      <c r="Q22" s="51"/>
      <c r="R22" s="51"/>
      <c r="S22" s="51"/>
      <c r="T22" s="51"/>
      <c r="U22" s="51"/>
      <c r="V22" s="52"/>
      <c r="W22" s="49"/>
      <c r="X22" s="8"/>
      <c r="Y22" s="3"/>
      <c r="Z22" s="89"/>
      <c r="AA22" s="146"/>
      <c r="AB22" s="143"/>
      <c r="AC22" s="152"/>
      <c r="AD22" s="143"/>
      <c r="AE22" s="143"/>
      <c r="AF22" s="143"/>
      <c r="AG22" s="145"/>
      <c r="AH22" s="157"/>
      <c r="AI22" s="159">
        <f t="shared" ref="AI22:AI85" si="0">LEN(AN22)</f>
        <v>30</v>
      </c>
      <c r="AJ22" s="160" t="str">
        <f t="shared" ref="AJ22:AJ85" si="1">LEFT(AN22,AI22-1)</f>
        <v>L'ensemble de la ligne de pro</v>
      </c>
      <c r="AK22" s="156" t="str">
        <f>RIGHT(AM22,AL22-2)</f>
        <v>1</v>
      </c>
      <c r="AL22" s="173">
        <f t="shared" ref="AL22:AL86" si="2">LEN(AM22)</f>
        <v>3</v>
      </c>
      <c r="AM22" s="170" t="s">
        <v>239</v>
      </c>
      <c r="AN22" s="170" t="s">
        <v>98</v>
      </c>
      <c r="AO22" s="162" t="s">
        <v>406</v>
      </c>
      <c r="AP22" s="111"/>
      <c r="AQ22" s="12"/>
      <c r="AR22" s="12"/>
      <c r="AS22" s="12"/>
      <c r="AT22" s="12"/>
      <c r="AU22" s="12"/>
      <c r="AV22" s="12"/>
      <c r="AW22" s="12"/>
    </row>
    <row r="23" spans="1:50" ht="14.1" customHeight="1" x14ac:dyDescent="0.2">
      <c r="A23" s="41">
        <v>4</v>
      </c>
      <c r="B23" s="42" t="s">
        <v>293</v>
      </c>
      <c r="C23" s="43"/>
      <c r="D23" s="43"/>
      <c r="E23" s="47"/>
      <c r="F23" s="45"/>
      <c r="G23" s="46">
        <v>4</v>
      </c>
      <c r="H23" s="43" t="s">
        <v>295</v>
      </c>
      <c r="I23" s="43"/>
      <c r="J23" s="43"/>
      <c r="K23" s="43"/>
      <c r="L23" s="43"/>
      <c r="M23" s="47"/>
      <c r="N23" s="45"/>
      <c r="O23" s="50">
        <v>3</v>
      </c>
      <c r="P23" s="51" t="s">
        <v>171</v>
      </c>
      <c r="Q23" s="51"/>
      <c r="R23" s="51"/>
      <c r="S23" s="51"/>
      <c r="T23" s="51"/>
      <c r="U23" s="53"/>
      <c r="V23" s="52"/>
      <c r="W23" s="49"/>
      <c r="X23" s="8"/>
      <c r="Y23" s="3"/>
      <c r="Z23" s="89"/>
      <c r="AA23" s="146"/>
      <c r="AB23" s="143"/>
      <c r="AC23" s="152"/>
      <c r="AD23" s="143"/>
      <c r="AE23" s="143"/>
      <c r="AF23" s="143"/>
      <c r="AG23" s="145"/>
      <c r="AH23" s="157"/>
      <c r="AI23" s="159">
        <f t="shared" si="0"/>
        <v>32</v>
      </c>
      <c r="AJ23" s="160" t="str">
        <f t="shared" si="1"/>
        <v>Réseau informatique  et logicie</v>
      </c>
      <c r="AK23" s="156" t="str">
        <f t="shared" ref="AK23:AK36" si="3">RIGHT(AM23,AL23-2)</f>
        <v>2</v>
      </c>
      <c r="AL23" s="173">
        <f t="shared" si="2"/>
        <v>3</v>
      </c>
      <c r="AM23" s="171" t="s">
        <v>17</v>
      </c>
      <c r="AN23" s="170" t="s">
        <v>438</v>
      </c>
      <c r="AO23" s="162" t="s">
        <v>16</v>
      </c>
      <c r="AP23" s="111"/>
      <c r="AQ23" s="12"/>
      <c r="AR23" s="12"/>
      <c r="AS23" s="12"/>
      <c r="AT23" s="12"/>
      <c r="AU23" s="12"/>
      <c r="AV23" s="12"/>
      <c r="AW23" s="12"/>
    </row>
    <row r="24" spans="1:50" ht="14.1" customHeight="1" thickBot="1" x14ac:dyDescent="0.25">
      <c r="A24" s="41">
        <v>5</v>
      </c>
      <c r="B24" s="42" t="s">
        <v>144</v>
      </c>
      <c r="C24" s="43"/>
      <c r="D24" s="43"/>
      <c r="E24" s="47"/>
      <c r="F24" s="45"/>
      <c r="G24" s="46">
        <v>5</v>
      </c>
      <c r="H24" s="54" t="s">
        <v>18</v>
      </c>
      <c r="I24" s="43"/>
      <c r="J24" s="43"/>
      <c r="K24" s="43"/>
      <c r="L24" s="43"/>
      <c r="M24" s="47"/>
      <c r="N24" s="45"/>
      <c r="O24" s="50">
        <v>4</v>
      </c>
      <c r="P24" s="51" t="s">
        <v>294</v>
      </c>
      <c r="Q24" s="51"/>
      <c r="R24" s="51"/>
      <c r="S24" s="51"/>
      <c r="T24" s="51"/>
      <c r="U24" s="53"/>
      <c r="V24" s="52"/>
      <c r="W24" s="49"/>
      <c r="X24" s="8"/>
      <c r="Y24" s="3"/>
      <c r="Z24" s="89"/>
      <c r="AA24" s="147"/>
      <c r="AB24" s="148"/>
      <c r="AC24" s="149"/>
      <c r="AD24" s="148"/>
      <c r="AE24" s="148"/>
      <c r="AF24" s="148"/>
      <c r="AG24" s="150"/>
      <c r="AH24" s="157"/>
      <c r="AI24" s="159">
        <f t="shared" si="0"/>
        <v>29</v>
      </c>
      <c r="AJ24" s="160" t="str">
        <f t="shared" si="1"/>
        <v>Réseau électrique du batimen</v>
      </c>
      <c r="AK24" s="156" t="str">
        <f t="shared" si="3"/>
        <v>3</v>
      </c>
      <c r="AL24" s="173">
        <f t="shared" si="2"/>
        <v>3</v>
      </c>
      <c r="AM24" s="170" t="s">
        <v>112</v>
      </c>
      <c r="AN24" s="171" t="s">
        <v>435</v>
      </c>
      <c r="AO24" s="162" t="s">
        <v>248</v>
      </c>
      <c r="AP24" s="111"/>
      <c r="AQ24" s="12"/>
      <c r="AR24" s="12"/>
      <c r="AS24" s="12"/>
      <c r="AT24" s="12"/>
      <c r="AU24" s="12"/>
      <c r="AV24" s="12"/>
      <c r="AW24" s="12"/>
    </row>
    <row r="25" spans="1:50" ht="14.1" customHeight="1" thickTop="1" thickBot="1" x14ac:dyDescent="0.25">
      <c r="A25" s="55"/>
      <c r="B25" s="56"/>
      <c r="C25" s="57"/>
      <c r="D25" s="57"/>
      <c r="E25" s="57"/>
      <c r="F25" s="58"/>
      <c r="G25" s="46">
        <v>6</v>
      </c>
      <c r="H25" s="43" t="s">
        <v>117</v>
      </c>
      <c r="I25" s="43"/>
      <c r="J25" s="43"/>
      <c r="K25" s="43"/>
      <c r="L25" s="43"/>
      <c r="M25" s="59"/>
      <c r="N25" s="45"/>
      <c r="O25" s="50">
        <v>5</v>
      </c>
      <c r="P25" s="51" t="s">
        <v>292</v>
      </c>
      <c r="Q25" s="51"/>
      <c r="R25" s="51"/>
      <c r="S25" s="51"/>
      <c r="T25" s="51"/>
      <c r="U25" s="53"/>
      <c r="V25" s="52"/>
      <c r="W25" s="49"/>
      <c r="X25" s="8"/>
      <c r="Y25" s="3"/>
      <c r="Z25" s="89"/>
      <c r="AA25" s="12"/>
      <c r="AB25" s="12"/>
      <c r="AC25" s="20"/>
      <c r="AD25" s="11"/>
      <c r="AE25" s="11"/>
      <c r="AF25" s="11"/>
      <c r="AG25" s="12"/>
      <c r="AI25" s="159">
        <f t="shared" si="0"/>
        <v>18</v>
      </c>
      <c r="AJ25" s="160" t="str">
        <f t="shared" si="1"/>
        <v>Réseau pneumatiqu</v>
      </c>
      <c r="AK25" s="156" t="str">
        <f t="shared" si="3"/>
        <v>4</v>
      </c>
      <c r="AL25" s="173">
        <f>LEN(AM25)</f>
        <v>3</v>
      </c>
      <c r="AM25" s="170" t="s">
        <v>304</v>
      </c>
      <c r="AN25" s="170" t="s">
        <v>303</v>
      </c>
      <c r="AO25" s="163" t="s">
        <v>143</v>
      </c>
      <c r="AP25" s="111"/>
      <c r="AQ25" s="12"/>
      <c r="AR25" s="12"/>
      <c r="AS25" s="12"/>
      <c r="AT25" s="12"/>
      <c r="AU25" s="12"/>
      <c r="AV25" s="12"/>
      <c r="AW25" s="12"/>
    </row>
    <row r="26" spans="1:50" ht="14.1" customHeight="1" thickTop="1" x14ac:dyDescent="0.2">
      <c r="A26" s="240" t="s">
        <v>115</v>
      </c>
      <c r="B26" s="241"/>
      <c r="C26" s="241"/>
      <c r="D26" s="241"/>
      <c r="E26" s="241"/>
      <c r="F26" s="242"/>
      <c r="G26" s="240" t="s">
        <v>114</v>
      </c>
      <c r="H26" s="241"/>
      <c r="I26" s="241"/>
      <c r="J26" s="241"/>
      <c r="K26" s="241"/>
      <c r="L26" s="241"/>
      <c r="M26" s="241"/>
      <c r="N26" s="242"/>
      <c r="O26" s="50">
        <v>6</v>
      </c>
      <c r="P26" s="51" t="s">
        <v>116</v>
      </c>
      <c r="Q26" s="51"/>
      <c r="R26" s="51"/>
      <c r="S26" s="51"/>
      <c r="T26" s="51"/>
      <c r="U26" s="53"/>
      <c r="V26" s="52"/>
      <c r="W26" s="49"/>
      <c r="X26" s="8"/>
      <c r="Y26" s="3"/>
      <c r="Z26" s="89"/>
      <c r="AA26" s="12"/>
      <c r="AB26" s="191"/>
      <c r="AC26" s="191"/>
      <c r="AD26" s="191"/>
      <c r="AE26" s="191"/>
      <c r="AF26" s="24"/>
      <c r="AG26" s="25"/>
      <c r="AI26" s="159">
        <f t="shared" si="0"/>
        <v>19</v>
      </c>
      <c r="AJ26" s="160" t="str">
        <f t="shared" si="1"/>
        <v>Réseau d'aspiratio</v>
      </c>
      <c r="AK26" s="156" t="str">
        <f t="shared" si="3"/>
        <v>5</v>
      </c>
      <c r="AL26" s="173">
        <f t="shared" si="2"/>
        <v>3</v>
      </c>
      <c r="AM26" s="170" t="s">
        <v>222</v>
      </c>
      <c r="AN26" s="170" t="s">
        <v>244</v>
      </c>
      <c r="AO26" s="163" t="s">
        <v>308</v>
      </c>
      <c r="AP26" s="111"/>
      <c r="AQ26" s="12"/>
      <c r="AR26" s="12"/>
      <c r="AS26" s="12"/>
      <c r="AT26" s="12"/>
      <c r="AU26" s="12"/>
      <c r="AV26" s="12"/>
      <c r="AW26" s="12"/>
    </row>
    <row r="27" spans="1:50" ht="14.1" customHeight="1" thickBot="1" x14ac:dyDescent="0.25">
      <c r="A27" s="234" t="s">
        <v>462</v>
      </c>
      <c r="B27" s="235"/>
      <c r="C27" s="235"/>
      <c r="D27" s="235"/>
      <c r="E27" s="235"/>
      <c r="F27" s="236"/>
      <c r="G27" s="41">
        <v>1</v>
      </c>
      <c r="H27" s="42" t="s">
        <v>191</v>
      </c>
      <c r="I27" s="43"/>
      <c r="J27" s="43"/>
      <c r="K27" s="43"/>
      <c r="L27" s="60"/>
      <c r="M27" s="47"/>
      <c r="N27" s="61"/>
      <c r="O27" s="50">
        <v>7</v>
      </c>
      <c r="P27" s="51" t="s">
        <v>64</v>
      </c>
      <c r="Q27" s="51"/>
      <c r="R27" s="51"/>
      <c r="S27" s="51"/>
      <c r="T27" s="51"/>
      <c r="U27" s="53"/>
      <c r="V27" s="62"/>
      <c r="W27" s="63"/>
      <c r="X27" s="8"/>
      <c r="Y27" s="3"/>
      <c r="Z27" s="89"/>
      <c r="AA27" s="12"/>
      <c r="AB27" s="12"/>
      <c r="AC27" s="26"/>
      <c r="AD27" s="27"/>
      <c r="AE27" s="11"/>
      <c r="AF27" s="11"/>
      <c r="AG27" s="12"/>
      <c r="AI27" s="159">
        <f t="shared" si="0"/>
        <v>22</v>
      </c>
      <c r="AJ27" s="160" t="str">
        <f t="shared" si="1"/>
        <v>Chauffage + aérotherm</v>
      </c>
      <c r="AK27" s="156" t="str">
        <f t="shared" si="3"/>
        <v>6</v>
      </c>
      <c r="AL27" s="173">
        <f t="shared" si="2"/>
        <v>3</v>
      </c>
      <c r="AM27" s="170" t="s">
        <v>204</v>
      </c>
      <c r="AN27" s="170" t="s">
        <v>203</v>
      </c>
      <c r="AO27" s="162" t="s">
        <v>252</v>
      </c>
      <c r="AP27" s="111"/>
      <c r="AQ27" s="12"/>
      <c r="AR27" s="12"/>
      <c r="AS27" s="12"/>
      <c r="AT27" s="12"/>
      <c r="AU27" s="12"/>
      <c r="AV27" s="12"/>
      <c r="AW27" s="12"/>
    </row>
    <row r="28" spans="1:50" ht="14.1" customHeight="1" thickTop="1" x14ac:dyDescent="0.2">
      <c r="A28" s="237"/>
      <c r="B28" s="238"/>
      <c r="C28" s="238"/>
      <c r="D28" s="238"/>
      <c r="E28" s="238"/>
      <c r="F28" s="239"/>
      <c r="G28" s="41">
        <v>2</v>
      </c>
      <c r="H28" s="42" t="s">
        <v>94</v>
      </c>
      <c r="I28" s="43"/>
      <c r="J28" s="43"/>
      <c r="K28" s="43"/>
      <c r="L28" s="60"/>
      <c r="M28" s="47"/>
      <c r="N28" s="61"/>
      <c r="O28" s="50">
        <v>8</v>
      </c>
      <c r="P28" s="51" t="s">
        <v>165</v>
      </c>
      <c r="Q28" s="51"/>
      <c r="R28" s="51"/>
      <c r="S28" s="51"/>
      <c r="T28" s="51"/>
      <c r="U28" s="53"/>
      <c r="V28" s="62"/>
      <c r="W28" s="49"/>
      <c r="X28" s="8"/>
      <c r="Y28" s="3"/>
      <c r="Z28" s="89"/>
      <c r="AA28" s="137"/>
      <c r="AB28" s="182" t="s">
        <v>470</v>
      </c>
      <c r="AC28" s="180">
        <f ca="1">NOW()</f>
        <v>43010.50639490741</v>
      </c>
      <c r="AD28" s="140"/>
      <c r="AE28" s="140"/>
      <c r="AF28" s="140"/>
      <c r="AG28" s="141"/>
      <c r="AI28" s="159">
        <f t="shared" si="0"/>
        <v>10</v>
      </c>
      <c r="AJ28" s="160" t="str">
        <f t="shared" si="1"/>
        <v>Téléphoni</v>
      </c>
      <c r="AK28" s="156" t="str">
        <f t="shared" si="3"/>
        <v>8</v>
      </c>
      <c r="AL28" s="173">
        <f t="shared" si="2"/>
        <v>3</v>
      </c>
      <c r="AM28" s="170" t="s">
        <v>173</v>
      </c>
      <c r="AN28" s="170" t="s">
        <v>440</v>
      </c>
      <c r="AO28" s="163" t="s">
        <v>43</v>
      </c>
      <c r="AP28" s="111"/>
      <c r="AQ28" s="12"/>
      <c r="AR28" s="12"/>
      <c r="AS28" s="12"/>
      <c r="AT28" s="12"/>
      <c r="AU28" s="12"/>
      <c r="AV28" s="12"/>
      <c r="AW28" s="12"/>
    </row>
    <row r="29" spans="1:50" ht="14.1" customHeight="1" x14ac:dyDescent="0.2">
      <c r="A29" s="225"/>
      <c r="B29" s="226"/>
      <c r="C29" s="226"/>
      <c r="D29" s="226"/>
      <c r="E29" s="226"/>
      <c r="F29" s="227"/>
      <c r="G29" s="41">
        <v>3</v>
      </c>
      <c r="H29" s="42" t="s">
        <v>259</v>
      </c>
      <c r="I29" s="43"/>
      <c r="J29" s="43"/>
      <c r="K29" s="43"/>
      <c r="L29" s="60"/>
      <c r="M29" s="47"/>
      <c r="N29" s="61"/>
      <c r="O29" s="50">
        <v>9</v>
      </c>
      <c r="P29" s="51" t="s">
        <v>93</v>
      </c>
      <c r="Q29" s="51"/>
      <c r="R29" s="51"/>
      <c r="S29" s="51"/>
      <c r="T29" s="51"/>
      <c r="U29" s="53"/>
      <c r="V29" s="62"/>
      <c r="W29" s="49"/>
      <c r="X29" s="8"/>
      <c r="Y29" s="3"/>
      <c r="Z29" s="89"/>
      <c r="AA29" s="153"/>
      <c r="AB29" s="183"/>
      <c r="AC29" s="181"/>
      <c r="AD29" s="179"/>
      <c r="AE29" s="179"/>
      <c r="AF29" s="179"/>
      <c r="AG29" s="154"/>
      <c r="AI29" s="159">
        <f t="shared" si="0"/>
        <v>40</v>
      </c>
      <c r="AJ29" s="160" t="str">
        <f t="shared" si="1"/>
        <v>Maintenance &gt; (Bureau, commandes, devis</v>
      </c>
      <c r="AK29" s="156" t="str">
        <f t="shared" si="3"/>
        <v>9</v>
      </c>
      <c r="AL29" s="173">
        <f t="shared" si="2"/>
        <v>3</v>
      </c>
      <c r="AM29" s="170" t="s">
        <v>240</v>
      </c>
      <c r="AN29" s="170" t="s">
        <v>469</v>
      </c>
      <c r="AO29" s="163" t="s">
        <v>145</v>
      </c>
      <c r="AP29" s="111"/>
      <c r="AQ29" s="12"/>
      <c r="AR29" s="12"/>
      <c r="AS29" s="12"/>
      <c r="AT29" s="12"/>
      <c r="AU29" s="12"/>
      <c r="AV29" s="12"/>
      <c r="AW29" s="12"/>
    </row>
    <row r="30" spans="1:50" ht="14.1" customHeight="1" x14ac:dyDescent="0.2">
      <c r="A30" s="228"/>
      <c r="B30" s="229"/>
      <c r="C30" s="229"/>
      <c r="D30" s="229"/>
      <c r="E30" s="229"/>
      <c r="F30" s="230"/>
      <c r="G30" s="41">
        <v>4</v>
      </c>
      <c r="H30" s="42" t="s">
        <v>296</v>
      </c>
      <c r="I30" s="43"/>
      <c r="J30" s="43"/>
      <c r="K30" s="43"/>
      <c r="L30" s="60"/>
      <c r="M30" s="47"/>
      <c r="N30" s="61"/>
      <c r="O30" s="50">
        <v>10</v>
      </c>
      <c r="P30" s="51" t="s">
        <v>92</v>
      </c>
      <c r="Q30" s="51"/>
      <c r="R30" s="51"/>
      <c r="S30" s="51"/>
      <c r="T30" s="51"/>
      <c r="U30" s="51"/>
      <c r="V30" s="62"/>
      <c r="W30" s="49"/>
      <c r="X30" s="8"/>
      <c r="Y30" s="3"/>
      <c r="Z30" s="89"/>
      <c r="AA30" s="146"/>
      <c r="AB30" s="192" t="s">
        <v>471</v>
      </c>
      <c r="AC30" s="194">
        <f ca="1">_xlfn.ISOWEEKNUM(AC28)</f>
        <v>40</v>
      </c>
      <c r="AD30" s="143"/>
      <c r="AE30" s="143"/>
      <c r="AF30" s="143"/>
      <c r="AG30" s="145"/>
      <c r="AI30" s="159">
        <f t="shared" si="0"/>
        <v>15</v>
      </c>
      <c r="AJ30" s="160" t="str">
        <f t="shared" si="1"/>
        <v>Chargement tôl</v>
      </c>
      <c r="AK30" s="156" t="str">
        <f t="shared" si="3"/>
        <v>900</v>
      </c>
      <c r="AL30" s="173">
        <f t="shared" si="2"/>
        <v>5</v>
      </c>
      <c r="AM30" s="169" t="s">
        <v>69</v>
      </c>
      <c r="AN30" s="169" t="s">
        <v>176</v>
      </c>
      <c r="AO30" s="164" t="s">
        <v>146</v>
      </c>
      <c r="AP30" s="111"/>
      <c r="AQ30" s="12"/>
      <c r="AR30" s="12"/>
      <c r="AS30" s="12"/>
      <c r="AT30" s="12"/>
      <c r="AU30" s="12"/>
      <c r="AV30" s="12"/>
      <c r="AW30" s="12"/>
    </row>
    <row r="31" spans="1:50" ht="14.1" customHeight="1" thickBot="1" x14ac:dyDescent="0.25">
      <c r="A31" s="228"/>
      <c r="B31" s="229"/>
      <c r="C31" s="229"/>
      <c r="D31" s="229"/>
      <c r="E31" s="229"/>
      <c r="F31" s="230"/>
      <c r="G31" s="41">
        <v>5</v>
      </c>
      <c r="H31" s="42" t="s">
        <v>260</v>
      </c>
      <c r="I31" s="43"/>
      <c r="J31" s="43"/>
      <c r="K31" s="43"/>
      <c r="L31" s="60"/>
      <c r="M31" s="47"/>
      <c r="N31" s="61"/>
      <c r="O31" s="50">
        <v>11</v>
      </c>
      <c r="P31" s="51" t="s">
        <v>10</v>
      </c>
      <c r="Q31" s="51"/>
      <c r="R31" s="51"/>
      <c r="S31" s="51"/>
      <c r="T31" s="51"/>
      <c r="U31" s="51"/>
      <c r="V31" s="62"/>
      <c r="W31" s="49"/>
      <c r="X31" s="8"/>
      <c r="Y31" s="3"/>
      <c r="Z31" s="89"/>
      <c r="AA31" s="147"/>
      <c r="AB31" s="193"/>
      <c r="AC31" s="195"/>
      <c r="AD31" s="148"/>
      <c r="AE31" s="148"/>
      <c r="AF31" s="148"/>
      <c r="AG31" s="150"/>
      <c r="AI31" s="159">
        <f t="shared" si="0"/>
        <v>12</v>
      </c>
      <c r="AJ31" s="160" t="str">
        <f t="shared" si="1"/>
        <v>Poinçonneus</v>
      </c>
      <c r="AK31" s="156" t="str">
        <f t="shared" si="3"/>
        <v>910</v>
      </c>
      <c r="AL31" s="173">
        <f t="shared" si="2"/>
        <v>5</v>
      </c>
      <c r="AM31" s="170" t="s">
        <v>200</v>
      </c>
      <c r="AN31" s="170" t="s">
        <v>266</v>
      </c>
      <c r="AO31" s="163" t="s">
        <v>465</v>
      </c>
      <c r="AP31" s="111"/>
      <c r="AQ31" s="12"/>
      <c r="AR31" s="12"/>
      <c r="AS31" s="12"/>
      <c r="AT31" s="12"/>
      <c r="AU31" s="12"/>
      <c r="AV31" s="12"/>
      <c r="AW31" s="12"/>
    </row>
    <row r="32" spans="1:50" ht="14.1" customHeight="1" thickTop="1" thickBot="1" x14ac:dyDescent="0.25">
      <c r="A32" s="231"/>
      <c r="B32" s="232"/>
      <c r="C32" s="232"/>
      <c r="D32" s="232"/>
      <c r="E32" s="232"/>
      <c r="F32" s="233"/>
      <c r="G32" s="64">
        <v>6</v>
      </c>
      <c r="H32" s="56" t="s">
        <v>8</v>
      </c>
      <c r="I32" s="57"/>
      <c r="J32" s="57"/>
      <c r="K32" s="57"/>
      <c r="L32" s="65"/>
      <c r="M32" s="66"/>
      <c r="N32" s="67"/>
      <c r="O32" s="68">
        <v>12</v>
      </c>
      <c r="P32" s="69" t="s">
        <v>9</v>
      </c>
      <c r="Q32" s="69"/>
      <c r="R32" s="69"/>
      <c r="S32" s="69"/>
      <c r="T32" s="69"/>
      <c r="U32" s="69"/>
      <c r="V32" s="70"/>
      <c r="W32" s="71"/>
      <c r="X32" s="9"/>
      <c r="Y32" s="3"/>
      <c r="Z32" s="89"/>
      <c r="AA32" s="12"/>
      <c r="AB32" s="12"/>
      <c r="AC32" s="20"/>
      <c r="AD32" s="11"/>
      <c r="AE32" s="11"/>
      <c r="AF32" s="11"/>
      <c r="AG32" s="12"/>
      <c r="AI32" s="159">
        <f t="shared" si="0"/>
        <v>10</v>
      </c>
      <c r="AJ32" s="160" t="str">
        <f t="shared" si="1"/>
        <v>Profileus</v>
      </c>
      <c r="AK32" s="156" t="str">
        <f t="shared" si="3"/>
        <v>920</v>
      </c>
      <c r="AL32" s="173">
        <f t="shared" si="2"/>
        <v>5</v>
      </c>
      <c r="AM32" s="170" t="s">
        <v>11</v>
      </c>
      <c r="AN32" s="170" t="s">
        <v>168</v>
      </c>
      <c r="AO32" s="163" t="s">
        <v>88</v>
      </c>
      <c r="AP32" s="111"/>
      <c r="AQ32" s="12"/>
      <c r="AR32" s="12"/>
      <c r="AS32" s="12"/>
      <c r="AT32" s="12"/>
      <c r="AU32" s="12"/>
      <c r="AV32" s="12"/>
      <c r="AW32" s="12"/>
    </row>
    <row r="33" spans="1:49" ht="12.95" customHeight="1" thickTop="1" thickBot="1" x14ac:dyDescent="0.25">
      <c r="A33" s="129"/>
      <c r="B33" s="72"/>
      <c r="C33" s="72"/>
      <c r="D33" s="72"/>
      <c r="E33" s="72"/>
      <c r="F33" s="72"/>
      <c r="G33" s="72"/>
      <c r="H33" s="72"/>
      <c r="I33" s="73"/>
      <c r="J33" s="73"/>
      <c r="K33" s="73"/>
      <c r="L33" s="73"/>
      <c r="M33" s="73"/>
      <c r="N33" s="73"/>
      <c r="O33" s="72"/>
      <c r="P33" s="72"/>
      <c r="Q33" s="72"/>
      <c r="R33" s="72"/>
      <c r="S33" s="72"/>
      <c r="T33" s="72"/>
      <c r="U33" s="72"/>
      <c r="V33" s="72"/>
      <c r="W33" s="74"/>
      <c r="X33" s="117"/>
      <c r="Y33" s="5"/>
      <c r="Z33" s="90"/>
      <c r="AA33" s="12"/>
      <c r="AB33" s="12"/>
      <c r="AC33" s="20"/>
      <c r="AD33" s="11"/>
      <c r="AE33" s="11"/>
      <c r="AF33" s="11"/>
      <c r="AG33" s="12"/>
      <c r="AI33" s="159">
        <f t="shared" si="0"/>
        <v>20</v>
      </c>
      <c r="AJ33" s="160" t="str">
        <f t="shared" si="1"/>
        <v>Assemblage du cadre</v>
      </c>
      <c r="AK33" s="156" t="str">
        <f t="shared" si="3"/>
        <v>930</v>
      </c>
      <c r="AL33" s="173">
        <f t="shared" si="2"/>
        <v>5</v>
      </c>
      <c r="AM33" s="170" t="s">
        <v>180</v>
      </c>
      <c r="AN33" s="170" t="s">
        <v>417</v>
      </c>
      <c r="AO33" s="163" t="s">
        <v>89</v>
      </c>
      <c r="AP33" s="111"/>
      <c r="AQ33" s="12"/>
      <c r="AR33" s="12"/>
      <c r="AS33" s="12"/>
      <c r="AT33" s="12"/>
      <c r="AU33" s="12"/>
      <c r="AV33" s="12"/>
      <c r="AW33" s="12"/>
    </row>
    <row r="34" spans="1:49" ht="15" customHeight="1" thickTop="1" x14ac:dyDescent="0.2">
      <c r="A34" s="369" t="s">
        <v>5</v>
      </c>
      <c r="B34" s="189"/>
      <c r="C34" s="189"/>
      <c r="D34" s="189"/>
      <c r="E34" s="189"/>
      <c r="F34" s="189" t="s">
        <v>4</v>
      </c>
      <c r="G34" s="189"/>
      <c r="H34" s="189"/>
      <c r="I34" s="189"/>
      <c r="J34" s="189"/>
      <c r="K34" s="189" t="s">
        <v>3</v>
      </c>
      <c r="L34" s="189"/>
      <c r="M34" s="189"/>
      <c r="N34" s="189"/>
      <c r="O34" s="189" t="s">
        <v>307</v>
      </c>
      <c r="P34" s="189"/>
      <c r="Q34" s="189"/>
      <c r="R34" s="189"/>
      <c r="S34" s="189" t="s">
        <v>306</v>
      </c>
      <c r="T34" s="189"/>
      <c r="U34" s="189"/>
      <c r="V34" s="190"/>
      <c r="W34" s="75"/>
      <c r="X34" s="118"/>
      <c r="Y34" s="6"/>
      <c r="Z34" s="91"/>
      <c r="AA34" s="11"/>
      <c r="AB34" s="28"/>
      <c r="AC34" s="29"/>
      <c r="AD34" s="11"/>
      <c r="AE34" s="11"/>
      <c r="AF34" s="11"/>
      <c r="AG34" s="12"/>
      <c r="AI34" s="159">
        <f t="shared" si="0"/>
        <v>39</v>
      </c>
      <c r="AJ34" s="160" t="str">
        <f t="shared" si="1"/>
        <v>Cloueur (dont J661-CLP-058 &amp; 061 &amp; 066</v>
      </c>
      <c r="AK34" s="156" t="str">
        <f t="shared" si="3"/>
        <v>931</v>
      </c>
      <c r="AL34" s="173">
        <f t="shared" si="2"/>
        <v>5</v>
      </c>
      <c r="AM34" s="170" t="s">
        <v>133</v>
      </c>
      <c r="AN34" s="170" t="s">
        <v>439</v>
      </c>
      <c r="AO34" s="163" t="s">
        <v>346</v>
      </c>
      <c r="AP34" s="111"/>
      <c r="AQ34" s="12"/>
      <c r="AR34" s="12"/>
      <c r="AS34" s="12"/>
      <c r="AT34" s="12"/>
      <c r="AU34" s="12"/>
      <c r="AV34" s="12"/>
      <c r="AW34" s="12"/>
    </row>
    <row r="35" spans="1:49" ht="12" customHeight="1" x14ac:dyDescent="0.2">
      <c r="A35" s="222"/>
      <c r="B35" s="223"/>
      <c r="C35" s="223"/>
      <c r="D35" s="223"/>
      <c r="E35" s="224"/>
      <c r="F35" s="313"/>
      <c r="G35" s="314"/>
      <c r="H35" s="314"/>
      <c r="I35" s="314"/>
      <c r="J35" s="315"/>
      <c r="K35" s="187"/>
      <c r="L35" s="205"/>
      <c r="M35" s="205"/>
      <c r="N35" s="206"/>
      <c r="O35" s="187"/>
      <c r="P35" s="185"/>
      <c r="Q35" s="185"/>
      <c r="R35" s="188"/>
      <c r="S35" s="184"/>
      <c r="T35" s="185"/>
      <c r="U35" s="185"/>
      <c r="V35" s="186"/>
      <c r="W35" s="76">
        <f t="shared" ref="W35:W40" si="4">ROUNDDOWN(S35/100,0)</f>
        <v>0</v>
      </c>
      <c r="X35" s="119">
        <f t="shared" ref="X35:X40" si="5">MOD(S35,100)</f>
        <v>0</v>
      </c>
      <c r="Y35" s="7">
        <f t="shared" ref="Y35:Y40" si="6">W35+X35/60</f>
        <v>0</v>
      </c>
      <c r="Z35" s="91"/>
      <c r="AA35" s="11"/>
      <c r="AB35" s="28"/>
      <c r="AC35" s="29"/>
      <c r="AD35" s="11"/>
      <c r="AE35" s="11"/>
      <c r="AF35" s="11"/>
      <c r="AG35" s="12"/>
      <c r="AI35" s="159">
        <f t="shared" si="0"/>
        <v>8</v>
      </c>
      <c r="AJ35" s="160" t="str">
        <f t="shared" si="1"/>
        <v>Cisaill</v>
      </c>
      <c r="AK35" s="156" t="str">
        <f t="shared" si="3"/>
        <v>940</v>
      </c>
      <c r="AL35" s="173">
        <f t="shared" si="2"/>
        <v>5</v>
      </c>
      <c r="AM35" s="170" t="s">
        <v>232</v>
      </c>
      <c r="AN35" s="170" t="s">
        <v>241</v>
      </c>
      <c r="AO35" s="162" t="s">
        <v>190</v>
      </c>
      <c r="AP35" s="111"/>
      <c r="AQ35" s="12"/>
      <c r="AR35" s="12"/>
      <c r="AS35" s="12"/>
      <c r="AT35" s="12"/>
      <c r="AU35" s="12"/>
      <c r="AV35" s="12"/>
      <c r="AW35" s="12"/>
    </row>
    <row r="36" spans="1:49" ht="12" customHeight="1" x14ac:dyDescent="0.2">
      <c r="A36" s="222"/>
      <c r="B36" s="223"/>
      <c r="C36" s="223"/>
      <c r="D36" s="223"/>
      <c r="E36" s="224"/>
      <c r="F36" s="313"/>
      <c r="G36" s="314"/>
      <c r="H36" s="314"/>
      <c r="I36" s="314"/>
      <c r="J36" s="315"/>
      <c r="K36" s="187"/>
      <c r="L36" s="205"/>
      <c r="M36" s="205"/>
      <c r="N36" s="206"/>
      <c r="O36" s="187"/>
      <c r="P36" s="185"/>
      <c r="Q36" s="185"/>
      <c r="R36" s="188"/>
      <c r="S36" s="184"/>
      <c r="T36" s="185"/>
      <c r="U36" s="185"/>
      <c r="V36" s="186"/>
      <c r="W36" s="76">
        <f t="shared" si="4"/>
        <v>0</v>
      </c>
      <c r="X36" s="119">
        <f t="shared" si="5"/>
        <v>0</v>
      </c>
      <c r="Y36" s="7">
        <f t="shared" si="6"/>
        <v>0</v>
      </c>
      <c r="Z36" s="91"/>
      <c r="AA36" s="11"/>
      <c r="AB36" s="28"/>
      <c r="AC36" s="29"/>
      <c r="AD36" s="11"/>
      <c r="AE36" s="11"/>
      <c r="AF36" s="11"/>
      <c r="AG36" s="30"/>
      <c r="AI36" s="159">
        <f t="shared" si="0"/>
        <v>19</v>
      </c>
      <c r="AJ36" s="160" t="str">
        <f t="shared" si="1"/>
        <v>Zone de chargement</v>
      </c>
      <c r="AK36" s="156" t="str">
        <f t="shared" si="3"/>
        <v>10</v>
      </c>
      <c r="AL36" s="173">
        <f t="shared" si="2"/>
        <v>4</v>
      </c>
      <c r="AM36" s="170" t="s">
        <v>474</v>
      </c>
      <c r="AN36" s="170" t="s">
        <v>475</v>
      </c>
      <c r="AO36" s="163" t="s">
        <v>41</v>
      </c>
      <c r="AP36" s="111"/>
      <c r="AQ36" s="12"/>
      <c r="AR36" s="12"/>
      <c r="AS36" s="12"/>
      <c r="AT36" s="12"/>
      <c r="AU36" s="12"/>
      <c r="AV36" s="12"/>
      <c r="AW36" s="12"/>
    </row>
    <row r="37" spans="1:49" ht="12" customHeight="1" x14ac:dyDescent="0.2">
      <c r="A37" s="222"/>
      <c r="B37" s="223"/>
      <c r="C37" s="223"/>
      <c r="D37" s="223"/>
      <c r="E37" s="224"/>
      <c r="F37" s="313"/>
      <c r="G37" s="314"/>
      <c r="H37" s="314"/>
      <c r="I37" s="314"/>
      <c r="J37" s="315"/>
      <c r="K37" s="187"/>
      <c r="L37" s="205"/>
      <c r="M37" s="205"/>
      <c r="N37" s="206"/>
      <c r="O37" s="187"/>
      <c r="P37" s="185"/>
      <c r="Q37" s="185"/>
      <c r="R37" s="188"/>
      <c r="S37" s="184"/>
      <c r="T37" s="185"/>
      <c r="U37" s="185"/>
      <c r="V37" s="186"/>
      <c r="W37" s="76">
        <f t="shared" si="4"/>
        <v>0</v>
      </c>
      <c r="X37" s="119">
        <f t="shared" si="5"/>
        <v>0</v>
      </c>
      <c r="Y37" s="7">
        <f t="shared" si="6"/>
        <v>0</v>
      </c>
      <c r="Z37" s="91"/>
      <c r="AA37" s="11"/>
      <c r="AB37" s="28"/>
      <c r="AC37" s="29"/>
      <c r="AD37" s="11"/>
      <c r="AE37" s="11"/>
      <c r="AF37" s="11"/>
      <c r="AG37" s="12"/>
      <c r="AI37" s="159">
        <f t="shared" si="0"/>
        <v>9</v>
      </c>
      <c r="AJ37" s="160" t="str">
        <f t="shared" si="1"/>
        <v>Convoyeu</v>
      </c>
      <c r="AK37" s="156" t="str">
        <f t="shared" ref="AK37:AK101" si="7">RIGHT(AM37,AL37-2)</f>
        <v>30</v>
      </c>
      <c r="AL37" s="173">
        <f t="shared" si="2"/>
        <v>4</v>
      </c>
      <c r="AM37" s="170" t="s">
        <v>288</v>
      </c>
      <c r="AN37" s="170" t="s">
        <v>127</v>
      </c>
      <c r="AO37" s="162" t="s">
        <v>186</v>
      </c>
      <c r="AP37" s="111"/>
      <c r="AQ37" s="12"/>
      <c r="AR37" s="12"/>
      <c r="AS37" s="12"/>
      <c r="AT37" s="12"/>
      <c r="AU37" s="12"/>
      <c r="AV37" s="12"/>
      <c r="AW37" s="12"/>
    </row>
    <row r="38" spans="1:49" ht="12" customHeight="1" x14ac:dyDescent="0.2">
      <c r="A38" s="222"/>
      <c r="B38" s="223"/>
      <c r="C38" s="223"/>
      <c r="D38" s="223"/>
      <c r="E38" s="224"/>
      <c r="F38" s="313"/>
      <c r="G38" s="314"/>
      <c r="H38" s="314"/>
      <c r="I38" s="314"/>
      <c r="J38" s="315"/>
      <c r="K38" s="187"/>
      <c r="L38" s="205"/>
      <c r="M38" s="205"/>
      <c r="N38" s="206"/>
      <c r="O38" s="187"/>
      <c r="P38" s="185"/>
      <c r="Q38" s="185"/>
      <c r="R38" s="188"/>
      <c r="S38" s="184"/>
      <c r="T38" s="185"/>
      <c r="U38" s="185"/>
      <c r="V38" s="186"/>
      <c r="W38" s="76">
        <f t="shared" si="4"/>
        <v>0</v>
      </c>
      <c r="X38" s="119">
        <f t="shared" si="5"/>
        <v>0</v>
      </c>
      <c r="Y38" s="7">
        <f t="shared" si="6"/>
        <v>0</v>
      </c>
      <c r="Z38" s="91"/>
      <c r="AA38" s="11"/>
      <c r="AB38" s="28"/>
      <c r="AC38" s="29"/>
      <c r="AD38" s="11"/>
      <c r="AE38" s="11"/>
      <c r="AF38" s="11"/>
      <c r="AG38" s="12"/>
      <c r="AI38" s="159">
        <f t="shared" si="0"/>
        <v>18</v>
      </c>
      <c r="AJ38" s="160" t="str">
        <f t="shared" si="1"/>
        <v>Imprimante DATAMA</v>
      </c>
      <c r="AK38" s="156" t="str">
        <f t="shared" si="7"/>
        <v>31</v>
      </c>
      <c r="AL38" s="173">
        <f t="shared" si="2"/>
        <v>4</v>
      </c>
      <c r="AM38" s="170" t="s">
        <v>196</v>
      </c>
      <c r="AN38" s="170" t="s">
        <v>177</v>
      </c>
      <c r="AO38" s="162" t="s">
        <v>187</v>
      </c>
      <c r="AP38" s="111"/>
      <c r="AQ38" s="12"/>
      <c r="AR38" s="12"/>
      <c r="AS38" s="12"/>
      <c r="AT38" s="12"/>
      <c r="AU38" s="12"/>
      <c r="AV38" s="12"/>
      <c r="AW38" s="12"/>
    </row>
    <row r="39" spans="1:49" ht="12" customHeight="1" x14ac:dyDescent="0.2">
      <c r="A39" s="222"/>
      <c r="B39" s="223"/>
      <c r="C39" s="223"/>
      <c r="D39" s="223"/>
      <c r="E39" s="224"/>
      <c r="F39" s="313"/>
      <c r="G39" s="314"/>
      <c r="H39" s="314"/>
      <c r="I39" s="314"/>
      <c r="J39" s="315"/>
      <c r="K39" s="187"/>
      <c r="L39" s="205"/>
      <c r="M39" s="205"/>
      <c r="N39" s="206"/>
      <c r="O39" s="187"/>
      <c r="P39" s="185"/>
      <c r="Q39" s="185"/>
      <c r="R39" s="188"/>
      <c r="S39" s="184"/>
      <c r="T39" s="185"/>
      <c r="U39" s="185"/>
      <c r="V39" s="186"/>
      <c r="W39" s="76">
        <f t="shared" si="4"/>
        <v>0</v>
      </c>
      <c r="X39" s="119">
        <f t="shared" si="5"/>
        <v>0</v>
      </c>
      <c r="Y39" s="7">
        <f t="shared" si="6"/>
        <v>0</v>
      </c>
      <c r="Z39" s="91"/>
      <c r="AA39" s="11"/>
      <c r="AB39" s="28"/>
      <c r="AC39" s="29"/>
      <c r="AD39" s="11"/>
      <c r="AE39" s="11"/>
      <c r="AF39" s="11"/>
      <c r="AG39" s="12"/>
      <c r="AI39" s="159">
        <f t="shared" si="0"/>
        <v>9</v>
      </c>
      <c r="AJ39" s="160" t="str">
        <f t="shared" si="1"/>
        <v>Convoyeu</v>
      </c>
      <c r="AK39" s="156" t="str">
        <f t="shared" si="7"/>
        <v>40</v>
      </c>
      <c r="AL39" s="173">
        <f t="shared" si="2"/>
        <v>4</v>
      </c>
      <c r="AM39" s="170" t="s">
        <v>218</v>
      </c>
      <c r="AN39" s="170" t="s">
        <v>127</v>
      </c>
      <c r="AO39" s="163" t="s">
        <v>42</v>
      </c>
      <c r="AP39" s="111"/>
      <c r="AQ39" s="12"/>
      <c r="AR39" s="12"/>
      <c r="AS39" s="12"/>
      <c r="AT39" s="12"/>
      <c r="AU39" s="12"/>
      <c r="AV39" s="12"/>
      <c r="AW39" s="12"/>
    </row>
    <row r="40" spans="1:49" ht="12" customHeight="1" thickBot="1" x14ac:dyDescent="0.25">
      <c r="A40" s="222"/>
      <c r="B40" s="223"/>
      <c r="C40" s="223"/>
      <c r="D40" s="223"/>
      <c r="E40" s="224"/>
      <c r="F40" s="313"/>
      <c r="G40" s="314"/>
      <c r="H40" s="314"/>
      <c r="I40" s="314"/>
      <c r="J40" s="315"/>
      <c r="K40" s="187"/>
      <c r="L40" s="205"/>
      <c r="M40" s="205"/>
      <c r="N40" s="206"/>
      <c r="O40" s="184"/>
      <c r="P40" s="185"/>
      <c r="Q40" s="185"/>
      <c r="R40" s="188"/>
      <c r="S40" s="184"/>
      <c r="T40" s="185"/>
      <c r="U40" s="185"/>
      <c r="V40" s="186"/>
      <c r="W40" s="76">
        <f t="shared" si="4"/>
        <v>0</v>
      </c>
      <c r="X40" s="119">
        <f t="shared" si="5"/>
        <v>0</v>
      </c>
      <c r="Y40" s="7">
        <f t="shared" si="6"/>
        <v>0</v>
      </c>
      <c r="Z40" s="91"/>
      <c r="AA40" s="11"/>
      <c r="AB40" s="28"/>
      <c r="AC40" s="29"/>
      <c r="AD40" s="11"/>
      <c r="AE40" s="11"/>
      <c r="AF40" s="11"/>
      <c r="AG40" s="12"/>
      <c r="AI40" s="159">
        <f t="shared" si="0"/>
        <v>20</v>
      </c>
      <c r="AJ40" s="160" t="str">
        <f t="shared" si="1"/>
        <v>Bossage des support</v>
      </c>
      <c r="AK40" s="156" t="str">
        <f t="shared" si="7"/>
        <v>50</v>
      </c>
      <c r="AL40" s="173">
        <f t="shared" si="2"/>
        <v>4</v>
      </c>
      <c r="AM40" s="170" t="s">
        <v>476</v>
      </c>
      <c r="AN40" s="170" t="s">
        <v>477</v>
      </c>
      <c r="AO40" s="163" t="s">
        <v>312</v>
      </c>
      <c r="AP40" s="111"/>
      <c r="AQ40" s="12"/>
      <c r="AR40" s="12"/>
      <c r="AS40" s="12"/>
      <c r="AT40" s="12"/>
      <c r="AU40" s="12"/>
      <c r="AV40" s="12"/>
      <c r="AW40" s="12"/>
    </row>
    <row r="41" spans="1:49" ht="12" customHeight="1" thickTop="1" x14ac:dyDescent="0.2">
      <c r="A41" s="129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5"/>
      <c r="X41" s="118"/>
      <c r="Y41" s="6"/>
      <c r="Z41" s="91"/>
      <c r="AA41" s="11"/>
      <c r="AB41" s="28"/>
      <c r="AC41" s="29"/>
      <c r="AD41" s="11"/>
      <c r="AE41" s="11"/>
      <c r="AF41" s="11"/>
      <c r="AG41" s="12"/>
      <c r="AI41" s="159">
        <f t="shared" si="0"/>
        <v>22</v>
      </c>
      <c r="AJ41" s="160" t="str">
        <f t="shared" si="1"/>
        <v>Poste de pulvérisatio</v>
      </c>
      <c r="AK41" s="156" t="str">
        <f t="shared" si="7"/>
        <v>60</v>
      </c>
      <c r="AL41" s="173">
        <f t="shared" si="2"/>
        <v>4</v>
      </c>
      <c r="AM41" s="170" t="s">
        <v>478</v>
      </c>
      <c r="AN41" s="170" t="s">
        <v>479</v>
      </c>
      <c r="AO41" s="163" t="s">
        <v>347</v>
      </c>
      <c r="AP41" s="111"/>
      <c r="AQ41" s="12"/>
      <c r="AR41" s="12"/>
      <c r="AS41" s="12"/>
      <c r="AT41" s="12"/>
      <c r="AU41" s="12"/>
      <c r="AV41" s="12"/>
      <c r="AW41" s="12"/>
    </row>
    <row r="42" spans="1:49" ht="14.1" customHeight="1" x14ac:dyDescent="0.2">
      <c r="A42" s="130"/>
      <c r="B42" s="77"/>
      <c r="C42" s="213" t="s">
        <v>12</v>
      </c>
      <c r="D42" s="213"/>
      <c r="E42" s="213"/>
      <c r="F42" s="213"/>
      <c r="G42" s="213"/>
      <c r="H42" s="213"/>
      <c r="I42" s="213"/>
      <c r="J42" s="213"/>
      <c r="K42" s="370">
        <f>A46*R46+A47*R47+A48*R48+A49*R49</f>
        <v>0</v>
      </c>
      <c r="L42" s="370"/>
      <c r="M42" s="370"/>
      <c r="N42" s="370"/>
      <c r="O42" s="213" t="s">
        <v>152</v>
      </c>
      <c r="P42" s="213"/>
      <c r="Q42" s="213"/>
      <c r="R42" s="213"/>
      <c r="S42" s="212">
        <f>SUM(W35:W40)+(SUM(X35:X40))/60</f>
        <v>0</v>
      </c>
      <c r="T42" s="212"/>
      <c r="U42" s="212"/>
      <c r="V42" s="212"/>
      <c r="W42" s="78"/>
      <c r="X42" s="120"/>
      <c r="Y42" s="5"/>
      <c r="Z42" s="92"/>
      <c r="AA42" s="11"/>
      <c r="AB42" s="28"/>
      <c r="AC42" s="29"/>
      <c r="AD42" s="11"/>
      <c r="AE42" s="11"/>
      <c r="AF42" s="11"/>
      <c r="AG42" s="12"/>
      <c r="AI42" s="159">
        <f t="shared" si="0"/>
        <v>27</v>
      </c>
      <c r="AJ42" s="160" t="str">
        <f t="shared" si="1"/>
        <v>Positionnement des support</v>
      </c>
      <c r="AK42" s="156" t="str">
        <f t="shared" si="7"/>
        <v>70</v>
      </c>
      <c r="AL42" s="173">
        <f t="shared" si="2"/>
        <v>4</v>
      </c>
      <c r="AM42" s="170" t="s">
        <v>15</v>
      </c>
      <c r="AN42" s="170" t="s">
        <v>131</v>
      </c>
      <c r="AO42" s="163" t="s">
        <v>40</v>
      </c>
      <c r="AP42" s="111"/>
      <c r="AQ42" s="12"/>
      <c r="AR42" s="12"/>
      <c r="AS42" s="12"/>
      <c r="AT42" s="12"/>
      <c r="AU42" s="12"/>
      <c r="AV42" s="12"/>
      <c r="AW42" s="12"/>
    </row>
    <row r="43" spans="1:49" ht="12" customHeight="1" thickBot="1" x14ac:dyDescent="0.25">
      <c r="A43" s="131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80"/>
      <c r="P43" s="80"/>
      <c r="Q43" s="80"/>
      <c r="R43" s="80"/>
      <c r="S43" s="81"/>
      <c r="T43" s="81"/>
      <c r="U43" s="81"/>
      <c r="V43" s="81"/>
      <c r="W43" s="82"/>
      <c r="X43" s="121"/>
      <c r="Y43" s="5"/>
      <c r="Z43" s="90"/>
      <c r="AA43" s="11"/>
      <c r="AB43" s="28"/>
      <c r="AC43" s="29"/>
      <c r="AD43" s="11"/>
      <c r="AE43" s="11"/>
      <c r="AF43" s="11"/>
      <c r="AG43" s="12"/>
      <c r="AI43" s="159">
        <f t="shared" si="0"/>
        <v>17</v>
      </c>
      <c r="AJ43" s="160" t="str">
        <f t="shared" si="1"/>
        <v>Robot d'encollag</v>
      </c>
      <c r="AK43" s="156" t="str">
        <f t="shared" si="7"/>
        <v>80</v>
      </c>
      <c r="AL43" s="173">
        <f t="shared" si="2"/>
        <v>4</v>
      </c>
      <c r="AM43" s="170" t="s">
        <v>167</v>
      </c>
      <c r="AN43" s="170" t="s">
        <v>178</v>
      </c>
      <c r="AO43" s="162" t="s">
        <v>328</v>
      </c>
      <c r="AP43" s="111"/>
      <c r="AQ43" s="12"/>
      <c r="AR43" s="12"/>
      <c r="AS43" s="12"/>
      <c r="AT43" s="12"/>
      <c r="AU43" s="12"/>
      <c r="AV43" s="12"/>
      <c r="AW43" s="12"/>
    </row>
    <row r="44" spans="1:49" ht="12" customHeight="1" thickTop="1" x14ac:dyDescent="0.2">
      <c r="A44" s="217" t="s">
        <v>309</v>
      </c>
      <c r="B44" s="218"/>
      <c r="C44" s="218"/>
      <c r="D44" s="218"/>
      <c r="E44" s="218"/>
      <c r="F44" s="218"/>
      <c r="G44" s="218"/>
      <c r="H44" s="218"/>
      <c r="I44" s="218"/>
      <c r="J44" s="218"/>
      <c r="K44" s="218"/>
      <c r="L44" s="218"/>
      <c r="M44" s="218"/>
      <c r="N44" s="218"/>
      <c r="O44" s="218"/>
      <c r="P44" s="218"/>
      <c r="Q44" s="218"/>
      <c r="R44" s="218"/>
      <c r="S44" s="218"/>
      <c r="T44" s="218"/>
      <c r="U44" s="218"/>
      <c r="V44" s="218"/>
      <c r="W44" s="218"/>
      <c r="X44" s="219"/>
      <c r="Y44" s="3"/>
      <c r="Z44" s="89"/>
      <c r="AA44" s="11"/>
      <c r="AB44" s="28"/>
      <c r="AC44" s="29"/>
      <c r="AD44" s="11"/>
      <c r="AE44" s="11"/>
      <c r="AF44" s="11"/>
      <c r="AG44" s="12"/>
      <c r="AI44" s="159">
        <f t="shared" si="0"/>
        <v>16</v>
      </c>
      <c r="AJ44" s="160" t="str">
        <f t="shared" si="1"/>
        <v>Tête d'encollag</v>
      </c>
      <c r="AK44" s="156" t="str">
        <f t="shared" si="7"/>
        <v>81</v>
      </c>
      <c r="AL44" s="173">
        <f t="shared" si="2"/>
        <v>4</v>
      </c>
      <c r="AM44" s="170" t="s">
        <v>480</v>
      </c>
      <c r="AN44" s="170" t="s">
        <v>481</v>
      </c>
      <c r="AO44" s="162" t="s">
        <v>329</v>
      </c>
      <c r="AP44" s="111"/>
      <c r="AQ44" s="12"/>
      <c r="AR44" s="12"/>
      <c r="AS44" s="12"/>
      <c r="AT44" s="12"/>
      <c r="AU44" s="12"/>
      <c r="AV44" s="12"/>
      <c r="AW44" s="12"/>
    </row>
    <row r="45" spans="1:49" ht="12" customHeight="1" x14ac:dyDescent="0.2">
      <c r="A45" s="220" t="s">
        <v>305</v>
      </c>
      <c r="B45" s="221"/>
      <c r="C45" s="216" t="s">
        <v>81</v>
      </c>
      <c r="D45" s="210"/>
      <c r="E45" s="210"/>
      <c r="F45" s="210"/>
      <c r="G45" s="210"/>
      <c r="H45" s="210"/>
      <c r="I45" s="210"/>
      <c r="J45" s="210"/>
      <c r="K45" s="210"/>
      <c r="L45" s="210"/>
      <c r="M45" s="210"/>
      <c r="N45" s="210"/>
      <c r="O45" s="210"/>
      <c r="P45" s="210"/>
      <c r="Q45" s="210"/>
      <c r="R45" s="210" t="s">
        <v>23</v>
      </c>
      <c r="S45" s="210"/>
      <c r="T45" s="210"/>
      <c r="U45" s="210"/>
      <c r="V45" s="210"/>
      <c r="W45" s="210"/>
      <c r="X45" s="211"/>
      <c r="Y45" s="3"/>
      <c r="Z45" s="89"/>
      <c r="AA45" s="11"/>
      <c r="AB45" s="28"/>
      <c r="AC45" s="29"/>
      <c r="AD45" s="11"/>
      <c r="AE45" s="11"/>
      <c r="AF45" s="11"/>
      <c r="AG45" s="12"/>
      <c r="AI45" s="159">
        <f t="shared" si="0"/>
        <v>16</v>
      </c>
      <c r="AJ45" s="160" t="str">
        <f t="shared" si="1"/>
        <v>Gacheur continu</v>
      </c>
      <c r="AK45" s="156" t="str">
        <f t="shared" si="7"/>
        <v>90</v>
      </c>
      <c r="AL45" s="173">
        <f t="shared" si="2"/>
        <v>4</v>
      </c>
      <c r="AM45" s="170" t="s">
        <v>215</v>
      </c>
      <c r="AN45" s="170" t="s">
        <v>300</v>
      </c>
      <c r="AO45" s="161" t="s">
        <v>334</v>
      </c>
      <c r="AP45" s="111"/>
      <c r="AQ45" s="12"/>
      <c r="AR45" s="12"/>
      <c r="AS45" s="12"/>
      <c r="AT45" s="12"/>
      <c r="AU45" s="12"/>
      <c r="AV45" s="12"/>
      <c r="AW45" s="12"/>
    </row>
    <row r="46" spans="1:49" ht="24" customHeight="1" x14ac:dyDescent="0.2">
      <c r="A46" s="367"/>
      <c r="B46" s="368"/>
      <c r="C46" s="260"/>
      <c r="D46" s="261"/>
      <c r="E46" s="261"/>
      <c r="F46" s="261"/>
      <c r="G46" s="261"/>
      <c r="H46" s="261"/>
      <c r="I46" s="261"/>
      <c r="J46" s="261"/>
      <c r="K46" s="261"/>
      <c r="L46" s="261"/>
      <c r="M46" s="261"/>
      <c r="N46" s="261"/>
      <c r="O46" s="261"/>
      <c r="P46" s="261"/>
      <c r="Q46" s="262"/>
      <c r="R46" s="254"/>
      <c r="S46" s="255"/>
      <c r="T46" s="255"/>
      <c r="U46" s="255"/>
      <c r="V46" s="255"/>
      <c r="W46" s="255"/>
      <c r="X46" s="256"/>
      <c r="Y46" s="3"/>
      <c r="Z46" s="89"/>
      <c r="AA46" s="11"/>
      <c r="AB46" s="28"/>
      <c r="AC46" s="29"/>
      <c r="AD46" s="11"/>
      <c r="AE46" s="11"/>
      <c r="AF46" s="11"/>
      <c r="AG46" s="12"/>
      <c r="AI46" s="159">
        <f t="shared" si="0"/>
        <v>18</v>
      </c>
      <c r="AJ46" s="160" t="str">
        <f t="shared" si="1"/>
        <v xml:space="preserve">Pompe secondaire </v>
      </c>
      <c r="AK46" s="156" t="str">
        <f t="shared" si="7"/>
        <v>91</v>
      </c>
      <c r="AL46" s="173">
        <f t="shared" si="2"/>
        <v>4</v>
      </c>
      <c r="AM46" s="170" t="s">
        <v>482</v>
      </c>
      <c r="AN46" s="170" t="s">
        <v>483</v>
      </c>
      <c r="AO46" s="161" t="s">
        <v>378</v>
      </c>
      <c r="AP46" s="111"/>
      <c r="AQ46" s="12"/>
      <c r="AR46" s="12"/>
      <c r="AS46" s="12"/>
      <c r="AT46" s="12"/>
      <c r="AU46" s="12"/>
      <c r="AV46" s="12"/>
      <c r="AW46" s="12"/>
    </row>
    <row r="47" spans="1:49" ht="24" customHeight="1" x14ac:dyDescent="0.2">
      <c r="A47" s="214"/>
      <c r="B47" s="215"/>
      <c r="C47" s="260"/>
      <c r="D47" s="261"/>
      <c r="E47" s="261"/>
      <c r="F47" s="261"/>
      <c r="G47" s="261"/>
      <c r="H47" s="261"/>
      <c r="I47" s="261"/>
      <c r="J47" s="261"/>
      <c r="K47" s="261"/>
      <c r="L47" s="261"/>
      <c r="M47" s="261"/>
      <c r="N47" s="261"/>
      <c r="O47" s="261"/>
      <c r="P47" s="261"/>
      <c r="Q47" s="262"/>
      <c r="R47" s="253"/>
      <c r="S47" s="251"/>
      <c r="T47" s="251"/>
      <c r="U47" s="251"/>
      <c r="V47" s="251"/>
      <c r="W47" s="251"/>
      <c r="X47" s="252"/>
      <c r="Y47" s="3"/>
      <c r="Z47" s="89"/>
      <c r="AA47" s="11"/>
      <c r="AB47" s="28"/>
      <c r="AC47" s="29"/>
      <c r="AD47" s="11"/>
      <c r="AE47" s="11"/>
      <c r="AF47" s="11"/>
      <c r="AG47" s="12"/>
      <c r="AI47" s="159">
        <f t="shared" si="0"/>
        <v>18</v>
      </c>
      <c r="AJ47" s="160" t="str">
        <f t="shared" si="1"/>
        <v xml:space="preserve">Pompe secondaire </v>
      </c>
      <c r="AK47" s="156" t="str">
        <f t="shared" si="7"/>
        <v>92</v>
      </c>
      <c r="AL47" s="173">
        <f t="shared" si="2"/>
        <v>4</v>
      </c>
      <c r="AM47" s="170" t="s">
        <v>484</v>
      </c>
      <c r="AN47" s="170" t="s">
        <v>485</v>
      </c>
      <c r="AO47" s="162" t="s">
        <v>381</v>
      </c>
      <c r="AP47" s="111"/>
      <c r="AQ47" s="12"/>
      <c r="AR47" s="12"/>
      <c r="AS47" s="12"/>
      <c r="AT47" s="12"/>
      <c r="AU47" s="12"/>
      <c r="AV47" s="12"/>
      <c r="AW47" s="12"/>
    </row>
    <row r="48" spans="1:49" ht="24" customHeight="1" x14ac:dyDescent="0.2">
      <c r="A48" s="214"/>
      <c r="B48" s="215"/>
      <c r="C48" s="260"/>
      <c r="D48" s="261"/>
      <c r="E48" s="261"/>
      <c r="F48" s="261"/>
      <c r="G48" s="261"/>
      <c r="H48" s="261"/>
      <c r="I48" s="261"/>
      <c r="J48" s="261"/>
      <c r="K48" s="261"/>
      <c r="L48" s="261"/>
      <c r="M48" s="261"/>
      <c r="N48" s="261"/>
      <c r="O48" s="261"/>
      <c r="P48" s="261"/>
      <c r="Q48" s="262"/>
      <c r="R48" s="250"/>
      <c r="S48" s="251"/>
      <c r="T48" s="251"/>
      <c r="U48" s="251"/>
      <c r="V48" s="251"/>
      <c r="W48" s="251"/>
      <c r="X48" s="252"/>
      <c r="Y48" s="3"/>
      <c r="Z48" s="89"/>
      <c r="AA48" s="11"/>
      <c r="AB48" s="28"/>
      <c r="AC48" s="29"/>
      <c r="AD48" s="11"/>
      <c r="AE48" s="11"/>
      <c r="AF48" s="11"/>
      <c r="AG48" s="12"/>
      <c r="AI48" s="159">
        <f t="shared" si="0"/>
        <v>18</v>
      </c>
      <c r="AJ48" s="160" t="str">
        <f t="shared" si="1"/>
        <v xml:space="preserve">Pompe secondaire </v>
      </c>
      <c r="AK48" s="156" t="str">
        <f t="shared" si="7"/>
        <v>93</v>
      </c>
      <c r="AL48" s="173">
        <f t="shared" si="2"/>
        <v>4</v>
      </c>
      <c r="AM48" s="170" t="s">
        <v>486</v>
      </c>
      <c r="AN48" s="170" t="s">
        <v>487</v>
      </c>
      <c r="AO48" s="164" t="s">
        <v>128</v>
      </c>
      <c r="AP48" s="111"/>
      <c r="AQ48" s="12"/>
      <c r="AR48" s="12"/>
      <c r="AS48" s="12"/>
      <c r="AT48" s="12"/>
      <c r="AU48" s="12"/>
      <c r="AV48" s="12"/>
      <c r="AW48" s="12"/>
    </row>
    <row r="49" spans="1:49" ht="24" customHeight="1" thickBot="1" x14ac:dyDescent="0.25">
      <c r="A49" s="208"/>
      <c r="B49" s="209"/>
      <c r="C49" s="257"/>
      <c r="D49" s="258"/>
      <c r="E49" s="258"/>
      <c r="F49" s="258"/>
      <c r="G49" s="258"/>
      <c r="H49" s="258"/>
      <c r="I49" s="258"/>
      <c r="J49" s="258"/>
      <c r="K49" s="258"/>
      <c r="L49" s="258"/>
      <c r="M49" s="258"/>
      <c r="N49" s="258"/>
      <c r="O49" s="258"/>
      <c r="P49" s="258"/>
      <c r="Q49" s="259"/>
      <c r="R49" s="247"/>
      <c r="S49" s="248"/>
      <c r="T49" s="248"/>
      <c r="U49" s="248"/>
      <c r="V49" s="248"/>
      <c r="W49" s="248"/>
      <c r="X49" s="249"/>
      <c r="Y49" s="3"/>
      <c r="Z49" s="89"/>
      <c r="AA49" s="11"/>
      <c r="AB49" s="11"/>
      <c r="AC49" s="31"/>
      <c r="AD49" s="11"/>
      <c r="AE49" s="11"/>
      <c r="AF49" s="11"/>
      <c r="AG49" s="12"/>
      <c r="AI49" s="159">
        <f t="shared" si="0"/>
        <v>18</v>
      </c>
      <c r="AJ49" s="160" t="str">
        <f t="shared" si="1"/>
        <v xml:space="preserve">Pompe secondaire </v>
      </c>
      <c r="AK49" s="156" t="str">
        <f t="shared" si="7"/>
        <v>94</v>
      </c>
      <c r="AL49" s="173">
        <f t="shared" si="2"/>
        <v>4</v>
      </c>
      <c r="AM49" s="170" t="s">
        <v>488</v>
      </c>
      <c r="AN49" s="170" t="s">
        <v>489</v>
      </c>
      <c r="AO49" s="164" t="s">
        <v>202</v>
      </c>
      <c r="AP49" s="111"/>
      <c r="AQ49" s="12"/>
      <c r="AR49" s="12"/>
      <c r="AS49" s="12"/>
      <c r="AT49" s="12"/>
      <c r="AU49" s="12"/>
      <c r="AV49" s="12"/>
      <c r="AW49" s="12"/>
    </row>
    <row r="50" spans="1:49" ht="15.75" thickTop="1" x14ac:dyDescent="0.2">
      <c r="A50" s="132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24"/>
      <c r="Y50" s="2"/>
      <c r="Z50" s="93"/>
      <c r="AA50" s="11"/>
      <c r="AB50" s="11"/>
      <c r="AC50" s="12"/>
      <c r="AD50" s="12"/>
      <c r="AE50" s="12"/>
      <c r="AF50" s="12"/>
      <c r="AG50" s="12"/>
      <c r="AI50" s="159">
        <f t="shared" si="0"/>
        <v>0</v>
      </c>
      <c r="AJ50" s="160" t="e">
        <f t="shared" si="1"/>
        <v>#VALUE!</v>
      </c>
      <c r="AK50" s="156" t="str">
        <f t="shared" si="7"/>
        <v>95</v>
      </c>
      <c r="AL50" s="173">
        <f t="shared" si="2"/>
        <v>4</v>
      </c>
      <c r="AM50" s="170" t="s">
        <v>490</v>
      </c>
      <c r="AN50" s="170"/>
      <c r="AO50" s="165" t="s">
        <v>326</v>
      </c>
      <c r="AP50" s="111"/>
      <c r="AQ50" s="12"/>
      <c r="AR50" s="12"/>
      <c r="AS50" s="12"/>
      <c r="AT50" s="12"/>
      <c r="AU50" s="12"/>
      <c r="AV50" s="12"/>
      <c r="AW50" s="12"/>
    </row>
    <row r="51" spans="1:49" ht="16.5" x14ac:dyDescent="0.2">
      <c r="A51" s="133" t="b">
        <v>0</v>
      </c>
      <c r="B51" s="207" t="s">
        <v>327</v>
      </c>
      <c r="C51" s="207"/>
      <c r="D51" s="207"/>
      <c r="E51" s="207"/>
      <c r="F51" s="207"/>
      <c r="G51" s="207"/>
      <c r="H51" s="83"/>
      <c r="I51" s="244"/>
      <c r="J51" s="245"/>
      <c r="K51" s="245"/>
      <c r="L51" s="245"/>
      <c r="M51" s="246"/>
      <c r="N51" s="243" t="s">
        <v>332</v>
      </c>
      <c r="O51" s="243"/>
      <c r="P51" s="243"/>
      <c r="Q51" s="243"/>
      <c r="R51" s="243"/>
      <c r="S51" s="196"/>
      <c r="T51" s="197"/>
      <c r="U51" s="198" t="s">
        <v>463</v>
      </c>
      <c r="V51" s="199"/>
      <c r="W51" s="200"/>
      <c r="X51" s="125"/>
      <c r="Y51" s="2"/>
      <c r="Z51" s="89"/>
      <c r="AA51" s="12"/>
      <c r="AB51" s="12"/>
      <c r="AC51" s="31"/>
      <c r="AD51" s="11"/>
      <c r="AE51" s="11"/>
      <c r="AF51" s="11"/>
      <c r="AG51" s="12"/>
      <c r="AI51" s="159">
        <f t="shared" si="0"/>
        <v>26</v>
      </c>
      <c r="AJ51" s="160" t="str">
        <f t="shared" si="1"/>
        <v>Zone globale Encollage (1</v>
      </c>
      <c r="AK51" s="156" t="str">
        <f t="shared" si="7"/>
        <v>100</v>
      </c>
      <c r="AL51" s="173">
        <f t="shared" si="2"/>
        <v>5</v>
      </c>
      <c r="AM51" s="170" t="s">
        <v>254</v>
      </c>
      <c r="AN51" s="170" t="s">
        <v>216</v>
      </c>
      <c r="AO51" s="165" t="s">
        <v>21</v>
      </c>
      <c r="AP51" s="111"/>
      <c r="AQ51" s="12"/>
      <c r="AR51" s="12"/>
      <c r="AS51" s="12"/>
      <c r="AT51" s="12"/>
      <c r="AU51" s="12"/>
      <c r="AV51" s="12"/>
      <c r="AW51" s="12"/>
    </row>
    <row r="52" spans="1:49" ht="15.75" thickBot="1" x14ac:dyDescent="0.25">
      <c r="A52" s="134"/>
      <c r="B52" s="123"/>
      <c r="C52" s="123">
        <v>3</v>
      </c>
      <c r="D52" s="123">
        <v>4</v>
      </c>
      <c r="E52" s="123">
        <v>5</v>
      </c>
      <c r="F52" s="123">
        <v>6</v>
      </c>
      <c r="G52" s="123">
        <v>7</v>
      </c>
      <c r="H52" s="123">
        <v>8</v>
      </c>
      <c r="I52" s="123">
        <v>9</v>
      </c>
      <c r="J52" s="123">
        <v>10</v>
      </c>
      <c r="K52" s="123">
        <v>11</v>
      </c>
      <c r="L52" s="123">
        <v>12</v>
      </c>
      <c r="M52" s="123">
        <v>13</v>
      </c>
      <c r="N52" s="123">
        <v>14</v>
      </c>
      <c r="O52" s="123">
        <v>15</v>
      </c>
      <c r="P52" s="123">
        <v>16</v>
      </c>
      <c r="Q52" s="123">
        <v>17</v>
      </c>
      <c r="R52" s="123">
        <v>18</v>
      </c>
      <c r="S52" s="123">
        <v>19</v>
      </c>
      <c r="T52" s="123">
        <v>20</v>
      </c>
      <c r="U52" s="123">
        <v>21</v>
      </c>
      <c r="V52" s="123">
        <v>22</v>
      </c>
      <c r="W52" s="123">
        <v>23</v>
      </c>
      <c r="X52" s="126">
        <v>24</v>
      </c>
      <c r="Y52" s="3">
        <v>25</v>
      </c>
      <c r="Z52" s="93"/>
      <c r="AA52" s="12"/>
      <c r="AB52" s="12"/>
      <c r="AC52" s="12"/>
      <c r="AD52" s="12"/>
      <c r="AE52" s="12"/>
      <c r="AF52" s="12"/>
      <c r="AG52" s="12"/>
      <c r="AI52" s="159">
        <f t="shared" si="0"/>
        <v>29</v>
      </c>
      <c r="AJ52" s="160" t="str">
        <f t="shared" si="1"/>
        <v>Table de chargement manuelle</v>
      </c>
      <c r="AK52" s="156" t="str">
        <f t="shared" si="7"/>
        <v>165</v>
      </c>
      <c r="AL52" s="173">
        <f t="shared" si="2"/>
        <v>5</v>
      </c>
      <c r="AM52" s="170" t="s">
        <v>262</v>
      </c>
      <c r="AN52" s="170" t="s">
        <v>198</v>
      </c>
      <c r="AO52" s="165" t="s">
        <v>188</v>
      </c>
      <c r="AP52" s="111"/>
      <c r="AQ52" s="12"/>
      <c r="AR52" s="12"/>
      <c r="AS52" s="12"/>
      <c r="AT52" s="12"/>
      <c r="AU52" s="12"/>
      <c r="AV52" s="12"/>
      <c r="AW52" s="12"/>
    </row>
    <row r="53" spans="1:49" ht="15.75" thickTop="1" x14ac:dyDescent="0.2">
      <c r="A53" s="135"/>
      <c r="B53" s="122"/>
      <c r="C53" s="122"/>
      <c r="D53" s="122"/>
      <c r="E53" s="122"/>
      <c r="F53" s="122"/>
      <c r="G53" s="122"/>
      <c r="H53" s="122"/>
      <c r="I53" s="122"/>
      <c r="J53" s="122"/>
      <c r="K53" s="122"/>
      <c r="L53" s="122"/>
      <c r="M53" s="122"/>
      <c r="N53" s="122"/>
      <c r="O53" s="122"/>
      <c r="P53" s="122"/>
      <c r="Q53" s="122"/>
      <c r="R53" s="122"/>
      <c r="S53" s="122"/>
      <c r="T53" s="122"/>
      <c r="U53" s="122"/>
      <c r="V53" s="122"/>
      <c r="W53" s="122"/>
      <c r="X53" s="122"/>
      <c r="Y53" s="2"/>
      <c r="Z53" s="17"/>
      <c r="AA53" s="12"/>
      <c r="AB53" s="12"/>
      <c r="AC53" s="18"/>
      <c r="AD53" s="11"/>
      <c r="AE53" s="11"/>
      <c r="AF53" s="11"/>
      <c r="AG53" s="12"/>
      <c r="AI53" s="159">
        <f t="shared" si="0"/>
        <v>18</v>
      </c>
      <c r="AJ53" s="160" t="str">
        <f t="shared" si="1"/>
        <v>Robot manipulateu</v>
      </c>
      <c r="AK53" s="156" t="str">
        <f t="shared" si="7"/>
        <v>190</v>
      </c>
      <c r="AL53" s="173">
        <f t="shared" si="2"/>
        <v>5</v>
      </c>
      <c r="AM53" s="170" t="s">
        <v>72</v>
      </c>
      <c r="AN53" s="170" t="s">
        <v>179</v>
      </c>
      <c r="AO53" s="165" t="s">
        <v>169</v>
      </c>
      <c r="AP53" s="111"/>
      <c r="AQ53" s="12"/>
      <c r="AR53" s="12"/>
      <c r="AS53" s="12"/>
      <c r="AT53" s="12"/>
      <c r="AU53" s="12"/>
      <c r="AV53" s="12"/>
      <c r="AW53" s="12"/>
    </row>
    <row r="54" spans="1:49" x14ac:dyDescent="0.2">
      <c r="A54" s="135"/>
      <c r="B54" s="34"/>
      <c r="C54" s="34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2"/>
      <c r="Z54" s="17"/>
      <c r="AA54" s="12"/>
      <c r="AB54" s="12"/>
      <c r="AC54" s="18"/>
      <c r="AD54" s="11"/>
      <c r="AE54" s="11"/>
      <c r="AF54" s="11"/>
      <c r="AG54" s="12"/>
      <c r="AI54" s="159">
        <f t="shared" si="0"/>
        <v>26</v>
      </c>
      <c r="AJ54" s="160" t="str">
        <f t="shared" si="1"/>
        <v>Table de finition manuell</v>
      </c>
      <c r="AK54" s="156" t="str">
        <f t="shared" si="7"/>
        <v>200</v>
      </c>
      <c r="AL54" s="173">
        <f t="shared" si="2"/>
        <v>5</v>
      </c>
      <c r="AM54" s="170" t="s">
        <v>6</v>
      </c>
      <c r="AN54" s="170" t="s">
        <v>249</v>
      </c>
      <c r="AO54" s="165" t="s">
        <v>278</v>
      </c>
      <c r="AP54" s="111"/>
      <c r="AQ54" s="12"/>
      <c r="AR54" s="12"/>
      <c r="AS54" s="12"/>
      <c r="AT54" s="12"/>
      <c r="AU54" s="12"/>
      <c r="AV54" s="12"/>
      <c r="AW54" s="12"/>
    </row>
    <row r="55" spans="1:49" x14ac:dyDescent="0.2">
      <c r="A55" s="135"/>
      <c r="B55" s="34"/>
      <c r="C55" s="34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2"/>
      <c r="Z55" s="17"/>
      <c r="AA55" s="12"/>
      <c r="AB55" s="12"/>
      <c r="AC55" s="18"/>
      <c r="AD55" s="11"/>
      <c r="AE55" s="11"/>
      <c r="AF55" s="11"/>
      <c r="AG55" s="12"/>
      <c r="AI55" s="159">
        <f t="shared" si="0"/>
        <v>18</v>
      </c>
      <c r="AJ55" s="160" t="str">
        <f t="shared" si="1"/>
        <v>Stockeur 1 &gt; D 21</v>
      </c>
      <c r="AK55" s="156" t="str">
        <f t="shared" si="7"/>
        <v>210</v>
      </c>
      <c r="AL55" s="173">
        <f t="shared" si="2"/>
        <v>5</v>
      </c>
      <c r="AM55" s="170" t="s">
        <v>158</v>
      </c>
      <c r="AN55" s="170" t="s">
        <v>491</v>
      </c>
      <c r="AO55" s="165" t="s">
        <v>189</v>
      </c>
      <c r="AP55" s="111"/>
      <c r="AQ55" s="12"/>
      <c r="AR55" s="12"/>
      <c r="AS55" s="12"/>
      <c r="AT55" s="12"/>
      <c r="AU55" s="12"/>
      <c r="AV55" s="12"/>
      <c r="AW55" s="12"/>
    </row>
    <row r="56" spans="1:49" x14ac:dyDescent="0.2">
      <c r="A56" s="135"/>
      <c r="B56" s="34"/>
      <c r="C56" s="34"/>
      <c r="D56" s="34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2"/>
      <c r="Z56" s="17"/>
      <c r="AA56" s="12"/>
      <c r="AB56" s="12"/>
      <c r="AC56" s="18"/>
      <c r="AD56" s="11"/>
      <c r="AE56" s="11"/>
      <c r="AF56" s="11"/>
      <c r="AG56" s="12"/>
      <c r="AI56" s="159">
        <f t="shared" si="0"/>
        <v>17</v>
      </c>
      <c r="AJ56" s="160" t="str">
        <f t="shared" si="1"/>
        <v>Ascenseur &gt; D 22</v>
      </c>
      <c r="AK56" s="156" t="str">
        <f t="shared" si="7"/>
        <v>220</v>
      </c>
      <c r="AL56" s="173">
        <f t="shared" si="2"/>
        <v>5</v>
      </c>
      <c r="AM56" s="170" t="s">
        <v>197</v>
      </c>
      <c r="AN56" s="170" t="s">
        <v>468</v>
      </c>
      <c r="AO56" s="165" t="s">
        <v>108</v>
      </c>
      <c r="AP56" s="111"/>
      <c r="AQ56" s="12"/>
      <c r="AR56" s="12"/>
      <c r="AS56" s="12"/>
      <c r="AT56" s="12"/>
      <c r="AU56" s="12"/>
      <c r="AV56" s="12"/>
      <c r="AW56" s="12"/>
    </row>
    <row r="57" spans="1:49" x14ac:dyDescent="0.2">
      <c r="A57" s="135"/>
      <c r="B57" s="34"/>
      <c r="C57" s="34"/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2"/>
      <c r="Z57" s="17"/>
      <c r="AA57" s="12"/>
      <c r="AB57" s="12"/>
      <c r="AC57" s="18"/>
      <c r="AD57" s="11"/>
      <c r="AE57" s="11"/>
      <c r="AF57" s="11"/>
      <c r="AG57" s="12"/>
      <c r="AI57" s="159">
        <f t="shared" si="0"/>
        <v>22</v>
      </c>
      <c r="AJ57" s="160" t="str">
        <f t="shared" si="1"/>
        <v>Transbordeur basculeu</v>
      </c>
      <c r="AK57" s="156" t="str">
        <f t="shared" si="7"/>
        <v>230</v>
      </c>
      <c r="AL57" s="173">
        <f t="shared" si="2"/>
        <v>5</v>
      </c>
      <c r="AM57" s="170" t="s">
        <v>25</v>
      </c>
      <c r="AN57" s="170" t="s">
        <v>182</v>
      </c>
      <c r="AO57" s="165" t="s">
        <v>214</v>
      </c>
      <c r="AP57" s="111"/>
      <c r="AQ57" s="12"/>
      <c r="AR57" s="12"/>
      <c r="AS57" s="12"/>
      <c r="AT57" s="12"/>
      <c r="AU57" s="12"/>
      <c r="AV57" s="12"/>
      <c r="AW57" s="12"/>
    </row>
    <row r="58" spans="1:49" x14ac:dyDescent="0.2">
      <c r="A58" s="135"/>
      <c r="B58" s="34"/>
      <c r="C58" s="34"/>
      <c r="D58" s="34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2"/>
      <c r="Z58" s="17"/>
      <c r="AA58" s="12"/>
      <c r="AB58" s="12"/>
      <c r="AC58" s="18"/>
      <c r="AD58" s="11"/>
      <c r="AE58" s="11"/>
      <c r="AF58" s="11"/>
      <c r="AG58" s="12"/>
      <c r="AI58" s="159">
        <f t="shared" si="0"/>
        <v>29</v>
      </c>
      <c r="AJ58" s="160" t="str">
        <f t="shared" si="1"/>
        <v>Zone 5 postes de jointoiemen</v>
      </c>
      <c r="AK58" s="156" t="str">
        <f t="shared" si="7"/>
        <v>300</v>
      </c>
      <c r="AL58" s="173">
        <f t="shared" si="2"/>
        <v>5</v>
      </c>
      <c r="AM58" s="170" t="s">
        <v>264</v>
      </c>
      <c r="AN58" s="170" t="s">
        <v>175</v>
      </c>
      <c r="AO58" s="165" t="s">
        <v>78</v>
      </c>
      <c r="AP58" s="111"/>
      <c r="AQ58" s="12"/>
      <c r="AR58" s="12"/>
      <c r="AS58" s="12"/>
      <c r="AT58" s="12"/>
      <c r="AU58" s="12"/>
      <c r="AV58" s="12"/>
      <c r="AW58" s="12"/>
    </row>
    <row r="59" spans="1:49" x14ac:dyDescent="0.2">
      <c r="A59" s="135"/>
      <c r="B59" s="34"/>
      <c r="C59" s="34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2"/>
      <c r="Z59" s="17"/>
      <c r="AA59" s="12"/>
      <c r="AB59" s="12"/>
      <c r="AC59" s="18"/>
      <c r="AD59" s="11"/>
      <c r="AE59" s="11"/>
      <c r="AF59" s="11"/>
      <c r="AG59" s="12"/>
      <c r="AI59" s="159">
        <f t="shared" si="0"/>
        <v>19</v>
      </c>
      <c r="AJ59" s="160" t="str">
        <f t="shared" si="1"/>
        <v>Jointoiement 300/1</v>
      </c>
      <c r="AK59" s="156" t="str">
        <f t="shared" si="7"/>
        <v>301</v>
      </c>
      <c r="AL59" s="173">
        <f t="shared" si="2"/>
        <v>5</v>
      </c>
      <c r="AM59" s="170" t="s">
        <v>70</v>
      </c>
      <c r="AN59" s="170" t="s">
        <v>174</v>
      </c>
      <c r="AO59" s="165" t="s">
        <v>253</v>
      </c>
      <c r="AP59" s="111"/>
      <c r="AQ59" s="12"/>
      <c r="AR59" s="12"/>
      <c r="AS59" s="12"/>
      <c r="AT59" s="12"/>
      <c r="AU59" s="12"/>
      <c r="AV59" s="12"/>
      <c r="AW59" s="12"/>
    </row>
    <row r="60" spans="1:49" x14ac:dyDescent="0.2">
      <c r="A60" s="135"/>
      <c r="B60" s="34"/>
      <c r="C60" s="34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2"/>
      <c r="Z60" s="17"/>
      <c r="AA60" s="12"/>
      <c r="AB60" s="12"/>
      <c r="AC60" s="18"/>
      <c r="AD60" s="11"/>
      <c r="AE60" s="11"/>
      <c r="AF60" s="11"/>
      <c r="AG60" s="12"/>
      <c r="AI60" s="159">
        <f t="shared" si="0"/>
        <v>18</v>
      </c>
      <c r="AJ60" s="160" t="str">
        <f t="shared" si="1"/>
        <v>Jointoiement 300/</v>
      </c>
      <c r="AK60" s="156" t="str">
        <f t="shared" si="7"/>
        <v>302</v>
      </c>
      <c r="AL60" s="173">
        <f t="shared" si="2"/>
        <v>5</v>
      </c>
      <c r="AM60" s="170" t="s">
        <v>492</v>
      </c>
      <c r="AN60" s="170" t="s">
        <v>493</v>
      </c>
      <c r="AO60" s="165" t="s">
        <v>44</v>
      </c>
      <c r="AP60" s="111"/>
      <c r="AQ60" s="12"/>
      <c r="AR60" s="12"/>
      <c r="AS60" s="12"/>
      <c r="AT60" s="12"/>
      <c r="AU60" s="12"/>
      <c r="AV60" s="12"/>
      <c r="AW60" s="12"/>
    </row>
    <row r="61" spans="1:49" x14ac:dyDescent="0.2">
      <c r="A61" s="135"/>
      <c r="B61" s="34"/>
      <c r="C61" s="34"/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2"/>
      <c r="Z61" s="12"/>
      <c r="AA61" s="12"/>
      <c r="AB61" s="12"/>
      <c r="AC61" s="18"/>
      <c r="AD61" s="11"/>
      <c r="AE61" s="11"/>
      <c r="AF61" s="11"/>
      <c r="AG61" s="12"/>
      <c r="AI61" s="159">
        <f t="shared" si="0"/>
        <v>18</v>
      </c>
      <c r="AJ61" s="160" t="str">
        <f t="shared" si="1"/>
        <v>Jointoiement 305/</v>
      </c>
      <c r="AK61" s="156" t="str">
        <f t="shared" si="7"/>
        <v>303</v>
      </c>
      <c r="AL61" s="173">
        <f t="shared" si="2"/>
        <v>5</v>
      </c>
      <c r="AM61" s="170" t="s">
        <v>494</v>
      </c>
      <c r="AN61" s="170" t="s">
        <v>495</v>
      </c>
      <c r="AO61" s="161" t="s">
        <v>335</v>
      </c>
      <c r="AP61" s="111"/>
      <c r="AQ61" s="12"/>
      <c r="AR61" s="12"/>
      <c r="AS61" s="12"/>
      <c r="AT61" s="12"/>
      <c r="AU61" s="12"/>
      <c r="AV61" s="12"/>
      <c r="AW61" s="12"/>
    </row>
    <row r="62" spans="1:49" x14ac:dyDescent="0.2">
      <c r="A62" s="135"/>
      <c r="B62" s="34"/>
      <c r="C62" s="34"/>
      <c r="D62" s="34"/>
      <c r="E62" s="34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2"/>
      <c r="Z62" s="12"/>
      <c r="AA62" s="12"/>
      <c r="AB62" s="12"/>
      <c r="AC62" s="18"/>
      <c r="AD62" s="11"/>
      <c r="AE62" s="11"/>
      <c r="AF62" s="11"/>
      <c r="AG62" s="12"/>
      <c r="AI62" s="159">
        <f t="shared" si="0"/>
        <v>18</v>
      </c>
      <c r="AJ62" s="160" t="str">
        <f t="shared" si="1"/>
        <v>Jointoiement 305/</v>
      </c>
      <c r="AK62" s="156" t="str">
        <f t="shared" si="7"/>
        <v>304</v>
      </c>
      <c r="AL62" s="173">
        <f t="shared" si="2"/>
        <v>5</v>
      </c>
      <c r="AM62" s="170" t="s">
        <v>496</v>
      </c>
      <c r="AN62" s="170" t="s">
        <v>497</v>
      </c>
      <c r="AO62" s="161" t="s">
        <v>352</v>
      </c>
      <c r="AP62" s="111"/>
      <c r="AQ62" s="12"/>
      <c r="AR62" s="12"/>
      <c r="AS62" s="12"/>
      <c r="AT62" s="12"/>
      <c r="AU62" s="12"/>
      <c r="AV62" s="12"/>
      <c r="AW62" s="12"/>
    </row>
    <row r="63" spans="1:49" x14ac:dyDescent="0.2">
      <c r="A63" s="135"/>
      <c r="B63" s="34"/>
      <c r="C63" s="34"/>
      <c r="D63" s="34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2"/>
      <c r="Z63" s="12"/>
      <c r="AA63" s="12"/>
      <c r="AB63" s="12"/>
      <c r="AC63" s="18"/>
      <c r="AD63" s="11"/>
      <c r="AE63" s="11"/>
      <c r="AF63" s="11"/>
      <c r="AG63" s="12"/>
      <c r="AI63" s="159">
        <f t="shared" si="0"/>
        <v>19</v>
      </c>
      <c r="AJ63" s="160" t="str">
        <f t="shared" si="1"/>
        <v>Jointoiement 305/3</v>
      </c>
      <c r="AK63" s="156" t="str">
        <f t="shared" si="7"/>
        <v>305</v>
      </c>
      <c r="AL63" s="173">
        <f t="shared" si="2"/>
        <v>5</v>
      </c>
      <c r="AM63" s="170" t="s">
        <v>113</v>
      </c>
      <c r="AN63" s="170" t="s">
        <v>498</v>
      </c>
      <c r="AO63" s="161" t="s">
        <v>353</v>
      </c>
      <c r="AP63" s="111"/>
      <c r="AQ63" s="12"/>
      <c r="AR63" s="12"/>
      <c r="AS63" s="12"/>
      <c r="AT63" s="12"/>
      <c r="AU63" s="12"/>
      <c r="AV63" s="12"/>
      <c r="AW63" s="12"/>
    </row>
    <row r="64" spans="1:49" x14ac:dyDescent="0.2">
      <c r="A64" s="135"/>
      <c r="B64" s="34"/>
      <c r="C64" s="34"/>
      <c r="D64" s="34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2"/>
      <c r="Z64" s="12"/>
      <c r="AA64" s="12"/>
      <c r="AB64" s="12"/>
      <c r="AC64" s="18"/>
      <c r="AD64" s="11"/>
      <c r="AE64" s="11"/>
      <c r="AF64" s="11"/>
      <c r="AG64" s="12"/>
      <c r="AI64" s="159">
        <f t="shared" si="0"/>
        <v>17</v>
      </c>
      <c r="AJ64" s="160" t="str">
        <f t="shared" si="1"/>
        <v>Ascenseur &gt; E 31</v>
      </c>
      <c r="AK64" s="156" t="str">
        <f t="shared" si="7"/>
        <v>310</v>
      </c>
      <c r="AL64" s="173">
        <f t="shared" si="2"/>
        <v>5</v>
      </c>
      <c r="AM64" s="170" t="s">
        <v>68</v>
      </c>
      <c r="AN64" s="170" t="s">
        <v>499</v>
      </c>
      <c r="AO64" s="161" t="s">
        <v>351</v>
      </c>
      <c r="AP64" s="111"/>
      <c r="AQ64" s="12"/>
      <c r="AR64" s="12"/>
      <c r="AS64" s="12"/>
      <c r="AT64" s="12"/>
      <c r="AU64" s="12"/>
      <c r="AV64" s="12"/>
      <c r="AW64" s="12"/>
    </row>
    <row r="65" spans="1:50" s="2" customFormat="1" x14ac:dyDescent="0.2">
      <c r="A65" s="135"/>
      <c r="B65" s="34"/>
      <c r="C65" s="34"/>
      <c r="D65" s="34"/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Z65" s="12"/>
      <c r="AA65" s="12"/>
      <c r="AB65" s="12"/>
      <c r="AC65" s="11"/>
      <c r="AD65" s="11"/>
      <c r="AE65" s="11"/>
      <c r="AF65" s="11"/>
      <c r="AG65" s="12"/>
      <c r="AH65" s="156"/>
      <c r="AI65" s="159">
        <f t="shared" si="0"/>
        <v>18</v>
      </c>
      <c r="AJ65" s="160" t="str">
        <f t="shared" si="1"/>
        <v>Stockeur 2 &gt; E 32</v>
      </c>
      <c r="AK65" s="156" t="str">
        <f t="shared" si="7"/>
        <v>320</v>
      </c>
      <c r="AL65" s="173">
        <f t="shared" si="2"/>
        <v>5</v>
      </c>
      <c r="AM65" s="170" t="s">
        <v>148</v>
      </c>
      <c r="AN65" s="170" t="s">
        <v>500</v>
      </c>
      <c r="AO65" s="161" t="s">
        <v>282</v>
      </c>
      <c r="AP65" s="111"/>
      <c r="AQ65" s="12"/>
      <c r="AR65" s="12"/>
      <c r="AS65" s="12"/>
      <c r="AT65" s="12"/>
      <c r="AU65" s="12"/>
      <c r="AV65" s="12"/>
      <c r="AW65" s="12"/>
      <c r="AX65" s="12"/>
    </row>
    <row r="66" spans="1:50" s="2" customFormat="1" x14ac:dyDescent="0.2">
      <c r="A66" s="135"/>
      <c r="B66" s="34"/>
      <c r="C66" s="34"/>
      <c r="D66" s="34"/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4"/>
      <c r="Z66" s="12"/>
      <c r="AA66" s="12"/>
      <c r="AB66" s="12"/>
      <c r="AC66" s="11"/>
      <c r="AD66" s="11"/>
      <c r="AE66" s="11"/>
      <c r="AF66" s="11"/>
      <c r="AG66" s="12"/>
      <c r="AH66" s="156"/>
      <c r="AI66" s="159">
        <f t="shared" si="0"/>
        <v>25</v>
      </c>
      <c r="AJ66" s="160" t="str">
        <f t="shared" si="1"/>
        <v>Zone globale Stockeur (2</v>
      </c>
      <c r="AK66" s="156" t="str">
        <f t="shared" si="7"/>
        <v>330</v>
      </c>
      <c r="AL66" s="173">
        <f t="shared" si="2"/>
        <v>5</v>
      </c>
      <c r="AM66" s="170" t="s">
        <v>297</v>
      </c>
      <c r="AN66" s="170" t="s">
        <v>217</v>
      </c>
      <c r="AO66" s="161" t="s">
        <v>19</v>
      </c>
      <c r="AP66" s="111"/>
      <c r="AQ66" s="12"/>
      <c r="AR66" s="12"/>
      <c r="AS66" s="12"/>
      <c r="AT66" s="12"/>
      <c r="AU66" s="12"/>
      <c r="AV66" s="12"/>
      <c r="AW66" s="12"/>
      <c r="AX66" s="12"/>
    </row>
    <row r="67" spans="1:50" s="2" customFormat="1" x14ac:dyDescent="0.2">
      <c r="A67" s="135"/>
      <c r="B67" s="34"/>
      <c r="C67" s="34"/>
      <c r="D67" s="34"/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Z67" s="12"/>
      <c r="AA67" s="12"/>
      <c r="AB67" s="12"/>
      <c r="AC67" s="11"/>
      <c r="AD67" s="11"/>
      <c r="AE67" s="11"/>
      <c r="AF67" s="11"/>
      <c r="AG67" s="12"/>
      <c r="AH67" s="156"/>
      <c r="AI67" s="159">
        <f t="shared" si="0"/>
        <v>12</v>
      </c>
      <c r="AJ67" s="160" t="str">
        <f t="shared" si="1"/>
        <v>Transbordeu</v>
      </c>
      <c r="AK67" s="156" t="str">
        <f t="shared" si="7"/>
        <v>340</v>
      </c>
      <c r="AL67" s="173">
        <f t="shared" si="2"/>
        <v>5</v>
      </c>
      <c r="AM67" s="170" t="s">
        <v>311</v>
      </c>
      <c r="AN67" s="170" t="s">
        <v>183</v>
      </c>
      <c r="AO67" s="164" t="s">
        <v>336</v>
      </c>
      <c r="AP67" s="111"/>
      <c r="AQ67" s="12"/>
      <c r="AR67" s="12"/>
      <c r="AS67" s="12"/>
      <c r="AT67" s="12"/>
      <c r="AU67" s="12"/>
      <c r="AV67" s="12"/>
      <c r="AW67" s="12"/>
      <c r="AX67" s="12"/>
    </row>
    <row r="68" spans="1:50" s="2" customFormat="1" x14ac:dyDescent="0.2">
      <c r="A68" s="135"/>
      <c r="B68" s="34"/>
      <c r="C68" s="34"/>
      <c r="D68" s="34"/>
      <c r="E68" s="34"/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4"/>
      <c r="Z68" s="12"/>
      <c r="AA68" s="12"/>
      <c r="AB68" s="12"/>
      <c r="AC68" s="11"/>
      <c r="AD68" s="11"/>
      <c r="AE68" s="11"/>
      <c r="AF68" s="11"/>
      <c r="AG68" s="12"/>
      <c r="AH68" s="156"/>
      <c r="AI68" s="159">
        <f t="shared" si="0"/>
        <v>9</v>
      </c>
      <c r="AJ68" s="160" t="str">
        <f t="shared" si="1"/>
        <v>Convoyeu</v>
      </c>
      <c r="AK68" s="156" t="str">
        <f t="shared" si="7"/>
        <v>350</v>
      </c>
      <c r="AL68" s="173">
        <f t="shared" si="2"/>
        <v>5</v>
      </c>
      <c r="AM68" s="170" t="s">
        <v>102</v>
      </c>
      <c r="AN68" s="170" t="s">
        <v>127</v>
      </c>
      <c r="AO68" s="164" t="s">
        <v>313</v>
      </c>
      <c r="AP68" s="111"/>
      <c r="AQ68" s="12"/>
      <c r="AR68" s="12"/>
      <c r="AS68" s="12"/>
      <c r="AT68" s="12"/>
      <c r="AU68" s="12"/>
      <c r="AV68" s="12"/>
      <c r="AW68" s="12"/>
      <c r="AX68" s="12"/>
    </row>
    <row r="69" spans="1:50" s="2" customFormat="1" x14ac:dyDescent="0.2">
      <c r="A69" s="135"/>
      <c r="B69" s="34"/>
      <c r="C69" s="34"/>
      <c r="D69" s="34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Z69" s="12"/>
      <c r="AA69" s="12"/>
      <c r="AB69" s="12"/>
      <c r="AC69" s="11"/>
      <c r="AD69" s="11"/>
      <c r="AE69" s="11"/>
      <c r="AF69" s="11"/>
      <c r="AG69" s="12"/>
      <c r="AH69" s="156"/>
      <c r="AI69" s="159">
        <f t="shared" si="0"/>
        <v>9</v>
      </c>
      <c r="AJ69" s="160" t="str">
        <f t="shared" si="1"/>
        <v>Convoyeu</v>
      </c>
      <c r="AK69" s="156" t="str">
        <f t="shared" si="7"/>
        <v>360</v>
      </c>
      <c r="AL69" s="173">
        <f t="shared" si="2"/>
        <v>5</v>
      </c>
      <c r="AM69" s="170" t="s">
        <v>299</v>
      </c>
      <c r="AN69" s="170" t="s">
        <v>127</v>
      </c>
      <c r="AO69" s="164" t="s">
        <v>62</v>
      </c>
      <c r="AP69" s="111"/>
      <c r="AQ69" s="12"/>
      <c r="AR69" s="12"/>
      <c r="AS69" s="12"/>
      <c r="AT69" s="12"/>
      <c r="AU69" s="12"/>
      <c r="AV69" s="12"/>
      <c r="AW69" s="12"/>
      <c r="AX69" s="12"/>
    </row>
    <row r="70" spans="1:50" s="2" customFormat="1" x14ac:dyDescent="0.2">
      <c r="A70" s="135"/>
      <c r="B70" s="34"/>
      <c r="C70" s="34"/>
      <c r="D70" s="34"/>
      <c r="E70" s="34"/>
      <c r="F70" s="34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  <c r="V70" s="34"/>
      <c r="W70" s="34"/>
      <c r="X70" s="34"/>
      <c r="Z70" s="12"/>
      <c r="AA70" s="12"/>
      <c r="AB70" s="12"/>
      <c r="AC70" s="18"/>
      <c r="AD70" s="11"/>
      <c r="AE70" s="11"/>
      <c r="AF70" s="11"/>
      <c r="AG70" s="12"/>
      <c r="AH70" s="156"/>
      <c r="AI70" s="159">
        <f t="shared" si="0"/>
        <v>15</v>
      </c>
      <c r="AJ70" s="160" t="str">
        <f t="shared" si="1"/>
        <v>Robot d'usinag</v>
      </c>
      <c r="AK70" s="156" t="str">
        <f t="shared" si="7"/>
        <v>370</v>
      </c>
      <c r="AL70" s="173">
        <f t="shared" si="2"/>
        <v>5</v>
      </c>
      <c r="AM70" s="170" t="s">
        <v>71</v>
      </c>
      <c r="AN70" s="170" t="s">
        <v>225</v>
      </c>
      <c r="AO70" s="165" t="s">
        <v>109</v>
      </c>
      <c r="AP70" s="111"/>
      <c r="AQ70" s="12"/>
      <c r="AR70" s="12"/>
      <c r="AS70" s="12"/>
      <c r="AT70" s="12"/>
      <c r="AU70" s="12"/>
      <c r="AV70" s="12"/>
      <c r="AW70" s="12"/>
      <c r="AX70" s="12"/>
    </row>
    <row r="71" spans="1:50" s="2" customFormat="1" x14ac:dyDescent="0.2">
      <c r="A71" s="135"/>
      <c r="B71" s="34"/>
      <c r="C71" s="34"/>
      <c r="D71" s="34"/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Z71" s="12"/>
      <c r="AA71" s="12"/>
      <c r="AB71" s="12"/>
      <c r="AC71" s="18"/>
      <c r="AD71" s="11"/>
      <c r="AE71" s="11"/>
      <c r="AF71" s="11"/>
      <c r="AG71" s="12"/>
      <c r="AH71" s="156"/>
      <c r="AI71" s="159">
        <f t="shared" si="0"/>
        <v>16</v>
      </c>
      <c r="AJ71" s="160" t="str">
        <f t="shared" si="1"/>
        <v>Support d'outil</v>
      </c>
      <c r="AK71" s="156" t="str">
        <f t="shared" si="7"/>
        <v>380</v>
      </c>
      <c r="AL71" s="173">
        <f t="shared" si="2"/>
        <v>5</v>
      </c>
      <c r="AM71" s="170" t="s">
        <v>247</v>
      </c>
      <c r="AN71" s="170" t="s">
        <v>226</v>
      </c>
      <c r="AO71" s="164" t="s">
        <v>45</v>
      </c>
      <c r="AP71" s="111"/>
      <c r="AQ71" s="12"/>
      <c r="AR71" s="12"/>
      <c r="AS71" s="12"/>
      <c r="AT71" s="12"/>
      <c r="AU71" s="12"/>
      <c r="AV71" s="12"/>
      <c r="AW71" s="12"/>
      <c r="AX71" s="12"/>
    </row>
    <row r="72" spans="1:50" s="2" customFormat="1" x14ac:dyDescent="0.2">
      <c r="A72" s="135"/>
      <c r="B72" s="34"/>
      <c r="C72" s="34"/>
      <c r="D72" s="34"/>
      <c r="E72" s="34"/>
      <c r="F72" s="34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4"/>
      <c r="X72" s="34"/>
      <c r="Z72" s="12"/>
      <c r="AA72" s="12"/>
      <c r="AB72" s="12"/>
      <c r="AC72" s="18"/>
      <c r="AD72" s="11"/>
      <c r="AE72" s="11"/>
      <c r="AF72" s="11"/>
      <c r="AG72" s="12"/>
      <c r="AH72" s="156"/>
      <c r="AI72" s="159">
        <f t="shared" si="0"/>
        <v>7</v>
      </c>
      <c r="AJ72" s="160" t="str">
        <f t="shared" si="1"/>
        <v xml:space="preserve">Outil </v>
      </c>
      <c r="AK72" s="156" t="str">
        <f t="shared" si="7"/>
        <v>381</v>
      </c>
      <c r="AL72" s="173">
        <f t="shared" si="2"/>
        <v>5</v>
      </c>
      <c r="AM72" s="170" t="s">
        <v>13</v>
      </c>
      <c r="AN72" s="170" t="s">
        <v>426</v>
      </c>
      <c r="AO72" s="161" t="s">
        <v>376</v>
      </c>
      <c r="AP72" s="111"/>
      <c r="AQ72" s="12"/>
      <c r="AR72" s="12"/>
      <c r="AS72" s="12"/>
      <c r="AT72" s="12"/>
      <c r="AU72" s="12"/>
      <c r="AV72" s="12"/>
      <c r="AW72" s="12"/>
      <c r="AX72" s="12"/>
    </row>
    <row r="73" spans="1:50" s="2" customFormat="1" x14ac:dyDescent="0.2">
      <c r="A73" s="135"/>
      <c r="B73" s="34"/>
      <c r="C73" s="34"/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  <c r="R73" s="34"/>
      <c r="S73" s="34"/>
      <c r="T73" s="34"/>
      <c r="U73" s="34"/>
      <c r="V73" s="34"/>
      <c r="W73" s="34"/>
      <c r="X73" s="34"/>
      <c r="Z73" s="12"/>
      <c r="AA73" s="12"/>
      <c r="AB73" s="12"/>
      <c r="AC73" s="18"/>
      <c r="AD73" s="11"/>
      <c r="AE73" s="11"/>
      <c r="AF73" s="11"/>
      <c r="AG73" s="12"/>
      <c r="AH73" s="156"/>
      <c r="AI73" s="159">
        <f t="shared" si="0"/>
        <v>7</v>
      </c>
      <c r="AJ73" s="160" t="str">
        <f t="shared" si="1"/>
        <v xml:space="preserve">Outil </v>
      </c>
      <c r="AK73" s="156" t="str">
        <f t="shared" si="7"/>
        <v>382</v>
      </c>
      <c r="AL73" s="173">
        <f t="shared" si="2"/>
        <v>5</v>
      </c>
      <c r="AM73" s="170" t="s">
        <v>14</v>
      </c>
      <c r="AN73" s="170" t="s">
        <v>427</v>
      </c>
      <c r="AO73" s="161" t="s">
        <v>418</v>
      </c>
      <c r="AP73" s="111"/>
      <c r="AQ73" s="12"/>
      <c r="AR73" s="12"/>
      <c r="AS73" s="12"/>
      <c r="AT73" s="12"/>
      <c r="AU73" s="12"/>
      <c r="AV73" s="12"/>
      <c r="AW73" s="12"/>
      <c r="AX73" s="12"/>
    </row>
    <row r="74" spans="1:50" s="2" customFormat="1" x14ac:dyDescent="0.2">
      <c r="A74" s="135"/>
      <c r="B74" s="34"/>
      <c r="C74" s="34"/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4"/>
      <c r="Z74" s="12"/>
      <c r="AA74" s="12"/>
      <c r="AB74" s="12"/>
      <c r="AC74" s="18"/>
      <c r="AD74" s="11"/>
      <c r="AE74" s="11"/>
      <c r="AF74" s="11"/>
      <c r="AG74" s="12"/>
      <c r="AH74" s="156"/>
      <c r="AI74" s="159">
        <f t="shared" si="0"/>
        <v>7</v>
      </c>
      <c r="AJ74" s="160" t="str">
        <f t="shared" si="1"/>
        <v xml:space="preserve">Outil </v>
      </c>
      <c r="AK74" s="156" t="str">
        <f t="shared" si="7"/>
        <v>383</v>
      </c>
      <c r="AL74" s="173">
        <f t="shared" si="2"/>
        <v>5</v>
      </c>
      <c r="AM74" s="170" t="s">
        <v>267</v>
      </c>
      <c r="AN74" s="170" t="s">
        <v>428</v>
      </c>
      <c r="AO74" s="161" t="s">
        <v>388</v>
      </c>
      <c r="AP74" s="111"/>
      <c r="AQ74" s="12"/>
      <c r="AR74" s="12"/>
      <c r="AS74" s="12"/>
      <c r="AT74" s="12"/>
      <c r="AU74" s="12"/>
      <c r="AV74" s="12"/>
      <c r="AW74" s="12"/>
      <c r="AX74" s="12"/>
    </row>
    <row r="75" spans="1:50" s="2" customFormat="1" x14ac:dyDescent="0.2">
      <c r="A75" s="135"/>
      <c r="B75" s="34"/>
      <c r="C75" s="34"/>
      <c r="D75" s="34"/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  <c r="Z75" s="12"/>
      <c r="AA75" s="12"/>
      <c r="AB75" s="12"/>
      <c r="AC75" s="18"/>
      <c r="AD75" s="11"/>
      <c r="AE75" s="11"/>
      <c r="AF75" s="11"/>
      <c r="AG75" s="12"/>
      <c r="AH75" s="156"/>
      <c r="AI75" s="159">
        <f t="shared" si="0"/>
        <v>7</v>
      </c>
      <c r="AJ75" s="160" t="str">
        <f t="shared" si="1"/>
        <v xml:space="preserve">Outil </v>
      </c>
      <c r="AK75" s="156" t="str">
        <f t="shared" si="7"/>
        <v>384</v>
      </c>
      <c r="AL75" s="173">
        <f t="shared" si="2"/>
        <v>5</v>
      </c>
      <c r="AM75" s="170" t="s">
        <v>268</v>
      </c>
      <c r="AN75" s="170" t="s">
        <v>429</v>
      </c>
      <c r="AO75" s="162" t="s">
        <v>387</v>
      </c>
      <c r="AP75" s="111"/>
      <c r="AQ75" s="12"/>
      <c r="AR75" s="12"/>
      <c r="AS75" s="12"/>
      <c r="AT75" s="12"/>
      <c r="AU75" s="12"/>
      <c r="AV75" s="12"/>
      <c r="AW75" s="12"/>
      <c r="AX75" s="12"/>
    </row>
    <row r="76" spans="1:50" s="2" customFormat="1" x14ac:dyDescent="0.2">
      <c r="A76" s="135"/>
      <c r="B76" s="34"/>
      <c r="C76" s="34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Z76" s="12"/>
      <c r="AA76" s="12"/>
      <c r="AB76" s="12"/>
      <c r="AC76" s="18"/>
      <c r="AD76" s="11"/>
      <c r="AE76" s="11"/>
      <c r="AF76" s="11"/>
      <c r="AG76" s="12"/>
      <c r="AH76" s="156"/>
      <c r="AI76" s="159">
        <f t="shared" si="0"/>
        <v>7</v>
      </c>
      <c r="AJ76" s="160" t="str">
        <f t="shared" si="1"/>
        <v xml:space="preserve">Outil </v>
      </c>
      <c r="AK76" s="156" t="str">
        <f t="shared" si="7"/>
        <v>385</v>
      </c>
      <c r="AL76" s="173">
        <f t="shared" si="2"/>
        <v>5</v>
      </c>
      <c r="AM76" s="170" t="s">
        <v>291</v>
      </c>
      <c r="AN76" s="170" t="s">
        <v>430</v>
      </c>
      <c r="AO76" s="161" t="s">
        <v>390</v>
      </c>
      <c r="AP76" s="111"/>
      <c r="AQ76" s="12"/>
      <c r="AR76" s="12"/>
      <c r="AS76" s="12"/>
      <c r="AT76" s="12"/>
      <c r="AU76" s="12"/>
      <c r="AV76" s="12"/>
      <c r="AW76" s="12"/>
      <c r="AX76" s="12"/>
    </row>
    <row r="77" spans="1:50" s="2" customFormat="1" x14ac:dyDescent="0.2">
      <c r="A77" s="135"/>
      <c r="B77" s="34"/>
      <c r="C77" s="34"/>
      <c r="D77" s="34"/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4"/>
      <c r="Z77" s="12"/>
      <c r="AA77" s="12"/>
      <c r="AB77" s="12"/>
      <c r="AC77" s="18"/>
      <c r="AD77" s="11"/>
      <c r="AE77" s="11"/>
      <c r="AF77" s="11"/>
      <c r="AG77" s="12"/>
      <c r="AH77" s="156"/>
      <c r="AI77" s="159">
        <f t="shared" si="0"/>
        <v>7</v>
      </c>
      <c r="AJ77" s="160" t="str">
        <f t="shared" si="1"/>
        <v xml:space="preserve">Outil </v>
      </c>
      <c r="AK77" s="156" t="str">
        <f t="shared" si="7"/>
        <v>386</v>
      </c>
      <c r="AL77" s="173">
        <f t="shared" si="2"/>
        <v>5</v>
      </c>
      <c r="AM77" s="170" t="s">
        <v>269</v>
      </c>
      <c r="AN77" s="170" t="s">
        <v>431</v>
      </c>
      <c r="AO77" s="162" t="s">
        <v>66</v>
      </c>
      <c r="AP77" s="111"/>
      <c r="AQ77" s="12"/>
      <c r="AR77" s="12"/>
      <c r="AS77" s="12"/>
      <c r="AT77" s="12"/>
      <c r="AU77" s="12"/>
      <c r="AV77" s="12"/>
      <c r="AW77" s="12"/>
      <c r="AX77" s="12"/>
    </row>
    <row r="78" spans="1:50" s="2" customFormat="1" x14ac:dyDescent="0.2">
      <c r="A78" s="135"/>
      <c r="B78" s="34"/>
      <c r="C78" s="34"/>
      <c r="D78" s="34"/>
      <c r="E78" s="34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4"/>
      <c r="Z78" s="12"/>
      <c r="AA78" s="12"/>
      <c r="AB78" s="12"/>
      <c r="AC78" s="18"/>
      <c r="AD78" s="11"/>
      <c r="AE78" s="11"/>
      <c r="AF78" s="11"/>
      <c r="AG78" s="12"/>
      <c r="AH78" s="156"/>
      <c r="AI78" s="159">
        <f t="shared" si="0"/>
        <v>7</v>
      </c>
      <c r="AJ78" s="160" t="str">
        <f t="shared" si="1"/>
        <v xml:space="preserve">Outil </v>
      </c>
      <c r="AK78" s="156" t="str">
        <f t="shared" si="7"/>
        <v>387</v>
      </c>
      <c r="AL78" s="173">
        <f t="shared" si="2"/>
        <v>5</v>
      </c>
      <c r="AM78" s="170" t="s">
        <v>270</v>
      </c>
      <c r="AN78" s="170" t="s">
        <v>432</v>
      </c>
      <c r="AO78" s="162" t="s">
        <v>350</v>
      </c>
      <c r="AP78" s="111"/>
      <c r="AQ78" s="12"/>
      <c r="AR78" s="12"/>
      <c r="AS78" s="12"/>
      <c r="AT78" s="12"/>
      <c r="AU78" s="12"/>
      <c r="AV78" s="12"/>
      <c r="AW78" s="12"/>
      <c r="AX78" s="12"/>
    </row>
    <row r="79" spans="1:50" s="2" customFormat="1" x14ac:dyDescent="0.2">
      <c r="A79" s="135"/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  <c r="Z79" s="12"/>
      <c r="AA79" s="12"/>
      <c r="AB79" s="12"/>
      <c r="AC79" s="18"/>
      <c r="AD79" s="11"/>
      <c r="AE79" s="11"/>
      <c r="AF79" s="11"/>
      <c r="AG79" s="12"/>
      <c r="AH79" s="156"/>
      <c r="AI79" s="159">
        <f t="shared" si="0"/>
        <v>0</v>
      </c>
      <c r="AJ79" s="160" t="e">
        <f t="shared" si="1"/>
        <v>#VALUE!</v>
      </c>
      <c r="AK79" s="156" t="str">
        <f t="shared" si="7"/>
        <v>388</v>
      </c>
      <c r="AL79" s="173">
        <f t="shared" si="2"/>
        <v>5</v>
      </c>
      <c r="AM79" s="170" t="s">
        <v>501</v>
      </c>
      <c r="AN79" s="170"/>
      <c r="AO79" s="162" t="s">
        <v>349</v>
      </c>
      <c r="AP79" s="111"/>
      <c r="AQ79" s="12"/>
      <c r="AR79" s="12"/>
      <c r="AS79" s="12"/>
      <c r="AT79" s="12"/>
      <c r="AU79" s="12"/>
      <c r="AV79" s="12"/>
      <c r="AW79" s="12"/>
      <c r="AX79" s="12"/>
    </row>
    <row r="80" spans="1:50" s="2" customFormat="1" x14ac:dyDescent="0.2">
      <c r="A80" s="135"/>
      <c r="B80" s="34"/>
      <c r="C80" s="34"/>
      <c r="D80" s="34"/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4"/>
      <c r="Z80" s="12"/>
      <c r="AA80" s="12"/>
      <c r="AB80" s="12"/>
      <c r="AC80" s="18"/>
      <c r="AD80" s="11"/>
      <c r="AE80" s="11"/>
      <c r="AF80" s="11"/>
      <c r="AG80" s="12"/>
      <c r="AH80" s="156"/>
      <c r="AI80" s="159">
        <f t="shared" si="0"/>
        <v>24</v>
      </c>
      <c r="AJ80" s="160" t="str">
        <f t="shared" si="1"/>
        <v>Zone globale Usinage (3</v>
      </c>
      <c r="AK80" s="156" t="str">
        <f t="shared" si="7"/>
        <v>391</v>
      </c>
      <c r="AL80" s="173">
        <f t="shared" si="2"/>
        <v>5</v>
      </c>
      <c r="AM80" s="170" t="s">
        <v>238</v>
      </c>
      <c r="AN80" s="170" t="s">
        <v>132</v>
      </c>
      <c r="AO80" s="162" t="s">
        <v>348</v>
      </c>
      <c r="AP80" s="111"/>
      <c r="AQ80" s="12"/>
      <c r="AR80" s="12"/>
      <c r="AS80" s="12"/>
      <c r="AT80" s="12"/>
      <c r="AU80" s="12"/>
      <c r="AV80" s="12"/>
      <c r="AW80" s="12"/>
      <c r="AX80" s="12"/>
    </row>
    <row r="81" spans="1:50" s="2" customFormat="1" x14ac:dyDescent="0.2">
      <c r="A81" s="135"/>
      <c r="B81" s="34"/>
      <c r="C81" s="34"/>
      <c r="D81" s="34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4"/>
      <c r="X81" s="34"/>
      <c r="Z81" s="12"/>
      <c r="AA81" s="12"/>
      <c r="AB81" s="12"/>
      <c r="AC81" s="18"/>
      <c r="AD81" s="11"/>
      <c r="AE81" s="11"/>
      <c r="AF81" s="11"/>
      <c r="AG81" s="12"/>
      <c r="AH81" s="156"/>
      <c r="AI81" s="159">
        <f t="shared" si="0"/>
        <v>20</v>
      </c>
      <c r="AJ81" s="160" t="str">
        <f t="shared" si="1"/>
        <v>Groupe d'aspiration</v>
      </c>
      <c r="AK81" s="156" t="str">
        <f t="shared" si="7"/>
        <v>395</v>
      </c>
      <c r="AL81" s="173">
        <f t="shared" si="2"/>
        <v>5</v>
      </c>
      <c r="AM81" s="170" t="s">
        <v>142</v>
      </c>
      <c r="AN81" s="170" t="s">
        <v>199</v>
      </c>
      <c r="AO81" s="162" t="s">
        <v>82</v>
      </c>
      <c r="AP81" s="111"/>
      <c r="AQ81" s="12"/>
      <c r="AR81" s="12"/>
      <c r="AS81" s="12"/>
      <c r="AT81" s="12"/>
      <c r="AU81" s="12"/>
      <c r="AV81" s="12"/>
      <c r="AW81" s="12"/>
      <c r="AX81" s="12"/>
    </row>
    <row r="82" spans="1:50" s="2" customFormat="1" x14ac:dyDescent="0.2">
      <c r="A82" s="135"/>
      <c r="B82" s="34"/>
      <c r="C82" s="34"/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Z82" s="12"/>
      <c r="AA82" s="12"/>
      <c r="AB82" s="12"/>
      <c r="AC82" s="18"/>
      <c r="AD82" s="11"/>
      <c r="AE82" s="11"/>
      <c r="AF82" s="11"/>
      <c r="AG82" s="12"/>
      <c r="AH82" s="156"/>
      <c r="AI82" s="159">
        <f t="shared" si="0"/>
        <v>25</v>
      </c>
      <c r="AJ82" s="160" t="str">
        <f t="shared" si="1"/>
        <v>Autre groupe d'aspiratio</v>
      </c>
      <c r="AK82" s="156" t="str">
        <f t="shared" si="7"/>
        <v>396</v>
      </c>
      <c r="AL82" s="173">
        <f t="shared" si="2"/>
        <v>5</v>
      </c>
      <c r="AM82" s="170" t="s">
        <v>245</v>
      </c>
      <c r="AN82" s="170" t="s">
        <v>246</v>
      </c>
      <c r="AO82" s="162" t="s">
        <v>38</v>
      </c>
      <c r="AP82" s="111"/>
      <c r="AQ82" s="12"/>
      <c r="AR82" s="12"/>
      <c r="AS82" s="12"/>
      <c r="AT82" s="12"/>
      <c r="AU82" s="12"/>
      <c r="AV82" s="12"/>
      <c r="AW82" s="12"/>
      <c r="AX82" s="12"/>
    </row>
    <row r="83" spans="1:50" s="2" customFormat="1" x14ac:dyDescent="0.2">
      <c r="A83" s="135"/>
      <c r="B83" s="34"/>
      <c r="C83" s="34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Z83" s="12"/>
      <c r="AA83" s="12"/>
      <c r="AB83" s="12"/>
      <c r="AC83" s="18"/>
      <c r="AD83" s="11"/>
      <c r="AE83" s="11"/>
      <c r="AF83" s="11"/>
      <c r="AG83" s="12"/>
      <c r="AH83" s="156"/>
      <c r="AI83" s="159">
        <f t="shared" si="0"/>
        <v>35</v>
      </c>
      <c r="AJ83" s="160" t="str">
        <f t="shared" si="1"/>
        <v>E.V rinçage évacuation jointoiemen</v>
      </c>
      <c r="AK83" s="156" t="str">
        <f t="shared" si="7"/>
        <v>397</v>
      </c>
      <c r="AL83" s="173">
        <f t="shared" si="2"/>
        <v>5</v>
      </c>
      <c r="AM83" s="170" t="s">
        <v>436</v>
      </c>
      <c r="AN83" s="170" t="s">
        <v>437</v>
      </c>
      <c r="AO83" s="162" t="s">
        <v>24</v>
      </c>
      <c r="AP83" s="111"/>
      <c r="AQ83" s="12"/>
      <c r="AR83" s="12"/>
      <c r="AS83" s="12"/>
      <c r="AT83" s="12"/>
      <c r="AU83" s="12"/>
      <c r="AV83" s="12"/>
      <c r="AW83" s="12"/>
      <c r="AX83" s="12"/>
    </row>
    <row r="84" spans="1:50" s="2" customFormat="1" x14ac:dyDescent="0.2">
      <c r="A84" s="135"/>
      <c r="B84" s="34"/>
      <c r="C84" s="34"/>
      <c r="D84" s="34"/>
      <c r="E84" s="34"/>
      <c r="F84" s="34"/>
      <c r="G84" s="34"/>
      <c r="H84" s="34"/>
      <c r="I84" s="34"/>
      <c r="J84" s="34"/>
      <c r="K84" s="34"/>
      <c r="L84" s="34"/>
      <c r="M84" s="34"/>
      <c r="N84" s="34"/>
      <c r="O84" s="34"/>
      <c r="P84" s="34"/>
      <c r="Q84" s="34"/>
      <c r="R84" s="34"/>
      <c r="S84" s="34"/>
      <c r="T84" s="34"/>
      <c r="U84" s="34"/>
      <c r="V84" s="34"/>
      <c r="W84" s="34"/>
      <c r="X84" s="34"/>
      <c r="Z84" s="12"/>
      <c r="AA84" s="12"/>
      <c r="AB84" s="12"/>
      <c r="AC84" s="18"/>
      <c r="AD84" s="11"/>
      <c r="AE84" s="11"/>
      <c r="AF84" s="11"/>
      <c r="AG84" s="12"/>
      <c r="AH84" s="156"/>
      <c r="AI84" s="159">
        <f t="shared" si="0"/>
        <v>16</v>
      </c>
      <c r="AJ84" s="160" t="str">
        <f t="shared" si="1"/>
        <v>Table pivotante</v>
      </c>
      <c r="AK84" s="156" t="str">
        <f t="shared" si="7"/>
        <v>400</v>
      </c>
      <c r="AL84" s="173">
        <f t="shared" si="2"/>
        <v>5</v>
      </c>
      <c r="AM84" s="170" t="s">
        <v>257</v>
      </c>
      <c r="AN84" s="170" t="s">
        <v>26</v>
      </c>
      <c r="AO84" s="162" t="s">
        <v>284</v>
      </c>
      <c r="AP84" s="111"/>
      <c r="AQ84" s="12"/>
      <c r="AR84" s="12"/>
      <c r="AS84" s="12"/>
      <c r="AT84" s="12"/>
      <c r="AU84" s="12"/>
      <c r="AV84" s="12"/>
      <c r="AW84" s="12"/>
      <c r="AX84" s="12"/>
    </row>
    <row r="85" spans="1:50" s="2" customFormat="1" x14ac:dyDescent="0.2">
      <c r="A85" s="135"/>
      <c r="B85" s="34"/>
      <c r="C85" s="34"/>
      <c r="D85" s="34"/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Z85" s="12"/>
      <c r="AA85" s="12"/>
      <c r="AB85" s="12"/>
      <c r="AC85" s="18"/>
      <c r="AD85" s="11"/>
      <c r="AE85" s="11"/>
      <c r="AF85" s="11"/>
      <c r="AG85" s="12"/>
      <c r="AH85" s="156"/>
      <c r="AI85" s="159">
        <f t="shared" si="0"/>
        <v>22</v>
      </c>
      <c r="AJ85" s="160" t="str">
        <f t="shared" si="1"/>
        <v>Table de mise à nivea</v>
      </c>
      <c r="AK85" s="156" t="str">
        <f t="shared" si="7"/>
        <v>410</v>
      </c>
      <c r="AL85" s="173">
        <f t="shared" si="2"/>
        <v>5</v>
      </c>
      <c r="AM85" s="170" t="s">
        <v>256</v>
      </c>
      <c r="AN85" s="170" t="s">
        <v>96</v>
      </c>
      <c r="AO85" s="162" t="s">
        <v>333</v>
      </c>
      <c r="AP85" s="111"/>
      <c r="AQ85" s="12"/>
      <c r="AR85" s="12"/>
      <c r="AS85" s="12"/>
      <c r="AT85" s="12"/>
      <c r="AU85" s="12"/>
      <c r="AV85" s="12"/>
      <c r="AW85" s="12"/>
      <c r="AX85" s="12"/>
    </row>
    <row r="86" spans="1:50" s="2" customFormat="1" x14ac:dyDescent="0.2">
      <c r="A86" s="135"/>
      <c r="B86" s="34"/>
      <c r="C86" s="34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Z86" s="12"/>
      <c r="AA86" s="12"/>
      <c r="AB86" s="12"/>
      <c r="AC86" s="18"/>
      <c r="AD86" s="11"/>
      <c r="AE86" s="11"/>
      <c r="AF86" s="11"/>
      <c r="AG86" s="12"/>
      <c r="AH86" s="156"/>
      <c r="AI86" s="159">
        <f t="shared" ref="AI86:AI149" si="8">LEN(AN86)</f>
        <v>22</v>
      </c>
      <c r="AJ86" s="160" t="str">
        <f t="shared" ref="AJ86:AJ149" si="9">LEFT(AN86,AI86-1)</f>
        <v>Transbordeur basculeu</v>
      </c>
      <c r="AK86" s="156" t="str">
        <f t="shared" si="7"/>
        <v>420</v>
      </c>
      <c r="AL86" s="173">
        <f t="shared" si="2"/>
        <v>5</v>
      </c>
      <c r="AM86" s="170" t="s">
        <v>258</v>
      </c>
      <c r="AN86" s="170" t="s">
        <v>182</v>
      </c>
      <c r="AO86" s="162" t="s">
        <v>377</v>
      </c>
      <c r="AP86" s="111"/>
      <c r="AQ86" s="12"/>
      <c r="AR86" s="12"/>
      <c r="AS86" s="12"/>
      <c r="AT86" s="12"/>
      <c r="AU86" s="12"/>
      <c r="AV86" s="12"/>
      <c r="AW86" s="12"/>
      <c r="AX86" s="12"/>
    </row>
    <row r="87" spans="1:50" s="2" customFormat="1" x14ac:dyDescent="0.2">
      <c r="A87" s="135"/>
      <c r="B87" s="34"/>
      <c r="C87" s="34"/>
      <c r="D87" s="34"/>
      <c r="E87" s="34"/>
      <c r="F87" s="34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Z87" s="12"/>
      <c r="AA87" s="12"/>
      <c r="AB87" s="12"/>
      <c r="AC87" s="18"/>
      <c r="AD87" s="11"/>
      <c r="AE87" s="11"/>
      <c r="AF87" s="11"/>
      <c r="AG87" s="12"/>
      <c r="AH87" s="156"/>
      <c r="AI87" s="159">
        <f t="shared" si="8"/>
        <v>22</v>
      </c>
      <c r="AJ87" s="160" t="str">
        <f t="shared" si="9"/>
        <v>Postes de stockage n°</v>
      </c>
      <c r="AK87" s="156" t="str">
        <f t="shared" si="7"/>
        <v>425</v>
      </c>
      <c r="AL87" s="173">
        <f t="shared" ref="AL87:AL151" si="10">LEN(AM87)</f>
        <v>5</v>
      </c>
      <c r="AM87" s="170" t="s">
        <v>271</v>
      </c>
      <c r="AN87" s="170" t="s">
        <v>75</v>
      </c>
      <c r="AO87" s="162" t="s">
        <v>389</v>
      </c>
      <c r="AP87" s="111"/>
      <c r="AQ87" s="12"/>
      <c r="AR87" s="12"/>
      <c r="AS87" s="12"/>
      <c r="AT87" s="12"/>
      <c r="AU87" s="12"/>
      <c r="AV87" s="12"/>
      <c r="AW87" s="12"/>
      <c r="AX87" s="12"/>
    </row>
    <row r="88" spans="1:50" s="2" customFormat="1" x14ac:dyDescent="0.2">
      <c r="A88" s="135"/>
      <c r="B88" s="34"/>
      <c r="C88" s="34"/>
      <c r="D88" s="34"/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Z88" s="12"/>
      <c r="AA88" s="12"/>
      <c r="AB88" s="12"/>
      <c r="AC88" s="18"/>
      <c r="AD88" s="11"/>
      <c r="AE88" s="11"/>
      <c r="AF88" s="11"/>
      <c r="AG88" s="12"/>
      <c r="AH88" s="156"/>
      <c r="AI88" s="159">
        <f t="shared" si="8"/>
        <v>12</v>
      </c>
      <c r="AJ88" s="160" t="str">
        <f t="shared" si="9"/>
        <v>Zone Montag</v>
      </c>
      <c r="AK88" s="156" t="str">
        <f t="shared" si="7"/>
        <v>430</v>
      </c>
      <c r="AL88" s="173">
        <f t="shared" si="10"/>
        <v>5</v>
      </c>
      <c r="AM88" s="170" t="s">
        <v>261</v>
      </c>
      <c r="AN88" s="170" t="s">
        <v>91</v>
      </c>
      <c r="AO88" s="162" t="s">
        <v>39</v>
      </c>
      <c r="AP88" s="111"/>
      <c r="AQ88" s="12"/>
      <c r="AR88" s="12"/>
      <c r="AS88" s="12"/>
      <c r="AT88" s="12"/>
      <c r="AU88" s="12"/>
      <c r="AV88" s="12"/>
      <c r="AW88" s="12"/>
      <c r="AX88" s="12"/>
    </row>
    <row r="89" spans="1:50" s="2" customFormat="1" x14ac:dyDescent="0.2">
      <c r="A89" s="135"/>
      <c r="B89" s="34"/>
      <c r="C89" s="34"/>
      <c r="D89" s="34"/>
      <c r="E89" s="34"/>
      <c r="F89" s="34"/>
      <c r="G89" s="34"/>
      <c r="H89" s="34"/>
      <c r="I89" s="34"/>
      <c r="J89" s="34"/>
      <c r="K89" s="34"/>
      <c r="L89" s="34"/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Z89" s="12"/>
      <c r="AA89" s="12"/>
      <c r="AB89" s="12"/>
      <c r="AC89" s="18"/>
      <c r="AD89" s="11"/>
      <c r="AE89" s="11"/>
      <c r="AF89" s="11"/>
      <c r="AG89" s="12"/>
      <c r="AH89" s="156"/>
      <c r="AI89" s="159">
        <f t="shared" si="8"/>
        <v>26</v>
      </c>
      <c r="AJ89" s="160" t="str">
        <f t="shared" si="9"/>
        <v xml:space="preserve">Poste montage équipement </v>
      </c>
      <c r="AK89" s="156" t="str">
        <f t="shared" si="7"/>
        <v>431</v>
      </c>
      <c r="AL89" s="173">
        <f t="shared" si="10"/>
        <v>5</v>
      </c>
      <c r="AM89" s="170" t="s">
        <v>195</v>
      </c>
      <c r="AN89" s="170" t="s">
        <v>205</v>
      </c>
      <c r="AO89" s="162" t="s">
        <v>404</v>
      </c>
      <c r="AP89" s="111"/>
      <c r="AQ89" s="12"/>
      <c r="AR89" s="12"/>
      <c r="AS89" s="12"/>
      <c r="AT89" s="12"/>
      <c r="AU89" s="12"/>
      <c r="AV89" s="12"/>
      <c r="AW89" s="12"/>
      <c r="AX89" s="12"/>
    </row>
    <row r="90" spans="1:50" s="2" customFormat="1" x14ac:dyDescent="0.2">
      <c r="A90" s="135"/>
      <c r="B90" s="34"/>
      <c r="C90" s="34"/>
      <c r="D90" s="34"/>
      <c r="E90" s="34"/>
      <c r="F90" s="34"/>
      <c r="G90" s="34"/>
      <c r="H90" s="34"/>
      <c r="I90" s="34"/>
      <c r="J90" s="34"/>
      <c r="K90" s="34"/>
      <c r="L90" s="34"/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Z90" s="12"/>
      <c r="AA90" s="12"/>
      <c r="AB90" s="12"/>
      <c r="AC90" s="18"/>
      <c r="AD90" s="11"/>
      <c r="AE90" s="11"/>
      <c r="AF90" s="11"/>
      <c r="AG90" s="12"/>
      <c r="AH90" s="156"/>
      <c r="AI90" s="159">
        <f t="shared" si="8"/>
        <v>26</v>
      </c>
      <c r="AJ90" s="160" t="str">
        <f t="shared" si="9"/>
        <v xml:space="preserve">Poste montage équipement </v>
      </c>
      <c r="AK90" s="156" t="str">
        <f t="shared" si="7"/>
        <v>432</v>
      </c>
      <c r="AL90" s="173">
        <f t="shared" si="10"/>
        <v>5</v>
      </c>
      <c r="AM90" s="170" t="s">
        <v>234</v>
      </c>
      <c r="AN90" s="170" t="s">
        <v>206</v>
      </c>
      <c r="AO90" s="162" t="s">
        <v>405</v>
      </c>
      <c r="AP90" s="111"/>
      <c r="AQ90" s="12"/>
      <c r="AR90" s="12"/>
      <c r="AS90" s="12"/>
      <c r="AT90" s="12"/>
      <c r="AU90" s="12"/>
      <c r="AV90" s="12"/>
      <c r="AW90" s="12"/>
      <c r="AX90" s="12"/>
    </row>
    <row r="91" spans="1:50" s="2" customFormat="1" x14ac:dyDescent="0.2">
      <c r="A91" s="135"/>
      <c r="B91" s="34"/>
      <c r="C91" s="34"/>
      <c r="D91" s="34"/>
      <c r="E91" s="34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4"/>
      <c r="Z91" s="12"/>
      <c r="AA91" s="12"/>
      <c r="AB91" s="12"/>
      <c r="AC91" s="18"/>
      <c r="AD91" s="11"/>
      <c r="AE91" s="11"/>
      <c r="AF91" s="11"/>
      <c r="AG91" s="12"/>
      <c r="AH91" s="156"/>
      <c r="AI91" s="159">
        <f t="shared" si="8"/>
        <v>26</v>
      </c>
      <c r="AJ91" s="160" t="str">
        <f t="shared" si="9"/>
        <v xml:space="preserve">Poste montage équipement </v>
      </c>
      <c r="AK91" s="156" t="str">
        <f t="shared" si="7"/>
        <v>433</v>
      </c>
      <c r="AL91" s="173">
        <f t="shared" si="10"/>
        <v>5</v>
      </c>
      <c r="AM91" s="170" t="s">
        <v>233</v>
      </c>
      <c r="AN91" s="170" t="s">
        <v>207</v>
      </c>
      <c r="AO91" s="162" t="s">
        <v>407</v>
      </c>
      <c r="AP91" s="111"/>
      <c r="AQ91" s="12"/>
      <c r="AR91" s="12"/>
      <c r="AS91" s="12"/>
      <c r="AT91" s="12"/>
      <c r="AU91" s="12"/>
      <c r="AV91" s="12"/>
      <c r="AW91" s="12"/>
      <c r="AX91" s="12"/>
    </row>
    <row r="92" spans="1:50" s="2" customFormat="1" x14ac:dyDescent="0.2">
      <c r="A92" s="135"/>
      <c r="B92" s="34"/>
      <c r="C92" s="34"/>
      <c r="D92" s="34"/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34"/>
      <c r="R92" s="34"/>
      <c r="S92" s="34"/>
      <c r="T92" s="34"/>
      <c r="U92" s="34"/>
      <c r="V92" s="34"/>
      <c r="W92" s="34"/>
      <c r="X92" s="34"/>
      <c r="Z92" s="12"/>
      <c r="AA92" s="12"/>
      <c r="AB92" s="12"/>
      <c r="AC92" s="18"/>
      <c r="AD92" s="11"/>
      <c r="AE92" s="11"/>
      <c r="AF92" s="11"/>
      <c r="AG92" s="12"/>
      <c r="AH92" s="156"/>
      <c r="AI92" s="159">
        <f t="shared" si="8"/>
        <v>26</v>
      </c>
      <c r="AJ92" s="160" t="str">
        <f t="shared" si="9"/>
        <v xml:space="preserve">Poste montage équipement </v>
      </c>
      <c r="AK92" s="156" t="str">
        <f t="shared" si="7"/>
        <v>434</v>
      </c>
      <c r="AL92" s="173">
        <f t="shared" si="10"/>
        <v>5</v>
      </c>
      <c r="AM92" s="170" t="s">
        <v>235</v>
      </c>
      <c r="AN92" s="170" t="s">
        <v>208</v>
      </c>
      <c r="AO92" s="161" t="s">
        <v>408</v>
      </c>
      <c r="AP92" s="111"/>
      <c r="AQ92" s="12"/>
      <c r="AR92" s="12"/>
      <c r="AS92" s="12"/>
      <c r="AT92" s="12"/>
      <c r="AU92" s="12"/>
      <c r="AV92" s="12"/>
      <c r="AW92" s="12"/>
      <c r="AX92" s="12"/>
    </row>
    <row r="93" spans="1:50" s="2" customFormat="1" x14ac:dyDescent="0.2">
      <c r="A93" s="135"/>
      <c r="B93" s="34"/>
      <c r="C93" s="34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4"/>
      <c r="Z93" s="12"/>
      <c r="AA93" s="12"/>
      <c r="AB93" s="12"/>
      <c r="AC93" s="18"/>
      <c r="AD93" s="11"/>
      <c r="AE93" s="11"/>
      <c r="AF93" s="11"/>
      <c r="AG93" s="12"/>
      <c r="AH93" s="156"/>
      <c r="AI93" s="159">
        <f t="shared" si="8"/>
        <v>26</v>
      </c>
      <c r="AJ93" s="160" t="str">
        <f t="shared" si="9"/>
        <v xml:space="preserve">Poste montage équipement </v>
      </c>
      <c r="AK93" s="156" t="str">
        <f t="shared" si="7"/>
        <v>435</v>
      </c>
      <c r="AL93" s="173">
        <f t="shared" si="10"/>
        <v>5</v>
      </c>
      <c r="AM93" s="170" t="s">
        <v>281</v>
      </c>
      <c r="AN93" s="170" t="s">
        <v>209</v>
      </c>
      <c r="AO93" s="162" t="s">
        <v>409</v>
      </c>
      <c r="AP93" s="111"/>
      <c r="AQ93" s="12"/>
      <c r="AR93" s="12"/>
      <c r="AS93" s="12"/>
      <c r="AT93" s="12"/>
      <c r="AU93" s="12"/>
      <c r="AV93" s="12"/>
      <c r="AW93" s="12"/>
      <c r="AX93" s="12"/>
    </row>
    <row r="94" spans="1:50" s="2" customFormat="1" x14ac:dyDescent="0.2">
      <c r="A94" s="135"/>
      <c r="B94" s="34"/>
      <c r="C94" s="34"/>
      <c r="D94" s="34"/>
      <c r="E94" s="34"/>
      <c r="F94" s="34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s="34"/>
      <c r="S94" s="34"/>
      <c r="T94" s="34"/>
      <c r="U94" s="34"/>
      <c r="V94" s="34"/>
      <c r="W94" s="34"/>
      <c r="X94" s="34"/>
      <c r="Z94" s="12"/>
      <c r="AA94" s="12"/>
      <c r="AB94" s="12"/>
      <c r="AC94" s="18"/>
      <c r="AD94" s="11"/>
      <c r="AE94" s="11"/>
      <c r="AF94" s="11"/>
      <c r="AG94" s="12"/>
      <c r="AH94" s="156"/>
      <c r="AI94" s="159">
        <f t="shared" si="8"/>
        <v>26</v>
      </c>
      <c r="AJ94" s="160" t="str">
        <f t="shared" si="9"/>
        <v xml:space="preserve">Poste montage équipement </v>
      </c>
      <c r="AK94" s="156" t="str">
        <f t="shared" si="7"/>
        <v>436</v>
      </c>
      <c r="AL94" s="173">
        <f t="shared" si="10"/>
        <v>5</v>
      </c>
      <c r="AM94" s="170" t="s">
        <v>95</v>
      </c>
      <c r="AN94" s="170" t="s">
        <v>210</v>
      </c>
      <c r="AO94" s="161" t="s">
        <v>419</v>
      </c>
      <c r="AP94" s="111"/>
      <c r="AQ94" s="12"/>
      <c r="AR94" s="12"/>
      <c r="AS94" s="12"/>
      <c r="AT94" s="12"/>
      <c r="AU94" s="12"/>
      <c r="AV94" s="12"/>
      <c r="AW94" s="12"/>
      <c r="AX94" s="12"/>
    </row>
    <row r="95" spans="1:50" s="2" customFormat="1" x14ac:dyDescent="0.2">
      <c r="A95" s="135"/>
      <c r="B95" s="34"/>
      <c r="C95" s="34"/>
      <c r="D95" s="34"/>
      <c r="E95" s="34"/>
      <c r="F95" s="34"/>
      <c r="G95" s="34"/>
      <c r="H95" s="34"/>
      <c r="I95" s="34"/>
      <c r="J95" s="34"/>
      <c r="K95" s="34"/>
      <c r="L95" s="34"/>
      <c r="M95" s="34"/>
      <c r="N95" s="34"/>
      <c r="O95" s="34"/>
      <c r="P95" s="34"/>
      <c r="Q95" s="34"/>
      <c r="R95" s="34"/>
      <c r="S95" s="34"/>
      <c r="T95" s="34"/>
      <c r="U95" s="34"/>
      <c r="V95" s="34"/>
      <c r="W95" s="34"/>
      <c r="X95" s="34"/>
      <c r="Z95" s="12"/>
      <c r="AA95" s="12"/>
      <c r="AB95" s="12"/>
      <c r="AC95" s="18"/>
      <c r="AD95" s="11"/>
      <c r="AE95" s="11"/>
      <c r="AF95" s="11"/>
      <c r="AG95" s="12"/>
      <c r="AH95" s="156"/>
      <c r="AI95" s="159">
        <f t="shared" si="8"/>
        <v>22</v>
      </c>
      <c r="AJ95" s="160" t="str">
        <f t="shared" si="9"/>
        <v>Postes de stockage n°</v>
      </c>
      <c r="AK95" s="156" t="str">
        <f t="shared" si="7"/>
        <v>437</v>
      </c>
      <c r="AL95" s="173">
        <f t="shared" si="10"/>
        <v>5</v>
      </c>
      <c r="AM95" s="170" t="s">
        <v>272</v>
      </c>
      <c r="AN95" s="170" t="s">
        <v>286</v>
      </c>
      <c r="AO95" s="161" t="s">
        <v>410</v>
      </c>
      <c r="AP95" s="111"/>
      <c r="AQ95" s="12"/>
      <c r="AR95" s="12"/>
      <c r="AS95" s="12"/>
      <c r="AT95" s="12"/>
      <c r="AU95" s="12"/>
      <c r="AV95" s="12"/>
      <c r="AW95" s="12"/>
      <c r="AX95" s="12"/>
    </row>
    <row r="96" spans="1:50" s="2" customFormat="1" x14ac:dyDescent="0.2">
      <c r="A96" s="135"/>
      <c r="B96" s="34"/>
      <c r="C96" s="34"/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4"/>
      <c r="X96" s="34"/>
      <c r="Z96" s="12"/>
      <c r="AA96" s="12"/>
      <c r="AB96" s="12"/>
      <c r="AC96" s="18"/>
      <c r="AD96" s="11"/>
      <c r="AE96" s="11"/>
      <c r="AF96" s="11"/>
      <c r="AG96" s="12"/>
      <c r="AH96" s="156"/>
      <c r="AI96" s="159">
        <f t="shared" si="8"/>
        <v>18</v>
      </c>
      <c r="AJ96" s="160" t="str">
        <f t="shared" si="9"/>
        <v>Poste d'assemblag</v>
      </c>
      <c r="AK96" s="156" t="str">
        <f t="shared" si="7"/>
        <v>439</v>
      </c>
      <c r="AL96" s="173">
        <f t="shared" si="10"/>
        <v>5</v>
      </c>
      <c r="AM96" s="170" t="s">
        <v>273</v>
      </c>
      <c r="AN96" s="170" t="s">
        <v>211</v>
      </c>
      <c r="AO96" s="161" t="s">
        <v>411</v>
      </c>
      <c r="AP96" s="111"/>
      <c r="AQ96" s="12"/>
      <c r="AR96" s="12"/>
      <c r="AS96" s="12"/>
      <c r="AT96" s="12"/>
      <c r="AU96" s="12"/>
      <c r="AV96" s="12"/>
      <c r="AW96" s="12"/>
      <c r="AX96" s="12"/>
    </row>
    <row r="97" spans="1:50" s="2" customFormat="1" x14ac:dyDescent="0.2">
      <c r="A97" s="135"/>
      <c r="B97" s="34"/>
      <c r="C97" s="34"/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  <c r="R97" s="34"/>
      <c r="S97" s="34"/>
      <c r="T97" s="34"/>
      <c r="U97" s="34"/>
      <c r="V97" s="34"/>
      <c r="W97" s="34"/>
      <c r="X97" s="34"/>
      <c r="Z97" s="12"/>
      <c r="AA97" s="12"/>
      <c r="AB97" s="12"/>
      <c r="AC97" s="18"/>
      <c r="AD97" s="11"/>
      <c r="AE97" s="11"/>
      <c r="AF97" s="11"/>
      <c r="AG97" s="12"/>
      <c r="AH97" s="156"/>
      <c r="AI97" s="159">
        <f t="shared" si="8"/>
        <v>31</v>
      </c>
      <c r="AJ97" s="160" t="str">
        <f t="shared" si="9"/>
        <v>Table de finition des plancher</v>
      </c>
      <c r="AK97" s="156" t="str">
        <f t="shared" si="7"/>
        <v>450</v>
      </c>
      <c r="AL97" s="173">
        <f t="shared" si="10"/>
        <v>5</v>
      </c>
      <c r="AM97" s="170" t="s">
        <v>280</v>
      </c>
      <c r="AN97" s="170" t="s">
        <v>80</v>
      </c>
      <c r="AO97" s="161" t="s">
        <v>415</v>
      </c>
      <c r="AP97" s="111"/>
      <c r="AQ97" s="12"/>
      <c r="AR97" s="12"/>
      <c r="AS97" s="12"/>
      <c r="AT97" s="12"/>
      <c r="AU97" s="12"/>
      <c r="AV97" s="12"/>
      <c r="AW97" s="12"/>
      <c r="AX97" s="12"/>
    </row>
    <row r="98" spans="1:50" s="2" customFormat="1" x14ac:dyDescent="0.2">
      <c r="A98" s="135"/>
      <c r="B98" s="34"/>
      <c r="C98" s="34"/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  <c r="R98" s="34"/>
      <c r="S98" s="34"/>
      <c r="T98" s="34"/>
      <c r="U98" s="34"/>
      <c r="V98" s="34"/>
      <c r="W98" s="34"/>
      <c r="X98" s="34"/>
      <c r="Z98" s="12"/>
      <c r="AA98" s="12"/>
      <c r="AB98" s="12"/>
      <c r="AC98" s="18"/>
      <c r="AD98" s="11"/>
      <c r="AE98" s="11"/>
      <c r="AF98" s="11"/>
      <c r="AG98" s="12"/>
      <c r="AH98" s="156"/>
      <c r="AI98" s="159">
        <f t="shared" si="8"/>
        <v>20</v>
      </c>
      <c r="AJ98" s="160" t="str">
        <f t="shared" si="9"/>
        <v>Transbordeur combin</v>
      </c>
      <c r="AK98" s="156" t="str">
        <f t="shared" si="7"/>
        <v>460</v>
      </c>
      <c r="AL98" s="173">
        <f t="shared" si="10"/>
        <v>5</v>
      </c>
      <c r="AM98" s="170" t="s">
        <v>220</v>
      </c>
      <c r="AN98" s="170" t="s">
        <v>0</v>
      </c>
      <c r="AO98" s="162" t="s">
        <v>420</v>
      </c>
      <c r="AP98" s="111"/>
      <c r="AQ98" s="12"/>
      <c r="AR98" s="12"/>
      <c r="AS98" s="12"/>
      <c r="AT98" s="12"/>
      <c r="AU98" s="12"/>
      <c r="AV98" s="12"/>
      <c r="AW98" s="12"/>
      <c r="AX98" s="12"/>
    </row>
    <row r="99" spans="1:50" s="2" customFormat="1" x14ac:dyDescent="0.2">
      <c r="A99" s="135"/>
      <c r="B99" s="34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Z99" s="12"/>
      <c r="AA99" s="12"/>
      <c r="AB99" s="12"/>
      <c r="AC99" s="18"/>
      <c r="AD99" s="11"/>
      <c r="AE99" s="11"/>
      <c r="AF99" s="11"/>
      <c r="AG99" s="12"/>
      <c r="AH99" s="156"/>
      <c r="AI99" s="159">
        <f t="shared" si="8"/>
        <v>24</v>
      </c>
      <c r="AJ99" s="160" t="str">
        <f t="shared" si="9"/>
        <v>Table assemblage cabine</v>
      </c>
      <c r="AK99" s="156" t="str">
        <f t="shared" si="7"/>
        <v>465</v>
      </c>
      <c r="AL99" s="173">
        <f t="shared" si="10"/>
        <v>5</v>
      </c>
      <c r="AM99" s="170" t="s">
        <v>274</v>
      </c>
      <c r="AN99" s="170" t="s">
        <v>212</v>
      </c>
      <c r="AO99" s="162" t="s">
        <v>421</v>
      </c>
      <c r="AP99" s="111"/>
      <c r="AQ99" s="12"/>
      <c r="AR99" s="12"/>
      <c r="AS99" s="12"/>
      <c r="AT99" s="12"/>
      <c r="AU99" s="12"/>
      <c r="AV99" s="12"/>
      <c r="AW99" s="12"/>
      <c r="AX99" s="12"/>
    </row>
    <row r="100" spans="1:50" s="2" customFormat="1" x14ac:dyDescent="0.2">
      <c r="A100" s="135"/>
      <c r="B100" s="34"/>
      <c r="C100" s="34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  <c r="R100" s="34"/>
      <c r="S100" s="34"/>
      <c r="T100" s="34"/>
      <c r="U100" s="34"/>
      <c r="V100" s="34"/>
      <c r="W100" s="34"/>
      <c r="X100" s="34"/>
      <c r="Z100" s="12"/>
      <c r="AA100" s="12"/>
      <c r="AB100" s="12"/>
      <c r="AC100" s="18"/>
      <c r="AD100" s="11"/>
      <c r="AE100" s="11"/>
      <c r="AF100" s="11"/>
      <c r="AG100" s="12"/>
      <c r="AH100" s="156"/>
      <c r="AI100" s="159">
        <f t="shared" si="8"/>
        <v>15</v>
      </c>
      <c r="AJ100" s="160" t="str">
        <f t="shared" si="9"/>
        <v>Scie à panneau</v>
      </c>
      <c r="AK100" s="156" t="str">
        <f t="shared" si="7"/>
        <v>481</v>
      </c>
      <c r="AL100" s="173">
        <f t="shared" si="10"/>
        <v>5</v>
      </c>
      <c r="AM100" s="170" t="s">
        <v>46</v>
      </c>
      <c r="AN100" s="170" t="s">
        <v>74</v>
      </c>
      <c r="AO100" s="162" t="s">
        <v>467</v>
      </c>
      <c r="AP100" s="111"/>
      <c r="AQ100" s="12"/>
      <c r="AR100" s="12"/>
      <c r="AS100" s="12"/>
      <c r="AT100" s="12"/>
      <c r="AU100" s="12"/>
      <c r="AV100" s="12"/>
      <c r="AW100" s="12"/>
      <c r="AX100" s="12"/>
    </row>
    <row r="101" spans="1:50" s="2" customFormat="1" x14ac:dyDescent="0.2">
      <c r="A101" s="135"/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  <c r="R101" s="34"/>
      <c r="S101" s="34"/>
      <c r="T101" s="34"/>
      <c r="U101" s="34"/>
      <c r="V101" s="34"/>
      <c r="W101" s="34"/>
      <c r="X101" s="34"/>
      <c r="Z101" s="12"/>
      <c r="AA101" s="12"/>
      <c r="AB101" s="12"/>
      <c r="AC101" s="18"/>
      <c r="AD101" s="11"/>
      <c r="AE101" s="11"/>
      <c r="AF101" s="11"/>
      <c r="AG101" s="12"/>
      <c r="AH101" s="156"/>
      <c r="AI101" s="159">
        <f t="shared" si="8"/>
        <v>27</v>
      </c>
      <c r="AJ101" s="160" t="str">
        <f t="shared" si="9"/>
        <v>Convoyeur pas à pas (court</v>
      </c>
      <c r="AK101" s="156" t="str">
        <f t="shared" si="7"/>
        <v>491</v>
      </c>
      <c r="AL101" s="173">
        <f t="shared" si="10"/>
        <v>5</v>
      </c>
      <c r="AM101" s="170" t="s">
        <v>77</v>
      </c>
      <c r="AN101" s="170" t="s">
        <v>154</v>
      </c>
      <c r="AO101" s="162"/>
      <c r="AP101" s="111"/>
      <c r="AQ101" s="12"/>
      <c r="AR101" s="12"/>
      <c r="AS101" s="12"/>
      <c r="AT101" s="12"/>
      <c r="AU101" s="12"/>
      <c r="AV101" s="12"/>
      <c r="AW101" s="12"/>
      <c r="AX101" s="12"/>
    </row>
    <row r="102" spans="1:50" s="2" customFormat="1" x14ac:dyDescent="0.2">
      <c r="A102" s="135"/>
      <c r="B102" s="34"/>
      <c r="C102" s="34"/>
      <c r="D102" s="34"/>
      <c r="E102" s="34"/>
      <c r="F102" s="34"/>
      <c r="G102" s="34"/>
      <c r="H102" s="34"/>
      <c r="I102" s="34"/>
      <c r="J102" s="34"/>
      <c r="K102" s="34"/>
      <c r="L102" s="34"/>
      <c r="M102" s="34"/>
      <c r="N102" s="34"/>
      <c r="O102" s="34"/>
      <c r="P102" s="34"/>
      <c r="Q102" s="34"/>
      <c r="R102" s="34"/>
      <c r="S102" s="34"/>
      <c r="T102" s="34"/>
      <c r="U102" s="34"/>
      <c r="V102" s="34"/>
      <c r="W102" s="34"/>
      <c r="X102" s="34"/>
      <c r="Z102" s="12"/>
      <c r="AA102" s="12"/>
      <c r="AB102" s="12"/>
      <c r="AC102" s="18"/>
      <c r="AD102" s="11"/>
      <c r="AE102" s="11"/>
      <c r="AF102" s="11"/>
      <c r="AG102" s="12"/>
      <c r="AH102" s="156"/>
      <c r="AI102" s="159">
        <f t="shared" si="8"/>
        <v>26</v>
      </c>
      <c r="AJ102" s="160" t="str">
        <f t="shared" si="9"/>
        <v>Convoyeur pas à pas (long</v>
      </c>
      <c r="AK102" s="156" t="str">
        <f t="shared" ref="AK102:AK166" si="11">RIGHT(AM102,AL102-2)</f>
        <v>492</v>
      </c>
      <c r="AL102" s="173">
        <f t="shared" si="10"/>
        <v>5</v>
      </c>
      <c r="AM102" s="170" t="s">
        <v>275</v>
      </c>
      <c r="AN102" s="170" t="s">
        <v>155</v>
      </c>
      <c r="AO102" s="162"/>
      <c r="AP102" s="111"/>
      <c r="AQ102" s="12"/>
      <c r="AR102" s="12"/>
      <c r="AS102" s="12"/>
      <c r="AT102" s="12"/>
      <c r="AU102" s="12"/>
      <c r="AV102" s="12"/>
      <c r="AW102" s="12"/>
      <c r="AX102" s="12"/>
    </row>
    <row r="103" spans="1:50" s="2" customFormat="1" x14ac:dyDescent="0.2">
      <c r="A103" s="135"/>
      <c r="B103" s="34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Z103" s="12"/>
      <c r="AA103" s="12"/>
      <c r="AB103" s="12"/>
      <c r="AC103" s="32"/>
      <c r="AD103" s="12"/>
      <c r="AE103" s="12"/>
      <c r="AF103" s="12"/>
      <c r="AG103" s="12"/>
      <c r="AH103" s="156"/>
      <c r="AI103" s="159">
        <f t="shared" si="8"/>
        <v>19</v>
      </c>
      <c r="AJ103" s="160" t="str">
        <f t="shared" si="9"/>
        <v>Banc de test en ea</v>
      </c>
      <c r="AK103" s="156" t="str">
        <f t="shared" si="11"/>
        <v>495</v>
      </c>
      <c r="AL103" s="173">
        <f t="shared" si="10"/>
        <v>5</v>
      </c>
      <c r="AM103" s="170" t="s">
        <v>153</v>
      </c>
      <c r="AN103" s="170" t="s">
        <v>227</v>
      </c>
      <c r="AO103" s="162"/>
      <c r="AP103" s="111"/>
      <c r="AQ103" s="12"/>
      <c r="AR103" s="12"/>
      <c r="AS103" s="12"/>
      <c r="AT103" s="12"/>
      <c r="AU103" s="12"/>
      <c r="AV103" s="12"/>
      <c r="AW103" s="12"/>
      <c r="AX103" s="12"/>
    </row>
    <row r="104" spans="1:50" s="2" customFormat="1" x14ac:dyDescent="0.2">
      <c r="A104" s="135"/>
      <c r="B104" s="34"/>
      <c r="C104" s="34"/>
      <c r="D104" s="34"/>
      <c r="E104" s="34"/>
      <c r="F104" s="34"/>
      <c r="G104" s="34"/>
      <c r="H104" s="34"/>
      <c r="I104" s="34"/>
      <c r="J104" s="34"/>
      <c r="K104" s="34"/>
      <c r="L104" s="34"/>
      <c r="M104" s="34"/>
      <c r="N104" s="34"/>
      <c r="O104" s="34"/>
      <c r="P104" s="34"/>
      <c r="Q104" s="34"/>
      <c r="R104" s="34"/>
      <c r="S104" s="34"/>
      <c r="T104" s="34"/>
      <c r="U104" s="34"/>
      <c r="V104" s="34"/>
      <c r="W104" s="34"/>
      <c r="X104" s="34"/>
      <c r="Z104" s="12"/>
      <c r="AA104" s="12"/>
      <c r="AB104" s="12"/>
      <c r="AC104" s="32"/>
      <c r="AD104" s="12"/>
      <c r="AE104" s="12"/>
      <c r="AF104" s="12"/>
      <c r="AG104" s="12"/>
      <c r="AH104" s="156"/>
      <c r="AI104" s="159">
        <f t="shared" si="8"/>
        <v>26</v>
      </c>
      <c r="AJ104" s="160" t="str">
        <f t="shared" si="9"/>
        <v>Zone globale Transfert (4</v>
      </c>
      <c r="AK104" s="156" t="str">
        <f t="shared" si="11"/>
        <v>499</v>
      </c>
      <c r="AL104" s="173">
        <f t="shared" si="10"/>
        <v>5</v>
      </c>
      <c r="AM104" s="170" t="s">
        <v>97</v>
      </c>
      <c r="AN104" s="170" t="s">
        <v>213</v>
      </c>
      <c r="AO104" s="162"/>
      <c r="AP104" s="111"/>
      <c r="AQ104" s="12"/>
      <c r="AR104" s="12"/>
      <c r="AS104" s="12"/>
      <c r="AT104" s="12"/>
      <c r="AU104" s="12"/>
      <c r="AV104" s="12"/>
      <c r="AW104" s="12"/>
      <c r="AX104" s="12"/>
    </row>
    <row r="105" spans="1:50" s="2" customFormat="1" x14ac:dyDescent="0.2">
      <c r="A105" s="135"/>
      <c r="B105" s="34"/>
      <c r="C105" s="34"/>
      <c r="D105" s="34"/>
      <c r="E105" s="34"/>
      <c r="F105" s="34"/>
      <c r="G105" s="34"/>
      <c r="H105" s="34"/>
      <c r="I105" s="34"/>
      <c r="J105" s="34"/>
      <c r="K105" s="34"/>
      <c r="L105" s="34"/>
      <c r="M105" s="34"/>
      <c r="N105" s="34"/>
      <c r="O105" s="34"/>
      <c r="P105" s="34"/>
      <c r="Q105" s="34"/>
      <c r="R105" s="34"/>
      <c r="S105" s="34"/>
      <c r="T105" s="34"/>
      <c r="U105" s="34"/>
      <c r="V105" s="34"/>
      <c r="W105" s="34"/>
      <c r="X105" s="34"/>
      <c r="Z105" s="12"/>
      <c r="AA105" s="12"/>
      <c r="AB105" s="12"/>
      <c r="AC105" s="32"/>
      <c r="AD105" s="12"/>
      <c r="AE105" s="12"/>
      <c r="AF105" s="12"/>
      <c r="AG105" s="12"/>
      <c r="AH105" s="156"/>
      <c r="AI105" s="159">
        <f t="shared" si="8"/>
        <v>32</v>
      </c>
      <c r="AJ105" s="160" t="str">
        <f t="shared" si="9"/>
        <v>Passerelle nacelle prépa plafon</v>
      </c>
      <c r="AK105" s="156" t="str">
        <f t="shared" si="11"/>
        <v>500</v>
      </c>
      <c r="AL105" s="173">
        <f t="shared" si="10"/>
        <v>5</v>
      </c>
      <c r="AM105" s="170" t="s">
        <v>337</v>
      </c>
      <c r="AN105" s="170" t="s">
        <v>502</v>
      </c>
      <c r="AO105" s="162"/>
      <c r="AP105" s="111"/>
      <c r="AQ105" s="12"/>
      <c r="AR105" s="12"/>
      <c r="AS105" s="12"/>
      <c r="AT105" s="12"/>
      <c r="AU105" s="12"/>
      <c r="AV105" s="12"/>
      <c r="AW105" s="12"/>
      <c r="AX105" s="12"/>
    </row>
    <row r="106" spans="1:50" s="2" customFormat="1" x14ac:dyDescent="0.2">
      <c r="A106" s="135"/>
      <c r="B106" s="34"/>
      <c r="C106" s="34"/>
      <c r="D106" s="34"/>
      <c r="E106" s="34"/>
      <c r="F106" s="34"/>
      <c r="G106" s="34"/>
      <c r="H106" s="34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  <c r="W106" s="34"/>
      <c r="X106" s="34"/>
      <c r="Z106" s="12"/>
      <c r="AA106" s="12"/>
      <c r="AB106" s="12"/>
      <c r="AC106" s="32"/>
      <c r="AD106" s="12"/>
      <c r="AE106" s="12"/>
      <c r="AF106" s="12"/>
      <c r="AG106" s="12"/>
      <c r="AH106" s="156"/>
      <c r="AI106" s="159">
        <f t="shared" si="8"/>
        <v>22</v>
      </c>
      <c r="AJ106" s="160" t="str">
        <f t="shared" si="9"/>
        <v>Groupe production A.C</v>
      </c>
      <c r="AK106" s="156" t="str">
        <f t="shared" si="11"/>
        <v>640</v>
      </c>
      <c r="AL106" s="173">
        <f t="shared" si="10"/>
        <v>5</v>
      </c>
      <c r="AM106" s="170" t="s">
        <v>90</v>
      </c>
      <c r="AN106" s="170" t="s">
        <v>503</v>
      </c>
      <c r="AO106" s="162"/>
      <c r="AP106" s="111"/>
      <c r="AQ106" s="12"/>
      <c r="AR106" s="12"/>
      <c r="AS106" s="12"/>
      <c r="AT106" s="12"/>
      <c r="AU106" s="12"/>
      <c r="AV106" s="12"/>
      <c r="AW106" s="12"/>
      <c r="AX106" s="12"/>
    </row>
    <row r="107" spans="1:50" s="2" customFormat="1" x14ac:dyDescent="0.2">
      <c r="A107" s="135"/>
      <c r="B107" s="34"/>
      <c r="C107" s="34"/>
      <c r="D107" s="34"/>
      <c r="E107" s="34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Z107" s="12"/>
      <c r="AA107" s="12"/>
      <c r="AB107" s="12"/>
      <c r="AC107" s="32"/>
      <c r="AD107" s="12"/>
      <c r="AE107" s="12"/>
      <c r="AF107" s="12"/>
      <c r="AG107" s="12"/>
      <c r="AH107" s="156"/>
      <c r="AI107" s="159">
        <f t="shared" si="8"/>
        <v>15</v>
      </c>
      <c r="AJ107" s="160" t="str">
        <f t="shared" si="9"/>
        <v>Compresseur n°</v>
      </c>
      <c r="AK107" s="156" t="str">
        <f t="shared" si="11"/>
        <v>641</v>
      </c>
      <c r="AL107" s="173">
        <f t="shared" si="10"/>
        <v>5</v>
      </c>
      <c r="AM107" s="170" t="s">
        <v>149</v>
      </c>
      <c r="AN107" s="170" t="s">
        <v>156</v>
      </c>
      <c r="AO107" s="162"/>
      <c r="AP107" s="111"/>
      <c r="AQ107" s="12"/>
      <c r="AR107" s="12"/>
      <c r="AS107" s="12"/>
      <c r="AT107" s="12"/>
      <c r="AU107" s="12"/>
      <c r="AV107" s="12"/>
      <c r="AW107" s="12"/>
      <c r="AX107" s="12"/>
    </row>
    <row r="108" spans="1:50" s="2" customFormat="1" x14ac:dyDescent="0.2">
      <c r="A108" s="135"/>
      <c r="B108" s="34"/>
      <c r="C108" s="34"/>
      <c r="D108" s="34"/>
      <c r="E108" s="34"/>
      <c r="F108" s="34"/>
      <c r="G108" s="34"/>
      <c r="H108" s="34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  <c r="W108" s="34"/>
      <c r="X108" s="34"/>
      <c r="Z108" s="12"/>
      <c r="AA108" s="12"/>
      <c r="AB108" s="12"/>
      <c r="AC108" s="32"/>
      <c r="AD108" s="12"/>
      <c r="AE108" s="12"/>
      <c r="AF108" s="12"/>
      <c r="AG108" s="12"/>
      <c r="AH108" s="156"/>
      <c r="AI108" s="159">
        <f t="shared" si="8"/>
        <v>15</v>
      </c>
      <c r="AJ108" s="160" t="str">
        <f t="shared" si="9"/>
        <v>Compresseur n°</v>
      </c>
      <c r="AK108" s="156" t="str">
        <f t="shared" si="11"/>
        <v>642</v>
      </c>
      <c r="AL108" s="173">
        <f t="shared" si="10"/>
        <v>5</v>
      </c>
      <c r="AM108" s="170" t="s">
        <v>67</v>
      </c>
      <c r="AN108" s="170" t="s">
        <v>157</v>
      </c>
      <c r="AO108" s="162"/>
      <c r="AP108" s="111"/>
      <c r="AQ108" s="12"/>
      <c r="AR108" s="12"/>
      <c r="AS108" s="12"/>
      <c r="AT108" s="12"/>
      <c r="AU108" s="12"/>
      <c r="AV108" s="12"/>
      <c r="AW108" s="12"/>
      <c r="AX108" s="12"/>
    </row>
    <row r="109" spans="1:50" s="2" customFormat="1" x14ac:dyDescent="0.2">
      <c r="A109" s="135"/>
      <c r="B109" s="34"/>
      <c r="C109" s="34"/>
      <c r="D109" s="34"/>
      <c r="E109" s="34"/>
      <c r="F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Z109" s="12"/>
      <c r="AA109" s="12"/>
      <c r="AB109" s="12"/>
      <c r="AC109" s="32"/>
      <c r="AD109" s="12"/>
      <c r="AE109" s="12"/>
      <c r="AF109" s="12"/>
      <c r="AG109" s="12"/>
      <c r="AH109" s="156"/>
      <c r="AI109" s="159">
        <f t="shared" si="8"/>
        <v>24</v>
      </c>
      <c r="AJ109" s="160" t="str">
        <f t="shared" si="9"/>
        <v>Déshumidificateur KAESE</v>
      </c>
      <c r="AK109" s="156" t="str">
        <f t="shared" si="11"/>
        <v>643</v>
      </c>
      <c r="AL109" s="173">
        <f t="shared" si="10"/>
        <v>5</v>
      </c>
      <c r="AM109" s="170" t="s">
        <v>276</v>
      </c>
      <c r="AN109" s="170" t="s">
        <v>433</v>
      </c>
      <c r="AO109" s="162"/>
      <c r="AP109" s="111"/>
      <c r="AQ109" s="12"/>
      <c r="AR109" s="12"/>
      <c r="AS109" s="12"/>
      <c r="AT109" s="12"/>
      <c r="AU109" s="12"/>
      <c r="AV109" s="12"/>
      <c r="AW109" s="12"/>
      <c r="AX109" s="12"/>
    </row>
    <row r="110" spans="1:50" s="2" customFormat="1" x14ac:dyDescent="0.2">
      <c r="A110" s="135"/>
      <c r="B110" s="34"/>
      <c r="C110" s="34"/>
      <c r="D110" s="34"/>
      <c r="E110" s="34"/>
      <c r="F110" s="34"/>
      <c r="G110" s="34"/>
      <c r="H110" s="34"/>
      <c r="I110" s="34"/>
      <c r="J110" s="34"/>
      <c r="K110" s="34"/>
      <c r="L110" s="34"/>
      <c r="M110" s="34"/>
      <c r="N110" s="34"/>
      <c r="O110" s="34"/>
      <c r="P110" s="34"/>
      <c r="Q110" s="34"/>
      <c r="R110" s="34"/>
      <c r="S110" s="34"/>
      <c r="T110" s="34"/>
      <c r="U110" s="34"/>
      <c r="V110" s="34"/>
      <c r="W110" s="34"/>
      <c r="X110" s="34"/>
      <c r="Z110" s="12"/>
      <c r="AA110" s="12"/>
      <c r="AB110" s="12"/>
      <c r="AC110" s="32"/>
      <c r="AD110" s="12"/>
      <c r="AE110" s="12"/>
      <c r="AF110" s="12"/>
      <c r="AG110" s="12"/>
      <c r="AH110" s="156"/>
      <c r="AI110" s="159">
        <f t="shared" si="8"/>
        <v>25</v>
      </c>
      <c r="AJ110" s="160" t="str">
        <f t="shared" si="9"/>
        <v>Séparateur d'huile KAESE</v>
      </c>
      <c r="AK110" s="156" t="str">
        <f t="shared" si="11"/>
        <v>644</v>
      </c>
      <c r="AL110" s="173">
        <f t="shared" si="10"/>
        <v>5</v>
      </c>
      <c r="AM110" s="170" t="s">
        <v>73</v>
      </c>
      <c r="AN110" s="170" t="s">
        <v>434</v>
      </c>
      <c r="AO110" s="162"/>
      <c r="AP110" s="111"/>
      <c r="AQ110" s="12"/>
      <c r="AR110" s="12"/>
      <c r="AS110" s="12"/>
      <c r="AT110" s="12"/>
      <c r="AU110" s="12"/>
      <c r="AV110" s="12"/>
      <c r="AW110" s="12"/>
      <c r="AX110" s="12"/>
    </row>
    <row r="111" spans="1:50" s="2" customFormat="1" x14ac:dyDescent="0.2">
      <c r="A111" s="135"/>
      <c r="B111" s="34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Z111" s="12"/>
      <c r="AA111" s="12"/>
      <c r="AB111" s="12"/>
      <c r="AC111" s="32"/>
      <c r="AD111" s="12"/>
      <c r="AE111" s="12"/>
      <c r="AF111" s="12"/>
      <c r="AG111" s="12"/>
      <c r="AH111" s="156"/>
      <c r="AI111" s="159">
        <f t="shared" si="8"/>
        <v>17</v>
      </c>
      <c r="AJ111" s="160" t="str">
        <f t="shared" si="9"/>
        <v>FAMILLE : R.U.S.</v>
      </c>
      <c r="AK111" s="156" t="str">
        <f t="shared" si="11"/>
        <v>660</v>
      </c>
      <c r="AL111" s="173">
        <f t="shared" si="10"/>
        <v>5</v>
      </c>
      <c r="AM111" s="170" t="s">
        <v>237</v>
      </c>
      <c r="AN111" s="170" t="s">
        <v>318</v>
      </c>
      <c r="AO111" s="162"/>
      <c r="AP111" s="111"/>
      <c r="AQ111" s="12"/>
      <c r="AR111" s="12"/>
      <c r="AS111" s="12"/>
      <c r="AT111" s="12"/>
      <c r="AU111" s="12"/>
      <c r="AV111" s="12"/>
      <c r="AW111" s="12"/>
      <c r="AX111" s="12"/>
    </row>
    <row r="112" spans="1:50" s="2" customFormat="1" x14ac:dyDescent="0.2">
      <c r="A112" s="135"/>
      <c r="B112" s="34"/>
      <c r="C112" s="34"/>
      <c r="D112" s="34"/>
      <c r="E112" s="34"/>
      <c r="F112" s="34"/>
      <c r="G112" s="34"/>
      <c r="H112" s="34"/>
      <c r="I112" s="34"/>
      <c r="J112" s="34"/>
      <c r="K112" s="34"/>
      <c r="L112" s="34"/>
      <c r="M112" s="34"/>
      <c r="N112" s="34"/>
      <c r="O112" s="34"/>
      <c r="P112" s="34"/>
      <c r="Q112" s="34"/>
      <c r="R112" s="34"/>
      <c r="S112" s="34"/>
      <c r="T112" s="34"/>
      <c r="U112" s="34"/>
      <c r="V112" s="34"/>
      <c r="W112" s="34"/>
      <c r="X112" s="34"/>
      <c r="Z112" s="12"/>
      <c r="AA112" s="12"/>
      <c r="AB112" s="12"/>
      <c r="AC112" s="32"/>
      <c r="AD112" s="12"/>
      <c r="AE112" s="12"/>
      <c r="AF112" s="12"/>
      <c r="AG112" s="12"/>
      <c r="AH112" s="156"/>
      <c r="AI112" s="159">
        <f t="shared" si="8"/>
        <v>24</v>
      </c>
      <c r="AJ112" s="160" t="str">
        <f t="shared" si="9"/>
        <v>Manipulateur de cloison</v>
      </c>
      <c r="AK112" s="156" t="str">
        <f t="shared" si="11"/>
        <v>660-MAN-470</v>
      </c>
      <c r="AL112" s="173">
        <f t="shared" si="10"/>
        <v>13</v>
      </c>
      <c r="AM112" s="169" t="s">
        <v>111</v>
      </c>
      <c r="AN112" s="169" t="s">
        <v>194</v>
      </c>
      <c r="AO112" s="162"/>
      <c r="AP112" s="111"/>
      <c r="AQ112" s="12"/>
      <c r="AR112" s="12"/>
      <c r="AS112" s="12"/>
      <c r="AT112" s="12"/>
      <c r="AU112" s="12"/>
      <c r="AV112" s="12"/>
      <c r="AW112" s="12"/>
      <c r="AX112" s="12"/>
    </row>
    <row r="113" spans="1:50" s="2" customFormat="1" x14ac:dyDescent="0.2">
      <c r="A113" s="135"/>
      <c r="B113" s="34"/>
      <c r="C113" s="34"/>
      <c r="D113" s="34"/>
      <c r="E113" s="34"/>
      <c r="F113" s="34"/>
      <c r="G113" s="34"/>
      <c r="H113" s="34"/>
      <c r="I113" s="34"/>
      <c r="J113" s="34"/>
      <c r="K113" s="34"/>
      <c r="L113" s="34"/>
      <c r="M113" s="34"/>
      <c r="N113" s="34"/>
      <c r="O113" s="34"/>
      <c r="P113" s="34"/>
      <c r="Q113" s="34"/>
      <c r="R113" s="34"/>
      <c r="S113" s="34"/>
      <c r="T113" s="34"/>
      <c r="U113" s="34"/>
      <c r="V113" s="34"/>
      <c r="W113" s="34"/>
      <c r="X113" s="34"/>
      <c r="Z113" s="12"/>
      <c r="AA113" s="12"/>
      <c r="AB113" s="12"/>
      <c r="AC113" s="32"/>
      <c r="AD113" s="12"/>
      <c r="AE113" s="12"/>
      <c r="AF113" s="12"/>
      <c r="AG113" s="12"/>
      <c r="AH113" s="156"/>
      <c r="AI113" s="159">
        <f t="shared" si="8"/>
        <v>25</v>
      </c>
      <c r="AJ113" s="160" t="str">
        <f t="shared" si="9"/>
        <v>Manipulateurs de plafond</v>
      </c>
      <c r="AK113" s="156" t="str">
        <f t="shared" si="11"/>
        <v>660-MAN-482</v>
      </c>
      <c r="AL113" s="173">
        <f t="shared" si="10"/>
        <v>13</v>
      </c>
      <c r="AM113" s="170" t="s">
        <v>159</v>
      </c>
      <c r="AN113" s="170" t="s">
        <v>20</v>
      </c>
      <c r="AO113" s="162"/>
      <c r="AP113" s="111"/>
      <c r="AQ113" s="12"/>
      <c r="AR113" s="12"/>
      <c r="AS113" s="12"/>
      <c r="AT113" s="12"/>
      <c r="AU113" s="12"/>
      <c r="AV113" s="12"/>
      <c r="AW113" s="12"/>
      <c r="AX113" s="12"/>
    </row>
    <row r="114" spans="1:50" s="2" customFormat="1" x14ac:dyDescent="0.2">
      <c r="A114" s="135"/>
      <c r="B114" s="34"/>
      <c r="C114" s="34"/>
      <c r="D114" s="34"/>
      <c r="E114" s="34"/>
      <c r="F114" s="34"/>
      <c r="G114" s="34"/>
      <c r="H114" s="34"/>
      <c r="I114" s="34"/>
      <c r="J114" s="34"/>
      <c r="K114" s="34"/>
      <c r="L114" s="34"/>
      <c r="M114" s="34"/>
      <c r="N114" s="34"/>
      <c r="O114" s="34"/>
      <c r="P114" s="34"/>
      <c r="Q114" s="34"/>
      <c r="R114" s="34"/>
      <c r="S114" s="34"/>
      <c r="T114" s="34"/>
      <c r="U114" s="34"/>
      <c r="V114" s="34"/>
      <c r="W114" s="34"/>
      <c r="X114" s="34"/>
      <c r="Z114" s="12"/>
      <c r="AA114" s="12"/>
      <c r="AB114" s="12"/>
      <c r="AC114" s="32"/>
      <c r="AD114" s="12"/>
      <c r="AE114" s="12"/>
      <c r="AF114" s="12"/>
      <c r="AG114" s="12"/>
      <c r="AH114" s="156"/>
      <c r="AI114" s="159">
        <f t="shared" si="8"/>
        <v>25</v>
      </c>
      <c r="AJ114" s="160" t="str">
        <f t="shared" si="9"/>
        <v>Manipulateur des support</v>
      </c>
      <c r="AK114" s="156" t="str">
        <f t="shared" si="11"/>
        <v>660-MAN-720</v>
      </c>
      <c r="AL114" s="173">
        <f t="shared" si="10"/>
        <v>13</v>
      </c>
      <c r="AM114" s="170" t="s">
        <v>160</v>
      </c>
      <c r="AN114" s="170" t="s">
        <v>193</v>
      </c>
      <c r="AO114" s="162"/>
      <c r="AP114" s="111"/>
      <c r="AQ114" s="12"/>
      <c r="AR114" s="12"/>
      <c r="AS114" s="12"/>
      <c r="AT114" s="12"/>
      <c r="AU114" s="12"/>
      <c r="AV114" s="12"/>
      <c r="AW114" s="12"/>
      <c r="AX114" s="12"/>
    </row>
    <row r="115" spans="1:50" s="2" customFormat="1" x14ac:dyDescent="0.2">
      <c r="A115" s="135"/>
      <c r="B115" s="34"/>
      <c r="C115" s="34"/>
      <c r="D115" s="34"/>
      <c r="E115" s="34"/>
      <c r="F115" s="34"/>
      <c r="G115" s="34"/>
      <c r="H115" s="34"/>
      <c r="I115" s="34"/>
      <c r="J115" s="34"/>
      <c r="K115" s="34"/>
      <c r="L115" s="34"/>
      <c r="M115" s="34"/>
      <c r="N115" s="34"/>
      <c r="O115" s="34"/>
      <c r="P115" s="34"/>
      <c r="Q115" s="34"/>
      <c r="R115" s="34"/>
      <c r="S115" s="34"/>
      <c r="T115" s="34"/>
      <c r="U115" s="34"/>
      <c r="V115" s="34"/>
      <c r="W115" s="34"/>
      <c r="X115" s="34"/>
      <c r="Z115" s="12"/>
      <c r="AA115" s="12"/>
      <c r="AB115" s="12"/>
      <c r="AC115" s="32"/>
      <c r="AD115" s="12"/>
      <c r="AE115" s="12"/>
      <c r="AF115" s="12"/>
      <c r="AG115" s="12"/>
      <c r="AH115" s="156"/>
      <c r="AI115" s="159">
        <f t="shared" si="8"/>
        <v>23</v>
      </c>
      <c r="AJ115" s="160" t="str">
        <f t="shared" si="9"/>
        <v>Monte charge 3 niveaux</v>
      </c>
      <c r="AK115" s="156" t="str">
        <f t="shared" si="11"/>
        <v>660-MTC-610</v>
      </c>
      <c r="AL115" s="173">
        <f t="shared" si="10"/>
        <v>13</v>
      </c>
      <c r="AM115" s="170" t="s">
        <v>161</v>
      </c>
      <c r="AN115" s="170" t="s">
        <v>466</v>
      </c>
      <c r="AO115" s="162"/>
      <c r="AP115" s="111"/>
      <c r="AQ115" s="12"/>
      <c r="AR115" s="12"/>
      <c r="AS115" s="12"/>
      <c r="AT115" s="12"/>
      <c r="AU115" s="12"/>
      <c r="AV115" s="12"/>
      <c r="AW115" s="12"/>
      <c r="AX115" s="12"/>
    </row>
    <row r="116" spans="1:50" s="2" customFormat="1" x14ac:dyDescent="0.2">
      <c r="A116" s="135"/>
      <c r="B116" s="34"/>
      <c r="C116" s="34"/>
      <c r="D116" s="34"/>
      <c r="E116" s="34"/>
      <c r="F116" s="34"/>
      <c r="G116" s="34"/>
      <c r="H116" s="34"/>
      <c r="I116" s="34"/>
      <c r="J116" s="34"/>
      <c r="K116" s="34"/>
      <c r="L116" s="34"/>
      <c r="M116" s="34"/>
      <c r="N116" s="34"/>
      <c r="O116" s="34"/>
      <c r="P116" s="34"/>
      <c r="Q116" s="34"/>
      <c r="R116" s="34"/>
      <c r="S116" s="34"/>
      <c r="T116" s="34"/>
      <c r="U116" s="34"/>
      <c r="V116" s="34"/>
      <c r="W116" s="34"/>
      <c r="X116" s="34"/>
      <c r="Z116" s="12"/>
      <c r="AA116" s="12"/>
      <c r="AB116" s="12"/>
      <c r="AC116" s="32"/>
      <c r="AD116" s="12"/>
      <c r="AE116" s="12"/>
      <c r="AF116" s="12"/>
      <c r="AG116" s="12"/>
      <c r="AH116" s="156"/>
      <c r="AI116" s="159">
        <f t="shared" si="8"/>
        <v>22</v>
      </c>
      <c r="AJ116" s="160" t="str">
        <f t="shared" si="9"/>
        <v>Monte charge 2 niveau</v>
      </c>
      <c r="AK116" s="156" t="str">
        <f t="shared" si="11"/>
        <v>660-MTC-620</v>
      </c>
      <c r="AL116" s="173">
        <f t="shared" si="10"/>
        <v>13</v>
      </c>
      <c r="AM116" s="170" t="s">
        <v>162</v>
      </c>
      <c r="AN116" s="170" t="s">
        <v>504</v>
      </c>
      <c r="AO116" s="162"/>
      <c r="AP116" s="111"/>
      <c r="AQ116" s="12"/>
      <c r="AR116" s="12"/>
      <c r="AS116" s="12"/>
      <c r="AT116" s="12"/>
      <c r="AU116" s="12"/>
      <c r="AV116" s="12"/>
      <c r="AW116" s="12"/>
      <c r="AX116" s="12"/>
    </row>
    <row r="117" spans="1:50" s="2" customFormat="1" x14ac:dyDescent="0.2">
      <c r="A117" s="135"/>
      <c r="B117" s="34"/>
      <c r="C117" s="34"/>
      <c r="D117" s="34"/>
      <c r="E117" s="34"/>
      <c r="F117" s="34"/>
      <c r="G117" s="34"/>
      <c r="H117" s="34"/>
      <c r="I117" s="34"/>
      <c r="J117" s="34"/>
      <c r="K117" s="34"/>
      <c r="L117" s="34"/>
      <c r="M117" s="34"/>
      <c r="N117" s="34"/>
      <c r="O117" s="34"/>
      <c r="P117" s="34"/>
      <c r="Q117" s="34"/>
      <c r="R117" s="34"/>
      <c r="S117" s="34"/>
      <c r="T117" s="34"/>
      <c r="U117" s="34"/>
      <c r="V117" s="34"/>
      <c r="W117" s="34"/>
      <c r="X117" s="34"/>
      <c r="Z117" s="12"/>
      <c r="AA117" s="12"/>
      <c r="AB117" s="12"/>
      <c r="AC117" s="32"/>
      <c r="AD117" s="12"/>
      <c r="AE117" s="12"/>
      <c r="AF117" s="12"/>
      <c r="AG117" s="12"/>
      <c r="AH117" s="156"/>
      <c r="AI117" s="159">
        <f t="shared" si="8"/>
        <v>20</v>
      </c>
      <c r="AJ117" s="160" t="str">
        <f t="shared" si="9"/>
        <v>Pont roulant 3200 K</v>
      </c>
      <c r="AK117" s="156" t="str">
        <f t="shared" si="11"/>
        <v>660-PON-630</v>
      </c>
      <c r="AL117" s="173">
        <f t="shared" si="10"/>
        <v>13</v>
      </c>
      <c r="AM117" s="170" t="s">
        <v>163</v>
      </c>
      <c r="AN117" s="170" t="s">
        <v>505</v>
      </c>
      <c r="AO117" s="162"/>
      <c r="AP117" s="111"/>
      <c r="AQ117" s="12"/>
      <c r="AR117" s="12"/>
      <c r="AS117" s="12"/>
      <c r="AT117" s="12"/>
      <c r="AU117" s="12"/>
      <c r="AV117" s="12"/>
      <c r="AW117" s="12"/>
      <c r="AX117" s="12"/>
    </row>
    <row r="118" spans="1:50" s="2" customFormat="1" x14ac:dyDescent="0.2">
      <c r="A118" s="135"/>
      <c r="B118" s="34"/>
      <c r="C118" s="34"/>
      <c r="D118" s="34"/>
      <c r="E118" s="34"/>
      <c r="F118" s="34"/>
      <c r="G118" s="34"/>
      <c r="H118" s="34"/>
      <c r="I118" s="34"/>
      <c r="J118" s="34"/>
      <c r="K118" s="34"/>
      <c r="L118" s="34"/>
      <c r="M118" s="34"/>
      <c r="N118" s="34"/>
      <c r="O118" s="34"/>
      <c r="P118" s="34"/>
      <c r="Q118" s="34"/>
      <c r="R118" s="34"/>
      <c r="S118" s="34"/>
      <c r="T118" s="34"/>
      <c r="U118" s="34"/>
      <c r="V118" s="34"/>
      <c r="W118" s="34"/>
      <c r="X118" s="34"/>
      <c r="Z118" s="12"/>
      <c r="AA118" s="12"/>
      <c r="AB118" s="12"/>
      <c r="AC118" s="32"/>
      <c r="AD118" s="12"/>
      <c r="AE118" s="12"/>
      <c r="AF118" s="12"/>
      <c r="AG118" s="12"/>
      <c r="AH118" s="156"/>
      <c r="AI118" s="159">
        <f t="shared" si="8"/>
        <v>34</v>
      </c>
      <c r="AJ118" s="160" t="str">
        <f t="shared" si="9"/>
        <v>Palan sur potence tournante 2500K</v>
      </c>
      <c r="AK118" s="156" t="str">
        <f t="shared" si="11"/>
        <v>660-POT- 631</v>
      </c>
      <c r="AL118" s="173">
        <f t="shared" si="10"/>
        <v>14</v>
      </c>
      <c r="AM118" s="170" t="s">
        <v>298</v>
      </c>
      <c r="AN118" s="170" t="s">
        <v>506</v>
      </c>
      <c r="AO118" s="162"/>
      <c r="AP118" s="111"/>
      <c r="AQ118" s="12"/>
      <c r="AR118" s="12"/>
      <c r="AS118" s="12"/>
      <c r="AT118" s="12"/>
      <c r="AU118" s="12"/>
      <c r="AV118" s="12"/>
      <c r="AW118" s="12"/>
      <c r="AX118" s="12"/>
    </row>
    <row r="119" spans="1:50" s="2" customFormat="1" x14ac:dyDescent="0.2">
      <c r="A119" s="135"/>
      <c r="B119" s="34"/>
      <c r="C119" s="34"/>
      <c r="D119" s="34"/>
      <c r="E119" s="34"/>
      <c r="F119" s="34"/>
      <c r="G119" s="34"/>
      <c r="H119" s="34"/>
      <c r="I119" s="34"/>
      <c r="J119" s="34"/>
      <c r="K119" s="34"/>
      <c r="L119" s="34"/>
      <c r="M119" s="34"/>
      <c r="N119" s="34"/>
      <c r="O119" s="34"/>
      <c r="P119" s="34"/>
      <c r="Q119" s="34"/>
      <c r="R119" s="34"/>
      <c r="S119" s="34"/>
      <c r="T119" s="34"/>
      <c r="U119" s="34"/>
      <c r="V119" s="34"/>
      <c r="W119" s="34"/>
      <c r="X119" s="34"/>
      <c r="Z119" s="12"/>
      <c r="AA119" s="12"/>
      <c r="AB119" s="12"/>
      <c r="AC119" s="32"/>
      <c r="AD119" s="12"/>
      <c r="AE119" s="12"/>
      <c r="AF119" s="12"/>
      <c r="AG119" s="12"/>
      <c r="AH119" s="156"/>
      <c r="AI119" s="159">
        <f t="shared" si="8"/>
        <v>17</v>
      </c>
      <c r="AJ119" s="160" t="str">
        <f t="shared" si="9"/>
        <v>Portails CLOTURE</v>
      </c>
      <c r="AK119" s="156" t="str">
        <f t="shared" si="11"/>
        <v>660-PRT-651</v>
      </c>
      <c r="AL119" s="173">
        <f t="shared" si="10"/>
        <v>13</v>
      </c>
      <c r="AM119" s="170" t="s">
        <v>164</v>
      </c>
      <c r="AN119" s="170" t="s">
        <v>283</v>
      </c>
      <c r="AO119" s="162"/>
      <c r="AP119" s="111"/>
      <c r="AQ119" s="12"/>
      <c r="AR119" s="12"/>
      <c r="AS119" s="12"/>
      <c r="AT119" s="12"/>
      <c r="AU119" s="12"/>
      <c r="AV119" s="12"/>
      <c r="AW119" s="12"/>
      <c r="AX119" s="12"/>
    </row>
    <row r="120" spans="1:50" s="2" customFormat="1" x14ac:dyDescent="0.2">
      <c r="A120" s="135"/>
      <c r="B120" s="34"/>
      <c r="C120" s="34"/>
      <c r="D120" s="34"/>
      <c r="E120" s="34"/>
      <c r="F120" s="34"/>
      <c r="G120" s="34"/>
      <c r="H120" s="34"/>
      <c r="I120" s="34"/>
      <c r="J120" s="34"/>
      <c r="K120" s="34"/>
      <c r="L120" s="34"/>
      <c r="M120" s="34"/>
      <c r="N120" s="34"/>
      <c r="O120" s="34"/>
      <c r="P120" s="34"/>
      <c r="Q120" s="34"/>
      <c r="R120" s="34"/>
      <c r="S120" s="34"/>
      <c r="T120" s="34"/>
      <c r="U120" s="34"/>
      <c r="V120" s="34"/>
      <c r="W120" s="34"/>
      <c r="X120" s="34"/>
      <c r="Z120" s="12"/>
      <c r="AA120" s="12"/>
      <c r="AB120" s="12"/>
      <c r="AC120" s="32"/>
      <c r="AD120" s="12"/>
      <c r="AE120" s="12"/>
      <c r="AF120" s="12"/>
      <c r="AG120" s="12"/>
      <c r="AH120" s="156"/>
      <c r="AI120" s="159">
        <f t="shared" si="8"/>
        <v>20</v>
      </c>
      <c r="AJ120" s="160" t="str">
        <f t="shared" si="9"/>
        <v>Portails PRODUCTION</v>
      </c>
      <c r="AK120" s="156" t="str">
        <f t="shared" si="11"/>
        <v>660-PRT-652</v>
      </c>
      <c r="AL120" s="173">
        <f t="shared" si="10"/>
        <v>13</v>
      </c>
      <c r="AM120" s="170" t="s">
        <v>263</v>
      </c>
      <c r="AN120" s="170" t="s">
        <v>136</v>
      </c>
      <c r="AO120" s="162"/>
      <c r="AP120" s="111"/>
      <c r="AQ120" s="12"/>
      <c r="AR120" s="12"/>
      <c r="AS120" s="12"/>
      <c r="AT120" s="12"/>
      <c r="AU120" s="12"/>
      <c r="AV120" s="12"/>
      <c r="AW120" s="12"/>
      <c r="AX120" s="12"/>
    </row>
    <row r="121" spans="1:50" s="2" customFormat="1" x14ac:dyDescent="0.2">
      <c r="A121" s="135"/>
      <c r="B121" s="34"/>
      <c r="C121" s="34"/>
      <c r="D121" s="34"/>
      <c r="E121" s="34"/>
      <c r="F121" s="34"/>
      <c r="G121" s="34"/>
      <c r="H121" s="34"/>
      <c r="I121" s="34"/>
      <c r="J121" s="34"/>
      <c r="K121" s="34"/>
      <c r="L121" s="34"/>
      <c r="M121" s="34"/>
      <c r="N121" s="34"/>
      <c r="O121" s="34"/>
      <c r="P121" s="34"/>
      <c r="Q121" s="34"/>
      <c r="R121" s="34"/>
      <c r="S121" s="34"/>
      <c r="T121" s="34"/>
      <c r="U121" s="34"/>
      <c r="V121" s="34"/>
      <c r="W121" s="34"/>
      <c r="X121" s="34"/>
      <c r="Z121" s="12"/>
      <c r="AA121" s="12"/>
      <c r="AB121" s="12"/>
      <c r="AC121" s="32"/>
      <c r="AD121" s="12"/>
      <c r="AE121" s="12"/>
      <c r="AF121" s="12"/>
      <c r="AG121" s="12"/>
      <c r="AH121" s="156"/>
      <c r="AI121" s="159">
        <f t="shared" si="8"/>
        <v>20</v>
      </c>
      <c r="AJ121" s="160" t="str">
        <f t="shared" si="9"/>
        <v>Portails EXPEDITION</v>
      </c>
      <c r="AK121" s="156" t="str">
        <f t="shared" si="11"/>
        <v>660-PRT-653</v>
      </c>
      <c r="AL121" s="173">
        <f t="shared" si="10"/>
        <v>13</v>
      </c>
      <c r="AM121" s="170" t="s">
        <v>507</v>
      </c>
      <c r="AN121" s="170" t="s">
        <v>184</v>
      </c>
      <c r="AO121" s="162"/>
      <c r="AP121" s="111"/>
      <c r="AQ121" s="12"/>
      <c r="AR121" s="12"/>
      <c r="AS121" s="12"/>
      <c r="AT121" s="12"/>
      <c r="AU121" s="12"/>
      <c r="AV121" s="12"/>
      <c r="AW121" s="12"/>
      <c r="AX121" s="12"/>
    </row>
    <row r="122" spans="1:50" s="2" customFormat="1" x14ac:dyDescent="0.2">
      <c r="A122" s="135"/>
      <c r="B122" s="34"/>
      <c r="C122" s="34"/>
      <c r="D122" s="34"/>
      <c r="E122" s="34"/>
      <c r="F122" s="34"/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34"/>
      <c r="R122" s="34"/>
      <c r="S122" s="34"/>
      <c r="T122" s="34"/>
      <c r="U122" s="34"/>
      <c r="V122" s="34"/>
      <c r="W122" s="34"/>
      <c r="X122" s="34"/>
      <c r="Z122" s="12"/>
      <c r="AA122" s="12"/>
      <c r="AB122" s="12"/>
      <c r="AC122" s="32"/>
      <c r="AD122" s="12"/>
      <c r="AE122" s="12"/>
      <c r="AF122" s="12"/>
      <c r="AG122" s="12"/>
      <c r="AH122" s="156"/>
      <c r="AI122" s="159">
        <f t="shared" si="8"/>
        <v>19</v>
      </c>
      <c r="AJ122" s="160" t="str">
        <f t="shared" si="9"/>
        <v>Portails RECEPTION</v>
      </c>
      <c r="AK122" s="156" t="str">
        <f t="shared" si="11"/>
        <v>660-PRT-654</v>
      </c>
      <c r="AL122" s="173">
        <f t="shared" si="10"/>
        <v>13</v>
      </c>
      <c r="AM122" s="170" t="s">
        <v>219</v>
      </c>
      <c r="AN122" s="170" t="s">
        <v>185</v>
      </c>
      <c r="AO122" s="162"/>
      <c r="AP122" s="111"/>
      <c r="AQ122" s="12"/>
      <c r="AR122" s="12"/>
      <c r="AS122" s="12"/>
      <c r="AT122" s="12"/>
      <c r="AU122" s="12"/>
      <c r="AV122" s="12"/>
      <c r="AW122" s="12"/>
      <c r="AX122" s="12"/>
    </row>
    <row r="123" spans="1:50" s="2" customFormat="1" x14ac:dyDescent="0.2">
      <c r="A123" s="135"/>
      <c r="B123" s="34"/>
      <c r="C123" s="34"/>
      <c r="D123" s="34"/>
      <c r="E123" s="34"/>
      <c r="F123" s="34"/>
      <c r="G123" s="34"/>
      <c r="H123" s="34"/>
      <c r="I123" s="34"/>
      <c r="J123" s="34"/>
      <c r="K123" s="34"/>
      <c r="L123" s="34"/>
      <c r="M123" s="34"/>
      <c r="N123" s="34"/>
      <c r="O123" s="34"/>
      <c r="P123" s="34"/>
      <c r="Q123" s="34"/>
      <c r="R123" s="34"/>
      <c r="S123" s="34"/>
      <c r="T123" s="34"/>
      <c r="U123" s="34"/>
      <c r="V123" s="34"/>
      <c r="W123" s="34"/>
      <c r="X123" s="34"/>
      <c r="Z123" s="12"/>
      <c r="AA123" s="12"/>
      <c r="AB123" s="12"/>
      <c r="AC123" s="32"/>
      <c r="AD123" s="12"/>
      <c r="AE123" s="12"/>
      <c r="AF123" s="12"/>
      <c r="AG123" s="12"/>
      <c r="AH123" s="156"/>
      <c r="AI123" s="159">
        <f t="shared" si="8"/>
        <v>25</v>
      </c>
      <c r="AJ123" s="160" t="str">
        <f t="shared" si="9"/>
        <v>Porte coulissante accuei</v>
      </c>
      <c r="AK123" s="156" t="str">
        <f t="shared" si="11"/>
        <v>660-PRT-705</v>
      </c>
      <c r="AL123" s="173">
        <f t="shared" si="10"/>
        <v>13</v>
      </c>
      <c r="AM123" s="170" t="s">
        <v>230</v>
      </c>
      <c r="AN123" s="170" t="s">
        <v>315</v>
      </c>
      <c r="AO123" s="162"/>
      <c r="AP123" s="111"/>
      <c r="AQ123" s="12"/>
      <c r="AR123" s="12"/>
      <c r="AS123" s="12"/>
      <c r="AT123" s="12"/>
      <c r="AU123" s="12"/>
      <c r="AV123" s="12"/>
      <c r="AW123" s="12"/>
      <c r="AX123" s="12"/>
    </row>
    <row r="124" spans="1:50" s="2" customFormat="1" x14ac:dyDescent="0.2">
      <c r="A124" s="135"/>
      <c r="B124" s="34"/>
      <c r="C124" s="34"/>
      <c r="D124" s="34"/>
      <c r="E124" s="34"/>
      <c r="F124" s="34"/>
      <c r="G124" s="34"/>
      <c r="H124" s="34"/>
      <c r="I124" s="34"/>
      <c r="J124" s="34"/>
      <c r="K124" s="34"/>
      <c r="L124" s="34"/>
      <c r="M124" s="34"/>
      <c r="N124" s="34"/>
      <c r="O124" s="34"/>
      <c r="P124" s="34"/>
      <c r="Q124" s="34"/>
      <c r="R124" s="34"/>
      <c r="S124" s="34"/>
      <c r="T124" s="34"/>
      <c r="U124" s="34"/>
      <c r="V124" s="34"/>
      <c r="W124" s="34"/>
      <c r="X124" s="34"/>
      <c r="Z124" s="12"/>
      <c r="AA124" s="12"/>
      <c r="AB124" s="12"/>
      <c r="AC124" s="32"/>
      <c r="AD124" s="12"/>
      <c r="AE124" s="12"/>
      <c r="AF124" s="12"/>
      <c r="AG124" s="12"/>
      <c r="AH124" s="156"/>
      <c r="AI124" s="159">
        <f t="shared" si="8"/>
        <v>14</v>
      </c>
      <c r="AJ124" s="160" t="str">
        <f t="shared" si="9"/>
        <v>FAMILLE : O.P</v>
      </c>
      <c r="AK124" s="156" t="str">
        <f t="shared" si="11"/>
        <v>661</v>
      </c>
      <c r="AL124" s="173">
        <f t="shared" si="10"/>
        <v>5</v>
      </c>
      <c r="AM124" s="169" t="s">
        <v>236</v>
      </c>
      <c r="AN124" s="169" t="s">
        <v>319</v>
      </c>
      <c r="AO124" s="162"/>
      <c r="AP124" s="111"/>
      <c r="AQ124" s="12"/>
      <c r="AR124" s="12"/>
      <c r="AS124" s="12"/>
      <c r="AT124" s="12"/>
      <c r="AU124" s="12"/>
      <c r="AV124" s="12"/>
      <c r="AW124" s="12"/>
      <c r="AX124" s="12"/>
    </row>
    <row r="125" spans="1:50" s="2" customFormat="1" x14ac:dyDescent="0.2">
      <c r="A125" s="135"/>
      <c r="B125" s="34"/>
      <c r="C125" s="34"/>
      <c r="D125" s="34"/>
      <c r="E125" s="34"/>
      <c r="F125" s="34"/>
      <c r="G125" s="34"/>
      <c r="H125" s="34"/>
      <c r="I125" s="34"/>
      <c r="J125" s="34"/>
      <c r="K125" s="34"/>
      <c r="L125" s="34"/>
      <c r="M125" s="34"/>
      <c r="N125" s="34"/>
      <c r="O125" s="34"/>
      <c r="P125" s="34"/>
      <c r="Q125" s="34"/>
      <c r="R125" s="34"/>
      <c r="S125" s="34"/>
      <c r="T125" s="34"/>
      <c r="U125" s="34"/>
      <c r="V125" s="34"/>
      <c r="W125" s="34"/>
      <c r="X125" s="34"/>
      <c r="Z125" s="12"/>
      <c r="AA125" s="12"/>
      <c r="AB125" s="12"/>
      <c r="AC125" s="32"/>
      <c r="AD125" s="12"/>
      <c r="AE125" s="12"/>
      <c r="AF125" s="12"/>
      <c r="AG125" s="12"/>
      <c r="AH125" s="156"/>
      <c r="AI125" s="159">
        <f t="shared" si="8"/>
        <v>23</v>
      </c>
      <c r="AJ125" s="160" t="str">
        <f t="shared" si="9"/>
        <v>FAMILLE : TRANSPALETTE</v>
      </c>
      <c r="AK125" s="156" t="str">
        <f t="shared" si="11"/>
        <v>670</v>
      </c>
      <c r="AL125" s="173">
        <f t="shared" si="10"/>
        <v>5</v>
      </c>
      <c r="AM125" s="170" t="s">
        <v>265</v>
      </c>
      <c r="AN125" s="170" t="s">
        <v>320</v>
      </c>
      <c r="AO125" s="162"/>
      <c r="AP125" s="111"/>
      <c r="AQ125" s="12"/>
      <c r="AR125" s="12"/>
      <c r="AS125" s="12"/>
      <c r="AT125" s="12"/>
      <c r="AU125" s="12"/>
      <c r="AV125" s="12"/>
      <c r="AW125" s="12"/>
      <c r="AX125" s="12"/>
    </row>
    <row r="126" spans="1:50" s="2" customFormat="1" x14ac:dyDescent="0.2">
      <c r="A126" s="135"/>
      <c r="B126" s="34"/>
      <c r="C126" s="34"/>
      <c r="D126" s="34"/>
      <c r="E126" s="34"/>
      <c r="F126" s="34"/>
      <c r="G126" s="34"/>
      <c r="H126" s="34"/>
      <c r="I126" s="34"/>
      <c r="J126" s="34"/>
      <c r="K126" s="34"/>
      <c r="L126" s="34"/>
      <c r="M126" s="34"/>
      <c r="N126" s="34"/>
      <c r="O126" s="34"/>
      <c r="P126" s="34"/>
      <c r="Q126" s="34"/>
      <c r="R126" s="34"/>
      <c r="S126" s="34"/>
      <c r="T126" s="34"/>
      <c r="U126" s="34"/>
      <c r="V126" s="34"/>
      <c r="W126" s="34"/>
      <c r="X126" s="34"/>
      <c r="Z126" s="12"/>
      <c r="AA126" s="12"/>
      <c r="AB126" s="12"/>
      <c r="AC126" s="32"/>
      <c r="AD126" s="12"/>
      <c r="AE126" s="12"/>
      <c r="AF126" s="12"/>
      <c r="AG126" s="12"/>
      <c r="AH126" s="156"/>
      <c r="AI126" s="159">
        <f t="shared" si="8"/>
        <v>25</v>
      </c>
      <c r="AJ126" s="160" t="str">
        <f t="shared" si="9"/>
        <v>FAMILLE : CHARIOT USINAG</v>
      </c>
      <c r="AK126" s="156" t="str">
        <f t="shared" si="11"/>
        <v>671</v>
      </c>
      <c r="AL126" s="173">
        <f t="shared" si="10"/>
        <v>5</v>
      </c>
      <c r="AM126" s="170" t="s">
        <v>126</v>
      </c>
      <c r="AN126" s="170" t="s">
        <v>441</v>
      </c>
      <c r="AO126" s="162"/>
      <c r="AP126" s="111"/>
      <c r="AQ126" s="12"/>
      <c r="AR126" s="12"/>
      <c r="AS126" s="12"/>
      <c r="AT126" s="12"/>
      <c r="AU126" s="12"/>
      <c r="AV126" s="12"/>
      <c r="AW126" s="12"/>
      <c r="AX126" s="12"/>
    </row>
    <row r="127" spans="1:50" s="2" customFormat="1" x14ac:dyDescent="0.2">
      <c r="A127" s="135"/>
      <c r="B127" s="34"/>
      <c r="C127" s="34"/>
      <c r="D127" s="34"/>
      <c r="E127" s="34"/>
      <c r="F127" s="34"/>
      <c r="G127" s="34"/>
      <c r="H127" s="34"/>
      <c r="I127" s="34"/>
      <c r="J127" s="34"/>
      <c r="K127" s="34"/>
      <c r="L127" s="34"/>
      <c r="M127" s="34"/>
      <c r="N127" s="34"/>
      <c r="O127" s="34"/>
      <c r="P127" s="34"/>
      <c r="Q127" s="34"/>
      <c r="R127" s="34"/>
      <c r="S127" s="34"/>
      <c r="T127" s="34"/>
      <c r="U127" s="34"/>
      <c r="V127" s="34"/>
      <c r="W127" s="34"/>
      <c r="X127" s="34"/>
      <c r="Z127" s="12"/>
      <c r="AA127" s="12"/>
      <c r="AB127" s="12"/>
      <c r="AC127" s="32"/>
      <c r="AD127" s="12"/>
      <c r="AE127" s="12"/>
      <c r="AF127" s="12"/>
      <c r="AG127" s="12"/>
      <c r="AH127" s="156"/>
      <c r="AI127" s="159">
        <f t="shared" si="8"/>
        <v>23</v>
      </c>
      <c r="AJ127" s="160" t="str">
        <f t="shared" si="9"/>
        <v>FAMILLE : PLATEAU FACE</v>
      </c>
      <c r="AK127" s="156" t="str">
        <f t="shared" si="11"/>
        <v>672</v>
      </c>
      <c r="AL127" s="173">
        <f t="shared" si="10"/>
        <v>5</v>
      </c>
      <c r="AM127" s="170" t="s">
        <v>166</v>
      </c>
      <c r="AN127" s="170" t="s">
        <v>508</v>
      </c>
      <c r="AO127" s="162"/>
      <c r="AP127" s="111"/>
      <c r="AQ127" s="12"/>
      <c r="AR127" s="12"/>
      <c r="AS127" s="12"/>
      <c r="AT127" s="12"/>
      <c r="AU127" s="12"/>
      <c r="AV127" s="12"/>
      <c r="AW127" s="12"/>
      <c r="AX127" s="12"/>
    </row>
    <row r="128" spans="1:50" s="2" customFormat="1" x14ac:dyDescent="0.2">
      <c r="A128" s="135"/>
      <c r="B128" s="34"/>
      <c r="C128" s="34"/>
      <c r="D128" s="34"/>
      <c r="E128" s="34"/>
      <c r="F128" s="34"/>
      <c r="G128" s="34"/>
      <c r="H128" s="34"/>
      <c r="I128" s="34"/>
      <c r="J128" s="34"/>
      <c r="K128" s="34"/>
      <c r="L128" s="34"/>
      <c r="M128" s="34"/>
      <c r="N128" s="34"/>
      <c r="O128" s="34"/>
      <c r="P128" s="34"/>
      <c r="Q128" s="34"/>
      <c r="R128" s="34"/>
      <c r="S128" s="34"/>
      <c r="T128" s="34"/>
      <c r="U128" s="34"/>
      <c r="V128" s="34"/>
      <c r="W128" s="34"/>
      <c r="X128" s="34"/>
      <c r="Z128" s="12"/>
      <c r="AA128" s="12"/>
      <c r="AB128" s="12"/>
      <c r="AC128" s="32"/>
      <c r="AD128" s="12"/>
      <c r="AE128" s="12"/>
      <c r="AF128" s="12"/>
      <c r="AG128" s="12"/>
      <c r="AH128" s="156"/>
      <c r="AI128" s="159">
        <f t="shared" si="8"/>
        <v>18</v>
      </c>
      <c r="AJ128" s="160" t="str">
        <f t="shared" si="9"/>
        <v>FAMILLE : LOCATIO</v>
      </c>
      <c r="AK128" s="156" t="str">
        <f t="shared" si="11"/>
        <v>673</v>
      </c>
      <c r="AL128" s="173">
        <f t="shared" si="10"/>
        <v>5</v>
      </c>
      <c r="AM128" s="170" t="s">
        <v>100</v>
      </c>
      <c r="AN128" s="170" t="s">
        <v>453</v>
      </c>
      <c r="AO128" s="162"/>
      <c r="AP128" s="111"/>
      <c r="AQ128" s="12"/>
      <c r="AR128" s="12"/>
      <c r="AS128" s="12"/>
      <c r="AT128" s="12"/>
      <c r="AU128" s="12"/>
      <c r="AV128" s="12"/>
      <c r="AW128" s="12"/>
      <c r="AX128" s="12"/>
    </row>
    <row r="129" spans="1:50" s="2" customFormat="1" x14ac:dyDescent="0.2">
      <c r="A129" s="135"/>
      <c r="B129" s="34"/>
      <c r="C129" s="34"/>
      <c r="D129" s="34"/>
      <c r="E129" s="34"/>
      <c r="F129" s="34"/>
      <c r="G129" s="34"/>
      <c r="H129" s="34"/>
      <c r="I129" s="34"/>
      <c r="J129" s="34"/>
      <c r="K129" s="34"/>
      <c r="L129" s="34"/>
      <c r="M129" s="34"/>
      <c r="N129" s="34"/>
      <c r="O129" s="34"/>
      <c r="P129" s="34"/>
      <c r="Q129" s="34"/>
      <c r="R129" s="34"/>
      <c r="S129" s="34"/>
      <c r="T129" s="34"/>
      <c r="U129" s="34"/>
      <c r="V129" s="34"/>
      <c r="W129" s="34"/>
      <c r="X129" s="34"/>
      <c r="Z129" s="12"/>
      <c r="AA129" s="12"/>
      <c r="AB129" s="12"/>
      <c r="AC129" s="32"/>
      <c r="AD129" s="12"/>
      <c r="AE129" s="12"/>
      <c r="AF129" s="12"/>
      <c r="AG129" s="12"/>
      <c r="AH129" s="156"/>
      <c r="AI129" s="159">
        <f t="shared" si="8"/>
        <v>24</v>
      </c>
      <c r="AJ129" s="160" t="str">
        <f t="shared" si="9"/>
        <v>FAMILLE : BENNES DECHET</v>
      </c>
      <c r="AK129" s="156" t="str">
        <f t="shared" si="11"/>
        <v>678</v>
      </c>
      <c r="AL129" s="173">
        <f t="shared" si="10"/>
        <v>5</v>
      </c>
      <c r="AM129" s="170" t="s">
        <v>27</v>
      </c>
      <c r="AN129" s="170" t="s">
        <v>321</v>
      </c>
      <c r="AO129" s="162"/>
      <c r="AP129" s="111"/>
      <c r="AQ129" s="12"/>
      <c r="AR129" s="12"/>
      <c r="AS129" s="12"/>
      <c r="AT129" s="12"/>
      <c r="AU129" s="12"/>
      <c r="AV129" s="12"/>
      <c r="AW129" s="12"/>
      <c r="AX129" s="12"/>
    </row>
    <row r="130" spans="1:50" s="2" customFormat="1" x14ac:dyDescent="0.2">
      <c r="A130" s="135"/>
      <c r="B130" s="34"/>
      <c r="C130" s="34"/>
      <c r="D130" s="34"/>
      <c r="E130" s="34"/>
      <c r="F130" s="34"/>
      <c r="G130" s="34"/>
      <c r="H130" s="34"/>
      <c r="I130" s="34"/>
      <c r="J130" s="34"/>
      <c r="K130" s="34"/>
      <c r="L130" s="34"/>
      <c r="M130" s="34"/>
      <c r="N130" s="34"/>
      <c r="O130" s="34"/>
      <c r="P130" s="34"/>
      <c r="Q130" s="34"/>
      <c r="R130" s="34"/>
      <c r="S130" s="34"/>
      <c r="T130" s="34"/>
      <c r="U130" s="34"/>
      <c r="V130" s="34"/>
      <c r="W130" s="34"/>
      <c r="X130" s="34"/>
      <c r="Z130" s="12"/>
      <c r="AA130" s="12"/>
      <c r="AB130" s="12"/>
      <c r="AC130" s="32"/>
      <c r="AD130" s="12"/>
      <c r="AE130" s="12"/>
      <c r="AF130" s="12"/>
      <c r="AG130" s="12"/>
      <c r="AH130" s="156"/>
      <c r="AI130" s="159">
        <f t="shared" si="8"/>
        <v>21</v>
      </c>
      <c r="AJ130" s="160" t="str">
        <f t="shared" si="9"/>
        <v>FAMILLE : ROBOT EXPE</v>
      </c>
      <c r="AK130" s="156" t="str">
        <f t="shared" si="11"/>
        <v>681</v>
      </c>
      <c r="AL130" s="173">
        <f t="shared" si="10"/>
        <v>5</v>
      </c>
      <c r="AM130" s="170" t="s">
        <v>99</v>
      </c>
      <c r="AN130" s="170" t="s">
        <v>324</v>
      </c>
      <c r="AO130" s="162"/>
      <c r="AP130" s="111"/>
      <c r="AQ130" s="12"/>
      <c r="AR130" s="12"/>
      <c r="AS130" s="12"/>
      <c r="AT130" s="12"/>
      <c r="AU130" s="12"/>
      <c r="AV130" s="12"/>
      <c r="AW130" s="12"/>
      <c r="AX130" s="12"/>
    </row>
    <row r="131" spans="1:50" s="2" customFormat="1" x14ac:dyDescent="0.2">
      <c r="A131" s="135"/>
      <c r="B131" s="34"/>
      <c r="C131" s="34"/>
      <c r="D131" s="34"/>
      <c r="E131" s="34"/>
      <c r="F131" s="34"/>
      <c r="G131" s="34"/>
      <c r="H131" s="34"/>
      <c r="I131" s="34"/>
      <c r="J131" s="34"/>
      <c r="K131" s="34"/>
      <c r="L131" s="34"/>
      <c r="M131" s="34"/>
      <c r="N131" s="34"/>
      <c r="O131" s="34"/>
      <c r="P131" s="34"/>
      <c r="Q131" s="34"/>
      <c r="R131" s="34"/>
      <c r="S131" s="34"/>
      <c r="T131" s="34"/>
      <c r="U131" s="34"/>
      <c r="V131" s="34"/>
      <c r="W131" s="34"/>
      <c r="X131" s="34"/>
      <c r="Z131" s="12"/>
      <c r="AA131" s="12"/>
      <c r="AB131" s="12"/>
      <c r="AC131" s="32"/>
      <c r="AD131" s="12"/>
      <c r="AE131" s="12"/>
      <c r="AF131" s="12"/>
      <c r="AG131" s="12"/>
      <c r="AH131" s="156"/>
      <c r="AI131" s="159">
        <f t="shared" si="8"/>
        <v>26</v>
      </c>
      <c r="AJ131" s="160" t="str">
        <f t="shared" si="9"/>
        <v>FAMILLE : CHARIOT CHANTIE</v>
      </c>
      <c r="AK131" s="156" t="str">
        <f t="shared" si="11"/>
        <v>682</v>
      </c>
      <c r="AL131" s="173">
        <f t="shared" si="10"/>
        <v>5</v>
      </c>
      <c r="AM131" s="170" t="s">
        <v>279</v>
      </c>
      <c r="AN131" s="170" t="s">
        <v>325</v>
      </c>
      <c r="AO131" s="162"/>
      <c r="AP131" s="111"/>
      <c r="AQ131" s="12"/>
      <c r="AR131" s="12"/>
      <c r="AS131" s="12"/>
      <c r="AT131" s="12"/>
      <c r="AU131" s="12"/>
      <c r="AV131" s="12"/>
      <c r="AW131" s="12"/>
      <c r="AX131" s="12"/>
    </row>
    <row r="132" spans="1:50" s="2" customFormat="1" x14ac:dyDescent="0.2">
      <c r="A132" s="135"/>
      <c r="B132" s="34"/>
      <c r="C132" s="34"/>
      <c r="D132" s="34"/>
      <c r="E132" s="34"/>
      <c r="F132" s="34"/>
      <c r="G132" s="34"/>
      <c r="H132" s="34"/>
      <c r="I132" s="34"/>
      <c r="J132" s="34"/>
      <c r="K132" s="34"/>
      <c r="L132" s="34"/>
      <c r="M132" s="34"/>
      <c r="N132" s="34"/>
      <c r="O132" s="34"/>
      <c r="P132" s="34"/>
      <c r="Q132" s="34"/>
      <c r="R132" s="34"/>
      <c r="S132" s="34"/>
      <c r="T132" s="34"/>
      <c r="U132" s="34"/>
      <c r="V132" s="34"/>
      <c r="W132" s="34"/>
      <c r="X132" s="34"/>
      <c r="Z132" s="12"/>
      <c r="AA132" s="12"/>
      <c r="AB132" s="12"/>
      <c r="AC132" s="32"/>
      <c r="AD132" s="12"/>
      <c r="AE132" s="12"/>
      <c r="AF132" s="12"/>
      <c r="AG132" s="12"/>
      <c r="AH132" s="156"/>
      <c r="AI132" s="159">
        <f t="shared" si="8"/>
        <v>29</v>
      </c>
      <c r="AJ132" s="160" t="str">
        <f t="shared" si="9"/>
        <v>Zone de fabrication Huisseri</v>
      </c>
      <c r="AK132" s="156" t="str">
        <f t="shared" si="11"/>
        <v>690</v>
      </c>
      <c r="AL132" s="173">
        <f t="shared" si="10"/>
        <v>5</v>
      </c>
      <c r="AM132" s="170" t="s">
        <v>1</v>
      </c>
      <c r="AN132" s="170" t="s">
        <v>509</v>
      </c>
      <c r="AO132" s="162"/>
      <c r="AP132" s="111"/>
      <c r="AQ132" s="12"/>
      <c r="AR132" s="12"/>
      <c r="AS132" s="12"/>
      <c r="AT132" s="12"/>
      <c r="AU132" s="12"/>
      <c r="AV132" s="12"/>
      <c r="AW132" s="12"/>
      <c r="AX132" s="12"/>
    </row>
    <row r="133" spans="1:50" s="2" customFormat="1" x14ac:dyDescent="0.2">
      <c r="A133" s="135"/>
      <c r="B133" s="34"/>
      <c r="C133" s="34"/>
      <c r="D133" s="34"/>
      <c r="E133" s="34"/>
      <c r="F133" s="34"/>
      <c r="G133" s="34"/>
      <c r="H133" s="34"/>
      <c r="I133" s="34"/>
      <c r="J133" s="34"/>
      <c r="K133" s="34"/>
      <c r="L133" s="34"/>
      <c r="M133" s="34"/>
      <c r="N133" s="34"/>
      <c r="O133" s="34"/>
      <c r="P133" s="34"/>
      <c r="Q133" s="34"/>
      <c r="R133" s="34"/>
      <c r="S133" s="34"/>
      <c r="T133" s="34"/>
      <c r="U133" s="34"/>
      <c r="V133" s="34"/>
      <c r="W133" s="34"/>
      <c r="X133" s="34"/>
      <c r="Z133" s="12"/>
      <c r="AA133" s="12"/>
      <c r="AB133" s="12"/>
      <c r="AC133" s="32"/>
      <c r="AD133" s="12"/>
      <c r="AE133" s="12"/>
      <c r="AF133" s="12"/>
      <c r="AG133" s="12"/>
      <c r="AH133" s="156"/>
      <c r="AI133" s="159">
        <f t="shared" si="8"/>
        <v>23</v>
      </c>
      <c r="AJ133" s="160" t="str">
        <f t="shared" si="9"/>
        <v>Coupe radiale Huisseri</v>
      </c>
      <c r="AK133" s="156" t="str">
        <f t="shared" si="11"/>
        <v>691</v>
      </c>
      <c r="AL133" s="173">
        <f t="shared" si="10"/>
        <v>5</v>
      </c>
      <c r="AM133" s="170" t="s">
        <v>2</v>
      </c>
      <c r="AN133" s="170" t="s">
        <v>510</v>
      </c>
      <c r="AO133" s="162"/>
      <c r="AP133" s="111"/>
      <c r="AQ133" s="12"/>
      <c r="AR133" s="12"/>
      <c r="AS133" s="12"/>
      <c r="AT133" s="12"/>
      <c r="AU133" s="12"/>
      <c r="AV133" s="12"/>
      <c r="AW133" s="12"/>
      <c r="AX133" s="12"/>
    </row>
    <row r="134" spans="1:50" s="2" customFormat="1" x14ac:dyDescent="0.2">
      <c r="A134" s="135"/>
      <c r="B134" s="34"/>
      <c r="C134" s="34"/>
      <c r="D134" s="34"/>
      <c r="E134" s="34"/>
      <c r="F134" s="34"/>
      <c r="G134" s="34"/>
      <c r="H134" s="34"/>
      <c r="I134" s="34"/>
      <c r="J134" s="34"/>
      <c r="K134" s="34"/>
      <c r="L134" s="34"/>
      <c r="M134" s="34"/>
      <c r="N134" s="34"/>
      <c r="O134" s="34"/>
      <c r="P134" s="34"/>
      <c r="Q134" s="34"/>
      <c r="R134" s="34"/>
      <c r="S134" s="34"/>
      <c r="T134" s="34"/>
      <c r="U134" s="34"/>
      <c r="V134" s="34"/>
      <c r="W134" s="34"/>
      <c r="X134" s="34"/>
      <c r="Z134" s="12"/>
      <c r="AA134" s="12"/>
      <c r="AB134" s="12"/>
      <c r="AC134" s="32"/>
      <c r="AD134" s="12"/>
      <c r="AE134" s="12"/>
      <c r="AF134" s="12"/>
      <c r="AG134" s="12"/>
      <c r="AH134" s="156"/>
      <c r="AI134" s="159">
        <f t="shared" si="8"/>
        <v>23</v>
      </c>
      <c r="AJ134" s="160" t="str">
        <f t="shared" si="9"/>
        <v>Perforation 1 Huisseri</v>
      </c>
      <c r="AK134" s="156" t="str">
        <f t="shared" si="11"/>
        <v>692</v>
      </c>
      <c r="AL134" s="173">
        <f t="shared" si="10"/>
        <v>5</v>
      </c>
      <c r="AM134" s="170" t="s">
        <v>511</v>
      </c>
      <c r="AN134" s="170" t="s">
        <v>512</v>
      </c>
      <c r="AO134" s="162"/>
      <c r="AP134" s="111"/>
      <c r="AQ134" s="12"/>
      <c r="AR134" s="12"/>
      <c r="AS134" s="12"/>
      <c r="AT134" s="12"/>
      <c r="AU134" s="12"/>
      <c r="AV134" s="12"/>
      <c r="AW134" s="12"/>
      <c r="AX134" s="12"/>
    </row>
    <row r="135" spans="1:50" s="2" customFormat="1" x14ac:dyDescent="0.2">
      <c r="A135" s="135"/>
      <c r="B135" s="34"/>
      <c r="C135" s="34"/>
      <c r="D135" s="34"/>
      <c r="E135" s="34"/>
      <c r="F135" s="34"/>
      <c r="G135" s="34"/>
      <c r="H135" s="34"/>
      <c r="I135" s="34"/>
      <c r="J135" s="34"/>
      <c r="K135" s="34"/>
      <c r="L135" s="34"/>
      <c r="M135" s="34"/>
      <c r="N135" s="34"/>
      <c r="O135" s="34"/>
      <c r="P135" s="34"/>
      <c r="Q135" s="34"/>
      <c r="R135" s="34"/>
      <c r="S135" s="34"/>
      <c r="T135" s="34"/>
      <c r="U135" s="34"/>
      <c r="V135" s="34"/>
      <c r="W135" s="34"/>
      <c r="X135" s="34"/>
      <c r="Z135" s="12"/>
      <c r="AA135" s="12"/>
      <c r="AB135" s="12"/>
      <c r="AC135" s="32"/>
      <c r="AD135" s="12"/>
      <c r="AE135" s="12"/>
      <c r="AF135" s="12"/>
      <c r="AG135" s="12"/>
      <c r="AH135" s="156"/>
      <c r="AI135" s="159">
        <f t="shared" si="8"/>
        <v>23</v>
      </c>
      <c r="AJ135" s="160" t="str">
        <f t="shared" si="9"/>
        <v>Perforation 2 Huisseri</v>
      </c>
      <c r="AK135" s="156" t="str">
        <f t="shared" si="11"/>
        <v>693</v>
      </c>
      <c r="AL135" s="173">
        <f t="shared" si="10"/>
        <v>5</v>
      </c>
      <c r="AM135" s="170" t="s">
        <v>513</v>
      </c>
      <c r="AN135" s="170" t="s">
        <v>514</v>
      </c>
      <c r="AO135" s="162"/>
      <c r="AP135" s="111"/>
      <c r="AQ135" s="12"/>
      <c r="AR135" s="12"/>
      <c r="AS135" s="12"/>
      <c r="AT135" s="12"/>
      <c r="AU135" s="12"/>
      <c r="AV135" s="12"/>
      <c r="AW135" s="12"/>
      <c r="AX135" s="12"/>
    </row>
    <row r="136" spans="1:50" s="2" customFormat="1" x14ac:dyDescent="0.2">
      <c r="A136" s="135"/>
      <c r="B136" s="34"/>
      <c r="C136" s="34"/>
      <c r="D136" s="34"/>
      <c r="E136" s="34"/>
      <c r="F136" s="34"/>
      <c r="G136" s="34"/>
      <c r="H136" s="34"/>
      <c r="I136" s="34"/>
      <c r="J136" s="34"/>
      <c r="K136" s="34"/>
      <c r="L136" s="34"/>
      <c r="M136" s="34"/>
      <c r="N136" s="34"/>
      <c r="O136" s="34"/>
      <c r="P136" s="34"/>
      <c r="Q136" s="34"/>
      <c r="R136" s="34"/>
      <c r="S136" s="34"/>
      <c r="T136" s="34"/>
      <c r="U136" s="34"/>
      <c r="V136" s="34"/>
      <c r="W136" s="34"/>
      <c r="X136" s="34"/>
      <c r="Z136" s="12"/>
      <c r="AA136" s="12"/>
      <c r="AB136" s="12"/>
      <c r="AC136" s="32"/>
      <c r="AD136" s="12"/>
      <c r="AE136" s="12"/>
      <c r="AF136" s="12"/>
      <c r="AG136" s="12"/>
      <c r="AH136" s="156"/>
      <c r="AI136" s="159">
        <f t="shared" si="8"/>
        <v>28</v>
      </c>
      <c r="AJ136" s="160" t="str">
        <f t="shared" si="9"/>
        <v>Table d'assemblage Huisseri</v>
      </c>
      <c r="AK136" s="156" t="str">
        <f t="shared" si="11"/>
        <v>694</v>
      </c>
      <c r="AL136" s="173">
        <f t="shared" si="10"/>
        <v>5</v>
      </c>
      <c r="AM136" s="170" t="s">
        <v>515</v>
      </c>
      <c r="AN136" s="170" t="s">
        <v>516</v>
      </c>
      <c r="AO136" s="162"/>
      <c r="AP136" s="111"/>
      <c r="AQ136" s="12"/>
      <c r="AR136" s="12"/>
      <c r="AS136" s="12"/>
      <c r="AT136" s="12"/>
      <c r="AU136" s="12"/>
      <c r="AV136" s="12"/>
      <c r="AW136" s="12"/>
      <c r="AX136" s="12"/>
    </row>
    <row r="137" spans="1:50" s="2" customFormat="1" x14ac:dyDescent="0.2">
      <c r="A137" s="135"/>
      <c r="B137" s="34"/>
      <c r="C137" s="34"/>
      <c r="D137" s="34"/>
      <c r="E137" s="34"/>
      <c r="F137" s="34"/>
      <c r="G137" s="34"/>
      <c r="H137" s="34"/>
      <c r="I137" s="34"/>
      <c r="J137" s="34"/>
      <c r="K137" s="34"/>
      <c r="L137" s="34"/>
      <c r="M137" s="34"/>
      <c r="N137" s="34"/>
      <c r="O137" s="34"/>
      <c r="P137" s="34"/>
      <c r="Q137" s="34"/>
      <c r="R137" s="34"/>
      <c r="S137" s="34"/>
      <c r="T137" s="34"/>
      <c r="U137" s="34"/>
      <c r="V137" s="34"/>
      <c r="W137" s="34"/>
      <c r="X137" s="34"/>
      <c r="Z137" s="12"/>
      <c r="AA137" s="12"/>
      <c r="AB137" s="12"/>
      <c r="AC137" s="32"/>
      <c r="AD137" s="12"/>
      <c r="AE137" s="12"/>
      <c r="AF137" s="12"/>
      <c r="AG137" s="12"/>
      <c r="AH137" s="156"/>
      <c r="AI137" s="159">
        <f t="shared" si="8"/>
        <v>24</v>
      </c>
      <c r="AJ137" s="160" t="str">
        <f t="shared" si="9"/>
        <v>Perceuse à colonne gris</v>
      </c>
      <c r="AK137" s="156" t="str">
        <f t="shared" si="11"/>
        <v>695</v>
      </c>
      <c r="AL137" s="173">
        <f t="shared" si="10"/>
        <v>5</v>
      </c>
      <c r="AM137" s="170" t="s">
        <v>140</v>
      </c>
      <c r="AN137" s="170" t="s">
        <v>517</v>
      </c>
      <c r="AO137" s="162"/>
      <c r="AP137" s="111"/>
      <c r="AQ137" s="12"/>
      <c r="AR137" s="12"/>
      <c r="AS137" s="12"/>
      <c r="AT137" s="12"/>
      <c r="AU137" s="12"/>
      <c r="AV137" s="12"/>
      <c r="AW137" s="12"/>
      <c r="AX137" s="12"/>
    </row>
    <row r="138" spans="1:50" s="2" customFormat="1" x14ac:dyDescent="0.2">
      <c r="A138" s="135"/>
      <c r="B138" s="34"/>
      <c r="C138" s="34"/>
      <c r="D138" s="34"/>
      <c r="E138" s="34"/>
      <c r="F138" s="34"/>
      <c r="G138" s="34"/>
      <c r="H138" s="34"/>
      <c r="I138" s="34"/>
      <c r="J138" s="34"/>
      <c r="K138" s="34"/>
      <c r="L138" s="34"/>
      <c r="M138" s="34"/>
      <c r="N138" s="34"/>
      <c r="O138" s="34"/>
      <c r="P138" s="34"/>
      <c r="Q138" s="34"/>
      <c r="R138" s="34"/>
      <c r="S138" s="34"/>
      <c r="T138" s="34"/>
      <c r="U138" s="34"/>
      <c r="V138" s="34"/>
      <c r="W138" s="34"/>
      <c r="X138" s="34"/>
      <c r="Z138" s="12"/>
      <c r="AA138" s="12"/>
      <c r="AB138" s="12"/>
      <c r="AC138" s="32"/>
      <c r="AD138" s="12"/>
      <c r="AE138" s="12"/>
      <c r="AF138" s="12"/>
      <c r="AG138" s="12"/>
      <c r="AH138" s="156"/>
      <c r="AI138" s="159">
        <f t="shared" si="8"/>
        <v>33</v>
      </c>
      <c r="AJ138" s="160" t="str">
        <f t="shared" si="9"/>
        <v>Zone préparation (pas de machine</v>
      </c>
      <c r="AK138" s="156" t="str">
        <f t="shared" si="11"/>
        <v>701</v>
      </c>
      <c r="AL138" s="173">
        <f t="shared" si="10"/>
        <v>5</v>
      </c>
      <c r="AM138" s="170" t="s">
        <v>518</v>
      </c>
      <c r="AN138" s="170" t="s">
        <v>519</v>
      </c>
      <c r="AO138" s="162"/>
      <c r="AP138" s="111"/>
      <c r="AQ138" s="12"/>
      <c r="AR138" s="12"/>
      <c r="AS138" s="12"/>
      <c r="AT138" s="12"/>
      <c r="AU138" s="12"/>
      <c r="AV138" s="12"/>
      <c r="AW138" s="12"/>
      <c r="AX138" s="12"/>
    </row>
    <row r="139" spans="1:50" s="2" customFormat="1" x14ac:dyDescent="0.2">
      <c r="A139" s="135"/>
      <c r="B139" s="34"/>
      <c r="C139" s="34"/>
      <c r="D139" s="34"/>
      <c r="E139" s="34"/>
      <c r="F139" s="34"/>
      <c r="G139" s="34"/>
      <c r="H139" s="34"/>
      <c r="I139" s="34"/>
      <c r="J139" s="34"/>
      <c r="K139" s="34"/>
      <c r="L139" s="34"/>
      <c r="M139" s="34"/>
      <c r="N139" s="34"/>
      <c r="O139" s="34"/>
      <c r="P139" s="34"/>
      <c r="Q139" s="34"/>
      <c r="R139" s="34"/>
      <c r="S139" s="34"/>
      <c r="T139" s="34"/>
      <c r="U139" s="34"/>
      <c r="V139" s="34"/>
      <c r="W139" s="34"/>
      <c r="X139" s="34"/>
      <c r="Z139" s="12"/>
      <c r="AA139" s="12"/>
      <c r="AB139" s="12"/>
      <c r="AC139" s="32"/>
      <c r="AD139" s="12"/>
      <c r="AE139" s="12"/>
      <c r="AF139" s="12"/>
      <c r="AG139" s="12"/>
      <c r="AH139" s="156"/>
      <c r="AI139" s="159">
        <f t="shared" si="8"/>
        <v>43</v>
      </c>
      <c r="AJ139" s="160" t="str">
        <f t="shared" si="9"/>
        <v>Zone pose gros équipements (pas de machine</v>
      </c>
      <c r="AK139" s="156" t="str">
        <f t="shared" si="11"/>
        <v>702</v>
      </c>
      <c r="AL139" s="173">
        <f t="shared" si="10"/>
        <v>5</v>
      </c>
      <c r="AM139" s="170" t="s">
        <v>520</v>
      </c>
      <c r="AN139" s="170" t="s">
        <v>521</v>
      </c>
      <c r="AO139" s="162"/>
      <c r="AP139" s="111"/>
      <c r="AQ139" s="12"/>
      <c r="AR139" s="12"/>
      <c r="AS139" s="12"/>
      <c r="AT139" s="12"/>
      <c r="AU139" s="12"/>
      <c r="AV139" s="12"/>
      <c r="AW139" s="12"/>
      <c r="AX139" s="12"/>
    </row>
    <row r="140" spans="1:50" s="2" customFormat="1" x14ac:dyDescent="0.2">
      <c r="A140" s="135"/>
      <c r="B140" s="34"/>
      <c r="C140" s="34"/>
      <c r="D140" s="34"/>
      <c r="E140" s="34"/>
      <c r="F140" s="34"/>
      <c r="G140" s="34"/>
      <c r="H140" s="34"/>
      <c r="I140" s="34"/>
      <c r="J140" s="34"/>
      <c r="K140" s="34"/>
      <c r="L140" s="34"/>
      <c r="M140" s="34"/>
      <c r="N140" s="34"/>
      <c r="O140" s="34"/>
      <c r="P140" s="34"/>
      <c r="Q140" s="34"/>
      <c r="R140" s="34"/>
      <c r="S140" s="34"/>
      <c r="T140" s="34"/>
      <c r="U140" s="34"/>
      <c r="V140" s="34"/>
      <c r="W140" s="34"/>
      <c r="X140" s="34"/>
      <c r="Z140" s="12"/>
      <c r="AA140" s="12"/>
      <c r="AB140" s="12"/>
      <c r="AC140" s="32"/>
      <c r="AD140" s="33"/>
      <c r="AE140" s="33"/>
      <c r="AF140" s="12"/>
      <c r="AG140" s="12"/>
      <c r="AH140" s="156"/>
      <c r="AI140" s="159">
        <f t="shared" si="8"/>
        <v>30</v>
      </c>
      <c r="AJ140" s="160" t="str">
        <f t="shared" si="9"/>
        <v>Zone test eau (pas de machine</v>
      </c>
      <c r="AK140" s="156" t="str">
        <f t="shared" si="11"/>
        <v>703</v>
      </c>
      <c r="AL140" s="173">
        <f t="shared" si="10"/>
        <v>5</v>
      </c>
      <c r="AM140" s="170" t="s">
        <v>522</v>
      </c>
      <c r="AN140" s="170" t="s">
        <v>523</v>
      </c>
      <c r="AO140" s="162"/>
      <c r="AP140" s="111"/>
      <c r="AQ140" s="12"/>
      <c r="AR140" s="12"/>
      <c r="AS140" s="12"/>
      <c r="AT140" s="12"/>
      <c r="AU140" s="12"/>
      <c r="AV140" s="12"/>
      <c r="AW140" s="12"/>
      <c r="AX140" s="12"/>
    </row>
    <row r="141" spans="1:50" s="2" customFormat="1" x14ac:dyDescent="0.2">
      <c r="A141" s="135"/>
      <c r="B141" s="34"/>
      <c r="C141" s="34"/>
      <c r="D141" s="34"/>
      <c r="E141" s="34"/>
      <c r="F141" s="34"/>
      <c r="G141" s="34"/>
      <c r="H141" s="34"/>
      <c r="I141" s="34"/>
      <c r="J141" s="34"/>
      <c r="K141" s="34"/>
      <c r="L141" s="34"/>
      <c r="M141" s="34"/>
      <c r="N141" s="34"/>
      <c r="O141" s="34"/>
      <c r="P141" s="34"/>
      <c r="Q141" s="34"/>
      <c r="R141" s="34"/>
      <c r="S141" s="34"/>
      <c r="T141" s="34"/>
      <c r="U141" s="34"/>
      <c r="V141" s="34"/>
      <c r="W141" s="34"/>
      <c r="X141" s="34"/>
      <c r="Z141" s="12"/>
      <c r="AA141" s="12"/>
      <c r="AB141" s="12"/>
      <c r="AC141" s="32"/>
      <c r="AD141" s="33"/>
      <c r="AE141" s="33"/>
      <c r="AF141" s="12"/>
      <c r="AG141" s="12"/>
      <c r="AH141" s="156"/>
      <c r="AI141" s="159">
        <f t="shared" si="8"/>
        <v>40</v>
      </c>
      <c r="AJ141" s="160" t="str">
        <f t="shared" si="9"/>
        <v>Zone Finition Emballage (pas de machine</v>
      </c>
      <c r="AK141" s="156" t="str">
        <f t="shared" si="11"/>
        <v>704</v>
      </c>
      <c r="AL141" s="173">
        <f t="shared" si="10"/>
        <v>5</v>
      </c>
      <c r="AM141" s="170" t="s">
        <v>524</v>
      </c>
      <c r="AN141" s="170" t="s">
        <v>525</v>
      </c>
      <c r="AO141" s="162"/>
      <c r="AP141" s="111"/>
      <c r="AQ141" s="12"/>
      <c r="AR141" s="12"/>
      <c r="AS141" s="12"/>
      <c r="AT141" s="12"/>
      <c r="AU141" s="12"/>
      <c r="AV141" s="12"/>
      <c r="AW141" s="12"/>
      <c r="AX141" s="12"/>
    </row>
    <row r="142" spans="1:50" s="2" customFormat="1" x14ac:dyDescent="0.2">
      <c r="A142" s="135"/>
      <c r="B142" s="34"/>
      <c r="C142" s="34"/>
      <c r="D142" s="34"/>
      <c r="E142" s="34"/>
      <c r="F142" s="34"/>
      <c r="G142" s="34"/>
      <c r="H142" s="34"/>
      <c r="I142" s="34"/>
      <c r="J142" s="34"/>
      <c r="K142" s="34"/>
      <c r="L142" s="34"/>
      <c r="M142" s="34"/>
      <c r="N142" s="34"/>
      <c r="O142" s="34"/>
      <c r="P142" s="34"/>
      <c r="Q142" s="34"/>
      <c r="R142" s="34"/>
      <c r="S142" s="34"/>
      <c r="T142" s="34"/>
      <c r="U142" s="34"/>
      <c r="V142" s="34"/>
      <c r="W142" s="34"/>
      <c r="X142" s="34"/>
      <c r="Z142" s="12"/>
      <c r="AA142" s="12"/>
      <c r="AB142" s="12"/>
      <c r="AC142" s="32"/>
      <c r="AD142" s="33"/>
      <c r="AE142" s="33"/>
      <c r="AF142" s="12"/>
      <c r="AG142" s="12"/>
      <c r="AH142" s="156"/>
      <c r="AI142" s="159">
        <f t="shared" si="8"/>
        <v>30</v>
      </c>
      <c r="AJ142" s="160" t="str">
        <f t="shared" si="9"/>
        <v>Zone Chantier (pas de machine</v>
      </c>
      <c r="AK142" s="156" t="str">
        <f t="shared" si="11"/>
        <v>705</v>
      </c>
      <c r="AL142" s="173">
        <f t="shared" si="10"/>
        <v>5</v>
      </c>
      <c r="AM142" s="170" t="s">
        <v>526</v>
      </c>
      <c r="AN142" s="170" t="s">
        <v>527</v>
      </c>
      <c r="AO142" s="162"/>
      <c r="AP142" s="111"/>
      <c r="AQ142" s="12"/>
      <c r="AR142" s="12"/>
      <c r="AS142" s="12"/>
      <c r="AT142" s="12"/>
      <c r="AU142" s="12"/>
      <c r="AV142" s="12"/>
      <c r="AW142" s="12"/>
      <c r="AX142" s="12"/>
    </row>
    <row r="143" spans="1:50" s="2" customFormat="1" x14ac:dyDescent="0.2">
      <c r="A143" s="135"/>
      <c r="B143" s="34"/>
      <c r="C143" s="34"/>
      <c r="D143" s="34"/>
      <c r="E143" s="34"/>
      <c r="F143" s="34"/>
      <c r="G143" s="34"/>
      <c r="H143" s="34"/>
      <c r="I143" s="34"/>
      <c r="J143" s="34"/>
      <c r="K143" s="34"/>
      <c r="L143" s="34"/>
      <c r="M143" s="34"/>
      <c r="N143" s="34"/>
      <c r="O143" s="34"/>
      <c r="P143" s="34"/>
      <c r="Q143" s="34"/>
      <c r="R143" s="34"/>
      <c r="S143" s="34"/>
      <c r="T143" s="34"/>
      <c r="U143" s="34"/>
      <c r="V143" s="34"/>
      <c r="W143" s="34"/>
      <c r="X143" s="34"/>
      <c r="Z143" s="12"/>
      <c r="AA143" s="12"/>
      <c r="AB143" s="12"/>
      <c r="AC143" s="32"/>
      <c r="AD143" s="33"/>
      <c r="AE143" s="33"/>
      <c r="AF143" s="12"/>
      <c r="AG143" s="12"/>
      <c r="AH143" s="156"/>
      <c r="AI143" s="159">
        <f t="shared" si="8"/>
        <v>44</v>
      </c>
      <c r="AJ143" s="160" t="str">
        <f t="shared" si="9"/>
        <v>Zone Atelier de Maintenance (pas de machine</v>
      </c>
      <c r="AK143" s="156" t="str">
        <f t="shared" si="11"/>
        <v>706</v>
      </c>
      <c r="AL143" s="173">
        <f t="shared" si="10"/>
        <v>5</v>
      </c>
      <c r="AM143" s="170" t="s">
        <v>331</v>
      </c>
      <c r="AN143" s="170" t="s">
        <v>330</v>
      </c>
      <c r="AO143" s="162"/>
      <c r="AP143" s="111"/>
      <c r="AQ143" s="12"/>
      <c r="AR143" s="12"/>
      <c r="AS143" s="12"/>
      <c r="AT143" s="12"/>
      <c r="AU143" s="12"/>
      <c r="AV143" s="12"/>
      <c r="AW143" s="12"/>
      <c r="AX143" s="12"/>
    </row>
    <row r="144" spans="1:50" s="2" customFormat="1" x14ac:dyDescent="0.2">
      <c r="A144" s="135"/>
      <c r="B144" s="34"/>
      <c r="C144" s="34"/>
      <c r="D144" s="34"/>
      <c r="E144" s="34"/>
      <c r="F144" s="34"/>
      <c r="G144" s="34"/>
      <c r="H144" s="34"/>
      <c r="I144" s="34"/>
      <c r="J144" s="34"/>
      <c r="K144" s="34"/>
      <c r="L144" s="34"/>
      <c r="M144" s="34"/>
      <c r="N144" s="34"/>
      <c r="O144" s="34"/>
      <c r="P144" s="34"/>
      <c r="Q144" s="34"/>
      <c r="R144" s="34"/>
      <c r="S144" s="34"/>
      <c r="T144" s="34"/>
      <c r="U144" s="34"/>
      <c r="V144" s="34"/>
      <c r="W144" s="34"/>
      <c r="X144" s="34"/>
      <c r="Z144" s="12"/>
      <c r="AA144" s="12"/>
      <c r="AB144" s="12"/>
      <c r="AC144" s="32"/>
      <c r="AD144" s="33"/>
      <c r="AE144" s="33"/>
      <c r="AF144" s="12"/>
      <c r="AG144" s="12"/>
      <c r="AH144" s="156"/>
      <c r="AI144" s="159">
        <f t="shared" si="8"/>
        <v>17</v>
      </c>
      <c r="AJ144" s="160" t="str">
        <f t="shared" si="9"/>
        <v>9 l eau add. (AB</v>
      </c>
      <c r="AK144" s="156" t="str">
        <f t="shared" si="11"/>
        <v>660-EXT-001</v>
      </c>
      <c r="AL144" s="173">
        <f t="shared" si="10"/>
        <v>13</v>
      </c>
      <c r="AM144" s="169" t="s">
        <v>528</v>
      </c>
      <c r="AN144" s="169" t="s">
        <v>529</v>
      </c>
      <c r="AO144" s="162"/>
      <c r="AP144" s="111"/>
      <c r="AQ144" s="12"/>
      <c r="AR144" s="12"/>
      <c r="AS144" s="12"/>
      <c r="AT144" s="12"/>
      <c r="AU144" s="12"/>
      <c r="AV144" s="12"/>
      <c r="AW144" s="12"/>
      <c r="AX144" s="12"/>
    </row>
    <row r="145" spans="1:50" s="2" customFormat="1" x14ac:dyDescent="0.2">
      <c r="A145" s="135"/>
      <c r="B145" s="34"/>
      <c r="C145" s="34"/>
      <c r="D145" s="34"/>
      <c r="E145" s="34"/>
      <c r="F145" s="34"/>
      <c r="G145" s="34"/>
      <c r="H145" s="34"/>
      <c r="I145" s="34"/>
      <c r="J145" s="34"/>
      <c r="K145" s="34"/>
      <c r="L145" s="34"/>
      <c r="M145" s="34"/>
      <c r="N145" s="34"/>
      <c r="O145" s="34"/>
      <c r="P145" s="34"/>
      <c r="Q145" s="34"/>
      <c r="R145" s="34"/>
      <c r="S145" s="34"/>
      <c r="T145" s="34"/>
      <c r="U145" s="34"/>
      <c r="V145" s="34"/>
      <c r="W145" s="34"/>
      <c r="X145" s="34"/>
      <c r="Z145" s="12"/>
      <c r="AA145" s="12"/>
      <c r="AB145" s="12"/>
      <c r="AC145" s="32"/>
      <c r="AD145" s="33"/>
      <c r="AE145" s="33"/>
      <c r="AF145" s="12"/>
      <c r="AG145" s="12"/>
      <c r="AH145" s="156"/>
      <c r="AI145" s="159">
        <f t="shared" si="8"/>
        <v>17</v>
      </c>
      <c r="AJ145" s="160" t="str">
        <f t="shared" si="9"/>
        <v>9 l eau add. (AB</v>
      </c>
      <c r="AK145" s="156" t="str">
        <f t="shared" si="11"/>
        <v>660-EXT-002</v>
      </c>
      <c r="AL145" s="173">
        <f t="shared" si="10"/>
        <v>13</v>
      </c>
      <c r="AM145" s="170" t="s">
        <v>530</v>
      </c>
      <c r="AN145" s="170" t="s">
        <v>529</v>
      </c>
      <c r="AO145" s="162"/>
      <c r="AP145" s="111"/>
      <c r="AQ145" s="12"/>
      <c r="AR145" s="12"/>
      <c r="AS145" s="12"/>
      <c r="AT145" s="12"/>
      <c r="AU145" s="12"/>
      <c r="AV145" s="12"/>
      <c r="AW145" s="12"/>
      <c r="AX145" s="12"/>
    </row>
    <row r="146" spans="1:50" s="2" customFormat="1" x14ac:dyDescent="0.2">
      <c r="A146" s="135"/>
      <c r="B146" s="34"/>
      <c r="C146" s="34"/>
      <c r="D146" s="34"/>
      <c r="E146" s="34"/>
      <c r="F146" s="34"/>
      <c r="G146" s="34"/>
      <c r="H146" s="34"/>
      <c r="I146" s="34"/>
      <c r="J146" s="34"/>
      <c r="K146" s="34"/>
      <c r="L146" s="34"/>
      <c r="M146" s="34"/>
      <c r="N146" s="34"/>
      <c r="O146" s="34"/>
      <c r="P146" s="34"/>
      <c r="Q146" s="34"/>
      <c r="R146" s="34"/>
      <c r="S146" s="34"/>
      <c r="T146" s="34"/>
      <c r="U146" s="34"/>
      <c r="V146" s="34"/>
      <c r="W146" s="34"/>
      <c r="X146" s="34"/>
      <c r="Z146" s="12"/>
      <c r="AA146" s="12"/>
      <c r="AB146" s="12"/>
      <c r="AC146" s="32"/>
      <c r="AD146" s="33"/>
      <c r="AE146" s="33"/>
      <c r="AF146" s="12"/>
      <c r="AG146" s="12"/>
      <c r="AH146" s="156"/>
      <c r="AI146" s="159">
        <f t="shared" si="8"/>
        <v>12</v>
      </c>
      <c r="AJ146" s="160" t="str">
        <f t="shared" si="9"/>
        <v>2 Kg CO2 (B</v>
      </c>
      <c r="AK146" s="156" t="str">
        <f t="shared" si="11"/>
        <v>660-EXT-003</v>
      </c>
      <c r="AL146" s="173">
        <f t="shared" si="10"/>
        <v>13</v>
      </c>
      <c r="AM146" s="170" t="s">
        <v>531</v>
      </c>
      <c r="AN146" s="170" t="s">
        <v>532</v>
      </c>
      <c r="AO146" s="162"/>
      <c r="AP146" s="111"/>
      <c r="AQ146" s="12"/>
      <c r="AR146" s="12"/>
      <c r="AS146" s="12"/>
      <c r="AT146" s="12"/>
      <c r="AU146" s="12"/>
      <c r="AV146" s="12"/>
      <c r="AW146" s="12"/>
      <c r="AX146" s="12"/>
    </row>
    <row r="147" spans="1:50" s="2" customFormat="1" x14ac:dyDescent="0.2">
      <c r="A147" s="135"/>
      <c r="B147" s="34"/>
      <c r="C147" s="34"/>
      <c r="D147" s="34"/>
      <c r="E147" s="34"/>
      <c r="F147" s="34"/>
      <c r="G147" s="34"/>
      <c r="H147" s="34"/>
      <c r="I147" s="34"/>
      <c r="J147" s="34"/>
      <c r="K147" s="34"/>
      <c r="L147" s="34"/>
      <c r="M147" s="34"/>
      <c r="N147" s="34"/>
      <c r="O147" s="34"/>
      <c r="P147" s="34"/>
      <c r="Q147" s="34"/>
      <c r="R147" s="34"/>
      <c r="S147" s="34"/>
      <c r="T147" s="34"/>
      <c r="U147" s="34"/>
      <c r="V147" s="34"/>
      <c r="W147" s="34"/>
      <c r="X147" s="34"/>
      <c r="Z147" s="12"/>
      <c r="AA147" s="12"/>
      <c r="AB147" s="12"/>
      <c r="AC147" s="32"/>
      <c r="AD147" s="33"/>
      <c r="AE147" s="33"/>
      <c r="AF147" s="12"/>
      <c r="AG147" s="12"/>
      <c r="AH147" s="156"/>
      <c r="AI147" s="159">
        <f t="shared" si="8"/>
        <v>24</v>
      </c>
      <c r="AJ147" s="160" t="str">
        <f t="shared" si="9"/>
        <v>Contrôle lot électricit</v>
      </c>
      <c r="AK147" s="156" t="str">
        <f t="shared" si="11"/>
        <v>660-ELC-003</v>
      </c>
      <c r="AL147" s="173">
        <f t="shared" si="10"/>
        <v>13</v>
      </c>
      <c r="AM147" s="170" t="s">
        <v>533</v>
      </c>
      <c r="AN147" s="170" t="s">
        <v>534</v>
      </c>
      <c r="AO147" s="162"/>
      <c r="AP147" s="111"/>
      <c r="AQ147" s="12"/>
      <c r="AR147" s="12"/>
      <c r="AS147" s="12"/>
      <c r="AT147" s="12"/>
      <c r="AU147" s="12"/>
      <c r="AV147" s="12"/>
      <c r="AW147" s="12"/>
      <c r="AX147" s="12"/>
    </row>
    <row r="148" spans="1:50" s="2" customFormat="1" x14ac:dyDescent="0.2">
      <c r="A148" s="135"/>
      <c r="B148" s="34"/>
      <c r="C148" s="34"/>
      <c r="D148" s="34"/>
      <c r="E148" s="34"/>
      <c r="F148" s="34"/>
      <c r="G148" s="34"/>
      <c r="H148" s="34"/>
      <c r="I148" s="34"/>
      <c r="J148" s="34"/>
      <c r="K148" s="34"/>
      <c r="L148" s="34"/>
      <c r="M148" s="34"/>
      <c r="N148" s="34"/>
      <c r="O148" s="34"/>
      <c r="P148" s="34"/>
      <c r="Q148" s="34"/>
      <c r="R148" s="34"/>
      <c r="S148" s="34"/>
      <c r="T148" s="34"/>
      <c r="U148" s="34"/>
      <c r="V148" s="34"/>
      <c r="W148" s="34"/>
      <c r="X148" s="34"/>
      <c r="Z148" s="12"/>
      <c r="AA148" s="12"/>
      <c r="AB148" s="12"/>
      <c r="AC148" s="32"/>
      <c r="AD148" s="33"/>
      <c r="AE148" s="33"/>
      <c r="AF148" s="12"/>
      <c r="AG148" s="12"/>
      <c r="AH148" s="156"/>
      <c r="AI148" s="159">
        <f t="shared" si="8"/>
        <v>17</v>
      </c>
      <c r="AJ148" s="160" t="str">
        <f t="shared" si="9"/>
        <v>9 l eau add. (AB</v>
      </c>
      <c r="AK148" s="156" t="str">
        <f t="shared" si="11"/>
        <v>660-EXT-004</v>
      </c>
      <c r="AL148" s="173">
        <f t="shared" si="10"/>
        <v>13</v>
      </c>
      <c r="AM148" s="170" t="s">
        <v>535</v>
      </c>
      <c r="AN148" s="170" t="s">
        <v>529</v>
      </c>
      <c r="AO148" s="162"/>
      <c r="AP148" s="111"/>
      <c r="AQ148" s="12"/>
      <c r="AR148" s="12"/>
      <c r="AS148" s="12"/>
      <c r="AT148" s="12"/>
      <c r="AU148" s="12"/>
      <c r="AV148" s="12"/>
      <c r="AW148" s="12"/>
      <c r="AX148" s="12"/>
    </row>
    <row r="149" spans="1:50" s="2" customFormat="1" x14ac:dyDescent="0.2">
      <c r="A149" s="135"/>
      <c r="B149" s="34"/>
      <c r="C149" s="34"/>
      <c r="D149" s="34"/>
      <c r="E149" s="34"/>
      <c r="F149" s="34"/>
      <c r="G149" s="34"/>
      <c r="H149" s="34"/>
      <c r="I149" s="34"/>
      <c r="J149" s="34"/>
      <c r="K149" s="34"/>
      <c r="L149" s="34"/>
      <c r="M149" s="34"/>
      <c r="N149" s="34"/>
      <c r="O149" s="34"/>
      <c r="P149" s="34"/>
      <c r="Q149" s="34"/>
      <c r="R149" s="34"/>
      <c r="S149" s="34"/>
      <c r="T149" s="34"/>
      <c r="U149" s="34"/>
      <c r="V149" s="34"/>
      <c r="W149" s="34"/>
      <c r="X149" s="34"/>
      <c r="Z149" s="12"/>
      <c r="AA149" s="12"/>
      <c r="AB149" s="12"/>
      <c r="AC149" s="32"/>
      <c r="AD149" s="33"/>
      <c r="AE149" s="33"/>
      <c r="AF149" s="12"/>
      <c r="AG149" s="12"/>
      <c r="AH149" s="156"/>
      <c r="AI149" s="159">
        <f t="shared" si="8"/>
        <v>17</v>
      </c>
      <c r="AJ149" s="160" t="str">
        <f t="shared" si="9"/>
        <v>9 l eau add. (AB</v>
      </c>
      <c r="AK149" s="156" t="str">
        <f t="shared" si="11"/>
        <v>660-EXT-005</v>
      </c>
      <c r="AL149" s="173">
        <f t="shared" si="10"/>
        <v>13</v>
      </c>
      <c r="AM149" s="170" t="s">
        <v>536</v>
      </c>
      <c r="AN149" s="170" t="s">
        <v>529</v>
      </c>
      <c r="AO149" s="162"/>
      <c r="AP149" s="111"/>
      <c r="AQ149" s="12"/>
      <c r="AR149" s="12"/>
      <c r="AS149" s="12"/>
      <c r="AT149" s="12"/>
      <c r="AU149" s="12"/>
      <c r="AV149" s="12"/>
      <c r="AW149" s="12"/>
      <c r="AX149" s="12"/>
    </row>
    <row r="150" spans="1:50" s="2" customFormat="1" x14ac:dyDescent="0.2">
      <c r="A150" s="135"/>
      <c r="B150" s="34"/>
      <c r="C150" s="34"/>
      <c r="D150" s="34"/>
      <c r="E150" s="34"/>
      <c r="F150" s="34"/>
      <c r="G150" s="34"/>
      <c r="H150" s="34"/>
      <c r="I150" s="34"/>
      <c r="J150" s="34"/>
      <c r="K150" s="34"/>
      <c r="L150" s="34"/>
      <c r="M150" s="34"/>
      <c r="N150" s="34"/>
      <c r="O150" s="34"/>
      <c r="P150" s="34"/>
      <c r="Q150" s="34"/>
      <c r="R150" s="34"/>
      <c r="S150" s="34"/>
      <c r="T150" s="34"/>
      <c r="U150" s="34"/>
      <c r="V150" s="34"/>
      <c r="W150" s="34"/>
      <c r="X150" s="34"/>
      <c r="Z150" s="12"/>
      <c r="AA150" s="12"/>
      <c r="AB150" s="12"/>
      <c r="AC150" s="32"/>
      <c r="AD150" s="33"/>
      <c r="AE150" s="33"/>
      <c r="AF150" s="12"/>
      <c r="AG150" s="12"/>
      <c r="AH150" s="156"/>
      <c r="AI150" s="159">
        <f t="shared" ref="AI150:AI213" si="12">LEN(AN150)</f>
        <v>17</v>
      </c>
      <c r="AJ150" s="160" t="str">
        <f t="shared" ref="AJ150:AJ213" si="13">LEFT(AN150,AI150-1)</f>
        <v>9 l eau add. (AB</v>
      </c>
      <c r="AK150" s="156" t="str">
        <f t="shared" si="11"/>
        <v>660-EXT-006</v>
      </c>
      <c r="AL150" s="173">
        <f t="shared" si="10"/>
        <v>13</v>
      </c>
      <c r="AM150" s="170" t="s">
        <v>537</v>
      </c>
      <c r="AN150" s="170" t="s">
        <v>529</v>
      </c>
      <c r="AO150" s="162"/>
      <c r="AP150" s="111"/>
      <c r="AQ150" s="12"/>
      <c r="AR150" s="12"/>
      <c r="AS150" s="12"/>
      <c r="AT150" s="12"/>
      <c r="AU150" s="12"/>
      <c r="AV150" s="12"/>
      <c r="AW150" s="12"/>
      <c r="AX150" s="12"/>
    </row>
    <row r="151" spans="1:50" s="2" customFormat="1" x14ac:dyDescent="0.2">
      <c r="A151" s="135"/>
      <c r="B151" s="34"/>
      <c r="C151" s="34"/>
      <c r="D151" s="34"/>
      <c r="E151" s="34"/>
      <c r="F151" s="34"/>
      <c r="G151" s="34"/>
      <c r="H151" s="34"/>
      <c r="I151" s="34"/>
      <c r="J151" s="34"/>
      <c r="K151" s="34"/>
      <c r="L151" s="34"/>
      <c r="M151" s="34"/>
      <c r="N151" s="34"/>
      <c r="O151" s="34"/>
      <c r="P151" s="34"/>
      <c r="Q151" s="34"/>
      <c r="R151" s="34"/>
      <c r="S151" s="34"/>
      <c r="T151" s="34"/>
      <c r="U151" s="34"/>
      <c r="V151" s="34"/>
      <c r="W151" s="34"/>
      <c r="X151" s="34"/>
      <c r="Z151" s="12"/>
      <c r="AA151" s="12"/>
      <c r="AB151" s="12"/>
      <c r="AC151" s="32"/>
      <c r="AD151" s="33"/>
      <c r="AE151" s="33"/>
      <c r="AF151" s="12"/>
      <c r="AG151" s="12"/>
      <c r="AH151" s="156"/>
      <c r="AI151" s="159">
        <f t="shared" si="12"/>
        <v>17</v>
      </c>
      <c r="AJ151" s="160" t="str">
        <f t="shared" si="13"/>
        <v>9 l eau add. (AB</v>
      </c>
      <c r="AK151" s="156" t="str">
        <f t="shared" si="11"/>
        <v>660-EXT-007</v>
      </c>
      <c r="AL151" s="173">
        <f t="shared" si="10"/>
        <v>13</v>
      </c>
      <c r="AM151" s="170" t="s">
        <v>538</v>
      </c>
      <c r="AN151" s="170" t="s">
        <v>529</v>
      </c>
      <c r="AO151" s="162"/>
      <c r="AP151" s="111"/>
      <c r="AQ151" s="12"/>
      <c r="AR151" s="12"/>
      <c r="AS151" s="12"/>
      <c r="AT151" s="12"/>
      <c r="AU151" s="12"/>
      <c r="AV151" s="12"/>
      <c r="AW151" s="12"/>
      <c r="AX151" s="12"/>
    </row>
    <row r="152" spans="1:50" s="2" customFormat="1" x14ac:dyDescent="0.2">
      <c r="A152" s="135"/>
      <c r="B152" s="34"/>
      <c r="C152" s="34"/>
      <c r="D152" s="34"/>
      <c r="E152" s="34"/>
      <c r="F152" s="34"/>
      <c r="G152" s="34"/>
      <c r="H152" s="34"/>
      <c r="I152" s="34"/>
      <c r="J152" s="34"/>
      <c r="K152" s="34"/>
      <c r="L152" s="34"/>
      <c r="M152" s="34"/>
      <c r="N152" s="34"/>
      <c r="O152" s="34"/>
      <c r="P152" s="34"/>
      <c r="Q152" s="34"/>
      <c r="R152" s="34"/>
      <c r="S152" s="34"/>
      <c r="T152" s="34"/>
      <c r="U152" s="34"/>
      <c r="V152" s="34"/>
      <c r="W152" s="34"/>
      <c r="X152" s="34"/>
      <c r="Z152" s="12"/>
      <c r="AA152" s="12"/>
      <c r="AB152" s="12"/>
      <c r="AC152" s="32"/>
      <c r="AD152" s="33"/>
      <c r="AE152" s="33"/>
      <c r="AF152" s="12"/>
      <c r="AG152" s="12"/>
      <c r="AH152" s="156"/>
      <c r="AI152" s="159">
        <f t="shared" si="12"/>
        <v>17</v>
      </c>
      <c r="AJ152" s="160" t="str">
        <f t="shared" si="13"/>
        <v>9 Kg Poudre (ABC</v>
      </c>
      <c r="AK152" s="156" t="str">
        <f t="shared" si="11"/>
        <v>660-EXT-008</v>
      </c>
      <c r="AL152" s="173">
        <f t="shared" ref="AL152:AL205" si="14">LEN(AM152)</f>
        <v>13</v>
      </c>
      <c r="AM152" s="170" t="s">
        <v>539</v>
      </c>
      <c r="AN152" s="170" t="s">
        <v>322</v>
      </c>
      <c r="AO152" s="162"/>
      <c r="AP152" s="111"/>
      <c r="AQ152" s="12"/>
      <c r="AR152" s="12"/>
      <c r="AS152" s="12"/>
      <c r="AT152" s="12"/>
      <c r="AU152" s="12"/>
      <c r="AV152" s="12"/>
      <c r="AW152" s="12"/>
      <c r="AX152" s="12"/>
    </row>
    <row r="153" spans="1:50" s="2" customFormat="1" x14ac:dyDescent="0.2">
      <c r="A153" s="135"/>
      <c r="B153" s="34"/>
      <c r="C153" s="34"/>
      <c r="D153" s="34"/>
      <c r="E153" s="34"/>
      <c r="F153" s="34"/>
      <c r="G153" s="34"/>
      <c r="H153" s="34"/>
      <c r="I153" s="34"/>
      <c r="J153" s="34"/>
      <c r="K153" s="34"/>
      <c r="L153" s="34"/>
      <c r="M153" s="34"/>
      <c r="N153" s="34"/>
      <c r="O153" s="34"/>
      <c r="P153" s="34"/>
      <c r="Q153" s="34"/>
      <c r="R153" s="34"/>
      <c r="S153" s="34"/>
      <c r="T153" s="34"/>
      <c r="U153" s="34"/>
      <c r="V153" s="34"/>
      <c r="W153" s="34"/>
      <c r="X153" s="34"/>
      <c r="Z153" s="12"/>
      <c r="AA153" s="12"/>
      <c r="AB153" s="12"/>
      <c r="AC153" s="32"/>
      <c r="AD153" s="33"/>
      <c r="AE153" s="33"/>
      <c r="AF153" s="12"/>
      <c r="AG153" s="12"/>
      <c r="AH153" s="156"/>
      <c r="AI153" s="159">
        <f t="shared" si="12"/>
        <v>17</v>
      </c>
      <c r="AJ153" s="160" t="str">
        <f t="shared" si="13"/>
        <v>6 l eau add. (AB</v>
      </c>
      <c r="AK153" s="156" t="str">
        <f t="shared" si="11"/>
        <v>660-EXT-009</v>
      </c>
      <c r="AL153" s="173">
        <f t="shared" si="14"/>
        <v>13</v>
      </c>
      <c r="AM153" s="170" t="s">
        <v>540</v>
      </c>
      <c r="AN153" s="170" t="s">
        <v>541</v>
      </c>
      <c r="AO153" s="162"/>
      <c r="AP153" s="111"/>
      <c r="AQ153" s="12"/>
      <c r="AR153" s="12"/>
      <c r="AS153" s="12"/>
      <c r="AT153" s="12"/>
      <c r="AU153" s="12"/>
      <c r="AV153" s="12"/>
      <c r="AW153" s="12"/>
      <c r="AX153" s="12"/>
    </row>
    <row r="154" spans="1:50" s="2" customFormat="1" x14ac:dyDescent="0.2">
      <c r="A154" s="135"/>
      <c r="B154" s="34"/>
      <c r="C154" s="34"/>
      <c r="D154" s="34"/>
      <c r="E154" s="34"/>
      <c r="F154" s="34"/>
      <c r="G154" s="34"/>
      <c r="H154" s="34"/>
      <c r="I154" s="34"/>
      <c r="J154" s="34"/>
      <c r="K154" s="34"/>
      <c r="L154" s="34"/>
      <c r="M154" s="34"/>
      <c r="N154" s="34"/>
      <c r="O154" s="34"/>
      <c r="P154" s="34"/>
      <c r="Q154" s="34"/>
      <c r="R154" s="34"/>
      <c r="S154" s="34"/>
      <c r="T154" s="34"/>
      <c r="U154" s="34"/>
      <c r="V154" s="34"/>
      <c r="W154" s="34"/>
      <c r="X154" s="34"/>
      <c r="Z154" s="12"/>
      <c r="AA154" s="12"/>
      <c r="AB154" s="12"/>
      <c r="AC154" s="32"/>
      <c r="AD154" s="33"/>
      <c r="AE154" s="33"/>
      <c r="AF154" s="12"/>
      <c r="AG154" s="12"/>
      <c r="AH154" s="156"/>
      <c r="AI154" s="159">
        <f t="shared" si="12"/>
        <v>17</v>
      </c>
      <c r="AJ154" s="160" t="str">
        <f t="shared" si="13"/>
        <v>6 l eau add. (AB</v>
      </c>
      <c r="AK154" s="156" t="str">
        <f t="shared" si="11"/>
        <v>660-EXT-010</v>
      </c>
      <c r="AL154" s="173">
        <f t="shared" si="14"/>
        <v>13</v>
      </c>
      <c r="AM154" s="170" t="s">
        <v>542</v>
      </c>
      <c r="AN154" s="170" t="s">
        <v>541</v>
      </c>
      <c r="AO154" s="162"/>
      <c r="AP154" s="111"/>
      <c r="AQ154" s="12"/>
      <c r="AR154" s="12"/>
      <c r="AS154" s="12"/>
      <c r="AT154" s="12"/>
      <c r="AU154" s="12"/>
      <c r="AV154" s="12"/>
      <c r="AW154" s="12"/>
      <c r="AX154" s="12"/>
    </row>
    <row r="155" spans="1:50" s="2" customFormat="1" x14ac:dyDescent="0.2">
      <c r="A155" s="135"/>
      <c r="B155" s="34"/>
      <c r="C155" s="34"/>
      <c r="D155" s="34"/>
      <c r="E155" s="34"/>
      <c r="F155" s="34"/>
      <c r="G155" s="34"/>
      <c r="H155" s="34"/>
      <c r="I155" s="34"/>
      <c r="J155" s="34"/>
      <c r="K155" s="34"/>
      <c r="L155" s="34"/>
      <c r="M155" s="34"/>
      <c r="N155" s="34"/>
      <c r="O155" s="34"/>
      <c r="P155" s="34"/>
      <c r="Q155" s="34"/>
      <c r="R155" s="34"/>
      <c r="S155" s="34"/>
      <c r="T155" s="34"/>
      <c r="U155" s="34"/>
      <c r="V155" s="34"/>
      <c r="W155" s="34"/>
      <c r="X155" s="34"/>
      <c r="Z155" s="12"/>
      <c r="AA155" s="12"/>
      <c r="AB155" s="12"/>
      <c r="AC155" s="32"/>
      <c r="AD155" s="33"/>
      <c r="AE155" s="33"/>
      <c r="AF155" s="12"/>
      <c r="AG155" s="12"/>
      <c r="AH155" s="156"/>
      <c r="AI155" s="159">
        <f t="shared" si="12"/>
        <v>17</v>
      </c>
      <c r="AJ155" s="160" t="str">
        <f t="shared" si="13"/>
        <v>9 l eau add. (AB</v>
      </c>
      <c r="AK155" s="156" t="str">
        <f t="shared" si="11"/>
        <v>660-EXT-011</v>
      </c>
      <c r="AL155" s="173">
        <f t="shared" si="14"/>
        <v>13</v>
      </c>
      <c r="AM155" s="170" t="s">
        <v>543</v>
      </c>
      <c r="AN155" s="170" t="s">
        <v>529</v>
      </c>
      <c r="AO155" s="162"/>
      <c r="AP155" s="111"/>
      <c r="AQ155" s="12"/>
      <c r="AR155" s="12"/>
      <c r="AS155" s="12"/>
      <c r="AT155" s="12"/>
      <c r="AU155" s="12"/>
      <c r="AV155" s="12"/>
      <c r="AW155" s="12"/>
      <c r="AX155" s="12"/>
    </row>
    <row r="156" spans="1:50" s="2" customFormat="1" x14ac:dyDescent="0.2">
      <c r="A156" s="135"/>
      <c r="B156" s="34"/>
      <c r="C156" s="34"/>
      <c r="D156" s="34"/>
      <c r="E156" s="34"/>
      <c r="F156" s="34"/>
      <c r="G156" s="34"/>
      <c r="H156" s="34"/>
      <c r="I156" s="34"/>
      <c r="J156" s="34"/>
      <c r="K156" s="34"/>
      <c r="L156" s="34"/>
      <c r="M156" s="34"/>
      <c r="N156" s="34"/>
      <c r="O156" s="34"/>
      <c r="P156" s="34"/>
      <c r="Q156" s="34"/>
      <c r="R156" s="34"/>
      <c r="S156" s="34"/>
      <c r="T156" s="34"/>
      <c r="U156" s="34"/>
      <c r="V156" s="34"/>
      <c r="W156" s="34"/>
      <c r="X156" s="34"/>
      <c r="Z156" s="12"/>
      <c r="AA156" s="12"/>
      <c r="AB156" s="12"/>
      <c r="AC156" s="32"/>
      <c r="AD156" s="33"/>
      <c r="AE156" s="33"/>
      <c r="AF156" s="12"/>
      <c r="AG156" s="12"/>
      <c r="AH156" s="156"/>
      <c r="AI156" s="159">
        <f t="shared" si="12"/>
        <v>17</v>
      </c>
      <c r="AJ156" s="160" t="str">
        <f t="shared" si="13"/>
        <v>9 l eau add. (AB</v>
      </c>
      <c r="AK156" s="156" t="str">
        <f t="shared" si="11"/>
        <v>660-EXT-012</v>
      </c>
      <c r="AL156" s="173">
        <f t="shared" si="14"/>
        <v>13</v>
      </c>
      <c r="AM156" s="170" t="s">
        <v>544</v>
      </c>
      <c r="AN156" s="170" t="s">
        <v>529</v>
      </c>
      <c r="AO156" s="162"/>
      <c r="AP156" s="111"/>
      <c r="AQ156" s="12"/>
      <c r="AR156" s="12"/>
      <c r="AS156" s="12"/>
      <c r="AT156" s="12"/>
      <c r="AU156" s="12"/>
      <c r="AV156" s="12"/>
      <c r="AW156" s="12"/>
      <c r="AX156" s="12"/>
    </row>
    <row r="157" spans="1:50" s="2" customFormat="1" x14ac:dyDescent="0.2">
      <c r="A157" s="135"/>
      <c r="B157" s="34"/>
      <c r="C157" s="34"/>
      <c r="D157" s="34"/>
      <c r="E157" s="34"/>
      <c r="F157" s="34"/>
      <c r="G157" s="34"/>
      <c r="H157" s="34"/>
      <c r="I157" s="34"/>
      <c r="J157" s="34"/>
      <c r="K157" s="34"/>
      <c r="L157" s="34"/>
      <c r="M157" s="34"/>
      <c r="N157" s="34"/>
      <c r="O157" s="34"/>
      <c r="P157" s="34"/>
      <c r="Q157" s="34"/>
      <c r="R157" s="34"/>
      <c r="S157" s="34"/>
      <c r="T157" s="34"/>
      <c r="U157" s="34"/>
      <c r="V157" s="34"/>
      <c r="W157" s="34"/>
      <c r="X157" s="34"/>
      <c r="Z157" s="12"/>
      <c r="AA157" s="12"/>
      <c r="AB157" s="12"/>
      <c r="AC157" s="32"/>
      <c r="AD157" s="33"/>
      <c r="AE157" s="33"/>
      <c r="AF157" s="12"/>
      <c r="AG157" s="12"/>
      <c r="AH157" s="156"/>
      <c r="AI157" s="159">
        <f t="shared" si="12"/>
        <v>30</v>
      </c>
      <c r="AJ157" s="160" t="str">
        <f t="shared" si="13"/>
        <v>exticteurs à ajouter à l'étag</v>
      </c>
      <c r="AK157" s="156" t="str">
        <f t="shared" si="11"/>
        <v>660-EXT-013</v>
      </c>
      <c r="AL157" s="173">
        <f t="shared" si="14"/>
        <v>13</v>
      </c>
      <c r="AM157" s="170" t="s">
        <v>545</v>
      </c>
      <c r="AN157" s="170" t="s">
        <v>546</v>
      </c>
      <c r="AO157" s="162"/>
      <c r="AP157" s="111"/>
      <c r="AQ157" s="12"/>
      <c r="AR157" s="12"/>
      <c r="AS157" s="12"/>
      <c r="AT157" s="12"/>
      <c r="AU157" s="12"/>
      <c r="AV157" s="12"/>
      <c r="AW157" s="12"/>
      <c r="AX157" s="12"/>
    </row>
    <row r="158" spans="1:50" s="2" customFormat="1" x14ac:dyDescent="0.2">
      <c r="A158" s="135"/>
      <c r="B158" s="34"/>
      <c r="C158" s="34"/>
      <c r="D158" s="34"/>
      <c r="E158" s="34"/>
      <c r="F158" s="34"/>
      <c r="G158" s="34"/>
      <c r="H158" s="34"/>
      <c r="I158" s="34"/>
      <c r="J158" s="34"/>
      <c r="K158" s="34"/>
      <c r="L158" s="34"/>
      <c r="M158" s="34"/>
      <c r="N158" s="34"/>
      <c r="O158" s="34"/>
      <c r="P158" s="34"/>
      <c r="Q158" s="34"/>
      <c r="R158" s="34"/>
      <c r="S158" s="34"/>
      <c r="T158" s="34"/>
      <c r="U158" s="34"/>
      <c r="V158" s="34"/>
      <c r="W158" s="34"/>
      <c r="X158" s="34"/>
      <c r="Z158" s="12"/>
      <c r="AA158" s="12"/>
      <c r="AB158" s="12"/>
      <c r="AC158" s="32"/>
      <c r="AD158" s="33"/>
      <c r="AE158" s="33"/>
      <c r="AF158" s="12"/>
      <c r="AG158" s="12"/>
      <c r="AH158" s="156"/>
      <c r="AI158" s="159">
        <f t="shared" si="12"/>
        <v>30</v>
      </c>
      <c r="AJ158" s="160" t="str">
        <f t="shared" si="13"/>
        <v>exticteurs à ajouter à l'étag</v>
      </c>
      <c r="AK158" s="156" t="str">
        <f t="shared" si="11"/>
        <v>660-EXT-014</v>
      </c>
      <c r="AL158" s="173">
        <f t="shared" si="14"/>
        <v>13</v>
      </c>
      <c r="AM158" s="170" t="s">
        <v>547</v>
      </c>
      <c r="AN158" s="170" t="s">
        <v>546</v>
      </c>
      <c r="AO158" s="162"/>
      <c r="AP158" s="111"/>
      <c r="AQ158" s="12"/>
      <c r="AR158" s="12"/>
      <c r="AS158" s="12"/>
      <c r="AT158" s="12"/>
      <c r="AU158" s="12"/>
      <c r="AV158" s="12"/>
      <c r="AW158" s="12"/>
      <c r="AX158" s="12"/>
    </row>
    <row r="159" spans="1:50" s="2" customFormat="1" x14ac:dyDescent="0.2">
      <c r="A159" s="135"/>
      <c r="B159" s="34"/>
      <c r="C159" s="34"/>
      <c r="D159" s="34"/>
      <c r="E159" s="34"/>
      <c r="F159" s="34"/>
      <c r="G159" s="34"/>
      <c r="H159" s="34"/>
      <c r="I159" s="34"/>
      <c r="J159" s="34"/>
      <c r="K159" s="34"/>
      <c r="L159" s="34"/>
      <c r="M159" s="34"/>
      <c r="N159" s="34"/>
      <c r="O159" s="34"/>
      <c r="P159" s="34"/>
      <c r="Q159" s="34"/>
      <c r="R159" s="34"/>
      <c r="S159" s="34"/>
      <c r="T159" s="34"/>
      <c r="U159" s="34"/>
      <c r="V159" s="34"/>
      <c r="W159" s="34"/>
      <c r="X159" s="34"/>
      <c r="Z159" s="12"/>
      <c r="AA159" s="12"/>
      <c r="AB159" s="12"/>
      <c r="AC159" s="32"/>
      <c r="AD159" s="33"/>
      <c r="AE159" s="33"/>
      <c r="AF159" s="12"/>
      <c r="AG159" s="12"/>
      <c r="AH159" s="156"/>
      <c r="AI159" s="159">
        <f t="shared" si="12"/>
        <v>30</v>
      </c>
      <c r="AJ159" s="160" t="str">
        <f t="shared" si="13"/>
        <v>exticteurs à ajouter à l'étag</v>
      </c>
      <c r="AK159" s="156" t="str">
        <f t="shared" si="11"/>
        <v>660-EXT-015</v>
      </c>
      <c r="AL159" s="173">
        <f t="shared" si="14"/>
        <v>13</v>
      </c>
      <c r="AM159" s="170" t="s">
        <v>548</v>
      </c>
      <c r="AN159" s="170" t="s">
        <v>546</v>
      </c>
      <c r="AO159" s="162"/>
      <c r="AP159" s="111"/>
      <c r="AQ159" s="12"/>
      <c r="AR159" s="12"/>
      <c r="AS159" s="12"/>
      <c r="AT159" s="12"/>
      <c r="AU159" s="12"/>
      <c r="AV159" s="12"/>
      <c r="AW159" s="12"/>
      <c r="AX159" s="12"/>
    </row>
    <row r="160" spans="1:50" s="2" customFormat="1" x14ac:dyDescent="0.2">
      <c r="A160" s="135"/>
      <c r="B160" s="34"/>
      <c r="C160" s="34"/>
      <c r="D160" s="34"/>
      <c r="E160" s="34"/>
      <c r="F160" s="34"/>
      <c r="G160" s="34"/>
      <c r="H160" s="34"/>
      <c r="I160" s="34"/>
      <c r="J160" s="34"/>
      <c r="K160" s="34"/>
      <c r="L160" s="34"/>
      <c r="M160" s="34"/>
      <c r="N160" s="34"/>
      <c r="O160" s="34"/>
      <c r="P160" s="34"/>
      <c r="Q160" s="34"/>
      <c r="R160" s="34"/>
      <c r="S160" s="34"/>
      <c r="T160" s="34"/>
      <c r="U160" s="34"/>
      <c r="V160" s="34"/>
      <c r="W160" s="34"/>
      <c r="X160" s="34"/>
      <c r="Z160" s="12"/>
      <c r="AA160" s="12"/>
      <c r="AB160" s="12"/>
      <c r="AC160" s="32"/>
      <c r="AD160" s="33"/>
      <c r="AE160" s="33"/>
      <c r="AF160" s="12"/>
      <c r="AG160" s="12"/>
      <c r="AH160" s="156"/>
      <c r="AI160" s="159">
        <f t="shared" si="12"/>
        <v>17</v>
      </c>
      <c r="AJ160" s="160" t="str">
        <f t="shared" si="13"/>
        <v>6 l eau add. (AB</v>
      </c>
      <c r="AK160" s="156" t="str">
        <f t="shared" si="11"/>
        <v>660-EXT-016</v>
      </c>
      <c r="AL160" s="173">
        <f t="shared" si="14"/>
        <v>13</v>
      </c>
      <c r="AM160" s="170" t="s">
        <v>549</v>
      </c>
      <c r="AN160" s="170" t="s">
        <v>541</v>
      </c>
      <c r="AO160" s="162"/>
      <c r="AP160" s="111"/>
      <c r="AQ160" s="12"/>
      <c r="AR160" s="12"/>
      <c r="AS160" s="12"/>
      <c r="AT160" s="12"/>
      <c r="AU160" s="12"/>
      <c r="AV160" s="12"/>
      <c r="AW160" s="12"/>
      <c r="AX160" s="12"/>
    </row>
    <row r="161" spans="1:50" s="2" customFormat="1" x14ac:dyDescent="0.2">
      <c r="A161" s="135"/>
      <c r="B161" s="34"/>
      <c r="C161" s="34"/>
      <c r="D161" s="34"/>
      <c r="E161" s="34"/>
      <c r="F161" s="34"/>
      <c r="G161" s="34"/>
      <c r="H161" s="34"/>
      <c r="I161" s="34"/>
      <c r="J161" s="34"/>
      <c r="K161" s="34"/>
      <c r="L161" s="34"/>
      <c r="M161" s="34"/>
      <c r="N161" s="34"/>
      <c r="O161" s="34"/>
      <c r="P161" s="34"/>
      <c r="Q161" s="34"/>
      <c r="R161" s="34"/>
      <c r="S161" s="34"/>
      <c r="T161" s="34"/>
      <c r="U161" s="34"/>
      <c r="V161" s="34"/>
      <c r="W161" s="34"/>
      <c r="X161" s="34"/>
      <c r="Z161" s="12"/>
      <c r="AA161" s="12"/>
      <c r="AB161" s="12"/>
      <c r="AC161" s="32"/>
      <c r="AD161" s="33"/>
      <c r="AE161" s="33"/>
      <c r="AF161" s="12"/>
      <c r="AG161" s="12"/>
      <c r="AH161" s="156"/>
      <c r="AI161" s="159">
        <f t="shared" si="12"/>
        <v>12</v>
      </c>
      <c r="AJ161" s="160" t="str">
        <f t="shared" si="13"/>
        <v>2 Kg CO2 (B</v>
      </c>
      <c r="AK161" s="156" t="str">
        <f t="shared" si="11"/>
        <v>660-EXT-017</v>
      </c>
      <c r="AL161" s="173">
        <f t="shared" si="14"/>
        <v>13</v>
      </c>
      <c r="AM161" s="170" t="s">
        <v>550</v>
      </c>
      <c r="AN161" s="170" t="s">
        <v>532</v>
      </c>
      <c r="AO161" s="162"/>
      <c r="AP161" s="111"/>
      <c r="AQ161" s="12"/>
      <c r="AR161" s="12"/>
      <c r="AS161" s="12"/>
      <c r="AT161" s="12"/>
      <c r="AU161" s="12"/>
      <c r="AV161" s="12"/>
      <c r="AW161" s="12"/>
      <c r="AX161" s="12"/>
    </row>
    <row r="162" spans="1:50" s="2" customFormat="1" x14ac:dyDescent="0.2">
      <c r="A162" s="135"/>
      <c r="B162" s="34"/>
      <c r="C162" s="34"/>
      <c r="D162" s="34"/>
      <c r="E162" s="34"/>
      <c r="F162" s="34"/>
      <c r="G162" s="34"/>
      <c r="H162" s="34"/>
      <c r="I162" s="34"/>
      <c r="J162" s="34"/>
      <c r="K162" s="34"/>
      <c r="L162" s="34"/>
      <c r="M162" s="34"/>
      <c r="N162" s="34"/>
      <c r="O162" s="34"/>
      <c r="P162" s="34"/>
      <c r="Q162" s="34"/>
      <c r="R162" s="34"/>
      <c r="S162" s="34"/>
      <c r="T162" s="34"/>
      <c r="U162" s="34"/>
      <c r="V162" s="34"/>
      <c r="W162" s="34"/>
      <c r="X162" s="34"/>
      <c r="Z162" s="12"/>
      <c r="AA162" s="12"/>
      <c r="AB162" s="12"/>
      <c r="AC162" s="32"/>
      <c r="AD162" s="33"/>
      <c r="AE162" s="33"/>
      <c r="AF162" s="12"/>
      <c r="AG162" s="12"/>
      <c r="AH162" s="156"/>
      <c r="AI162" s="159">
        <f t="shared" si="12"/>
        <v>17</v>
      </c>
      <c r="AJ162" s="160" t="str">
        <f t="shared" si="13"/>
        <v>6 l eau add. (AB</v>
      </c>
      <c r="AK162" s="156" t="str">
        <f t="shared" si="11"/>
        <v>660-EXT-018</v>
      </c>
      <c r="AL162" s="173">
        <f t="shared" si="14"/>
        <v>13</v>
      </c>
      <c r="AM162" s="170" t="s">
        <v>551</v>
      </c>
      <c r="AN162" s="170" t="s">
        <v>541</v>
      </c>
      <c r="AO162" s="162"/>
      <c r="AP162" s="111"/>
      <c r="AQ162" s="12"/>
      <c r="AR162" s="12"/>
      <c r="AS162" s="12"/>
      <c r="AT162" s="12"/>
      <c r="AU162" s="12"/>
      <c r="AV162" s="12"/>
      <c r="AW162" s="12"/>
      <c r="AX162" s="12"/>
    </row>
    <row r="163" spans="1:50" s="2" customFormat="1" x14ac:dyDescent="0.2">
      <c r="A163" s="135"/>
      <c r="B163" s="34"/>
      <c r="C163" s="34"/>
      <c r="D163" s="34"/>
      <c r="E163" s="34"/>
      <c r="F163" s="34"/>
      <c r="G163" s="34"/>
      <c r="H163" s="34"/>
      <c r="I163" s="34"/>
      <c r="J163" s="34"/>
      <c r="K163" s="34"/>
      <c r="L163" s="34"/>
      <c r="M163" s="34"/>
      <c r="N163" s="34"/>
      <c r="O163" s="34"/>
      <c r="P163" s="34"/>
      <c r="Q163" s="34"/>
      <c r="R163" s="34"/>
      <c r="S163" s="34"/>
      <c r="T163" s="34"/>
      <c r="U163" s="34"/>
      <c r="V163" s="34"/>
      <c r="W163" s="34"/>
      <c r="X163" s="34"/>
      <c r="Z163" s="12"/>
      <c r="AA163" s="12"/>
      <c r="AB163" s="12"/>
      <c r="AC163" s="32"/>
      <c r="AD163" s="33"/>
      <c r="AE163" s="33"/>
      <c r="AF163" s="12"/>
      <c r="AG163" s="12"/>
      <c r="AH163" s="156"/>
      <c r="AI163" s="159">
        <f t="shared" si="12"/>
        <v>17</v>
      </c>
      <c r="AJ163" s="160" t="str">
        <f t="shared" si="13"/>
        <v>6 l eau add. (AB</v>
      </c>
      <c r="AK163" s="156" t="str">
        <f t="shared" si="11"/>
        <v>660-EXT-019</v>
      </c>
      <c r="AL163" s="173">
        <f t="shared" si="14"/>
        <v>13</v>
      </c>
      <c r="AM163" s="170" t="s">
        <v>552</v>
      </c>
      <c r="AN163" s="170" t="s">
        <v>541</v>
      </c>
      <c r="AO163" s="162"/>
      <c r="AP163" s="111"/>
      <c r="AQ163" s="12"/>
      <c r="AR163" s="12"/>
      <c r="AS163" s="12"/>
      <c r="AT163" s="12"/>
      <c r="AU163" s="12"/>
      <c r="AV163" s="12"/>
      <c r="AW163" s="12"/>
      <c r="AX163" s="12"/>
    </row>
    <row r="164" spans="1:50" s="2" customFormat="1" x14ac:dyDescent="0.2">
      <c r="A164" s="135"/>
      <c r="B164" s="34"/>
      <c r="C164" s="34"/>
      <c r="D164" s="34"/>
      <c r="E164" s="34"/>
      <c r="F164" s="34"/>
      <c r="G164" s="34"/>
      <c r="H164" s="34"/>
      <c r="I164" s="34"/>
      <c r="J164" s="34"/>
      <c r="K164" s="34"/>
      <c r="L164" s="34"/>
      <c r="M164" s="34"/>
      <c r="N164" s="34"/>
      <c r="O164" s="34"/>
      <c r="P164" s="34"/>
      <c r="Q164" s="34"/>
      <c r="R164" s="34"/>
      <c r="S164" s="34"/>
      <c r="T164" s="34"/>
      <c r="U164" s="34"/>
      <c r="V164" s="34"/>
      <c r="W164" s="34"/>
      <c r="X164" s="34"/>
      <c r="Z164" s="12"/>
      <c r="AA164" s="12"/>
      <c r="AB164" s="12"/>
      <c r="AC164" s="32"/>
      <c r="AD164" s="33"/>
      <c r="AE164" s="33"/>
      <c r="AF164" s="12"/>
      <c r="AG164" s="12"/>
      <c r="AH164" s="156"/>
      <c r="AI164" s="159">
        <f t="shared" si="12"/>
        <v>17</v>
      </c>
      <c r="AJ164" s="160" t="str">
        <f t="shared" si="13"/>
        <v>9 l eau add. (AB</v>
      </c>
      <c r="AK164" s="156" t="str">
        <f t="shared" si="11"/>
        <v>660-EXT-020</v>
      </c>
      <c r="AL164" s="173">
        <f t="shared" si="14"/>
        <v>13</v>
      </c>
      <c r="AM164" s="170" t="s">
        <v>553</v>
      </c>
      <c r="AN164" s="170" t="s">
        <v>529</v>
      </c>
      <c r="AO164" s="162"/>
      <c r="AP164" s="111"/>
      <c r="AQ164" s="12"/>
      <c r="AR164" s="12"/>
      <c r="AS164" s="12"/>
      <c r="AT164" s="12"/>
      <c r="AU164" s="12"/>
      <c r="AV164" s="12"/>
      <c r="AW164" s="12"/>
      <c r="AX164" s="12"/>
    </row>
    <row r="165" spans="1:50" s="2" customFormat="1" x14ac:dyDescent="0.2">
      <c r="A165" s="135"/>
      <c r="B165" s="34"/>
      <c r="C165" s="34"/>
      <c r="D165" s="34"/>
      <c r="E165" s="34"/>
      <c r="F165" s="34"/>
      <c r="G165" s="34"/>
      <c r="H165" s="34"/>
      <c r="I165" s="34"/>
      <c r="J165" s="34"/>
      <c r="K165" s="34"/>
      <c r="L165" s="34"/>
      <c r="M165" s="34"/>
      <c r="N165" s="34"/>
      <c r="O165" s="34"/>
      <c r="P165" s="34"/>
      <c r="Q165" s="34"/>
      <c r="R165" s="34"/>
      <c r="S165" s="34"/>
      <c r="T165" s="34"/>
      <c r="U165" s="34"/>
      <c r="V165" s="34"/>
      <c r="W165" s="34"/>
      <c r="X165" s="34"/>
      <c r="Z165" s="12"/>
      <c r="AA165" s="12"/>
      <c r="AB165" s="12"/>
      <c r="AC165" s="32"/>
      <c r="AD165" s="33"/>
      <c r="AE165" s="33"/>
      <c r="AF165" s="12"/>
      <c r="AG165" s="12"/>
      <c r="AH165" s="156"/>
      <c r="AI165" s="159">
        <f t="shared" si="12"/>
        <v>17</v>
      </c>
      <c r="AJ165" s="160" t="str">
        <f t="shared" si="13"/>
        <v>9 l eau add. (AB</v>
      </c>
      <c r="AK165" s="156" t="str">
        <f t="shared" si="11"/>
        <v>660-EXT-021</v>
      </c>
      <c r="AL165" s="173">
        <f t="shared" si="14"/>
        <v>13</v>
      </c>
      <c r="AM165" s="170" t="s">
        <v>554</v>
      </c>
      <c r="AN165" s="170" t="s">
        <v>529</v>
      </c>
      <c r="AO165" s="162"/>
      <c r="AP165" s="111"/>
      <c r="AQ165" s="12"/>
      <c r="AR165" s="12"/>
      <c r="AS165" s="12"/>
      <c r="AT165" s="12"/>
      <c r="AU165" s="12"/>
      <c r="AV165" s="12"/>
      <c r="AW165" s="12"/>
      <c r="AX165" s="12"/>
    </row>
    <row r="166" spans="1:50" s="2" customFormat="1" x14ac:dyDescent="0.2">
      <c r="A166" s="135"/>
      <c r="B166" s="34"/>
      <c r="C166" s="34"/>
      <c r="D166" s="34"/>
      <c r="E166" s="34"/>
      <c r="F166" s="34"/>
      <c r="G166" s="34"/>
      <c r="H166" s="34"/>
      <c r="I166" s="34"/>
      <c r="J166" s="34"/>
      <c r="K166" s="34"/>
      <c r="L166" s="34"/>
      <c r="M166" s="34"/>
      <c r="N166" s="34"/>
      <c r="O166" s="34"/>
      <c r="P166" s="34"/>
      <c r="Q166" s="34"/>
      <c r="R166" s="34"/>
      <c r="S166" s="34"/>
      <c r="T166" s="34"/>
      <c r="U166" s="34"/>
      <c r="V166" s="34"/>
      <c r="W166" s="34"/>
      <c r="X166" s="34"/>
      <c r="Z166" s="12"/>
      <c r="AA166" s="12"/>
      <c r="AB166" s="12"/>
      <c r="AC166" s="32"/>
      <c r="AD166" s="33"/>
      <c r="AE166" s="33"/>
      <c r="AF166" s="12"/>
      <c r="AG166" s="12"/>
      <c r="AH166" s="156"/>
      <c r="AI166" s="159">
        <f t="shared" si="12"/>
        <v>12</v>
      </c>
      <c r="AJ166" s="160" t="str">
        <f t="shared" si="13"/>
        <v>5 Kg CO2 (B</v>
      </c>
      <c r="AK166" s="156" t="str">
        <f t="shared" si="11"/>
        <v>660-EXT-022</v>
      </c>
      <c r="AL166" s="173">
        <f t="shared" si="14"/>
        <v>13</v>
      </c>
      <c r="AM166" s="170" t="s">
        <v>555</v>
      </c>
      <c r="AN166" s="170" t="s">
        <v>556</v>
      </c>
      <c r="AO166" s="162"/>
      <c r="AP166" s="111"/>
      <c r="AQ166" s="12"/>
      <c r="AR166" s="12"/>
      <c r="AS166" s="12"/>
      <c r="AT166" s="12"/>
      <c r="AU166" s="12"/>
      <c r="AV166" s="12"/>
      <c r="AW166" s="12"/>
      <c r="AX166" s="12"/>
    </row>
    <row r="167" spans="1:50" s="2" customFormat="1" x14ac:dyDescent="0.2">
      <c r="A167" s="135"/>
      <c r="B167" s="34"/>
      <c r="C167" s="34"/>
      <c r="D167" s="34"/>
      <c r="E167" s="34"/>
      <c r="F167" s="34"/>
      <c r="G167" s="34"/>
      <c r="H167" s="34"/>
      <c r="I167" s="34"/>
      <c r="J167" s="34"/>
      <c r="K167" s="34"/>
      <c r="L167" s="34"/>
      <c r="M167" s="34"/>
      <c r="N167" s="34"/>
      <c r="O167" s="34"/>
      <c r="P167" s="34"/>
      <c r="Q167" s="34"/>
      <c r="R167" s="34"/>
      <c r="S167" s="34"/>
      <c r="T167" s="34"/>
      <c r="U167" s="34"/>
      <c r="V167" s="34"/>
      <c r="W167" s="34"/>
      <c r="X167" s="34"/>
      <c r="Z167" s="12"/>
      <c r="AA167" s="12"/>
      <c r="AB167" s="12"/>
      <c r="AC167" s="32"/>
      <c r="AD167" s="33"/>
      <c r="AE167" s="33"/>
      <c r="AF167" s="12"/>
      <c r="AG167" s="12"/>
      <c r="AH167" s="156"/>
      <c r="AI167" s="159">
        <f t="shared" si="12"/>
        <v>17</v>
      </c>
      <c r="AJ167" s="160" t="str">
        <f t="shared" si="13"/>
        <v>9 l eau add. (AB</v>
      </c>
      <c r="AK167" s="156" t="str">
        <f t="shared" ref="AK167:AK220" si="15">RIGHT(AM167,AL167-2)</f>
        <v>660-EXT-023</v>
      </c>
      <c r="AL167" s="173">
        <f t="shared" si="14"/>
        <v>13</v>
      </c>
      <c r="AM167" s="170" t="s">
        <v>557</v>
      </c>
      <c r="AN167" s="170" t="s">
        <v>529</v>
      </c>
      <c r="AO167" s="162"/>
      <c r="AP167" s="111"/>
      <c r="AQ167" s="12"/>
      <c r="AR167" s="12"/>
      <c r="AS167" s="12"/>
      <c r="AT167" s="12"/>
      <c r="AU167" s="12"/>
      <c r="AV167" s="12"/>
      <c r="AW167" s="12"/>
      <c r="AX167" s="12"/>
    </row>
    <row r="168" spans="1:50" s="2" customFormat="1" x14ac:dyDescent="0.2">
      <c r="A168" s="135"/>
      <c r="B168" s="34"/>
      <c r="C168" s="34"/>
      <c r="D168" s="34"/>
      <c r="E168" s="34"/>
      <c r="F168" s="34"/>
      <c r="G168" s="34"/>
      <c r="H168" s="34"/>
      <c r="I168" s="34"/>
      <c r="J168" s="34"/>
      <c r="K168" s="34"/>
      <c r="L168" s="34"/>
      <c r="M168" s="34"/>
      <c r="N168" s="34"/>
      <c r="O168" s="34"/>
      <c r="P168" s="34"/>
      <c r="Q168" s="34"/>
      <c r="R168" s="34"/>
      <c r="S168" s="34"/>
      <c r="T168" s="34"/>
      <c r="U168" s="34"/>
      <c r="V168" s="34"/>
      <c r="W168" s="34"/>
      <c r="X168" s="34"/>
      <c r="Z168" s="12"/>
      <c r="AA168" s="12"/>
      <c r="AB168" s="12"/>
      <c r="AC168" s="32"/>
      <c r="AD168" s="33"/>
      <c r="AE168" s="33"/>
      <c r="AF168" s="12"/>
      <c r="AG168" s="12"/>
      <c r="AH168" s="156"/>
      <c r="AI168" s="159">
        <f t="shared" si="12"/>
        <v>17</v>
      </c>
      <c r="AJ168" s="160" t="str">
        <f t="shared" si="13"/>
        <v>9 l eau add. (AB</v>
      </c>
      <c r="AK168" s="156" t="str">
        <f t="shared" si="15"/>
        <v>660-EXT-024</v>
      </c>
      <c r="AL168" s="173">
        <f t="shared" si="14"/>
        <v>13</v>
      </c>
      <c r="AM168" s="170" t="s">
        <v>558</v>
      </c>
      <c r="AN168" s="170" t="s">
        <v>529</v>
      </c>
      <c r="AO168" s="162"/>
      <c r="AP168" s="111"/>
      <c r="AQ168" s="12"/>
      <c r="AR168" s="12"/>
      <c r="AS168" s="12"/>
      <c r="AT168" s="12"/>
      <c r="AU168" s="12"/>
      <c r="AV168" s="12"/>
      <c r="AW168" s="12"/>
      <c r="AX168" s="12"/>
    </row>
    <row r="169" spans="1:50" s="2" customFormat="1" x14ac:dyDescent="0.2">
      <c r="A169" s="135"/>
      <c r="B169" s="34"/>
      <c r="C169" s="34"/>
      <c r="D169" s="34"/>
      <c r="E169" s="34"/>
      <c r="F169" s="34"/>
      <c r="G169" s="34"/>
      <c r="H169" s="34"/>
      <c r="I169" s="34"/>
      <c r="J169" s="34"/>
      <c r="K169" s="34"/>
      <c r="L169" s="34"/>
      <c r="M169" s="34"/>
      <c r="N169" s="34"/>
      <c r="O169" s="34"/>
      <c r="P169" s="34"/>
      <c r="Q169" s="34"/>
      <c r="R169" s="34"/>
      <c r="S169" s="34"/>
      <c r="T169" s="34"/>
      <c r="U169" s="34"/>
      <c r="V169" s="34"/>
      <c r="W169" s="34"/>
      <c r="X169" s="34"/>
      <c r="Z169" s="12"/>
      <c r="AA169" s="12"/>
      <c r="AB169" s="12"/>
      <c r="AC169" s="32"/>
      <c r="AD169" s="33"/>
      <c r="AE169" s="33"/>
      <c r="AF169" s="12"/>
      <c r="AG169" s="12"/>
      <c r="AH169" s="156"/>
      <c r="AI169" s="159">
        <f t="shared" si="12"/>
        <v>12</v>
      </c>
      <c r="AJ169" s="160" t="str">
        <f t="shared" si="13"/>
        <v>2 Kg CO2 (B</v>
      </c>
      <c r="AK169" s="156" t="str">
        <f t="shared" si="15"/>
        <v>660-EXT-025</v>
      </c>
      <c r="AL169" s="173">
        <f t="shared" si="14"/>
        <v>13</v>
      </c>
      <c r="AM169" s="170" t="s">
        <v>559</v>
      </c>
      <c r="AN169" s="170" t="s">
        <v>532</v>
      </c>
      <c r="AO169" s="162"/>
      <c r="AP169" s="111"/>
      <c r="AQ169" s="12"/>
      <c r="AR169" s="12"/>
      <c r="AS169" s="12"/>
      <c r="AT169" s="12"/>
      <c r="AU169" s="12"/>
      <c r="AV169" s="12"/>
      <c r="AW169" s="12"/>
      <c r="AX169" s="12"/>
    </row>
    <row r="170" spans="1:50" s="2" customFormat="1" x14ac:dyDescent="0.2">
      <c r="A170" s="135"/>
      <c r="B170" s="34"/>
      <c r="C170" s="34"/>
      <c r="D170" s="34"/>
      <c r="E170" s="34"/>
      <c r="F170" s="34"/>
      <c r="G170" s="34"/>
      <c r="H170" s="34"/>
      <c r="I170" s="34"/>
      <c r="J170" s="34"/>
      <c r="K170" s="34"/>
      <c r="L170" s="34"/>
      <c r="M170" s="34"/>
      <c r="N170" s="34"/>
      <c r="O170" s="34"/>
      <c r="P170" s="34"/>
      <c r="Q170" s="34"/>
      <c r="R170" s="34"/>
      <c r="S170" s="34"/>
      <c r="T170" s="34"/>
      <c r="U170" s="34"/>
      <c r="V170" s="34"/>
      <c r="W170" s="34"/>
      <c r="X170" s="34"/>
      <c r="Z170" s="12"/>
      <c r="AA170" s="12"/>
      <c r="AB170" s="12"/>
      <c r="AC170" s="32"/>
      <c r="AD170" s="33"/>
      <c r="AE170" s="33"/>
      <c r="AF170" s="12"/>
      <c r="AG170" s="12"/>
      <c r="AH170" s="156"/>
      <c r="AI170" s="159">
        <f t="shared" si="12"/>
        <v>12</v>
      </c>
      <c r="AJ170" s="160" t="str">
        <f t="shared" si="13"/>
        <v>2 Kg CO2 (B</v>
      </c>
      <c r="AK170" s="156" t="str">
        <f t="shared" si="15"/>
        <v>660-EXT-026</v>
      </c>
      <c r="AL170" s="173">
        <f t="shared" si="14"/>
        <v>13</v>
      </c>
      <c r="AM170" s="170" t="s">
        <v>560</v>
      </c>
      <c r="AN170" s="170" t="s">
        <v>532</v>
      </c>
      <c r="AO170" s="162"/>
      <c r="AP170" s="111"/>
      <c r="AQ170" s="12"/>
      <c r="AR170" s="12"/>
      <c r="AS170" s="12"/>
      <c r="AT170" s="12"/>
      <c r="AU170" s="12"/>
      <c r="AV170" s="12"/>
      <c r="AW170" s="12"/>
      <c r="AX170" s="12"/>
    </row>
    <row r="171" spans="1:50" s="2" customFormat="1" x14ac:dyDescent="0.2">
      <c r="A171" s="135"/>
      <c r="B171" s="34"/>
      <c r="C171" s="34"/>
      <c r="D171" s="34"/>
      <c r="E171" s="34"/>
      <c r="F171" s="34"/>
      <c r="G171" s="34"/>
      <c r="H171" s="34"/>
      <c r="I171" s="34"/>
      <c r="J171" s="34"/>
      <c r="K171" s="34"/>
      <c r="L171" s="34"/>
      <c r="M171" s="34"/>
      <c r="N171" s="34"/>
      <c r="O171" s="34"/>
      <c r="P171" s="34"/>
      <c r="Q171" s="34"/>
      <c r="R171" s="34"/>
      <c r="S171" s="34"/>
      <c r="T171" s="34"/>
      <c r="U171" s="34"/>
      <c r="V171" s="34"/>
      <c r="W171" s="34"/>
      <c r="X171" s="34"/>
      <c r="Z171" s="12"/>
      <c r="AA171" s="12"/>
      <c r="AB171" s="12"/>
      <c r="AC171" s="32"/>
      <c r="AD171" s="33"/>
      <c r="AE171" s="33"/>
      <c r="AF171" s="12"/>
      <c r="AG171" s="12"/>
      <c r="AH171" s="156"/>
      <c r="AI171" s="159">
        <f t="shared" si="12"/>
        <v>17</v>
      </c>
      <c r="AJ171" s="160" t="str">
        <f t="shared" si="13"/>
        <v>9 l eau add. (AB</v>
      </c>
      <c r="AK171" s="156" t="str">
        <f t="shared" si="15"/>
        <v>660-EXT-027</v>
      </c>
      <c r="AL171" s="173">
        <f t="shared" si="14"/>
        <v>13</v>
      </c>
      <c r="AM171" s="170" t="s">
        <v>561</v>
      </c>
      <c r="AN171" s="170" t="s">
        <v>529</v>
      </c>
      <c r="AO171" s="162"/>
      <c r="AP171" s="111"/>
      <c r="AQ171" s="12"/>
      <c r="AR171" s="12"/>
      <c r="AS171" s="12"/>
      <c r="AT171" s="12"/>
      <c r="AU171" s="12"/>
      <c r="AV171" s="12"/>
      <c r="AW171" s="12"/>
      <c r="AX171" s="12"/>
    </row>
    <row r="172" spans="1:50" s="2" customFormat="1" x14ac:dyDescent="0.2">
      <c r="A172" s="135"/>
      <c r="B172" s="34"/>
      <c r="C172" s="34"/>
      <c r="D172" s="34"/>
      <c r="E172" s="34"/>
      <c r="F172" s="34"/>
      <c r="G172" s="34"/>
      <c r="H172" s="34"/>
      <c r="I172" s="34"/>
      <c r="J172" s="34"/>
      <c r="K172" s="34"/>
      <c r="L172" s="34"/>
      <c r="M172" s="34"/>
      <c r="N172" s="34"/>
      <c r="O172" s="34"/>
      <c r="P172" s="34"/>
      <c r="Q172" s="34"/>
      <c r="R172" s="34"/>
      <c r="S172" s="34"/>
      <c r="T172" s="34"/>
      <c r="U172" s="34"/>
      <c r="V172" s="34"/>
      <c r="W172" s="34"/>
      <c r="X172" s="34"/>
      <c r="Z172" s="12"/>
      <c r="AA172" s="12"/>
      <c r="AB172" s="12"/>
      <c r="AC172" s="32"/>
      <c r="AD172" s="33"/>
      <c r="AE172" s="33"/>
      <c r="AF172" s="12"/>
      <c r="AG172" s="12"/>
      <c r="AH172" s="156"/>
      <c r="AI172" s="159">
        <f t="shared" si="12"/>
        <v>17</v>
      </c>
      <c r="AJ172" s="160" t="str">
        <f t="shared" si="13"/>
        <v>9 l eau add. (AB</v>
      </c>
      <c r="AK172" s="156" t="str">
        <f t="shared" si="15"/>
        <v>660-EXT-028</v>
      </c>
      <c r="AL172" s="173">
        <f t="shared" si="14"/>
        <v>13</v>
      </c>
      <c r="AM172" s="170" t="s">
        <v>562</v>
      </c>
      <c r="AN172" s="170" t="s">
        <v>529</v>
      </c>
      <c r="AO172" s="162"/>
      <c r="AP172" s="111"/>
      <c r="AQ172" s="12"/>
      <c r="AR172" s="12"/>
      <c r="AS172" s="12"/>
      <c r="AT172" s="12"/>
      <c r="AU172" s="12"/>
      <c r="AV172" s="12"/>
      <c r="AW172" s="12"/>
      <c r="AX172" s="12"/>
    </row>
    <row r="173" spans="1:50" s="2" customFormat="1" x14ac:dyDescent="0.2">
      <c r="A173" s="135"/>
      <c r="B173" s="34"/>
      <c r="C173" s="34"/>
      <c r="D173" s="34"/>
      <c r="E173" s="34"/>
      <c r="F173" s="34"/>
      <c r="G173" s="34"/>
      <c r="H173" s="34"/>
      <c r="I173" s="34"/>
      <c r="J173" s="34"/>
      <c r="K173" s="34"/>
      <c r="L173" s="34"/>
      <c r="M173" s="34"/>
      <c r="N173" s="34"/>
      <c r="O173" s="34"/>
      <c r="P173" s="34"/>
      <c r="Q173" s="34"/>
      <c r="R173" s="34"/>
      <c r="S173" s="34"/>
      <c r="T173" s="34"/>
      <c r="U173" s="34"/>
      <c r="V173" s="34"/>
      <c r="W173" s="34"/>
      <c r="X173" s="34"/>
      <c r="Z173" s="12"/>
      <c r="AA173" s="12"/>
      <c r="AB173" s="12"/>
      <c r="AC173" s="32"/>
      <c r="AD173" s="33"/>
      <c r="AE173" s="33"/>
      <c r="AF173" s="12"/>
      <c r="AG173" s="12"/>
      <c r="AH173" s="156"/>
      <c r="AI173" s="159">
        <f t="shared" si="12"/>
        <v>17</v>
      </c>
      <c r="AJ173" s="160" t="str">
        <f t="shared" si="13"/>
        <v>9 l eau add. (AB</v>
      </c>
      <c r="AK173" s="156" t="str">
        <f t="shared" si="15"/>
        <v>660-EXT-029</v>
      </c>
      <c r="AL173" s="173">
        <f t="shared" si="14"/>
        <v>13</v>
      </c>
      <c r="AM173" s="170" t="s">
        <v>563</v>
      </c>
      <c r="AN173" s="170" t="s">
        <v>529</v>
      </c>
      <c r="AO173" s="162"/>
      <c r="AP173" s="111"/>
      <c r="AQ173" s="12"/>
      <c r="AR173" s="12"/>
      <c r="AS173" s="12"/>
      <c r="AT173" s="12"/>
      <c r="AU173" s="12"/>
      <c r="AV173" s="12"/>
      <c r="AW173" s="12"/>
      <c r="AX173" s="12"/>
    </row>
    <row r="174" spans="1:50" s="2" customFormat="1" x14ac:dyDescent="0.2">
      <c r="A174" s="135"/>
      <c r="B174" s="34"/>
      <c r="C174" s="34"/>
      <c r="D174" s="34"/>
      <c r="E174" s="34"/>
      <c r="F174" s="34"/>
      <c r="G174" s="34"/>
      <c r="H174" s="34"/>
      <c r="I174" s="34"/>
      <c r="J174" s="34"/>
      <c r="K174" s="34"/>
      <c r="L174" s="34"/>
      <c r="M174" s="34"/>
      <c r="N174" s="34"/>
      <c r="O174" s="34"/>
      <c r="P174" s="34"/>
      <c r="Q174" s="34"/>
      <c r="R174" s="34"/>
      <c r="S174" s="34"/>
      <c r="T174" s="34"/>
      <c r="U174" s="34"/>
      <c r="V174" s="34"/>
      <c r="W174" s="34"/>
      <c r="X174" s="34"/>
      <c r="Z174" s="12"/>
      <c r="AA174" s="12"/>
      <c r="AB174" s="12"/>
      <c r="AC174" s="32"/>
      <c r="AD174" s="33"/>
      <c r="AE174" s="33"/>
      <c r="AF174" s="12"/>
      <c r="AG174" s="12"/>
      <c r="AH174" s="156"/>
      <c r="AI174" s="159">
        <f t="shared" si="12"/>
        <v>12</v>
      </c>
      <c r="AJ174" s="160" t="str">
        <f t="shared" si="13"/>
        <v>2 Kg CO2 (B</v>
      </c>
      <c r="AK174" s="156" t="str">
        <f t="shared" si="15"/>
        <v>660-EXT-030</v>
      </c>
      <c r="AL174" s="173">
        <f t="shared" si="14"/>
        <v>13</v>
      </c>
      <c r="AM174" s="170" t="s">
        <v>564</v>
      </c>
      <c r="AN174" s="170" t="s">
        <v>532</v>
      </c>
      <c r="AO174" s="162"/>
      <c r="AP174" s="111"/>
      <c r="AQ174" s="12"/>
      <c r="AR174" s="12"/>
      <c r="AS174" s="12"/>
      <c r="AT174" s="12"/>
      <c r="AU174" s="12"/>
      <c r="AV174" s="12"/>
      <c r="AW174" s="12"/>
      <c r="AX174" s="12"/>
    </row>
    <row r="175" spans="1:50" s="2" customFormat="1" x14ac:dyDescent="0.2">
      <c r="A175" s="135"/>
      <c r="B175" s="34"/>
      <c r="C175" s="34"/>
      <c r="D175" s="34"/>
      <c r="E175" s="34"/>
      <c r="F175" s="34"/>
      <c r="G175" s="34"/>
      <c r="H175" s="34"/>
      <c r="I175" s="34"/>
      <c r="J175" s="34"/>
      <c r="K175" s="34"/>
      <c r="L175" s="34"/>
      <c r="M175" s="34"/>
      <c r="N175" s="34"/>
      <c r="O175" s="34"/>
      <c r="P175" s="34"/>
      <c r="Q175" s="34"/>
      <c r="R175" s="34"/>
      <c r="S175" s="34"/>
      <c r="T175" s="34"/>
      <c r="U175" s="34"/>
      <c r="V175" s="34"/>
      <c r="W175" s="34"/>
      <c r="X175" s="34"/>
      <c r="Z175" s="12"/>
      <c r="AA175" s="12"/>
      <c r="AB175" s="12"/>
      <c r="AC175" s="32"/>
      <c r="AD175" s="33"/>
      <c r="AE175" s="33"/>
      <c r="AF175" s="12"/>
      <c r="AG175" s="12"/>
      <c r="AH175" s="156"/>
      <c r="AI175" s="159">
        <f t="shared" si="12"/>
        <v>17</v>
      </c>
      <c r="AJ175" s="160" t="str">
        <f t="shared" si="13"/>
        <v>9 l eau add. (AB</v>
      </c>
      <c r="AK175" s="156" t="str">
        <f t="shared" si="15"/>
        <v>660-EXT-031</v>
      </c>
      <c r="AL175" s="173">
        <f t="shared" si="14"/>
        <v>13</v>
      </c>
      <c r="AM175" s="170" t="s">
        <v>565</v>
      </c>
      <c r="AN175" s="170" t="s">
        <v>529</v>
      </c>
      <c r="AO175" s="162"/>
      <c r="AP175" s="111"/>
      <c r="AQ175" s="12"/>
      <c r="AR175" s="12"/>
      <c r="AS175" s="12"/>
      <c r="AT175" s="12"/>
      <c r="AU175" s="12"/>
      <c r="AV175" s="12"/>
      <c r="AW175" s="12"/>
      <c r="AX175" s="12"/>
    </row>
    <row r="176" spans="1:50" s="2" customFormat="1" x14ac:dyDescent="0.2">
      <c r="A176" s="135"/>
      <c r="B176" s="34"/>
      <c r="C176" s="34"/>
      <c r="D176" s="34"/>
      <c r="E176" s="34"/>
      <c r="F176" s="34"/>
      <c r="G176" s="34"/>
      <c r="H176" s="34"/>
      <c r="I176" s="34"/>
      <c r="J176" s="34"/>
      <c r="K176" s="34"/>
      <c r="L176" s="34"/>
      <c r="M176" s="34"/>
      <c r="N176" s="34"/>
      <c r="O176" s="34"/>
      <c r="P176" s="34"/>
      <c r="Q176" s="34"/>
      <c r="R176" s="34"/>
      <c r="S176" s="34"/>
      <c r="T176" s="34"/>
      <c r="U176" s="34"/>
      <c r="V176" s="34"/>
      <c r="W176" s="34"/>
      <c r="X176" s="34"/>
      <c r="Z176" s="12"/>
      <c r="AA176" s="12"/>
      <c r="AB176" s="12"/>
      <c r="AC176" s="32"/>
      <c r="AD176" s="33"/>
      <c r="AE176" s="33"/>
      <c r="AF176" s="12"/>
      <c r="AG176" s="12"/>
      <c r="AH176" s="156"/>
      <c r="AI176" s="159">
        <f t="shared" si="12"/>
        <v>17</v>
      </c>
      <c r="AJ176" s="160" t="str">
        <f t="shared" si="13"/>
        <v>9 l eau add. (AB</v>
      </c>
      <c r="AK176" s="156" t="str">
        <f t="shared" si="15"/>
        <v>660-EXT-032</v>
      </c>
      <c r="AL176" s="173">
        <f t="shared" si="14"/>
        <v>13</v>
      </c>
      <c r="AM176" s="170" t="s">
        <v>566</v>
      </c>
      <c r="AN176" s="170" t="s">
        <v>529</v>
      </c>
      <c r="AO176" s="162"/>
      <c r="AP176" s="111"/>
      <c r="AQ176" s="12"/>
      <c r="AR176" s="12"/>
      <c r="AS176" s="12"/>
      <c r="AT176" s="12"/>
      <c r="AU176" s="12"/>
      <c r="AV176" s="12"/>
      <c r="AW176" s="12"/>
      <c r="AX176" s="12"/>
    </row>
    <row r="177" spans="1:50" s="2" customFormat="1" x14ac:dyDescent="0.2">
      <c r="A177" s="135"/>
      <c r="B177" s="34"/>
      <c r="C177" s="34"/>
      <c r="D177" s="34"/>
      <c r="E177" s="34"/>
      <c r="F177" s="34"/>
      <c r="G177" s="34"/>
      <c r="H177" s="34"/>
      <c r="I177" s="34"/>
      <c r="J177" s="34"/>
      <c r="K177" s="34"/>
      <c r="L177" s="34"/>
      <c r="M177" s="34"/>
      <c r="N177" s="34"/>
      <c r="O177" s="34"/>
      <c r="P177" s="34"/>
      <c r="Q177" s="34"/>
      <c r="R177" s="34"/>
      <c r="S177" s="34"/>
      <c r="T177" s="34"/>
      <c r="U177" s="34"/>
      <c r="V177" s="34"/>
      <c r="W177" s="34"/>
      <c r="X177" s="34"/>
      <c r="Z177" s="12"/>
      <c r="AA177" s="12"/>
      <c r="AB177" s="12"/>
      <c r="AC177" s="32"/>
      <c r="AD177" s="33"/>
      <c r="AE177" s="33"/>
      <c r="AF177" s="12"/>
      <c r="AG177" s="12"/>
      <c r="AH177" s="156"/>
      <c r="AI177" s="159">
        <f t="shared" si="12"/>
        <v>17</v>
      </c>
      <c r="AJ177" s="160" t="str">
        <f t="shared" si="13"/>
        <v>9 l eau add. (AB</v>
      </c>
      <c r="AK177" s="156" t="str">
        <f t="shared" si="15"/>
        <v>660-EXT-033</v>
      </c>
      <c r="AL177" s="173">
        <f t="shared" si="14"/>
        <v>13</v>
      </c>
      <c r="AM177" s="170" t="s">
        <v>567</v>
      </c>
      <c r="AN177" s="170" t="s">
        <v>529</v>
      </c>
      <c r="AO177" s="162"/>
      <c r="AP177" s="111"/>
      <c r="AQ177" s="12"/>
      <c r="AR177" s="12"/>
      <c r="AS177" s="12"/>
      <c r="AT177" s="12"/>
      <c r="AU177" s="12"/>
      <c r="AV177" s="12"/>
      <c r="AW177" s="12"/>
      <c r="AX177" s="12"/>
    </row>
    <row r="178" spans="1:50" s="2" customFormat="1" x14ac:dyDescent="0.2">
      <c r="A178" s="135"/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L178" s="34"/>
      <c r="M178" s="34"/>
      <c r="N178" s="34"/>
      <c r="O178" s="34"/>
      <c r="P178" s="34"/>
      <c r="Q178" s="34"/>
      <c r="R178" s="34"/>
      <c r="S178" s="34"/>
      <c r="T178" s="34"/>
      <c r="U178" s="34"/>
      <c r="V178" s="34"/>
      <c r="W178" s="34"/>
      <c r="X178" s="34"/>
      <c r="Z178" s="12"/>
      <c r="AA178" s="12"/>
      <c r="AB178" s="12"/>
      <c r="AC178" s="32"/>
      <c r="AD178" s="33"/>
      <c r="AE178" s="33"/>
      <c r="AF178" s="12"/>
      <c r="AG178" s="12"/>
      <c r="AH178" s="156"/>
      <c r="AI178" s="159">
        <f t="shared" si="12"/>
        <v>17</v>
      </c>
      <c r="AJ178" s="160" t="str">
        <f t="shared" si="13"/>
        <v>9 Kg Poudre (ABC</v>
      </c>
      <c r="AK178" s="156" t="str">
        <f t="shared" si="15"/>
        <v>660-EXT-034</v>
      </c>
      <c r="AL178" s="173">
        <f t="shared" si="14"/>
        <v>13</v>
      </c>
      <c r="AM178" s="170" t="s">
        <v>393</v>
      </c>
      <c r="AN178" s="170" t="s">
        <v>322</v>
      </c>
      <c r="AO178" s="162"/>
      <c r="AP178" s="111"/>
      <c r="AQ178" s="12"/>
      <c r="AR178" s="12"/>
      <c r="AS178" s="12"/>
      <c r="AT178" s="12"/>
      <c r="AU178" s="12"/>
      <c r="AV178" s="12"/>
      <c r="AW178" s="12"/>
      <c r="AX178" s="12"/>
    </row>
    <row r="179" spans="1:50" s="2" customFormat="1" x14ac:dyDescent="0.2">
      <c r="A179" s="135"/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L179" s="34"/>
      <c r="M179" s="34"/>
      <c r="N179" s="34"/>
      <c r="O179" s="34"/>
      <c r="P179" s="34"/>
      <c r="Q179" s="34"/>
      <c r="R179" s="34"/>
      <c r="S179" s="34"/>
      <c r="T179" s="34"/>
      <c r="U179" s="34"/>
      <c r="V179" s="34"/>
      <c r="W179" s="34"/>
      <c r="X179" s="34"/>
      <c r="Z179" s="12"/>
      <c r="AA179" s="12"/>
      <c r="AB179" s="12"/>
      <c r="AC179" s="32"/>
      <c r="AD179" s="33"/>
      <c r="AE179" s="33"/>
      <c r="AF179" s="12"/>
      <c r="AG179" s="12"/>
      <c r="AH179" s="156"/>
      <c r="AI179" s="159">
        <f t="shared" si="12"/>
        <v>17</v>
      </c>
      <c r="AJ179" s="160" t="str">
        <f t="shared" si="13"/>
        <v>9 Kg Poudre (ABC</v>
      </c>
      <c r="AK179" s="156" t="str">
        <f t="shared" si="15"/>
        <v>660-EXT-035</v>
      </c>
      <c r="AL179" s="173">
        <f t="shared" si="14"/>
        <v>13</v>
      </c>
      <c r="AM179" s="170" t="s">
        <v>568</v>
      </c>
      <c r="AN179" s="170" t="s">
        <v>322</v>
      </c>
      <c r="AO179" s="162"/>
      <c r="AP179" s="111"/>
      <c r="AQ179" s="12"/>
      <c r="AR179" s="12"/>
      <c r="AS179" s="12"/>
      <c r="AT179" s="12"/>
      <c r="AU179" s="12"/>
      <c r="AV179" s="12"/>
      <c r="AW179" s="12"/>
      <c r="AX179" s="12"/>
    </row>
    <row r="180" spans="1:50" s="2" customFormat="1" x14ac:dyDescent="0.2">
      <c r="A180" s="135"/>
      <c r="B180" s="34"/>
      <c r="C180" s="34"/>
      <c r="D180" s="34"/>
      <c r="E180" s="34"/>
      <c r="F180" s="34"/>
      <c r="G180" s="34"/>
      <c r="H180" s="34"/>
      <c r="I180" s="34"/>
      <c r="J180" s="34"/>
      <c r="K180" s="34"/>
      <c r="L180" s="34"/>
      <c r="M180" s="34"/>
      <c r="N180" s="34"/>
      <c r="O180" s="34"/>
      <c r="P180" s="34"/>
      <c r="Q180" s="34"/>
      <c r="R180" s="34"/>
      <c r="S180" s="34"/>
      <c r="T180" s="34"/>
      <c r="U180" s="34"/>
      <c r="V180" s="34"/>
      <c r="W180" s="34"/>
      <c r="X180" s="34"/>
      <c r="Z180" s="12"/>
      <c r="AA180" s="12"/>
      <c r="AB180" s="12"/>
      <c r="AC180" s="32"/>
      <c r="AD180" s="33"/>
      <c r="AE180" s="33"/>
      <c r="AF180" s="12"/>
      <c r="AG180" s="12"/>
      <c r="AH180" s="156"/>
      <c r="AI180" s="159">
        <f t="shared" si="12"/>
        <v>17</v>
      </c>
      <c r="AJ180" s="160" t="str">
        <f t="shared" si="13"/>
        <v>9 Kg Poudre (ABC</v>
      </c>
      <c r="AK180" s="156" t="str">
        <f t="shared" si="15"/>
        <v>660-EXT-036</v>
      </c>
      <c r="AL180" s="173">
        <f t="shared" si="14"/>
        <v>13</v>
      </c>
      <c r="AM180" s="170" t="s">
        <v>569</v>
      </c>
      <c r="AN180" s="170" t="s">
        <v>322</v>
      </c>
      <c r="AO180" s="162"/>
      <c r="AP180" s="111"/>
      <c r="AQ180" s="12"/>
      <c r="AR180" s="12"/>
      <c r="AS180" s="12"/>
      <c r="AT180" s="12"/>
      <c r="AU180" s="12"/>
      <c r="AV180" s="12"/>
      <c r="AW180" s="12"/>
      <c r="AX180" s="12"/>
    </row>
    <row r="181" spans="1:50" s="2" customFormat="1" x14ac:dyDescent="0.2">
      <c r="A181" s="135"/>
      <c r="B181" s="34"/>
      <c r="C181" s="34"/>
      <c r="D181" s="34"/>
      <c r="E181" s="34"/>
      <c r="F181" s="34"/>
      <c r="G181" s="34"/>
      <c r="H181" s="34"/>
      <c r="I181" s="34"/>
      <c r="J181" s="34"/>
      <c r="K181" s="34"/>
      <c r="L181" s="34"/>
      <c r="M181" s="34"/>
      <c r="N181" s="34"/>
      <c r="O181" s="34"/>
      <c r="P181" s="34"/>
      <c r="Q181" s="34"/>
      <c r="R181" s="34"/>
      <c r="S181" s="34"/>
      <c r="T181" s="34"/>
      <c r="U181" s="34"/>
      <c r="V181" s="34"/>
      <c r="W181" s="34"/>
      <c r="X181" s="34"/>
      <c r="Z181" s="12"/>
      <c r="AA181" s="12"/>
      <c r="AB181" s="12"/>
      <c r="AC181" s="32"/>
      <c r="AD181" s="33"/>
      <c r="AE181" s="33"/>
      <c r="AF181" s="12"/>
      <c r="AG181" s="12"/>
      <c r="AH181" s="156"/>
      <c r="AI181" s="159">
        <f t="shared" si="12"/>
        <v>27</v>
      </c>
      <c r="AJ181" s="160" t="str">
        <f t="shared" si="13"/>
        <v>Exticteurs à ajouter au RD</v>
      </c>
      <c r="AK181" s="156" t="str">
        <f t="shared" si="15"/>
        <v>660-EXT-037</v>
      </c>
      <c r="AL181" s="173">
        <f t="shared" si="14"/>
        <v>13</v>
      </c>
      <c r="AM181" s="170" t="s">
        <v>570</v>
      </c>
      <c r="AN181" s="170" t="s">
        <v>571</v>
      </c>
      <c r="AO181" s="162"/>
      <c r="AP181" s="111"/>
      <c r="AQ181" s="12"/>
      <c r="AR181" s="12"/>
      <c r="AS181" s="12"/>
      <c r="AT181" s="12"/>
      <c r="AU181" s="12"/>
      <c r="AV181" s="12"/>
      <c r="AW181" s="12"/>
      <c r="AX181" s="12"/>
    </row>
    <row r="182" spans="1:50" s="2" customFormat="1" x14ac:dyDescent="0.2">
      <c r="A182" s="135"/>
      <c r="B182" s="34"/>
      <c r="C182" s="34"/>
      <c r="D182" s="34"/>
      <c r="E182" s="34"/>
      <c r="F182" s="34"/>
      <c r="G182" s="34"/>
      <c r="H182" s="34"/>
      <c r="I182" s="34"/>
      <c r="J182" s="34"/>
      <c r="K182" s="34"/>
      <c r="L182" s="34"/>
      <c r="M182" s="34"/>
      <c r="N182" s="34"/>
      <c r="O182" s="34"/>
      <c r="P182" s="34"/>
      <c r="Q182" s="34"/>
      <c r="R182" s="34"/>
      <c r="S182" s="34"/>
      <c r="T182" s="34"/>
      <c r="U182" s="34"/>
      <c r="V182" s="34"/>
      <c r="W182" s="34"/>
      <c r="X182" s="34"/>
      <c r="Z182" s="12"/>
      <c r="AA182" s="12"/>
      <c r="AB182" s="12"/>
      <c r="AC182" s="32"/>
      <c r="AD182" s="33"/>
      <c r="AE182" s="33"/>
      <c r="AF182" s="12"/>
      <c r="AG182" s="12"/>
      <c r="AH182" s="156"/>
      <c r="AI182" s="159">
        <f t="shared" si="12"/>
        <v>27</v>
      </c>
      <c r="AJ182" s="160" t="str">
        <f t="shared" si="13"/>
        <v>Exticteurs à ajouter au RD</v>
      </c>
      <c r="AK182" s="156" t="str">
        <f t="shared" si="15"/>
        <v>660-EXT-038</v>
      </c>
      <c r="AL182" s="173">
        <f t="shared" si="14"/>
        <v>13</v>
      </c>
      <c r="AM182" s="170" t="s">
        <v>572</v>
      </c>
      <c r="AN182" s="170" t="s">
        <v>571</v>
      </c>
      <c r="AO182" s="162"/>
      <c r="AP182" s="111"/>
      <c r="AQ182" s="12"/>
      <c r="AR182" s="12"/>
      <c r="AS182" s="12"/>
      <c r="AT182" s="12"/>
      <c r="AU182" s="12"/>
      <c r="AV182" s="12"/>
      <c r="AW182" s="12"/>
      <c r="AX182" s="12"/>
    </row>
    <row r="183" spans="1:50" s="2" customFormat="1" x14ac:dyDescent="0.2">
      <c r="A183" s="135"/>
      <c r="B183" s="34"/>
      <c r="C183" s="34"/>
      <c r="D183" s="34"/>
      <c r="E183" s="34"/>
      <c r="F183" s="34"/>
      <c r="G183" s="34"/>
      <c r="H183" s="34"/>
      <c r="I183" s="34"/>
      <c r="J183" s="34"/>
      <c r="K183" s="34"/>
      <c r="L183" s="34"/>
      <c r="M183" s="34"/>
      <c r="N183" s="34"/>
      <c r="O183" s="34"/>
      <c r="P183" s="34"/>
      <c r="Q183" s="34"/>
      <c r="R183" s="34"/>
      <c r="S183" s="34"/>
      <c r="T183" s="34"/>
      <c r="U183" s="34"/>
      <c r="V183" s="34"/>
      <c r="W183" s="34"/>
      <c r="X183" s="34"/>
      <c r="Z183" s="12"/>
      <c r="AA183" s="12"/>
      <c r="AB183" s="12"/>
      <c r="AC183" s="32"/>
      <c r="AD183" s="33"/>
      <c r="AE183" s="33"/>
      <c r="AF183" s="12"/>
      <c r="AG183" s="12"/>
      <c r="AH183" s="156"/>
      <c r="AI183" s="159">
        <f t="shared" si="12"/>
        <v>27</v>
      </c>
      <c r="AJ183" s="160" t="str">
        <f t="shared" si="13"/>
        <v>Exticteurs à ajouter au RD</v>
      </c>
      <c r="AK183" s="156" t="str">
        <f t="shared" si="15"/>
        <v>660-EXT-039</v>
      </c>
      <c r="AL183" s="173">
        <f t="shared" si="14"/>
        <v>13</v>
      </c>
      <c r="AM183" s="170" t="s">
        <v>573</v>
      </c>
      <c r="AN183" s="170" t="s">
        <v>571</v>
      </c>
      <c r="AO183" s="162"/>
      <c r="AP183" s="111"/>
      <c r="AQ183" s="12"/>
      <c r="AR183" s="12"/>
      <c r="AS183" s="12"/>
      <c r="AT183" s="12"/>
      <c r="AU183" s="12"/>
      <c r="AV183" s="12"/>
      <c r="AW183" s="12"/>
      <c r="AX183" s="12"/>
    </row>
    <row r="184" spans="1:50" s="2" customFormat="1" x14ac:dyDescent="0.2">
      <c r="A184" s="135"/>
      <c r="B184" s="34"/>
      <c r="C184" s="34"/>
      <c r="D184" s="34"/>
      <c r="E184" s="34"/>
      <c r="F184" s="34"/>
      <c r="G184" s="34"/>
      <c r="H184" s="34"/>
      <c r="I184" s="34"/>
      <c r="J184" s="34"/>
      <c r="K184" s="34"/>
      <c r="L184" s="34"/>
      <c r="M184" s="34"/>
      <c r="N184" s="34"/>
      <c r="O184" s="34"/>
      <c r="P184" s="34"/>
      <c r="Q184" s="34"/>
      <c r="R184" s="34"/>
      <c r="S184" s="34"/>
      <c r="T184" s="34"/>
      <c r="U184" s="34"/>
      <c r="V184" s="34"/>
      <c r="W184" s="34"/>
      <c r="X184" s="34"/>
      <c r="Z184" s="12"/>
      <c r="AA184" s="12"/>
      <c r="AB184" s="12"/>
      <c r="AC184" s="32"/>
      <c r="AD184" s="33"/>
      <c r="AE184" s="33"/>
      <c r="AF184" s="12"/>
      <c r="AG184" s="12"/>
      <c r="AH184" s="156"/>
      <c r="AI184" s="159">
        <f t="shared" si="12"/>
        <v>25</v>
      </c>
      <c r="AJ184" s="160" t="str">
        <f t="shared" si="13"/>
        <v>Ensemble des extincteurs</v>
      </c>
      <c r="AK184" s="156" t="str">
        <f t="shared" si="15"/>
        <v>660-EXT-050</v>
      </c>
      <c r="AL184" s="173">
        <f t="shared" si="14"/>
        <v>13</v>
      </c>
      <c r="AM184" s="170" t="s">
        <v>574</v>
      </c>
      <c r="AN184" s="170" t="s">
        <v>575</v>
      </c>
      <c r="AO184" s="162"/>
      <c r="AP184" s="111"/>
      <c r="AQ184" s="12"/>
      <c r="AR184" s="12"/>
      <c r="AS184" s="12"/>
      <c r="AT184" s="12"/>
      <c r="AU184" s="12"/>
      <c r="AV184" s="12"/>
      <c r="AW184" s="12"/>
      <c r="AX184" s="12"/>
    </row>
    <row r="185" spans="1:50" x14ac:dyDescent="0.2">
      <c r="AI185" s="159">
        <f t="shared" si="12"/>
        <v>13</v>
      </c>
      <c r="AJ185" s="160" t="str">
        <f t="shared" si="13"/>
        <v>MANITOU MSI5</v>
      </c>
      <c r="AK185" s="158" t="str">
        <f t="shared" si="15"/>
        <v>660-CHA-661</v>
      </c>
      <c r="AL185" s="174">
        <f t="shared" si="14"/>
        <v>13</v>
      </c>
      <c r="AM185" s="172" t="s">
        <v>228</v>
      </c>
      <c r="AN185" s="172" t="s">
        <v>301</v>
      </c>
      <c r="AO185" s="162"/>
    </row>
    <row r="186" spans="1:50" x14ac:dyDescent="0.2">
      <c r="AI186" s="159">
        <f t="shared" si="12"/>
        <v>19</v>
      </c>
      <c r="AJ186" s="160" t="str">
        <f t="shared" si="13"/>
        <v>Gerbeur électrique</v>
      </c>
      <c r="AK186" s="156" t="str">
        <f t="shared" si="15"/>
        <v>660-GER-662</v>
      </c>
      <c r="AL186" s="173">
        <f t="shared" si="14"/>
        <v>13</v>
      </c>
      <c r="AM186" s="170" t="s">
        <v>141</v>
      </c>
      <c r="AN186" s="170" t="s">
        <v>576</v>
      </c>
      <c r="AO186" s="162"/>
    </row>
    <row r="187" spans="1:50" x14ac:dyDescent="0.2">
      <c r="AI187" s="159">
        <f t="shared" si="12"/>
        <v>15</v>
      </c>
      <c r="AJ187" s="160" t="str">
        <f t="shared" si="13"/>
        <v>Gerbeur manuel</v>
      </c>
      <c r="AK187" s="156" t="str">
        <f t="shared" si="15"/>
        <v>660-GER-663</v>
      </c>
      <c r="AL187" s="173">
        <f t="shared" si="14"/>
        <v>13</v>
      </c>
      <c r="AM187" s="170" t="s">
        <v>76</v>
      </c>
      <c r="AN187" s="170" t="s">
        <v>442</v>
      </c>
      <c r="AO187" s="162"/>
    </row>
    <row r="188" spans="1:50" x14ac:dyDescent="0.2">
      <c r="AI188" s="159">
        <f t="shared" si="12"/>
        <v>24</v>
      </c>
      <c r="AJ188" s="160" t="str">
        <f t="shared" si="13"/>
        <v>Palonnier pour fourches</v>
      </c>
      <c r="AK188" s="156" t="str">
        <f t="shared" si="15"/>
        <v>660-PAL-665</v>
      </c>
      <c r="AL188" s="173">
        <f t="shared" si="14"/>
        <v>13</v>
      </c>
      <c r="AM188" s="170" t="s">
        <v>224</v>
      </c>
      <c r="AN188" s="170" t="s">
        <v>302</v>
      </c>
      <c r="AO188" s="162"/>
    </row>
    <row r="189" spans="1:50" x14ac:dyDescent="0.2">
      <c r="AI189" s="159">
        <f t="shared" si="12"/>
        <v>33</v>
      </c>
      <c r="AJ189" s="160" t="str">
        <f t="shared" si="13"/>
        <v>Sangle d'élingage pour profileus</v>
      </c>
      <c r="AK189" s="156" t="str">
        <f t="shared" si="15"/>
        <v>660-SGL-667</v>
      </c>
      <c r="AL189" s="173">
        <f t="shared" si="14"/>
        <v>13</v>
      </c>
      <c r="AM189" s="170" t="s">
        <v>577</v>
      </c>
      <c r="AN189" s="170" t="s">
        <v>578</v>
      </c>
      <c r="AO189" s="162"/>
    </row>
    <row r="190" spans="1:50" x14ac:dyDescent="0.2">
      <c r="AI190" s="159">
        <f t="shared" si="12"/>
        <v>29</v>
      </c>
      <c r="AJ190" s="160" t="str">
        <f t="shared" si="13"/>
        <v>Elingue chaine MAGI 8m (4*2m</v>
      </c>
      <c r="AK190" s="156" t="str">
        <f t="shared" si="15"/>
        <v>660-ELG-668</v>
      </c>
      <c r="AL190" s="173">
        <f t="shared" si="14"/>
        <v>13</v>
      </c>
      <c r="AM190" s="170" t="s">
        <v>79</v>
      </c>
      <c r="AN190" s="170" t="s">
        <v>579</v>
      </c>
      <c r="AO190" s="162"/>
    </row>
    <row r="191" spans="1:50" x14ac:dyDescent="0.2">
      <c r="AI191" s="159">
        <f t="shared" si="12"/>
        <v>41</v>
      </c>
      <c r="AJ191" s="160" t="str">
        <f t="shared" si="13"/>
        <v>Elingue chaine 0,7m (1brin et 2 crochets</v>
      </c>
      <c r="AK191" s="156" t="str">
        <f t="shared" si="15"/>
        <v>660-ELG-669</v>
      </c>
      <c r="AL191" s="173">
        <f t="shared" si="14"/>
        <v>13</v>
      </c>
      <c r="AM191" s="170" t="s">
        <v>580</v>
      </c>
      <c r="AN191" s="170" t="s">
        <v>581</v>
      </c>
      <c r="AO191" s="162"/>
    </row>
    <row r="192" spans="1:50" x14ac:dyDescent="0.2">
      <c r="AI192" s="159">
        <f t="shared" si="12"/>
        <v>25</v>
      </c>
      <c r="AJ192" s="160" t="str">
        <f t="shared" si="13"/>
        <v>Elingue chaine 16m (4*4m</v>
      </c>
      <c r="AK192" s="156" t="str">
        <f t="shared" si="15"/>
        <v>660-ELG-670</v>
      </c>
      <c r="AL192" s="173">
        <f t="shared" si="14"/>
        <v>13</v>
      </c>
      <c r="AM192" s="170" t="s">
        <v>110</v>
      </c>
      <c r="AN192" s="170" t="s">
        <v>582</v>
      </c>
      <c r="AO192" s="162"/>
    </row>
    <row r="193" spans="35:41" x14ac:dyDescent="0.2">
      <c r="AI193" s="159">
        <f t="shared" si="12"/>
        <v>18</v>
      </c>
      <c r="AJ193" s="160" t="str">
        <f t="shared" si="13"/>
        <v>escabeau 4 marche</v>
      </c>
      <c r="AK193" s="156" t="str">
        <f t="shared" si="15"/>
        <v>660-ESC-673</v>
      </c>
      <c r="AL193" s="173">
        <f t="shared" si="14"/>
        <v>13</v>
      </c>
      <c r="AM193" s="170" t="s">
        <v>583</v>
      </c>
      <c r="AN193" s="170" t="s">
        <v>251</v>
      </c>
      <c r="AO193" s="162"/>
    </row>
    <row r="194" spans="35:41" x14ac:dyDescent="0.2">
      <c r="AI194" s="159">
        <f t="shared" si="12"/>
        <v>18</v>
      </c>
      <c r="AJ194" s="160" t="str">
        <f t="shared" si="13"/>
        <v>escabeau 4 marche</v>
      </c>
      <c r="AK194" s="156" t="str">
        <f t="shared" si="15"/>
        <v>660-ESC-674</v>
      </c>
      <c r="AL194" s="173">
        <f t="shared" si="14"/>
        <v>13</v>
      </c>
      <c r="AM194" s="170" t="s">
        <v>584</v>
      </c>
      <c r="AN194" s="170" t="s">
        <v>251</v>
      </c>
      <c r="AO194" s="162"/>
    </row>
    <row r="195" spans="35:41" x14ac:dyDescent="0.2">
      <c r="AI195" s="159">
        <f t="shared" si="12"/>
        <v>18</v>
      </c>
      <c r="AJ195" s="160" t="str">
        <f t="shared" si="13"/>
        <v>escabeau 4 marche</v>
      </c>
      <c r="AK195" s="156" t="str">
        <f t="shared" si="15"/>
        <v>660-ESC-675</v>
      </c>
      <c r="AL195" s="173">
        <f t="shared" si="14"/>
        <v>13</v>
      </c>
      <c r="AM195" s="170" t="s">
        <v>585</v>
      </c>
      <c r="AN195" s="170" t="s">
        <v>251</v>
      </c>
      <c r="AO195" s="162"/>
    </row>
    <row r="196" spans="35:41" x14ac:dyDescent="0.2">
      <c r="AI196" s="159">
        <f t="shared" si="12"/>
        <v>18</v>
      </c>
      <c r="AJ196" s="160" t="str">
        <f t="shared" si="13"/>
        <v>escabeau 4 marche</v>
      </c>
      <c r="AK196" s="156" t="str">
        <f t="shared" si="15"/>
        <v>660-ESC-676</v>
      </c>
      <c r="AL196" s="173">
        <f t="shared" si="14"/>
        <v>13</v>
      </c>
      <c r="AM196" s="170" t="s">
        <v>586</v>
      </c>
      <c r="AN196" s="170" t="s">
        <v>251</v>
      </c>
      <c r="AO196" s="162"/>
    </row>
    <row r="197" spans="35:41" x14ac:dyDescent="0.2">
      <c r="AI197" s="159">
        <f t="shared" si="12"/>
        <v>29</v>
      </c>
      <c r="AJ197" s="160" t="str">
        <f t="shared" si="13"/>
        <v>escabeau 4 marches JOINTEMEN</v>
      </c>
      <c r="AK197" s="156" t="str">
        <f t="shared" si="15"/>
        <v>660-ESC-677</v>
      </c>
      <c r="AL197" s="173">
        <f t="shared" si="14"/>
        <v>13</v>
      </c>
      <c r="AM197" s="170" t="s">
        <v>83</v>
      </c>
      <c r="AN197" s="170" t="s">
        <v>314</v>
      </c>
      <c r="AO197" s="162"/>
    </row>
    <row r="198" spans="35:41" x14ac:dyDescent="0.2">
      <c r="AI198" s="159">
        <f t="shared" si="12"/>
        <v>29</v>
      </c>
      <c r="AJ198" s="160" t="str">
        <f t="shared" si="13"/>
        <v>escabeau 4 marches JOINTEMEN</v>
      </c>
      <c r="AK198" s="156" t="str">
        <f t="shared" si="15"/>
        <v>660-ESC-678</v>
      </c>
      <c r="AL198" s="173">
        <f t="shared" si="14"/>
        <v>13</v>
      </c>
      <c r="AM198" s="170" t="s">
        <v>84</v>
      </c>
      <c r="AN198" s="170" t="s">
        <v>314</v>
      </c>
      <c r="AO198" s="162"/>
    </row>
    <row r="199" spans="35:41" x14ac:dyDescent="0.2">
      <c r="AI199" s="159">
        <f t="shared" si="12"/>
        <v>29</v>
      </c>
      <c r="AJ199" s="160" t="str">
        <f t="shared" si="13"/>
        <v>escabeau 4 marches JOINTEMEN</v>
      </c>
      <c r="AK199" s="156" t="str">
        <f t="shared" si="15"/>
        <v>660-ESC-679</v>
      </c>
      <c r="AL199" s="173">
        <f t="shared" si="14"/>
        <v>13</v>
      </c>
      <c r="AM199" s="170" t="s">
        <v>85</v>
      </c>
      <c r="AN199" s="170" t="s">
        <v>314</v>
      </c>
      <c r="AO199" s="162"/>
    </row>
    <row r="200" spans="35:41" x14ac:dyDescent="0.2">
      <c r="AI200" s="159">
        <f t="shared" si="12"/>
        <v>29</v>
      </c>
      <c r="AJ200" s="160" t="str">
        <f t="shared" si="13"/>
        <v>escabeau 4 marches JOINTEMEN</v>
      </c>
      <c r="AK200" s="156" t="str">
        <f t="shared" si="15"/>
        <v>660-ESC-680</v>
      </c>
      <c r="AL200" s="173">
        <f t="shared" si="14"/>
        <v>13</v>
      </c>
      <c r="AM200" s="170" t="s">
        <v>86</v>
      </c>
      <c r="AN200" s="170" t="s">
        <v>314</v>
      </c>
      <c r="AO200" s="162"/>
    </row>
    <row r="201" spans="35:41" x14ac:dyDescent="0.2">
      <c r="AI201" s="159">
        <f t="shared" si="12"/>
        <v>18</v>
      </c>
      <c r="AJ201" s="160" t="str">
        <f t="shared" si="13"/>
        <v>escabeau 3 marche</v>
      </c>
      <c r="AK201" s="156" t="str">
        <f t="shared" si="15"/>
        <v>660-ESC-681</v>
      </c>
      <c r="AL201" s="173">
        <f t="shared" si="14"/>
        <v>13</v>
      </c>
      <c r="AM201" s="170" t="s">
        <v>587</v>
      </c>
      <c r="AN201" s="170" t="s">
        <v>588</v>
      </c>
      <c r="AO201" s="162"/>
    </row>
    <row r="202" spans="35:41" x14ac:dyDescent="0.2">
      <c r="AI202" s="159">
        <f t="shared" si="12"/>
        <v>18</v>
      </c>
      <c r="AJ202" s="160" t="str">
        <f t="shared" si="13"/>
        <v>escabeau 6 marche</v>
      </c>
      <c r="AK202" s="156" t="str">
        <f t="shared" si="15"/>
        <v>660-ESC-682</v>
      </c>
      <c r="AL202" s="173">
        <f t="shared" si="14"/>
        <v>13</v>
      </c>
      <c r="AM202" s="170" t="s">
        <v>87</v>
      </c>
      <c r="AN202" s="170" t="s">
        <v>255</v>
      </c>
      <c r="AO202" s="162"/>
    </row>
    <row r="203" spans="35:41" x14ac:dyDescent="0.2">
      <c r="AI203" s="159">
        <f t="shared" si="12"/>
        <v>18</v>
      </c>
      <c r="AJ203" s="160" t="str">
        <f t="shared" si="13"/>
        <v>escabeau 5 marche</v>
      </c>
      <c r="AK203" s="156" t="str">
        <f t="shared" si="15"/>
        <v>660-ESC-683</v>
      </c>
      <c r="AL203" s="173">
        <f t="shared" si="14"/>
        <v>13</v>
      </c>
      <c r="AM203" s="170" t="s">
        <v>589</v>
      </c>
      <c r="AN203" s="170" t="s">
        <v>590</v>
      </c>
      <c r="AO203" s="162"/>
    </row>
    <row r="204" spans="35:41" x14ac:dyDescent="0.2">
      <c r="AI204" s="159">
        <f t="shared" si="12"/>
        <v>18</v>
      </c>
      <c r="AJ204" s="160" t="str">
        <f t="shared" si="13"/>
        <v>escabeau 5 marche</v>
      </c>
      <c r="AK204" s="156" t="str">
        <f t="shared" si="15"/>
        <v>660-ESC-684</v>
      </c>
      <c r="AL204" s="173">
        <f t="shared" si="14"/>
        <v>13</v>
      </c>
      <c r="AM204" s="170" t="s">
        <v>591</v>
      </c>
      <c r="AN204" s="170" t="s">
        <v>590</v>
      </c>
      <c r="AO204" s="162"/>
    </row>
    <row r="205" spans="35:41" x14ac:dyDescent="0.2">
      <c r="AI205" s="159">
        <f t="shared" si="12"/>
        <v>18</v>
      </c>
      <c r="AJ205" s="160" t="str">
        <f t="shared" si="13"/>
        <v>escabeau 4 marche</v>
      </c>
      <c r="AK205" s="156" t="str">
        <f t="shared" si="15"/>
        <v>660-ESC-685</v>
      </c>
      <c r="AL205" s="173">
        <f t="shared" si="14"/>
        <v>13</v>
      </c>
      <c r="AM205" s="170" t="s">
        <v>592</v>
      </c>
      <c r="AN205" s="170" t="s">
        <v>251</v>
      </c>
      <c r="AO205" s="162"/>
    </row>
    <row r="206" spans="35:41" x14ac:dyDescent="0.2">
      <c r="AI206" s="159">
        <f t="shared" si="12"/>
        <v>32</v>
      </c>
      <c r="AJ206" s="160" t="str">
        <f t="shared" si="13"/>
        <v>échelle rigide simple 6 échelon</v>
      </c>
      <c r="AK206" s="156" t="str">
        <f t="shared" si="15"/>
        <v>660-ECH-686</v>
      </c>
      <c r="AL206" s="173">
        <f t="shared" ref="AL206:AL267" si="16">LEN(AM206)</f>
        <v>13</v>
      </c>
      <c r="AM206" s="170" t="s">
        <v>593</v>
      </c>
      <c r="AN206" s="170" t="s">
        <v>594</v>
      </c>
      <c r="AO206" s="162"/>
    </row>
    <row r="207" spans="35:41" x14ac:dyDescent="0.2">
      <c r="AI207" s="159">
        <f t="shared" si="12"/>
        <v>32</v>
      </c>
      <c r="AJ207" s="160" t="str">
        <f t="shared" si="13"/>
        <v>échelle rigide simple 6 échelon</v>
      </c>
      <c r="AK207" s="156" t="str">
        <f t="shared" si="15"/>
        <v>660-ECH-687</v>
      </c>
      <c r="AL207" s="173">
        <f t="shared" si="16"/>
        <v>13</v>
      </c>
      <c r="AM207" s="170" t="s">
        <v>595</v>
      </c>
      <c r="AN207" s="170" t="s">
        <v>594</v>
      </c>
      <c r="AO207" s="162"/>
    </row>
    <row r="208" spans="35:41" x14ac:dyDescent="0.2">
      <c r="AI208" s="159">
        <f t="shared" si="12"/>
        <v>33</v>
      </c>
      <c r="AJ208" s="160" t="str">
        <f t="shared" si="13"/>
        <v>échelle rigide simple 15 échelon</v>
      </c>
      <c r="AK208" s="156" t="str">
        <f t="shared" si="15"/>
        <v>660-ECH-688</v>
      </c>
      <c r="AL208" s="173">
        <f t="shared" si="16"/>
        <v>13</v>
      </c>
      <c r="AM208" s="170" t="s">
        <v>596</v>
      </c>
      <c r="AN208" s="170" t="s">
        <v>597</v>
      </c>
      <c r="AO208" s="162"/>
    </row>
    <row r="209" spans="35:41" x14ac:dyDescent="0.2">
      <c r="AI209" s="159">
        <f t="shared" si="12"/>
        <v>32</v>
      </c>
      <c r="AJ209" s="160" t="str">
        <f t="shared" si="13"/>
        <v>échelle rigide simple 6 échelon</v>
      </c>
      <c r="AK209" s="156" t="str">
        <f t="shared" si="15"/>
        <v>660-ECH-689</v>
      </c>
      <c r="AL209" s="173">
        <f t="shared" si="16"/>
        <v>13</v>
      </c>
      <c r="AM209" s="170" t="s">
        <v>598</v>
      </c>
      <c r="AN209" s="170" t="s">
        <v>594</v>
      </c>
      <c r="AO209" s="162"/>
    </row>
    <row r="210" spans="35:41" x14ac:dyDescent="0.2">
      <c r="AI210" s="159">
        <f t="shared" si="12"/>
        <v>33</v>
      </c>
      <c r="AJ210" s="160" t="str">
        <f t="shared" si="13"/>
        <v>échelle rigide simple 15 échelon</v>
      </c>
      <c r="AK210" s="156" t="str">
        <f t="shared" si="15"/>
        <v>660-ECH-690</v>
      </c>
      <c r="AL210" s="173">
        <f t="shared" si="16"/>
        <v>13</v>
      </c>
      <c r="AM210" s="170" t="s">
        <v>599</v>
      </c>
      <c r="AN210" s="170" t="s">
        <v>597</v>
      </c>
      <c r="AO210" s="162"/>
    </row>
    <row r="211" spans="35:41" x14ac:dyDescent="0.2">
      <c r="AI211" s="159">
        <f t="shared" si="12"/>
        <v>39</v>
      </c>
      <c r="AJ211" s="160" t="str">
        <f t="shared" si="13"/>
        <v>échelle à coulisse 2 plans, 11 échelon</v>
      </c>
      <c r="AK211" s="156" t="str">
        <f t="shared" si="15"/>
        <v>660-ECH-691</v>
      </c>
      <c r="AL211" s="173">
        <f t="shared" si="16"/>
        <v>13</v>
      </c>
      <c r="AM211" s="170" t="s">
        <v>600</v>
      </c>
      <c r="AN211" s="170" t="s">
        <v>601</v>
      </c>
      <c r="AO211" s="162"/>
    </row>
    <row r="212" spans="35:41" x14ac:dyDescent="0.2">
      <c r="AI212" s="159">
        <f t="shared" si="12"/>
        <v>29</v>
      </c>
      <c r="AJ212" s="160" t="str">
        <f t="shared" si="13"/>
        <v>escabeau 7 marches année 200</v>
      </c>
      <c r="AK212" s="156" t="str">
        <f t="shared" si="15"/>
        <v>660-ESC-692</v>
      </c>
      <c r="AL212" s="173">
        <f t="shared" si="16"/>
        <v>13</v>
      </c>
      <c r="AM212" s="170" t="s">
        <v>602</v>
      </c>
      <c r="AN212" s="170" t="s">
        <v>603</v>
      </c>
      <c r="AO212" s="162"/>
    </row>
    <row r="213" spans="35:41" x14ac:dyDescent="0.2">
      <c r="AI213" s="159">
        <f t="shared" si="12"/>
        <v>29</v>
      </c>
      <c r="AJ213" s="160" t="str">
        <f t="shared" si="13"/>
        <v>escabeau 3 marches année 200</v>
      </c>
      <c r="AK213" s="156" t="str">
        <f t="shared" si="15"/>
        <v>660-ESC-693</v>
      </c>
      <c r="AL213" s="173">
        <f t="shared" si="16"/>
        <v>13</v>
      </c>
      <c r="AM213" s="170" t="s">
        <v>604</v>
      </c>
      <c r="AN213" s="170" t="s">
        <v>605</v>
      </c>
      <c r="AO213" s="162"/>
    </row>
    <row r="214" spans="35:41" x14ac:dyDescent="0.2">
      <c r="AI214" s="159">
        <f t="shared" ref="AI214:AI277" si="17">LEN(AN214)</f>
        <v>19</v>
      </c>
      <c r="AJ214" s="160" t="str">
        <f t="shared" ref="AJ214:AJ277" si="18">LEFT(AN214,AI214-1)</f>
        <v>escabeau 5 marches</v>
      </c>
      <c r="AK214" s="156" t="str">
        <f t="shared" si="15"/>
        <v>660-ESC-694</v>
      </c>
      <c r="AL214" s="173">
        <f t="shared" si="16"/>
        <v>13</v>
      </c>
      <c r="AM214" s="170" t="s">
        <v>606</v>
      </c>
      <c r="AN214" s="170" t="s">
        <v>607</v>
      </c>
      <c r="AO214" s="162"/>
    </row>
    <row r="215" spans="35:41" x14ac:dyDescent="0.2">
      <c r="AI215" s="159">
        <f t="shared" si="17"/>
        <v>18</v>
      </c>
      <c r="AJ215" s="160" t="str">
        <f t="shared" si="18"/>
        <v>escabeau 4 marche</v>
      </c>
      <c r="AK215" s="156" t="str">
        <f t="shared" si="15"/>
        <v>660-ESC-695</v>
      </c>
      <c r="AL215" s="173">
        <f t="shared" si="16"/>
        <v>13</v>
      </c>
      <c r="AM215" s="170" t="s">
        <v>608</v>
      </c>
      <c r="AN215" s="170" t="s">
        <v>251</v>
      </c>
      <c r="AO215" s="162"/>
    </row>
    <row r="216" spans="35:41" x14ac:dyDescent="0.2">
      <c r="AI216" s="159">
        <f t="shared" si="17"/>
        <v>19</v>
      </c>
      <c r="AJ216" s="160" t="str">
        <f t="shared" si="18"/>
        <v>escabeau 5 marches</v>
      </c>
      <c r="AK216" s="156" t="str">
        <f t="shared" si="15"/>
        <v>660-ESC-696</v>
      </c>
      <c r="AL216" s="173">
        <f t="shared" si="16"/>
        <v>13</v>
      </c>
      <c r="AM216" s="170" t="s">
        <v>609</v>
      </c>
      <c r="AN216" s="170" t="s">
        <v>607</v>
      </c>
      <c r="AO216" s="162"/>
    </row>
    <row r="217" spans="35:41" x14ac:dyDescent="0.2">
      <c r="AI217" s="159">
        <f t="shared" si="17"/>
        <v>18</v>
      </c>
      <c r="AJ217" s="160" t="str">
        <f t="shared" si="18"/>
        <v>escabeau 3 marche</v>
      </c>
      <c r="AK217" s="156" t="str">
        <f t="shared" si="15"/>
        <v>660-ESC-697</v>
      </c>
      <c r="AL217" s="173">
        <f t="shared" si="16"/>
        <v>13</v>
      </c>
      <c r="AM217" s="170" t="s">
        <v>610</v>
      </c>
      <c r="AN217" s="170" t="s">
        <v>588</v>
      </c>
      <c r="AO217" s="162"/>
    </row>
    <row r="218" spans="35:41" x14ac:dyDescent="0.2">
      <c r="AI218" s="159">
        <f t="shared" si="17"/>
        <v>18</v>
      </c>
      <c r="AJ218" s="160" t="str">
        <f t="shared" si="18"/>
        <v>escabeau 5 marche</v>
      </c>
      <c r="AK218" s="156" t="str">
        <f t="shared" si="15"/>
        <v>660-ESC-698</v>
      </c>
      <c r="AL218" s="173">
        <f t="shared" si="16"/>
        <v>13</v>
      </c>
      <c r="AM218" s="170" t="s">
        <v>611</v>
      </c>
      <c r="AN218" s="170" t="s">
        <v>590</v>
      </c>
      <c r="AO218" s="162"/>
    </row>
    <row r="219" spans="35:41" x14ac:dyDescent="0.2">
      <c r="AI219" s="159">
        <f t="shared" si="17"/>
        <v>26</v>
      </c>
      <c r="AJ219" s="160" t="str">
        <f t="shared" si="18"/>
        <v>Ballon tampon air comprim</v>
      </c>
      <c r="AK219" s="156" t="str">
        <f t="shared" si="15"/>
        <v>660-RSP-701</v>
      </c>
      <c r="AL219" s="173">
        <f t="shared" si="16"/>
        <v>13</v>
      </c>
      <c r="AM219" s="170" t="s">
        <v>612</v>
      </c>
      <c r="AN219" s="170" t="s">
        <v>613</v>
      </c>
      <c r="AO219" s="162"/>
    </row>
    <row r="220" spans="35:41" x14ac:dyDescent="0.2">
      <c r="AI220" s="159">
        <f t="shared" si="17"/>
        <v>42</v>
      </c>
      <c r="AJ220" s="160" t="str">
        <f t="shared" si="18"/>
        <v>Accumulateur groupe hydraulique PROFILEUS</v>
      </c>
      <c r="AK220" s="156" t="str">
        <f t="shared" si="15"/>
        <v>660-RSP-702</v>
      </c>
      <c r="AL220" s="173">
        <f t="shared" si="16"/>
        <v>13</v>
      </c>
      <c r="AM220" s="170" t="s">
        <v>614</v>
      </c>
      <c r="AN220" s="170" t="s">
        <v>615</v>
      </c>
      <c r="AO220" s="162"/>
    </row>
    <row r="221" spans="35:41" x14ac:dyDescent="0.2">
      <c r="AI221" s="159">
        <f t="shared" si="17"/>
        <v>46</v>
      </c>
      <c r="AJ221" s="160" t="str">
        <f t="shared" si="18"/>
        <v>Accumulateur Décolmatage aspiration centralis</v>
      </c>
      <c r="AK221" s="156" t="str">
        <f t="shared" ref="AK221:AK282" si="19">RIGHT(AM221,AL221-2)</f>
        <v>660-RSP-703</v>
      </c>
      <c r="AL221" s="173">
        <f t="shared" si="16"/>
        <v>13</v>
      </c>
      <c r="AM221" s="170" t="s">
        <v>616</v>
      </c>
      <c r="AN221" s="170" t="s">
        <v>617</v>
      </c>
      <c r="AO221" s="162"/>
    </row>
    <row r="222" spans="35:41" x14ac:dyDescent="0.2">
      <c r="AI222" s="159">
        <f t="shared" si="17"/>
        <v>34</v>
      </c>
      <c r="AJ222" s="160" t="str">
        <f t="shared" si="18"/>
        <v>Compresseur poste assemblage cadr</v>
      </c>
      <c r="AK222" s="156" t="str">
        <f t="shared" si="19"/>
        <v>660-RSP-704</v>
      </c>
      <c r="AL222" s="173">
        <f t="shared" si="16"/>
        <v>13</v>
      </c>
      <c r="AM222" s="170" t="s">
        <v>618</v>
      </c>
      <c r="AN222" s="170" t="s">
        <v>619</v>
      </c>
      <c r="AO222" s="162"/>
    </row>
    <row r="223" spans="35:41" x14ac:dyDescent="0.2">
      <c r="AI223" s="159">
        <f t="shared" si="17"/>
        <v>16</v>
      </c>
      <c r="AJ223" s="160" t="str">
        <f t="shared" si="18"/>
        <v>SAMI NOOSAN D30</v>
      </c>
      <c r="AK223" s="156" t="str">
        <f t="shared" si="19"/>
        <v>660-CHA-721</v>
      </c>
      <c r="AL223" s="173">
        <f t="shared" si="16"/>
        <v>13</v>
      </c>
      <c r="AM223" s="170" t="s">
        <v>7</v>
      </c>
      <c r="AN223" s="170" t="s">
        <v>101</v>
      </c>
      <c r="AO223" s="162"/>
    </row>
    <row r="224" spans="35:41" x14ac:dyDescent="0.2">
      <c r="AI224" s="159">
        <f t="shared" si="17"/>
        <v>20</v>
      </c>
      <c r="AJ224" s="160" t="str">
        <f t="shared" si="18"/>
        <v>CHARIOT BT CARGO GA</v>
      </c>
      <c r="AK224" s="156" t="str">
        <f t="shared" si="19"/>
        <v>660-CHA-722</v>
      </c>
      <c r="AL224" s="173">
        <f t="shared" si="16"/>
        <v>13</v>
      </c>
      <c r="AM224" s="170" t="s">
        <v>317</v>
      </c>
      <c r="AN224" s="170" t="s">
        <v>443</v>
      </c>
      <c r="AO224" s="162"/>
    </row>
    <row r="225" spans="35:41" x14ac:dyDescent="0.2">
      <c r="AI225" s="159">
        <f t="shared" si="17"/>
        <v>16</v>
      </c>
      <c r="AJ225" s="160" t="str">
        <f t="shared" si="18"/>
        <v>Presse à carton</v>
      </c>
      <c r="AK225" s="156" t="str">
        <f t="shared" si="19"/>
        <v>660-MCH-731</v>
      </c>
      <c r="AL225" s="173">
        <f t="shared" si="16"/>
        <v>13</v>
      </c>
      <c r="AM225" s="172" t="s">
        <v>620</v>
      </c>
      <c r="AN225" s="172" t="s">
        <v>621</v>
      </c>
      <c r="AO225" s="162"/>
    </row>
    <row r="226" spans="35:41" x14ac:dyDescent="0.2">
      <c r="AI226" s="159">
        <f t="shared" si="17"/>
        <v>10</v>
      </c>
      <c r="AJ226" s="160" t="str">
        <f t="shared" si="18"/>
        <v>Compacteu</v>
      </c>
      <c r="AK226" s="156" t="str">
        <f t="shared" si="19"/>
        <v>660-MCH-732</v>
      </c>
      <c r="AL226" s="173">
        <f t="shared" si="16"/>
        <v>13</v>
      </c>
      <c r="AM226" s="172" t="s">
        <v>221</v>
      </c>
      <c r="AN226" s="172" t="s">
        <v>622</v>
      </c>
      <c r="AO226" s="162"/>
    </row>
    <row r="227" spans="35:41" x14ac:dyDescent="0.2">
      <c r="AI227" s="159">
        <f t="shared" si="17"/>
        <v>44</v>
      </c>
      <c r="AJ227" s="160" t="str">
        <f t="shared" si="18"/>
        <v>Echelle rigide simple 14 barreaux (stockeur</v>
      </c>
      <c r="AK227" s="156" t="str">
        <f t="shared" si="19"/>
        <v>660-ECH-733</v>
      </c>
      <c r="AL227" s="173">
        <f t="shared" si="16"/>
        <v>13</v>
      </c>
      <c r="AM227" s="170" t="s">
        <v>316</v>
      </c>
      <c r="AN227" s="170" t="s">
        <v>623</v>
      </c>
      <c r="AO227" s="162"/>
    </row>
    <row r="228" spans="35:41" x14ac:dyDescent="0.2">
      <c r="AI228" s="159">
        <f t="shared" si="17"/>
        <v>32</v>
      </c>
      <c r="AJ228" s="160" t="str">
        <f t="shared" si="18"/>
        <v>Ensemble des exutoires de fumée</v>
      </c>
      <c r="AK228" s="156" t="str">
        <f t="shared" si="19"/>
        <v>660-EXU-734</v>
      </c>
      <c r="AL228" s="173">
        <f t="shared" si="16"/>
        <v>13</v>
      </c>
      <c r="AM228" s="170" t="s">
        <v>323</v>
      </c>
      <c r="AN228" s="170" t="s">
        <v>624</v>
      </c>
      <c r="AO228" s="162"/>
    </row>
    <row r="229" spans="35:41" x14ac:dyDescent="0.2">
      <c r="AI229" s="159">
        <f t="shared" si="17"/>
        <v>19</v>
      </c>
      <c r="AJ229" s="160" t="str">
        <f t="shared" si="18"/>
        <v>Escabeau expéditio</v>
      </c>
      <c r="AK229" s="156" t="str">
        <f t="shared" si="19"/>
        <v>660-ESC-735</v>
      </c>
      <c r="AL229" s="173">
        <f t="shared" si="16"/>
        <v>13</v>
      </c>
      <c r="AM229" s="170" t="s">
        <v>382</v>
      </c>
      <c r="AN229" s="170" t="s">
        <v>444</v>
      </c>
      <c r="AO229" s="162"/>
    </row>
    <row r="230" spans="35:41" x14ac:dyDescent="0.2">
      <c r="AI230" s="159">
        <f t="shared" si="17"/>
        <v>19</v>
      </c>
      <c r="AJ230" s="160" t="str">
        <f t="shared" si="18"/>
        <v>Escabeau expéditio</v>
      </c>
      <c r="AK230" s="156" t="str">
        <f t="shared" si="19"/>
        <v>660-ESC-736</v>
      </c>
      <c r="AL230" s="173">
        <f t="shared" si="16"/>
        <v>13</v>
      </c>
      <c r="AM230" s="170" t="s">
        <v>383</v>
      </c>
      <c r="AN230" s="170" t="s">
        <v>444</v>
      </c>
      <c r="AO230" s="162"/>
    </row>
    <row r="231" spans="35:41" x14ac:dyDescent="0.2">
      <c r="AI231" s="159">
        <f t="shared" si="17"/>
        <v>19</v>
      </c>
      <c r="AJ231" s="160" t="str">
        <f t="shared" si="18"/>
        <v>Escabeau expéditio</v>
      </c>
      <c r="AK231" s="156" t="str">
        <f t="shared" si="19"/>
        <v>660-ESC-737</v>
      </c>
      <c r="AL231" s="173">
        <f t="shared" si="16"/>
        <v>13</v>
      </c>
      <c r="AM231" s="170" t="s">
        <v>625</v>
      </c>
      <c r="AN231" s="170" t="s">
        <v>444</v>
      </c>
      <c r="AO231" s="162"/>
    </row>
    <row r="232" spans="35:41" x14ac:dyDescent="0.2">
      <c r="AI232" s="159">
        <f t="shared" si="17"/>
        <v>20</v>
      </c>
      <c r="AJ232" s="160" t="str">
        <f t="shared" si="18"/>
        <v>Escabeau 5,5 marche</v>
      </c>
      <c r="AK232" s="156" t="str">
        <f t="shared" si="19"/>
        <v>660-ESC-738</v>
      </c>
      <c r="AL232" s="173">
        <f t="shared" si="16"/>
        <v>13</v>
      </c>
      <c r="AM232" s="170" t="s">
        <v>626</v>
      </c>
      <c r="AN232" s="170" t="s">
        <v>627</v>
      </c>
      <c r="AO232" s="162"/>
    </row>
    <row r="233" spans="35:41" x14ac:dyDescent="0.2">
      <c r="AI233" s="159">
        <f t="shared" si="17"/>
        <v>21</v>
      </c>
      <c r="AJ233" s="160" t="str">
        <f t="shared" si="18"/>
        <v>Escabeau 2,5 marches</v>
      </c>
      <c r="AK233" s="156" t="str">
        <f t="shared" si="19"/>
        <v>660-ESC-739</v>
      </c>
      <c r="AL233" s="173">
        <f t="shared" si="16"/>
        <v>13</v>
      </c>
      <c r="AM233" s="170" t="s">
        <v>628</v>
      </c>
      <c r="AN233" s="170" t="s">
        <v>629</v>
      </c>
      <c r="AO233" s="162"/>
    </row>
    <row r="234" spans="35:41" x14ac:dyDescent="0.2">
      <c r="AI234" s="159">
        <f t="shared" si="17"/>
        <v>21</v>
      </c>
      <c r="AJ234" s="160" t="str">
        <f t="shared" si="18"/>
        <v>Echelle 2*10 barreau</v>
      </c>
      <c r="AK234" s="156" t="str">
        <f t="shared" si="19"/>
        <v>660-ECH-740</v>
      </c>
      <c r="AL234" s="173">
        <f t="shared" si="16"/>
        <v>13</v>
      </c>
      <c r="AM234" s="170" t="s">
        <v>630</v>
      </c>
      <c r="AN234" s="170" t="s">
        <v>631</v>
      </c>
      <c r="AO234" s="162"/>
    </row>
    <row r="235" spans="35:41" x14ac:dyDescent="0.2">
      <c r="AI235" s="159">
        <f t="shared" si="17"/>
        <v>20</v>
      </c>
      <c r="AJ235" s="160" t="str">
        <f t="shared" si="18"/>
        <v>Escabeau 5,5 marche</v>
      </c>
      <c r="AK235" s="156" t="str">
        <f t="shared" si="19"/>
        <v>660-ESC-741</v>
      </c>
      <c r="AL235" s="173">
        <f t="shared" si="16"/>
        <v>13</v>
      </c>
      <c r="AM235" s="170" t="s">
        <v>632</v>
      </c>
      <c r="AN235" s="170" t="s">
        <v>627</v>
      </c>
      <c r="AO235" s="162"/>
    </row>
    <row r="236" spans="35:41" x14ac:dyDescent="0.2">
      <c r="AI236" s="159">
        <f t="shared" si="17"/>
        <v>21</v>
      </c>
      <c r="AJ236" s="160" t="str">
        <f t="shared" si="18"/>
        <v>Escabeau 2,5 marches</v>
      </c>
      <c r="AK236" s="156" t="str">
        <f t="shared" si="19"/>
        <v>660-ESC-742</v>
      </c>
      <c r="AL236" s="173">
        <f t="shared" si="16"/>
        <v>13</v>
      </c>
      <c r="AM236" s="170" t="s">
        <v>633</v>
      </c>
      <c r="AN236" s="170" t="s">
        <v>629</v>
      </c>
      <c r="AO236" s="162"/>
    </row>
    <row r="237" spans="35:41" x14ac:dyDescent="0.2">
      <c r="AI237" s="159">
        <f t="shared" si="17"/>
        <v>20</v>
      </c>
      <c r="AJ237" s="160" t="str">
        <f t="shared" si="18"/>
        <v>Escabeau 5,5 marche</v>
      </c>
      <c r="AK237" s="156" t="str">
        <f t="shared" si="19"/>
        <v>660-ESC-743</v>
      </c>
      <c r="AL237" s="173">
        <f t="shared" si="16"/>
        <v>13</v>
      </c>
      <c r="AM237" s="170" t="s">
        <v>634</v>
      </c>
      <c r="AN237" s="170" t="s">
        <v>627</v>
      </c>
      <c r="AO237" s="162"/>
    </row>
    <row r="238" spans="35:41" x14ac:dyDescent="0.2">
      <c r="AI238" s="159">
        <f t="shared" si="17"/>
        <v>47</v>
      </c>
      <c r="AJ238" s="160" t="str">
        <f t="shared" si="18"/>
        <v>Escabeau 6 marches Centaure (Service Nettoyage</v>
      </c>
      <c r="AK238" s="156" t="str">
        <f t="shared" si="19"/>
        <v>660-ESC-744</v>
      </c>
      <c r="AL238" s="173">
        <f t="shared" si="16"/>
        <v>13</v>
      </c>
      <c r="AM238" s="170" t="s">
        <v>635</v>
      </c>
      <c r="AN238" s="170" t="s">
        <v>636</v>
      </c>
      <c r="AO238" s="162"/>
    </row>
    <row r="239" spans="35:41" x14ac:dyDescent="0.2">
      <c r="AI239" s="159">
        <f t="shared" si="17"/>
        <v>5</v>
      </c>
      <c r="AJ239" s="160" t="str">
        <f t="shared" si="18"/>
        <v>libr</v>
      </c>
      <c r="AK239" s="156" t="str">
        <f t="shared" si="19"/>
        <v>660--745</v>
      </c>
      <c r="AL239" s="173">
        <f t="shared" si="16"/>
        <v>10</v>
      </c>
      <c r="AM239" s="170" t="s">
        <v>637</v>
      </c>
      <c r="AN239" s="170" t="s">
        <v>638</v>
      </c>
      <c r="AO239" s="162"/>
    </row>
    <row r="240" spans="35:41" x14ac:dyDescent="0.2">
      <c r="AI240" s="159">
        <f t="shared" si="17"/>
        <v>23</v>
      </c>
      <c r="AJ240" s="160" t="str">
        <f t="shared" si="18"/>
        <v>SERTISSEUSE VIPER-VIRA</v>
      </c>
      <c r="AK240" s="156" t="str">
        <f t="shared" si="19"/>
        <v>661-SRT-001</v>
      </c>
      <c r="AL240" s="173">
        <f t="shared" si="16"/>
        <v>13</v>
      </c>
      <c r="AM240" s="169" t="s">
        <v>639</v>
      </c>
      <c r="AN240" s="169" t="s">
        <v>338</v>
      </c>
      <c r="AO240" s="162"/>
    </row>
    <row r="241" spans="35:41" x14ac:dyDescent="0.2">
      <c r="AI241" s="159">
        <f t="shared" si="17"/>
        <v>23</v>
      </c>
      <c r="AJ241" s="160" t="str">
        <f t="shared" si="18"/>
        <v>SERTISSEUSE VIPER-VIRA</v>
      </c>
      <c r="AK241" s="156" t="str">
        <f t="shared" si="19"/>
        <v>661-SRT-002</v>
      </c>
      <c r="AL241" s="173">
        <f t="shared" si="16"/>
        <v>13</v>
      </c>
      <c r="AM241" s="170" t="s">
        <v>181</v>
      </c>
      <c r="AN241" s="170" t="s">
        <v>338</v>
      </c>
      <c r="AO241" s="162"/>
    </row>
    <row r="242" spans="35:41" x14ac:dyDescent="0.2">
      <c r="AI242" s="159">
        <f t="shared" si="17"/>
        <v>23</v>
      </c>
      <c r="AJ242" s="160" t="str">
        <f t="shared" si="18"/>
        <v>SERTISSEUSE VIPER-VIRA</v>
      </c>
      <c r="AK242" s="156" t="str">
        <f t="shared" si="19"/>
        <v>661-SRT-003</v>
      </c>
      <c r="AL242" s="173">
        <f t="shared" si="16"/>
        <v>13</v>
      </c>
      <c r="AM242" s="170" t="s">
        <v>223</v>
      </c>
      <c r="AN242" s="170" t="s">
        <v>338</v>
      </c>
      <c r="AO242" s="162"/>
    </row>
    <row r="243" spans="35:41" x14ac:dyDescent="0.2">
      <c r="AI243" s="159">
        <f t="shared" si="17"/>
        <v>41</v>
      </c>
      <c r="AJ243" s="160" t="str">
        <f t="shared" si="18"/>
        <v>SERTISSEUSE VIPER M20+ SUR BATTERIE-VIRA</v>
      </c>
      <c r="AK243" s="156" t="str">
        <f t="shared" si="19"/>
        <v>661-SRT-004</v>
      </c>
      <c r="AL243" s="173">
        <f t="shared" si="16"/>
        <v>13</v>
      </c>
      <c r="AM243" s="170" t="s">
        <v>107</v>
      </c>
      <c r="AN243" s="170" t="s">
        <v>640</v>
      </c>
      <c r="AO243" s="162"/>
    </row>
    <row r="244" spans="35:41" x14ac:dyDescent="0.2">
      <c r="AI244" s="159">
        <f t="shared" si="17"/>
        <v>32</v>
      </c>
      <c r="AJ244" s="160" t="str">
        <f t="shared" si="18"/>
        <v>MORS DE SERTISSEUSE-VIRAX (MORS</v>
      </c>
      <c r="AK244" s="156" t="str">
        <f t="shared" si="19"/>
        <v>661-SRT-005</v>
      </c>
      <c r="AL244" s="173">
        <f t="shared" si="16"/>
        <v>13</v>
      </c>
      <c r="AM244" s="170" t="s">
        <v>641</v>
      </c>
      <c r="AN244" s="170" t="s">
        <v>642</v>
      </c>
      <c r="AO244" s="162"/>
    </row>
    <row r="245" spans="35:41" x14ac:dyDescent="0.2">
      <c r="AI245" s="159">
        <f t="shared" si="17"/>
        <v>32</v>
      </c>
      <c r="AJ245" s="160" t="str">
        <f t="shared" si="18"/>
        <v>MORS DE SERTISSEUSE-VIRAX (MORS</v>
      </c>
      <c r="AK245" s="156" t="str">
        <f t="shared" si="19"/>
        <v>661-SRT-006</v>
      </c>
      <c r="AL245" s="173">
        <f t="shared" si="16"/>
        <v>13</v>
      </c>
      <c r="AM245" s="170" t="s">
        <v>643</v>
      </c>
      <c r="AN245" s="170" t="s">
        <v>642</v>
      </c>
      <c r="AO245" s="162"/>
    </row>
    <row r="246" spans="35:41" x14ac:dyDescent="0.2">
      <c r="AI246" s="159">
        <f t="shared" si="17"/>
        <v>32</v>
      </c>
      <c r="AJ246" s="160" t="str">
        <f t="shared" si="18"/>
        <v>MORS DE SERTISSEUSE-VIRAX (MORS</v>
      </c>
      <c r="AK246" s="156" t="str">
        <f t="shared" si="19"/>
        <v>661-SRT-007</v>
      </c>
      <c r="AL246" s="173">
        <f t="shared" si="16"/>
        <v>13</v>
      </c>
      <c r="AM246" s="170" t="s">
        <v>644</v>
      </c>
      <c r="AN246" s="170" t="s">
        <v>642</v>
      </c>
      <c r="AO246" s="162"/>
    </row>
    <row r="247" spans="35:41" x14ac:dyDescent="0.2">
      <c r="AI247" s="159">
        <f t="shared" si="17"/>
        <v>32</v>
      </c>
      <c r="AJ247" s="160" t="str">
        <f t="shared" si="18"/>
        <v>MORS DE SERTISSEUSE-VIRAX (MORS</v>
      </c>
      <c r="AK247" s="156" t="str">
        <f t="shared" si="19"/>
        <v>661-SRT-008</v>
      </c>
      <c r="AL247" s="173">
        <f t="shared" si="16"/>
        <v>13</v>
      </c>
      <c r="AM247" s="170" t="s">
        <v>250</v>
      </c>
      <c r="AN247" s="170" t="s">
        <v>642</v>
      </c>
      <c r="AO247" s="162"/>
    </row>
    <row r="248" spans="35:41" x14ac:dyDescent="0.2">
      <c r="AI248" s="159">
        <f t="shared" si="17"/>
        <v>26</v>
      </c>
      <c r="AJ248" s="160" t="str">
        <f t="shared" si="18"/>
        <v>VISSEUSE PNEU A EMBOUT -C</v>
      </c>
      <c r="AK248" s="156" t="str">
        <f t="shared" si="19"/>
        <v>661-VPN-009</v>
      </c>
      <c r="AL248" s="173">
        <f t="shared" si="16"/>
        <v>13</v>
      </c>
      <c r="AM248" s="170" t="s">
        <v>63</v>
      </c>
      <c r="AN248" s="170" t="s">
        <v>645</v>
      </c>
      <c r="AO248" s="162"/>
    </row>
    <row r="249" spans="35:41" x14ac:dyDescent="0.2">
      <c r="AI249" s="159">
        <f t="shared" si="17"/>
        <v>25</v>
      </c>
      <c r="AJ249" s="160" t="str">
        <f t="shared" si="18"/>
        <v>VISSEUSE PNEU A EMBOUT-C</v>
      </c>
      <c r="AK249" s="156" t="str">
        <f t="shared" si="19"/>
        <v>661-VPN-010</v>
      </c>
      <c r="AL249" s="173">
        <f t="shared" si="16"/>
        <v>13</v>
      </c>
      <c r="AM249" s="170" t="s">
        <v>192</v>
      </c>
      <c r="AN249" s="170" t="s">
        <v>646</v>
      </c>
      <c r="AO249" s="162"/>
    </row>
    <row r="250" spans="35:41" x14ac:dyDescent="0.2">
      <c r="AI250" s="159">
        <f t="shared" si="17"/>
        <v>30</v>
      </c>
      <c r="AJ250" s="160" t="str">
        <f t="shared" si="18"/>
        <v>MALAXEUR NOVIPRO 1300W-NOVIPR</v>
      </c>
      <c r="AK250" s="156" t="str">
        <f t="shared" si="19"/>
        <v>661-MLX-011</v>
      </c>
      <c r="AL250" s="173">
        <f t="shared" si="16"/>
        <v>13</v>
      </c>
      <c r="AM250" s="170" t="s">
        <v>647</v>
      </c>
      <c r="AN250" s="170" t="s">
        <v>648</v>
      </c>
      <c r="AO250" s="162"/>
    </row>
    <row r="251" spans="35:41" x14ac:dyDescent="0.2">
      <c r="AI251" s="159">
        <f t="shared" si="17"/>
        <v>30</v>
      </c>
      <c r="AJ251" s="160" t="str">
        <f t="shared" si="18"/>
        <v>MALAXEUR NOVIPRO 1300W-NOVIPR</v>
      </c>
      <c r="AK251" s="156" t="str">
        <f t="shared" si="19"/>
        <v>661-MLX-012</v>
      </c>
      <c r="AL251" s="173">
        <f t="shared" si="16"/>
        <v>13</v>
      </c>
      <c r="AM251" s="170" t="s">
        <v>106</v>
      </c>
      <c r="AN251" s="170" t="s">
        <v>648</v>
      </c>
      <c r="AO251" s="162"/>
    </row>
    <row r="252" spans="35:41" x14ac:dyDescent="0.2">
      <c r="AI252" s="159">
        <f t="shared" si="17"/>
        <v>19</v>
      </c>
      <c r="AJ252" s="160" t="str">
        <f t="shared" si="18"/>
        <v>PERCEUSE -MILWAUKE</v>
      </c>
      <c r="AK252" s="156" t="str">
        <f t="shared" si="19"/>
        <v>661-PER-013</v>
      </c>
      <c r="AL252" s="173">
        <f t="shared" si="16"/>
        <v>13</v>
      </c>
      <c r="AM252" s="170" t="s">
        <v>105</v>
      </c>
      <c r="AN252" s="170" t="s">
        <v>649</v>
      </c>
      <c r="AO252" s="162"/>
    </row>
    <row r="253" spans="35:41" x14ac:dyDescent="0.2">
      <c r="AI253" s="159">
        <f t="shared" si="17"/>
        <v>18</v>
      </c>
      <c r="AJ253" s="160" t="str">
        <f t="shared" si="18"/>
        <v>PERCEUSE-MILWAUKE</v>
      </c>
      <c r="AK253" s="156" t="str">
        <f t="shared" si="19"/>
        <v>661-PER-014</v>
      </c>
      <c r="AL253" s="173">
        <f t="shared" si="16"/>
        <v>13</v>
      </c>
      <c r="AM253" s="170" t="s">
        <v>287</v>
      </c>
      <c r="AN253" s="170" t="s">
        <v>339</v>
      </c>
      <c r="AO253" s="162"/>
    </row>
    <row r="254" spans="35:41" x14ac:dyDescent="0.2">
      <c r="AI254" s="159">
        <f t="shared" si="17"/>
        <v>23</v>
      </c>
      <c r="AJ254" s="160" t="str">
        <f t="shared" si="18"/>
        <v>DISQEUSE Dia 125 -BOSC</v>
      </c>
      <c r="AK254" s="156" t="str">
        <f t="shared" si="19"/>
        <v>661-DQ1-015</v>
      </c>
      <c r="AL254" s="173">
        <f t="shared" si="16"/>
        <v>13</v>
      </c>
      <c r="AM254" s="170" t="s">
        <v>650</v>
      </c>
      <c r="AN254" s="170" t="s">
        <v>651</v>
      </c>
      <c r="AO254" s="162"/>
    </row>
    <row r="255" spans="35:41" x14ac:dyDescent="0.2">
      <c r="AI255" s="159">
        <f t="shared" si="17"/>
        <v>31</v>
      </c>
      <c r="AJ255" s="160" t="str">
        <f t="shared" si="18"/>
        <v>DISQEUSE Dia 125 type 9345-SKI</v>
      </c>
      <c r="AK255" s="156" t="str">
        <f t="shared" si="19"/>
        <v>661-DQ1-016</v>
      </c>
      <c r="AL255" s="173">
        <f t="shared" si="16"/>
        <v>13</v>
      </c>
      <c r="AM255" s="170" t="s">
        <v>104</v>
      </c>
      <c r="AN255" s="170" t="s">
        <v>652</v>
      </c>
      <c r="AO255" s="162"/>
    </row>
    <row r="256" spans="35:41" x14ac:dyDescent="0.2">
      <c r="AI256" s="159">
        <f t="shared" si="17"/>
        <v>32</v>
      </c>
      <c r="AJ256" s="160" t="str">
        <f t="shared" si="18"/>
        <v>PISTOLET PNEUMATIQUE SILICONE-M</v>
      </c>
      <c r="AK256" s="156" t="str">
        <f t="shared" si="19"/>
        <v>661-PSI-017</v>
      </c>
      <c r="AL256" s="173">
        <f t="shared" si="16"/>
        <v>13</v>
      </c>
      <c r="AM256" s="170" t="s">
        <v>48</v>
      </c>
      <c r="AN256" s="170" t="s">
        <v>653</v>
      </c>
      <c r="AO256" s="162"/>
    </row>
    <row r="257" spans="35:41" x14ac:dyDescent="0.2">
      <c r="AI257" s="159">
        <f t="shared" si="17"/>
        <v>18</v>
      </c>
      <c r="AJ257" s="160" t="str">
        <f t="shared" si="18"/>
        <v>PERCEUSE-MILWAUKE</v>
      </c>
      <c r="AK257" s="156" t="str">
        <f t="shared" si="19"/>
        <v>661-PER-018</v>
      </c>
      <c r="AL257" s="173">
        <f t="shared" si="16"/>
        <v>13</v>
      </c>
      <c r="AM257" s="170" t="s">
        <v>654</v>
      </c>
      <c r="AN257" s="170" t="s">
        <v>339</v>
      </c>
      <c r="AO257" s="162"/>
    </row>
    <row r="258" spans="35:41" x14ac:dyDescent="0.2">
      <c r="AI258" s="159">
        <f t="shared" si="17"/>
        <v>23</v>
      </c>
      <c r="AJ258" s="160" t="str">
        <f t="shared" si="18"/>
        <v>DISQUEUSE Dia 230 -WOR</v>
      </c>
      <c r="AK258" s="156" t="str">
        <f t="shared" si="19"/>
        <v>661-DQ2-019</v>
      </c>
      <c r="AL258" s="173">
        <f t="shared" si="16"/>
        <v>13</v>
      </c>
      <c r="AM258" s="170" t="s">
        <v>655</v>
      </c>
      <c r="AN258" s="170" t="s">
        <v>656</v>
      </c>
      <c r="AO258" s="162"/>
    </row>
    <row r="259" spans="35:41" x14ac:dyDescent="0.2">
      <c r="AI259" s="159">
        <f t="shared" si="17"/>
        <v>34</v>
      </c>
      <c r="AJ259" s="160" t="str">
        <f t="shared" si="18"/>
        <v>PISTOLET PNEUMATIQUE COLLE PU-SIK</v>
      </c>
      <c r="AK259" s="156" t="str">
        <f t="shared" si="19"/>
        <v>661-PPU-020</v>
      </c>
      <c r="AL259" s="173">
        <f t="shared" si="16"/>
        <v>13</v>
      </c>
      <c r="AM259" s="170" t="s">
        <v>657</v>
      </c>
      <c r="AN259" s="170" t="s">
        <v>658</v>
      </c>
      <c r="AO259" s="162"/>
    </row>
    <row r="260" spans="35:41" x14ac:dyDescent="0.2">
      <c r="AI260" s="159">
        <f t="shared" si="17"/>
        <v>33</v>
      </c>
      <c r="AJ260" s="160" t="str">
        <f t="shared" si="18"/>
        <v>PISTOLET PNEUMATIQUE COLLE PU-DT</v>
      </c>
      <c r="AK260" s="156" t="str">
        <f t="shared" si="19"/>
        <v>661-PPU-021</v>
      </c>
      <c r="AL260" s="173">
        <f t="shared" si="16"/>
        <v>13</v>
      </c>
      <c r="AM260" s="170" t="s">
        <v>147</v>
      </c>
      <c r="AN260" s="170" t="s">
        <v>659</v>
      </c>
      <c r="AO260" s="162"/>
    </row>
    <row r="261" spans="35:41" x14ac:dyDescent="0.2">
      <c r="AI261" s="159">
        <f t="shared" si="17"/>
        <v>26</v>
      </c>
      <c r="AJ261" s="160" t="str">
        <f t="shared" si="18"/>
        <v>CLINCHEUSE PNEU -RIVCLINC</v>
      </c>
      <c r="AK261" s="156" t="str">
        <f t="shared" si="19"/>
        <v>661-SRT-022</v>
      </c>
      <c r="AL261" s="173">
        <f t="shared" si="16"/>
        <v>13</v>
      </c>
      <c r="AM261" s="170" t="s">
        <v>103</v>
      </c>
      <c r="AN261" s="170" t="s">
        <v>660</v>
      </c>
      <c r="AO261" s="162"/>
    </row>
    <row r="262" spans="35:41" x14ac:dyDescent="0.2">
      <c r="AI262" s="159">
        <f t="shared" si="17"/>
        <v>56</v>
      </c>
      <c r="AJ262" s="160" t="str">
        <f t="shared" si="18"/>
        <v>VISSEUSE CHOC A EMBOUT CARRE - Model n°LE-192V-30-aucun</v>
      </c>
      <c r="AK262" s="156" t="str">
        <f t="shared" si="19"/>
        <v>661 - VIS-023</v>
      </c>
      <c r="AL262" s="173">
        <f t="shared" si="16"/>
        <v>15</v>
      </c>
      <c r="AM262" s="170" t="s">
        <v>661</v>
      </c>
      <c r="AN262" s="170" t="s">
        <v>662</v>
      </c>
      <c r="AO262" s="162"/>
    </row>
    <row r="263" spans="35:41" x14ac:dyDescent="0.2">
      <c r="AI263" s="159">
        <f t="shared" si="17"/>
        <v>20</v>
      </c>
      <c r="AJ263" s="160" t="str">
        <f t="shared" si="18"/>
        <v>SCIE SAUTEUSE -BOSC</v>
      </c>
      <c r="AK263" s="156" t="str">
        <f t="shared" si="19"/>
        <v>661 - SST-024</v>
      </c>
      <c r="AL263" s="173">
        <f t="shared" si="16"/>
        <v>15</v>
      </c>
      <c r="AM263" s="170" t="s">
        <v>663</v>
      </c>
      <c r="AN263" s="170" t="s">
        <v>664</v>
      </c>
      <c r="AO263" s="162"/>
    </row>
    <row r="264" spans="35:41" x14ac:dyDescent="0.2">
      <c r="AI264" s="159">
        <f t="shared" si="17"/>
        <v>25</v>
      </c>
      <c r="AJ264" s="160" t="str">
        <f t="shared" si="18"/>
        <v>VISSEUSE A EMBOUT -MAKIT</v>
      </c>
      <c r="AK264" s="156" t="str">
        <f t="shared" si="19"/>
        <v>661 - VIS-025</v>
      </c>
      <c r="AL264" s="173">
        <f t="shared" si="16"/>
        <v>15</v>
      </c>
      <c r="AM264" s="170" t="s">
        <v>394</v>
      </c>
      <c r="AN264" s="170" t="s">
        <v>340</v>
      </c>
      <c r="AO264" s="162"/>
    </row>
    <row r="265" spans="35:41" x14ac:dyDescent="0.2">
      <c r="AI265" s="159">
        <f t="shared" si="17"/>
        <v>25</v>
      </c>
      <c r="AJ265" s="160" t="str">
        <f t="shared" si="18"/>
        <v>CLINCHEUSE PNEU-RIVCLINC</v>
      </c>
      <c r="AK265" s="156" t="str">
        <f t="shared" si="19"/>
        <v>661 - SRT-026</v>
      </c>
      <c r="AL265" s="173">
        <f t="shared" si="16"/>
        <v>15</v>
      </c>
      <c r="AM265" s="170" t="s">
        <v>665</v>
      </c>
      <c r="AN265" s="170" t="s">
        <v>666</v>
      </c>
      <c r="AO265" s="162"/>
    </row>
    <row r="266" spans="35:41" x14ac:dyDescent="0.2">
      <c r="AI266" s="159">
        <f t="shared" si="17"/>
        <v>40</v>
      </c>
      <c r="AJ266" s="160" t="str">
        <f t="shared" si="18"/>
        <v>MORS POUR RAIL GALVA - JUMELES-RIVCLINC</v>
      </c>
      <c r="AK266" s="156" t="str">
        <f t="shared" si="19"/>
        <v>661 - SRT-027</v>
      </c>
      <c r="AL266" s="173">
        <f t="shared" si="16"/>
        <v>15</v>
      </c>
      <c r="AM266" s="170" t="s">
        <v>667</v>
      </c>
      <c r="AN266" s="170" t="s">
        <v>668</v>
      </c>
      <c r="AO266" s="162"/>
    </row>
    <row r="267" spans="35:41" x14ac:dyDescent="0.2">
      <c r="AI267" s="159">
        <f t="shared" si="17"/>
        <v>38</v>
      </c>
      <c r="AJ267" s="160" t="str">
        <f t="shared" si="18"/>
        <v>MORS GALVA - PERPENDICULAIRE-RIVCLINC</v>
      </c>
      <c r="AK267" s="156" t="str">
        <f t="shared" si="19"/>
        <v>661 - SRT-028</v>
      </c>
      <c r="AL267" s="173">
        <f t="shared" si="16"/>
        <v>15</v>
      </c>
      <c r="AM267" s="170" t="s">
        <v>669</v>
      </c>
      <c r="AN267" s="170" t="s">
        <v>670</v>
      </c>
      <c r="AO267" s="162"/>
    </row>
    <row r="268" spans="35:41" x14ac:dyDescent="0.2">
      <c r="AI268" s="159">
        <f t="shared" si="17"/>
        <v>25</v>
      </c>
      <c r="AJ268" s="160" t="str">
        <f t="shared" si="18"/>
        <v>VISSEUSE A EMBOUT -MAKIT</v>
      </c>
      <c r="AK268" s="156" t="str">
        <f t="shared" si="19"/>
        <v>661 - VIS-029</v>
      </c>
      <c r="AL268" s="173">
        <f t="shared" ref="AL268:AL331" si="20">LEN(AM268)</f>
        <v>15</v>
      </c>
      <c r="AM268" s="170" t="s">
        <v>395</v>
      </c>
      <c r="AN268" s="170" t="s">
        <v>340</v>
      </c>
      <c r="AO268" s="162"/>
    </row>
    <row r="269" spans="35:41" x14ac:dyDescent="0.2">
      <c r="AI269" s="159">
        <f t="shared" si="17"/>
        <v>25</v>
      </c>
      <c r="AJ269" s="160" t="str">
        <f t="shared" si="18"/>
        <v>VISSEUSE A EMBOUT -MAKIT</v>
      </c>
      <c r="AK269" s="156" t="str">
        <f t="shared" si="19"/>
        <v>661 - VIS-030</v>
      </c>
      <c r="AL269" s="173">
        <f t="shared" si="20"/>
        <v>15</v>
      </c>
      <c r="AM269" s="170" t="s">
        <v>396</v>
      </c>
      <c r="AN269" s="170" t="s">
        <v>340</v>
      </c>
      <c r="AO269" s="162"/>
    </row>
    <row r="270" spans="35:41" x14ac:dyDescent="0.2">
      <c r="AI270" s="159">
        <f t="shared" si="17"/>
        <v>25</v>
      </c>
      <c r="AJ270" s="160" t="str">
        <f t="shared" si="18"/>
        <v>VISSEUSE A EMBOUT -MAKIT</v>
      </c>
      <c r="AK270" s="156" t="str">
        <f t="shared" si="19"/>
        <v>661 - VIS-031</v>
      </c>
      <c r="AL270" s="173">
        <f t="shared" si="20"/>
        <v>15</v>
      </c>
      <c r="AM270" s="170" t="s">
        <v>397</v>
      </c>
      <c r="AN270" s="170" t="s">
        <v>340</v>
      </c>
      <c r="AO270" s="162"/>
    </row>
    <row r="271" spans="35:41" x14ac:dyDescent="0.2">
      <c r="AI271" s="159">
        <f t="shared" si="17"/>
        <v>20</v>
      </c>
      <c r="AJ271" s="160" t="str">
        <f t="shared" si="18"/>
        <v>CAR POLISHER -aucun</v>
      </c>
      <c r="AK271" s="156" t="str">
        <f t="shared" si="19"/>
        <v>661 - PSH-032</v>
      </c>
      <c r="AL271" s="173">
        <f t="shared" si="20"/>
        <v>15</v>
      </c>
      <c r="AM271" s="170" t="s">
        <v>671</v>
      </c>
      <c r="AN271" s="170" t="s">
        <v>672</v>
      </c>
      <c r="AO271" s="162"/>
    </row>
    <row r="272" spans="35:41" x14ac:dyDescent="0.2">
      <c r="AI272" s="159">
        <f t="shared" si="17"/>
        <v>39</v>
      </c>
      <c r="AJ272" s="160" t="str">
        <f t="shared" si="18"/>
        <v>APPAREIL DE SOUDURE ULTRA SON-MECASONI</v>
      </c>
      <c r="AK272" s="156" t="str">
        <f t="shared" si="19"/>
        <v>661 - SUS-033</v>
      </c>
      <c r="AL272" s="173">
        <f t="shared" si="20"/>
        <v>15</v>
      </c>
      <c r="AM272" s="170" t="s">
        <v>673</v>
      </c>
      <c r="AN272" s="170" t="s">
        <v>674</v>
      </c>
      <c r="AO272" s="162"/>
    </row>
    <row r="273" spans="35:41" x14ac:dyDescent="0.2">
      <c r="AI273" s="159">
        <f t="shared" si="17"/>
        <v>46</v>
      </c>
      <c r="AJ273" s="160" t="str">
        <f t="shared" si="18"/>
        <v>SONOTRODE SPECIALE (= pistolet à US)-MECASONI</v>
      </c>
      <c r="AK273" s="156" t="str">
        <f t="shared" si="19"/>
        <v>661 - SUS-034</v>
      </c>
      <c r="AL273" s="173">
        <f t="shared" si="20"/>
        <v>15</v>
      </c>
      <c r="AM273" s="170" t="s">
        <v>675</v>
      </c>
      <c r="AN273" s="170" t="s">
        <v>676</v>
      </c>
      <c r="AO273" s="162"/>
    </row>
    <row r="274" spans="35:41" x14ac:dyDescent="0.2">
      <c r="AI274" s="159">
        <f t="shared" si="17"/>
        <v>39</v>
      </c>
      <c r="AJ274" s="160" t="str">
        <f t="shared" si="18"/>
        <v>SCIE CIRCULAIRE SUR BATTERIE-KRAFT Tec</v>
      </c>
      <c r="AK274" s="156" t="str">
        <f t="shared" si="19"/>
        <v>661 - SCR-035</v>
      </c>
      <c r="AL274" s="173">
        <f t="shared" si="20"/>
        <v>15</v>
      </c>
      <c r="AM274" s="170" t="s">
        <v>677</v>
      </c>
      <c r="AN274" s="170" t="s">
        <v>678</v>
      </c>
      <c r="AO274" s="162"/>
    </row>
    <row r="275" spans="35:41" x14ac:dyDescent="0.2">
      <c r="AI275" s="159">
        <f t="shared" si="17"/>
        <v>29</v>
      </c>
      <c r="AJ275" s="160" t="str">
        <f t="shared" si="18"/>
        <v>CHALUMEAU A AIR CHAUD-LEISTE</v>
      </c>
      <c r="AK275" s="156" t="str">
        <f t="shared" si="19"/>
        <v>661 - CHA-036</v>
      </c>
      <c r="AL275" s="173">
        <f t="shared" si="20"/>
        <v>15</v>
      </c>
      <c r="AM275" s="170" t="s">
        <v>679</v>
      </c>
      <c r="AN275" s="170" t="s">
        <v>680</v>
      </c>
      <c r="AO275" s="162"/>
    </row>
    <row r="276" spans="35:41" x14ac:dyDescent="0.2">
      <c r="AI276" s="159">
        <f t="shared" si="17"/>
        <v>21</v>
      </c>
      <c r="AJ276" s="160" t="str">
        <f t="shared" si="18"/>
        <v>SCIE SAUTEUSE -MAKIT</v>
      </c>
      <c r="AK276" s="156" t="str">
        <f t="shared" si="19"/>
        <v>661 - SST-037</v>
      </c>
      <c r="AL276" s="173">
        <f t="shared" si="20"/>
        <v>15</v>
      </c>
      <c r="AM276" s="170" t="s">
        <v>681</v>
      </c>
      <c r="AN276" s="170" t="s">
        <v>682</v>
      </c>
      <c r="AO276" s="162"/>
    </row>
    <row r="277" spans="35:41" x14ac:dyDescent="0.2">
      <c r="AI277" s="159">
        <f t="shared" si="17"/>
        <v>28</v>
      </c>
      <c r="AJ277" s="160" t="str">
        <f t="shared" si="18"/>
        <v>ENROULEUR ELECTRIQUE -aucun</v>
      </c>
      <c r="AK277" s="156" t="str">
        <f t="shared" si="19"/>
        <v>661 - ENR-038</v>
      </c>
      <c r="AL277" s="173">
        <f t="shared" si="20"/>
        <v>15</v>
      </c>
      <c r="AM277" s="170" t="s">
        <v>683</v>
      </c>
      <c r="AN277" s="170" t="s">
        <v>684</v>
      </c>
      <c r="AO277" s="162"/>
    </row>
    <row r="278" spans="35:41" x14ac:dyDescent="0.2">
      <c r="AI278" s="159">
        <f t="shared" ref="AI278:AI341" si="21">LEN(AN278)</f>
        <v>46</v>
      </c>
      <c r="AJ278" s="160" t="str">
        <f t="shared" ref="AJ278:AJ341" si="22">LEFT(AN278,AI278-1)</f>
        <v>SONOTRODE SPECIALE (= pistolet à US)-MECASONI</v>
      </c>
      <c r="AK278" s="156" t="str">
        <f t="shared" si="19"/>
        <v>661 - SUS-039</v>
      </c>
      <c r="AL278" s="173">
        <f t="shared" si="20"/>
        <v>15</v>
      </c>
      <c r="AM278" s="170" t="s">
        <v>685</v>
      </c>
      <c r="AN278" s="170" t="s">
        <v>676</v>
      </c>
      <c r="AO278" s="162"/>
    </row>
    <row r="279" spans="35:41" x14ac:dyDescent="0.2">
      <c r="AI279" s="159">
        <f t="shared" si="21"/>
        <v>39</v>
      </c>
      <c r="AJ279" s="160" t="str">
        <f t="shared" si="22"/>
        <v>APPAREIL DE SOUDURE ULTRA SON-MECASONI</v>
      </c>
      <c r="AK279" s="156" t="str">
        <f t="shared" si="19"/>
        <v>661 - SUS-040</v>
      </c>
      <c r="AL279" s="173">
        <f t="shared" si="20"/>
        <v>15</v>
      </c>
      <c r="AM279" s="170" t="s">
        <v>686</v>
      </c>
      <c r="AN279" s="170" t="s">
        <v>674</v>
      </c>
      <c r="AO279" s="162"/>
    </row>
    <row r="280" spans="35:41" x14ac:dyDescent="0.2">
      <c r="AI280" s="159">
        <f t="shared" si="21"/>
        <v>29</v>
      </c>
      <c r="AJ280" s="160" t="str">
        <f t="shared" si="22"/>
        <v>CHALUMEAU A AIR CHAUD-LEISTE</v>
      </c>
      <c r="AK280" s="156" t="str">
        <f t="shared" si="19"/>
        <v>661 - CHA-041</v>
      </c>
      <c r="AL280" s="173">
        <f t="shared" si="20"/>
        <v>15</v>
      </c>
      <c r="AM280" s="170" t="s">
        <v>687</v>
      </c>
      <c r="AN280" s="170" t="s">
        <v>680</v>
      </c>
      <c r="AO280" s="162"/>
    </row>
    <row r="281" spans="35:41" x14ac:dyDescent="0.2">
      <c r="AI281" s="159">
        <f t="shared" si="21"/>
        <v>18</v>
      </c>
      <c r="AJ281" s="160" t="str">
        <f t="shared" si="22"/>
        <v>SCIE SAUTEUSE -AE</v>
      </c>
      <c r="AK281" s="156" t="str">
        <f t="shared" si="19"/>
        <v>661 - SST-042</v>
      </c>
      <c r="AL281" s="173">
        <f t="shared" si="20"/>
        <v>15</v>
      </c>
      <c r="AM281" s="170" t="s">
        <v>688</v>
      </c>
      <c r="AN281" s="170" t="s">
        <v>689</v>
      </c>
      <c r="AO281" s="162"/>
    </row>
    <row r="282" spans="35:41" x14ac:dyDescent="0.2">
      <c r="AI282" s="159">
        <f t="shared" si="21"/>
        <v>23</v>
      </c>
      <c r="AJ282" s="160" t="str">
        <f t="shared" si="22"/>
        <v>SERTISSEUSE VIPER-VIRA</v>
      </c>
      <c r="AK282" s="156" t="str">
        <f t="shared" si="19"/>
        <v>661 - SRT-043</v>
      </c>
      <c r="AL282" s="173">
        <f t="shared" si="20"/>
        <v>15</v>
      </c>
      <c r="AM282" s="170" t="s">
        <v>690</v>
      </c>
      <c r="AN282" s="170" t="s">
        <v>338</v>
      </c>
      <c r="AO282" s="162"/>
    </row>
    <row r="283" spans="35:41" x14ac:dyDescent="0.2">
      <c r="AI283" s="159">
        <f t="shared" si="21"/>
        <v>32</v>
      </c>
      <c r="AJ283" s="160" t="str">
        <f t="shared" si="22"/>
        <v>MORS DE SERTISSEUSE-VIRAX (MORS</v>
      </c>
      <c r="AK283" s="156" t="str">
        <f t="shared" ref="AK283:AK346" si="23">RIGHT(AM283,AL283-2)</f>
        <v>661 - SRT-044</v>
      </c>
      <c r="AL283" s="173">
        <f t="shared" si="20"/>
        <v>15</v>
      </c>
      <c r="AM283" s="170" t="s">
        <v>691</v>
      </c>
      <c r="AN283" s="170" t="s">
        <v>642</v>
      </c>
      <c r="AO283" s="162"/>
    </row>
    <row r="284" spans="35:41" x14ac:dyDescent="0.2">
      <c r="AI284" s="159">
        <f t="shared" si="21"/>
        <v>23</v>
      </c>
      <c r="AJ284" s="160" t="str">
        <f t="shared" si="22"/>
        <v>SERTISSEUSE VIPER-VIRA</v>
      </c>
      <c r="AK284" s="156" t="str">
        <f t="shared" si="23"/>
        <v>661 - SRT-045</v>
      </c>
      <c r="AL284" s="173">
        <f t="shared" si="20"/>
        <v>15</v>
      </c>
      <c r="AM284" s="170" t="s">
        <v>692</v>
      </c>
      <c r="AN284" s="170" t="s">
        <v>338</v>
      </c>
      <c r="AO284" s="162"/>
    </row>
    <row r="285" spans="35:41" x14ac:dyDescent="0.2">
      <c r="AI285" s="159">
        <f t="shared" si="21"/>
        <v>32</v>
      </c>
      <c r="AJ285" s="160" t="str">
        <f t="shared" si="22"/>
        <v>MORS DE SERTISSEUSE-VIRAX (MORS</v>
      </c>
      <c r="AK285" s="156" t="str">
        <f t="shared" si="23"/>
        <v>661 - SRT-046</v>
      </c>
      <c r="AL285" s="173">
        <f t="shared" si="20"/>
        <v>15</v>
      </c>
      <c r="AM285" s="170" t="s">
        <v>693</v>
      </c>
      <c r="AN285" s="170" t="s">
        <v>642</v>
      </c>
      <c r="AO285" s="162"/>
    </row>
    <row r="286" spans="35:41" x14ac:dyDescent="0.2">
      <c r="AI286" s="159">
        <f t="shared" si="21"/>
        <v>30</v>
      </c>
      <c r="AJ286" s="160" t="str">
        <f t="shared" si="22"/>
        <v>SCIE CIRCULAIRE RADIALE -BOSC</v>
      </c>
      <c r="AK286" s="156" t="str">
        <f t="shared" si="23"/>
        <v>661 - SCR-047</v>
      </c>
      <c r="AL286" s="173">
        <f t="shared" si="20"/>
        <v>15</v>
      </c>
      <c r="AM286" s="170" t="s">
        <v>398</v>
      </c>
      <c r="AN286" s="170" t="s">
        <v>694</v>
      </c>
      <c r="AO286" s="162"/>
    </row>
    <row r="287" spans="35:41" x14ac:dyDescent="0.2">
      <c r="AI287" s="159">
        <f t="shared" si="21"/>
        <v>44</v>
      </c>
      <c r="AJ287" s="160" t="str">
        <f t="shared" si="22"/>
        <v>VISSEUSE A MANDRIN DIA 10, type 6281D-MAKIT</v>
      </c>
      <c r="AK287" s="156" t="str">
        <f t="shared" si="23"/>
        <v>661 - VMN-048</v>
      </c>
      <c r="AL287" s="173">
        <f t="shared" si="20"/>
        <v>15</v>
      </c>
      <c r="AM287" s="170" t="s">
        <v>695</v>
      </c>
      <c r="AN287" s="170" t="s">
        <v>696</v>
      </c>
      <c r="AO287" s="162"/>
    </row>
    <row r="288" spans="35:41" x14ac:dyDescent="0.2">
      <c r="AI288" s="159">
        <f t="shared" si="21"/>
        <v>27</v>
      </c>
      <c r="AJ288" s="160" t="str">
        <f t="shared" si="22"/>
        <v>SCIE SAUTEUSE JS-55-PRACTY</v>
      </c>
      <c r="AK288" s="156" t="str">
        <f t="shared" si="23"/>
        <v>661 - SST-049</v>
      </c>
      <c r="AL288" s="173">
        <f t="shared" si="20"/>
        <v>15</v>
      </c>
      <c r="AM288" s="170" t="s">
        <v>697</v>
      </c>
      <c r="AN288" s="170" t="s">
        <v>698</v>
      </c>
      <c r="AO288" s="162"/>
    </row>
    <row r="289" spans="35:41" x14ac:dyDescent="0.2">
      <c r="AI289" s="159">
        <f t="shared" si="21"/>
        <v>39</v>
      </c>
      <c r="AJ289" s="160" t="str">
        <f t="shared" si="22"/>
        <v>ENROULEUR ELECTRIQUE 25m 3G1,5 -TEC-HI</v>
      </c>
      <c r="AK289" s="156" t="str">
        <f t="shared" si="23"/>
        <v>661 - ENR-050</v>
      </c>
      <c r="AL289" s="173">
        <f t="shared" si="20"/>
        <v>15</v>
      </c>
      <c r="AM289" s="170" t="s">
        <v>699</v>
      </c>
      <c r="AN289" s="170" t="s">
        <v>700</v>
      </c>
      <c r="AO289" s="162"/>
    </row>
    <row r="290" spans="35:41" x14ac:dyDescent="0.2">
      <c r="AI290" s="159">
        <f t="shared" si="21"/>
        <v>35</v>
      </c>
      <c r="AJ290" s="160" t="str">
        <f t="shared" si="22"/>
        <v>PROJECTEUR NOIR AVEC AMPOULE-TOULU</v>
      </c>
      <c r="AK290" s="156" t="str">
        <f t="shared" si="23"/>
        <v>661 - PRJ-051</v>
      </c>
      <c r="AL290" s="173">
        <f t="shared" si="20"/>
        <v>15</v>
      </c>
      <c r="AM290" s="170" t="s">
        <v>701</v>
      </c>
      <c r="AN290" s="170" t="s">
        <v>702</v>
      </c>
      <c r="AO290" s="162"/>
    </row>
    <row r="291" spans="35:41" x14ac:dyDescent="0.2">
      <c r="AI291" s="159">
        <f t="shared" si="21"/>
        <v>20</v>
      </c>
      <c r="AJ291" s="160" t="str">
        <f t="shared" si="22"/>
        <v>ENROULEUR 25m-aucun</v>
      </c>
      <c r="AK291" s="156" t="str">
        <f t="shared" si="23"/>
        <v>661 - ENR-052</v>
      </c>
      <c r="AL291" s="173">
        <f t="shared" si="20"/>
        <v>15</v>
      </c>
      <c r="AM291" s="170" t="s">
        <v>703</v>
      </c>
      <c r="AN291" s="170" t="s">
        <v>704</v>
      </c>
      <c r="AO291" s="162"/>
    </row>
    <row r="292" spans="35:41" x14ac:dyDescent="0.2">
      <c r="AI292" s="159">
        <f t="shared" si="21"/>
        <v>30</v>
      </c>
      <c r="AJ292" s="160" t="str">
        <f t="shared" si="22"/>
        <v>PROJECTEUR HALOGENE-EASY LIGH</v>
      </c>
      <c r="AK292" s="156" t="str">
        <f t="shared" si="23"/>
        <v>661 - PRJ-053</v>
      </c>
      <c r="AL292" s="173">
        <f t="shared" si="20"/>
        <v>15</v>
      </c>
      <c r="AM292" s="170" t="s">
        <v>705</v>
      </c>
      <c r="AN292" s="170" t="s">
        <v>706</v>
      </c>
      <c r="AO292" s="162"/>
    </row>
    <row r="293" spans="35:41" x14ac:dyDescent="0.2">
      <c r="AI293" s="159">
        <f t="shared" si="21"/>
        <v>54</v>
      </c>
      <c r="AJ293" s="160" t="str">
        <f t="shared" si="22"/>
        <v>VISSEUSE A MANDRIN DIA 13, type GSR 18VE-2LI PRO-BOSC</v>
      </c>
      <c r="AK293" s="156" t="str">
        <f t="shared" si="23"/>
        <v>661 - VMN-054</v>
      </c>
      <c r="AL293" s="173">
        <f t="shared" si="20"/>
        <v>15</v>
      </c>
      <c r="AM293" s="170" t="s">
        <v>707</v>
      </c>
      <c r="AN293" s="170" t="s">
        <v>708</v>
      </c>
      <c r="AO293" s="162"/>
    </row>
    <row r="294" spans="35:41" x14ac:dyDescent="0.2">
      <c r="AI294" s="159">
        <f t="shared" si="21"/>
        <v>21</v>
      </c>
      <c r="AJ294" s="160" t="str">
        <f t="shared" si="22"/>
        <v>SIKA SPRAY GUN, -SIK</v>
      </c>
      <c r="AK294" s="156" t="str">
        <f t="shared" si="23"/>
        <v>661 - PIS-055</v>
      </c>
      <c r="AL294" s="173">
        <f t="shared" si="20"/>
        <v>15</v>
      </c>
      <c r="AM294" s="170" t="s">
        <v>709</v>
      </c>
      <c r="AN294" s="170" t="s">
        <v>710</v>
      </c>
      <c r="AO294" s="162"/>
    </row>
    <row r="295" spans="35:41" x14ac:dyDescent="0.2">
      <c r="AI295" s="159">
        <f t="shared" si="21"/>
        <v>18</v>
      </c>
      <c r="AJ295" s="160" t="str">
        <f t="shared" si="22"/>
        <v>SURPRESSEUR A EAU</v>
      </c>
      <c r="AK295" s="156" t="str">
        <f t="shared" si="23"/>
        <v>661 - SRP-056</v>
      </c>
      <c r="AL295" s="173">
        <f t="shared" si="20"/>
        <v>15</v>
      </c>
      <c r="AM295" s="170" t="s">
        <v>711</v>
      </c>
      <c r="AN295" s="170" t="s">
        <v>712</v>
      </c>
      <c r="AO295" s="162"/>
    </row>
    <row r="296" spans="35:41" x14ac:dyDescent="0.2">
      <c r="AI296" s="159">
        <f t="shared" si="21"/>
        <v>54</v>
      </c>
      <c r="AJ296" s="160" t="str">
        <f t="shared" si="22"/>
        <v>VISSEUSE A MANDRIN DIA 13, type GSR 18VE-2LI PRO-BOSC</v>
      </c>
      <c r="AK296" s="156" t="str">
        <f t="shared" si="23"/>
        <v>661 - VMN-057</v>
      </c>
      <c r="AL296" s="173">
        <f t="shared" si="20"/>
        <v>15</v>
      </c>
      <c r="AM296" s="170" t="s">
        <v>713</v>
      </c>
      <c r="AN296" s="170" t="s">
        <v>708</v>
      </c>
      <c r="AO296" s="162"/>
    </row>
    <row r="297" spans="35:41" x14ac:dyDescent="0.2">
      <c r="AI297" s="159">
        <f t="shared" si="21"/>
        <v>56</v>
      </c>
      <c r="AJ297" s="160" t="str">
        <f t="shared" si="22"/>
        <v>PISTOLET A CLOUS pneu 32 BARS-POWER LITE COMPRESSEUR MA</v>
      </c>
      <c r="AK297" s="156" t="str">
        <f t="shared" si="23"/>
        <v>661 - CLP-058</v>
      </c>
      <c r="AL297" s="173">
        <f t="shared" si="20"/>
        <v>15</v>
      </c>
      <c r="AM297" s="170" t="s">
        <v>399</v>
      </c>
      <c r="AN297" s="170" t="s">
        <v>714</v>
      </c>
      <c r="AO297" s="162"/>
    </row>
    <row r="298" spans="35:41" x14ac:dyDescent="0.2">
      <c r="AI298" s="159">
        <f t="shared" si="21"/>
        <v>37</v>
      </c>
      <c r="AJ298" s="160" t="str">
        <f t="shared" si="22"/>
        <v>VISSEUSE IPP 18/21 DIA 10-ideal powe</v>
      </c>
      <c r="AK298" s="156" t="str">
        <f t="shared" si="23"/>
        <v>661 - VMN-059</v>
      </c>
      <c r="AL298" s="173">
        <f t="shared" si="20"/>
        <v>15</v>
      </c>
      <c r="AM298" s="170" t="s">
        <v>715</v>
      </c>
      <c r="AN298" s="170" t="s">
        <v>716</v>
      </c>
      <c r="AO298" s="162"/>
    </row>
    <row r="299" spans="35:41" x14ac:dyDescent="0.2">
      <c r="AI299" s="159">
        <f t="shared" si="21"/>
        <v>21</v>
      </c>
      <c r="AJ299" s="160" t="str">
        <f t="shared" si="22"/>
        <v>SIKA SPRAY GUN, -SIK</v>
      </c>
      <c r="AK299" s="156" t="str">
        <f t="shared" si="23"/>
        <v>661 - PIS-060</v>
      </c>
      <c r="AL299" s="173">
        <f t="shared" si="20"/>
        <v>15</v>
      </c>
      <c r="AM299" s="170" t="s">
        <v>717</v>
      </c>
      <c r="AN299" s="170" t="s">
        <v>710</v>
      </c>
      <c r="AO299" s="162"/>
    </row>
    <row r="300" spans="35:41" x14ac:dyDescent="0.2">
      <c r="AI300" s="159">
        <f t="shared" si="21"/>
        <v>51</v>
      </c>
      <c r="AJ300" s="160" t="str">
        <f t="shared" si="22"/>
        <v>PISTOLET A CLOUS 32 BARS-POWER LITE COMPRESSEUR MA</v>
      </c>
      <c r="AK300" s="156" t="str">
        <f t="shared" si="23"/>
        <v>661 - CLP-061</v>
      </c>
      <c r="AL300" s="173">
        <f t="shared" si="20"/>
        <v>15</v>
      </c>
      <c r="AM300" s="170" t="s">
        <v>400</v>
      </c>
      <c r="AN300" s="170" t="s">
        <v>718</v>
      </c>
      <c r="AO300" s="162"/>
    </row>
    <row r="301" spans="35:41" x14ac:dyDescent="0.2">
      <c r="AI301" s="159">
        <f t="shared" si="21"/>
        <v>41</v>
      </c>
      <c r="AJ301" s="160" t="str">
        <f t="shared" si="22"/>
        <v>VISSEUSE A EMBOUT HEXAGONAL BTD140-MAKIT</v>
      </c>
      <c r="AK301" s="156" t="str">
        <f t="shared" si="23"/>
        <v>661 - VIS-062</v>
      </c>
      <c r="AL301" s="173">
        <f t="shared" si="20"/>
        <v>15</v>
      </c>
      <c r="AM301" s="170" t="s">
        <v>401</v>
      </c>
      <c r="AN301" s="170" t="s">
        <v>719</v>
      </c>
      <c r="AO301" s="162"/>
    </row>
    <row r="302" spans="35:41" x14ac:dyDescent="0.2">
      <c r="AI302" s="159">
        <f t="shared" si="21"/>
        <v>51</v>
      </c>
      <c r="AJ302" s="160" t="str">
        <f t="shared" si="22"/>
        <v>ENSEMBLE CLOUEUR 32 BARS-POWER LITE COMPRESSEUR MA</v>
      </c>
      <c r="AK302" s="156" t="str">
        <f t="shared" si="23"/>
        <v>661 - CLP-063</v>
      </c>
      <c r="AL302" s="173">
        <f t="shared" si="20"/>
        <v>15</v>
      </c>
      <c r="AM302" s="170" t="s">
        <v>720</v>
      </c>
      <c r="AN302" s="170" t="s">
        <v>721</v>
      </c>
      <c r="AO302" s="162"/>
    </row>
    <row r="303" spans="35:41" x14ac:dyDescent="0.2">
      <c r="AI303" s="159">
        <f t="shared" si="21"/>
        <v>18</v>
      </c>
      <c r="AJ303" s="160" t="str">
        <f t="shared" si="22"/>
        <v>SURPRESSEUR A EAU</v>
      </c>
      <c r="AK303" s="156" t="str">
        <f t="shared" si="23"/>
        <v>661 - SRP-064</v>
      </c>
      <c r="AL303" s="173">
        <f t="shared" si="20"/>
        <v>15</v>
      </c>
      <c r="AM303" s="170" t="s">
        <v>722</v>
      </c>
      <c r="AN303" s="170" t="s">
        <v>712</v>
      </c>
      <c r="AO303" s="162"/>
    </row>
    <row r="304" spans="35:41" x14ac:dyDescent="0.2">
      <c r="AI304" s="159">
        <f t="shared" si="21"/>
        <v>21</v>
      </c>
      <c r="AJ304" s="160" t="str">
        <f t="shared" si="22"/>
        <v>PISTOLET COLLE PU-DT</v>
      </c>
      <c r="AK304" s="156" t="str">
        <f t="shared" si="23"/>
        <v>661 - PPU-065</v>
      </c>
      <c r="AL304" s="173">
        <f t="shared" si="20"/>
        <v>15</v>
      </c>
      <c r="AM304" s="170" t="s">
        <v>723</v>
      </c>
      <c r="AN304" s="170" t="s">
        <v>724</v>
      </c>
      <c r="AO304" s="162"/>
    </row>
    <row r="305" spans="35:41" x14ac:dyDescent="0.2">
      <c r="AI305" s="159">
        <f t="shared" si="21"/>
        <v>28</v>
      </c>
      <c r="AJ305" s="160" t="str">
        <f t="shared" si="22"/>
        <v>CLOUEUR PNEUMATIQUE-DUO FAS</v>
      </c>
      <c r="AK305" s="156" t="str">
        <f t="shared" si="23"/>
        <v>661 - CLP-066</v>
      </c>
      <c r="AL305" s="173">
        <f t="shared" si="20"/>
        <v>15</v>
      </c>
      <c r="AM305" s="170" t="s">
        <v>402</v>
      </c>
      <c r="AN305" s="170" t="s">
        <v>725</v>
      </c>
      <c r="AO305" s="162"/>
    </row>
    <row r="306" spans="35:41" x14ac:dyDescent="0.2">
      <c r="AI306" s="159">
        <f t="shared" si="21"/>
        <v>30</v>
      </c>
      <c r="AJ306" s="160" t="str">
        <f t="shared" si="22"/>
        <v>SURPRESSEUR A EAU -BRICO DEPO</v>
      </c>
      <c r="AK306" s="156" t="str">
        <f t="shared" si="23"/>
        <v>661 - SRP-067</v>
      </c>
      <c r="AL306" s="173">
        <f t="shared" si="20"/>
        <v>15</v>
      </c>
      <c r="AM306" s="170" t="s">
        <v>726</v>
      </c>
      <c r="AN306" s="170" t="s">
        <v>727</v>
      </c>
      <c r="AO306" s="162"/>
    </row>
    <row r="307" spans="35:41" x14ac:dyDescent="0.2">
      <c r="AI307" s="159">
        <f t="shared" si="21"/>
        <v>24</v>
      </c>
      <c r="AJ307" s="160" t="str">
        <f t="shared" si="22"/>
        <v>DISQUEUSE Dia 125 -BOSC</v>
      </c>
      <c r="AK307" s="156" t="str">
        <f t="shared" si="23"/>
        <v>661 - DQ1-068</v>
      </c>
      <c r="AL307" s="173">
        <f t="shared" si="20"/>
        <v>15</v>
      </c>
      <c r="AM307" s="170" t="s">
        <v>728</v>
      </c>
      <c r="AN307" s="170" t="s">
        <v>729</v>
      </c>
      <c r="AO307" s="162"/>
    </row>
    <row r="308" spans="35:41" x14ac:dyDescent="0.2">
      <c r="AI308" s="159">
        <f t="shared" si="21"/>
        <v>36</v>
      </c>
      <c r="AJ308" s="160" t="str">
        <f t="shared" si="22"/>
        <v>PISTOLET PNEUMATIQUE SILICONE-aucun</v>
      </c>
      <c r="AK308" s="156" t="str">
        <f t="shared" si="23"/>
        <v>661 - PSI-069</v>
      </c>
      <c r="AL308" s="173">
        <f t="shared" si="20"/>
        <v>15</v>
      </c>
      <c r="AM308" s="170" t="s">
        <v>730</v>
      </c>
      <c r="AN308" s="170" t="s">
        <v>731</v>
      </c>
      <c r="AO308" s="162"/>
    </row>
    <row r="309" spans="35:41" x14ac:dyDescent="0.2">
      <c r="AI309" s="159">
        <f t="shared" si="21"/>
        <v>26</v>
      </c>
      <c r="AJ309" s="160" t="str">
        <f t="shared" si="22"/>
        <v>PERCEUSE HD2E13R-MILWAUKE</v>
      </c>
      <c r="AK309" s="156" t="str">
        <f t="shared" si="23"/>
        <v>661 - PER-070</v>
      </c>
      <c r="AL309" s="173">
        <f t="shared" si="20"/>
        <v>15</v>
      </c>
      <c r="AM309" s="170" t="s">
        <v>732</v>
      </c>
      <c r="AN309" s="170" t="s">
        <v>733</v>
      </c>
      <c r="AO309" s="162"/>
    </row>
    <row r="310" spans="35:41" x14ac:dyDescent="0.2">
      <c r="AI310" s="159">
        <f t="shared" si="21"/>
        <v>18</v>
      </c>
      <c r="AJ310" s="160" t="str">
        <f t="shared" si="22"/>
        <v>LAMPE ROUGE-aucun</v>
      </c>
      <c r="AK310" s="156" t="str">
        <f t="shared" si="23"/>
        <v>661 - PRJ-071</v>
      </c>
      <c r="AL310" s="173">
        <f t="shared" si="20"/>
        <v>15</v>
      </c>
      <c r="AM310" s="170" t="s">
        <v>734</v>
      </c>
      <c r="AN310" s="170" t="s">
        <v>735</v>
      </c>
      <c r="AO310" s="162"/>
    </row>
    <row r="311" spans="35:41" x14ac:dyDescent="0.2">
      <c r="AI311" s="159">
        <f t="shared" si="21"/>
        <v>26</v>
      </c>
      <c r="AJ311" s="160" t="str">
        <f t="shared" si="22"/>
        <v>VISSEUSE ROUGE-BRICO DEPO</v>
      </c>
      <c r="AK311" s="156" t="str">
        <f t="shared" si="23"/>
        <v>661 - VMN-072</v>
      </c>
      <c r="AL311" s="173">
        <f t="shared" si="20"/>
        <v>15</v>
      </c>
      <c r="AM311" s="170" t="s">
        <v>736</v>
      </c>
      <c r="AN311" s="170" t="s">
        <v>737</v>
      </c>
      <c r="AO311" s="162"/>
    </row>
    <row r="312" spans="35:41" x14ac:dyDescent="0.2">
      <c r="AI312" s="159">
        <f t="shared" si="21"/>
        <v>26</v>
      </c>
      <c r="AJ312" s="160" t="str">
        <f t="shared" si="22"/>
        <v>VISSEUSE PNEU A EMBOUT -G</v>
      </c>
      <c r="AK312" s="156" t="str">
        <f t="shared" si="23"/>
        <v>661 - VPN-073</v>
      </c>
      <c r="AL312" s="173">
        <f t="shared" si="20"/>
        <v>15</v>
      </c>
      <c r="AM312" s="170" t="s">
        <v>738</v>
      </c>
      <c r="AN312" s="170" t="s">
        <v>739</v>
      </c>
      <c r="AO312" s="162"/>
    </row>
    <row r="313" spans="35:41" x14ac:dyDescent="0.2">
      <c r="AI313" s="159">
        <f t="shared" si="21"/>
        <v>23</v>
      </c>
      <c r="AJ313" s="160" t="str">
        <f t="shared" si="22"/>
        <v>DISQUEUSE DIA230-MAKIT</v>
      </c>
      <c r="AK313" s="156" t="str">
        <f t="shared" si="23"/>
        <v>661 - DQ2-074</v>
      </c>
      <c r="AL313" s="173">
        <f t="shared" si="20"/>
        <v>15</v>
      </c>
      <c r="AM313" s="170" t="s">
        <v>740</v>
      </c>
      <c r="AN313" s="170" t="s">
        <v>741</v>
      </c>
      <c r="AO313" s="162"/>
    </row>
    <row r="314" spans="35:41" x14ac:dyDescent="0.2">
      <c r="AI314" s="159">
        <f t="shared" si="21"/>
        <v>26</v>
      </c>
      <c r="AJ314" s="160" t="str">
        <f t="shared" si="22"/>
        <v>PERCEUSE HD2E13R-MILWAUKE</v>
      </c>
      <c r="AK314" s="156" t="str">
        <f t="shared" si="23"/>
        <v>661 - PER-075</v>
      </c>
      <c r="AL314" s="173">
        <f t="shared" si="20"/>
        <v>15</v>
      </c>
      <c r="AM314" s="170" t="s">
        <v>742</v>
      </c>
      <c r="AN314" s="170" t="s">
        <v>733</v>
      </c>
      <c r="AO314" s="162"/>
    </row>
    <row r="315" spans="35:41" x14ac:dyDescent="0.2">
      <c r="AI315" s="159">
        <f t="shared" si="21"/>
        <v>23</v>
      </c>
      <c r="AJ315" s="160" t="str">
        <f t="shared" si="22"/>
        <v>VISSEUSE A EMBOUT-BOSC</v>
      </c>
      <c r="AK315" s="156" t="str">
        <f t="shared" si="23"/>
        <v>661 - VIS-076</v>
      </c>
      <c r="AL315" s="173">
        <f t="shared" si="20"/>
        <v>15</v>
      </c>
      <c r="AM315" s="170" t="s">
        <v>743</v>
      </c>
      <c r="AN315" s="170" t="s">
        <v>744</v>
      </c>
      <c r="AO315" s="162"/>
    </row>
    <row r="316" spans="35:41" x14ac:dyDescent="0.2">
      <c r="AI316" s="159">
        <f t="shared" si="21"/>
        <v>29</v>
      </c>
      <c r="AJ316" s="160" t="str">
        <f t="shared" si="22"/>
        <v>PONCEUSE EXCENTRIQUE -ENERGE</v>
      </c>
      <c r="AK316" s="156" t="str">
        <f t="shared" si="23"/>
        <v>661 - PCS-077</v>
      </c>
      <c r="AL316" s="173">
        <f t="shared" si="20"/>
        <v>15</v>
      </c>
      <c r="AM316" s="170" t="s">
        <v>745</v>
      </c>
      <c r="AN316" s="170" t="s">
        <v>746</v>
      </c>
      <c r="AO316" s="162"/>
    </row>
    <row r="317" spans="35:41" x14ac:dyDescent="0.2">
      <c r="AI317" s="159">
        <f t="shared" si="21"/>
        <v>17</v>
      </c>
      <c r="AJ317" s="160" t="str">
        <f t="shared" si="22"/>
        <v>PERFORATEUR-BOSC</v>
      </c>
      <c r="AK317" s="156" t="str">
        <f t="shared" si="23"/>
        <v>661 - PRF-078</v>
      </c>
      <c r="AL317" s="173">
        <f t="shared" si="20"/>
        <v>15</v>
      </c>
      <c r="AM317" s="170" t="s">
        <v>747</v>
      </c>
      <c r="AN317" s="170" t="s">
        <v>748</v>
      </c>
      <c r="AO317" s="162"/>
    </row>
    <row r="318" spans="35:41" x14ac:dyDescent="0.2">
      <c r="AI318" s="159">
        <f t="shared" si="21"/>
        <v>29</v>
      </c>
      <c r="AJ318" s="160" t="str">
        <f t="shared" si="22"/>
        <v>ENROULEUR 3 PRISES-ABL SURSU</v>
      </c>
      <c r="AK318" s="156" t="str">
        <f t="shared" si="23"/>
        <v>661 - ENR-079</v>
      </c>
      <c r="AL318" s="173">
        <f t="shared" si="20"/>
        <v>15</v>
      </c>
      <c r="AM318" s="170" t="s">
        <v>749</v>
      </c>
      <c r="AN318" s="170" t="s">
        <v>750</v>
      </c>
      <c r="AO318" s="162"/>
    </row>
    <row r="319" spans="35:41" x14ac:dyDescent="0.2">
      <c r="AI319" s="159">
        <f t="shared" si="21"/>
        <v>28</v>
      </c>
      <c r="AJ319" s="160" t="str">
        <f t="shared" si="22"/>
        <v>PONCEUSE EXCENTRIQUE-ENERGE</v>
      </c>
      <c r="AK319" s="156" t="str">
        <f t="shared" si="23"/>
        <v>661 - PCS-080</v>
      </c>
      <c r="AL319" s="173">
        <f t="shared" si="20"/>
        <v>15</v>
      </c>
      <c r="AM319" s="170" t="s">
        <v>751</v>
      </c>
      <c r="AN319" s="170" t="s">
        <v>752</v>
      </c>
      <c r="AO319" s="162"/>
    </row>
    <row r="320" spans="35:41" x14ac:dyDescent="0.2">
      <c r="AI320" s="159">
        <f t="shared" si="21"/>
        <v>23</v>
      </c>
      <c r="AJ320" s="160" t="str">
        <f t="shared" si="22"/>
        <v>PROJECTEUR JAUNE-aucun</v>
      </c>
      <c r="AK320" s="156" t="str">
        <f t="shared" si="23"/>
        <v>661 - PRJ-081</v>
      </c>
      <c r="AL320" s="173">
        <f t="shared" si="20"/>
        <v>15</v>
      </c>
      <c r="AM320" s="170" t="s">
        <v>753</v>
      </c>
      <c r="AN320" s="170" t="s">
        <v>754</v>
      </c>
      <c r="AO320" s="162"/>
    </row>
    <row r="321" spans="35:41" x14ac:dyDescent="0.2">
      <c r="AI321" s="159">
        <f t="shared" si="21"/>
        <v>19</v>
      </c>
      <c r="AJ321" s="160" t="str">
        <f t="shared" si="22"/>
        <v>DEFONCEUSE -X-KRAF</v>
      </c>
      <c r="AK321" s="156" t="str">
        <f t="shared" si="23"/>
        <v>661 - DEF-082</v>
      </c>
      <c r="AL321" s="173">
        <f t="shared" si="20"/>
        <v>15</v>
      </c>
      <c r="AM321" s="170" t="s">
        <v>755</v>
      </c>
      <c r="AN321" s="170" t="s">
        <v>756</v>
      </c>
      <c r="AO321" s="162"/>
    </row>
    <row r="322" spans="35:41" x14ac:dyDescent="0.2">
      <c r="AI322" s="159">
        <f t="shared" si="21"/>
        <v>31</v>
      </c>
      <c r="AJ322" s="160" t="str">
        <f t="shared" si="22"/>
        <v>SCIE CIRCULAIRE DIA 235-HITACH</v>
      </c>
      <c r="AK322" s="156" t="str">
        <f t="shared" si="23"/>
        <v>661 - SCR-083</v>
      </c>
      <c r="AL322" s="173">
        <f t="shared" si="20"/>
        <v>15</v>
      </c>
      <c r="AM322" s="170" t="s">
        <v>757</v>
      </c>
      <c r="AN322" s="170" t="s">
        <v>758</v>
      </c>
      <c r="AO322" s="162"/>
    </row>
    <row r="323" spans="35:41" x14ac:dyDescent="0.2">
      <c r="AI323" s="159">
        <f t="shared" si="21"/>
        <v>31</v>
      </c>
      <c r="AJ323" s="160" t="str">
        <f t="shared" si="22"/>
        <v>SCIE CIRCULAIRE DIA 235-HITACH</v>
      </c>
      <c r="AK323" s="156" t="str">
        <f t="shared" si="23"/>
        <v>661 - SCR-084</v>
      </c>
      <c r="AL323" s="173">
        <f t="shared" si="20"/>
        <v>15</v>
      </c>
      <c r="AM323" s="170" t="s">
        <v>759</v>
      </c>
      <c r="AN323" s="170" t="s">
        <v>758</v>
      </c>
      <c r="AO323" s="162"/>
    </row>
    <row r="324" spans="35:41" x14ac:dyDescent="0.2">
      <c r="AI324" s="159">
        <f t="shared" si="21"/>
        <v>31</v>
      </c>
      <c r="AJ324" s="160" t="str">
        <f t="shared" si="22"/>
        <v>ENROULEUR JAUNE 3 PRISES-aucun</v>
      </c>
      <c r="AK324" s="156" t="str">
        <f t="shared" si="23"/>
        <v>661 - ENR-085</v>
      </c>
      <c r="AL324" s="173">
        <f t="shared" si="20"/>
        <v>15</v>
      </c>
      <c r="AM324" s="170" t="s">
        <v>760</v>
      </c>
      <c r="AN324" s="170" t="s">
        <v>761</v>
      </c>
      <c r="AO324" s="162"/>
    </row>
    <row r="325" spans="35:41" x14ac:dyDescent="0.2">
      <c r="AI325" s="159">
        <f t="shared" si="21"/>
        <v>28</v>
      </c>
      <c r="AJ325" s="160" t="str">
        <f t="shared" si="22"/>
        <v>SCIE CIRCULAIRE DIA160-GO O</v>
      </c>
      <c r="AK325" s="156" t="str">
        <f t="shared" si="23"/>
        <v>661 - SCR-086</v>
      </c>
      <c r="AL325" s="173">
        <f t="shared" si="20"/>
        <v>15</v>
      </c>
      <c r="AM325" s="170" t="s">
        <v>762</v>
      </c>
      <c r="AN325" s="170" t="s">
        <v>763</v>
      </c>
      <c r="AO325" s="162"/>
    </row>
    <row r="326" spans="35:41" x14ac:dyDescent="0.2">
      <c r="AI326" s="159">
        <f t="shared" si="21"/>
        <v>19</v>
      </c>
      <c r="AJ326" s="160" t="str">
        <f t="shared" si="22"/>
        <v>DEFONCEUSE -ENERGE</v>
      </c>
      <c r="AK326" s="156" t="str">
        <f t="shared" si="23"/>
        <v>661 - DEF-087</v>
      </c>
      <c r="AL326" s="173">
        <f t="shared" si="20"/>
        <v>15</v>
      </c>
      <c r="AM326" s="170" t="s">
        <v>764</v>
      </c>
      <c r="AN326" s="170" t="s">
        <v>765</v>
      </c>
      <c r="AO326" s="162"/>
    </row>
    <row r="327" spans="35:41" x14ac:dyDescent="0.2">
      <c r="AI327" s="159">
        <f t="shared" si="21"/>
        <v>31</v>
      </c>
      <c r="AJ327" s="160" t="str">
        <f t="shared" si="22"/>
        <v>SCIE CIRCULAIRE DIA 184-SKILSA</v>
      </c>
      <c r="AK327" s="156" t="str">
        <f t="shared" si="23"/>
        <v>661 - SCR-088</v>
      </c>
      <c r="AL327" s="173">
        <f t="shared" si="20"/>
        <v>15</v>
      </c>
      <c r="AM327" s="170" t="s">
        <v>766</v>
      </c>
      <c r="AN327" s="170" t="s">
        <v>767</v>
      </c>
      <c r="AO327" s="162"/>
    </row>
    <row r="328" spans="35:41" x14ac:dyDescent="0.2">
      <c r="AI328" s="159">
        <f t="shared" si="21"/>
        <v>35</v>
      </c>
      <c r="AJ328" s="160" t="str">
        <f t="shared" si="22"/>
        <v>PROJECTEUR NOIR AVEC AMPOULE-TOULU</v>
      </c>
      <c r="AK328" s="156" t="str">
        <f t="shared" si="23"/>
        <v>661 - DEF-089</v>
      </c>
      <c r="AL328" s="173">
        <f t="shared" si="20"/>
        <v>15</v>
      </c>
      <c r="AM328" s="170" t="s">
        <v>768</v>
      </c>
      <c r="AN328" s="170" t="s">
        <v>702</v>
      </c>
      <c r="AO328" s="162"/>
    </row>
    <row r="329" spans="35:41" x14ac:dyDescent="0.2">
      <c r="AI329" s="159">
        <f t="shared" si="21"/>
        <v>29</v>
      </c>
      <c r="AJ329" s="160" t="str">
        <f t="shared" si="22"/>
        <v>BROSSE NETTOYEUSE SOL-NILFIS</v>
      </c>
      <c r="AK329" s="156" t="str">
        <f t="shared" si="23"/>
        <v>661 - NET-090</v>
      </c>
      <c r="AL329" s="173">
        <f t="shared" si="20"/>
        <v>15</v>
      </c>
      <c r="AM329" s="170" t="s">
        <v>403</v>
      </c>
      <c r="AN329" s="170" t="s">
        <v>769</v>
      </c>
      <c r="AO329" s="162"/>
    </row>
    <row r="330" spans="35:41" x14ac:dyDescent="0.2">
      <c r="AI330" s="159">
        <f t="shared" si="21"/>
        <v>17</v>
      </c>
      <c r="AJ330" s="160" t="str">
        <f t="shared" si="22"/>
        <v>DEFONCEUSE-aucun</v>
      </c>
      <c r="AK330" s="156" t="str">
        <f t="shared" si="23"/>
        <v>661 - DEF-091</v>
      </c>
      <c r="AL330" s="173">
        <f t="shared" si="20"/>
        <v>15</v>
      </c>
      <c r="AM330" s="170" t="s">
        <v>770</v>
      </c>
      <c r="AN330" s="170" t="s">
        <v>771</v>
      </c>
      <c r="AO330" s="162"/>
    </row>
    <row r="331" spans="35:41" x14ac:dyDescent="0.2">
      <c r="AI331" s="159">
        <f t="shared" si="21"/>
        <v>18</v>
      </c>
      <c r="AJ331" s="160" t="str">
        <f t="shared" si="22"/>
        <v>RABOT -ideal powe</v>
      </c>
      <c r="AK331" s="156" t="str">
        <f t="shared" si="23"/>
        <v>661 - RAB-092</v>
      </c>
      <c r="AL331" s="173">
        <f t="shared" si="20"/>
        <v>15</v>
      </c>
      <c r="AM331" s="170" t="s">
        <v>772</v>
      </c>
      <c r="AN331" s="170" t="s">
        <v>773</v>
      </c>
      <c r="AO331" s="162"/>
    </row>
    <row r="332" spans="35:41" x14ac:dyDescent="0.2">
      <c r="AI332" s="159">
        <f t="shared" si="21"/>
        <v>17</v>
      </c>
      <c r="AJ332" s="160" t="str">
        <f t="shared" si="22"/>
        <v>DEFONCEUSE-aucun</v>
      </c>
      <c r="AK332" s="156" t="str">
        <f t="shared" si="23"/>
        <v>661 - DEF-093</v>
      </c>
      <c r="AL332" s="173">
        <f t="shared" ref="AL332:AL388" si="24">LEN(AM332)</f>
        <v>15</v>
      </c>
      <c r="AM332" s="170" t="s">
        <v>774</v>
      </c>
      <c r="AN332" s="170" t="s">
        <v>771</v>
      </c>
      <c r="AO332" s="162"/>
    </row>
    <row r="333" spans="35:41" x14ac:dyDescent="0.2">
      <c r="AI333" s="159">
        <f t="shared" si="21"/>
        <v>17</v>
      </c>
      <c r="AJ333" s="160" t="str">
        <f t="shared" si="22"/>
        <v>RABOT-ideal powe</v>
      </c>
      <c r="AK333" s="156" t="str">
        <f t="shared" si="23"/>
        <v>661 - RAB-094</v>
      </c>
      <c r="AL333" s="173">
        <f t="shared" si="24"/>
        <v>15</v>
      </c>
      <c r="AM333" s="170" t="s">
        <v>775</v>
      </c>
      <c r="AN333" s="170" t="s">
        <v>776</v>
      </c>
      <c r="AO333" s="162"/>
    </row>
    <row r="334" spans="35:41" x14ac:dyDescent="0.2">
      <c r="AI334" s="159">
        <f t="shared" si="21"/>
        <v>16</v>
      </c>
      <c r="AJ334" s="160" t="str">
        <f t="shared" si="22"/>
        <v>DEFONCEUSE-KINZ</v>
      </c>
      <c r="AK334" s="156" t="str">
        <f t="shared" si="23"/>
        <v>661 - DEF-095</v>
      </c>
      <c r="AL334" s="173">
        <f t="shared" si="24"/>
        <v>15</v>
      </c>
      <c r="AM334" s="170" t="s">
        <v>777</v>
      </c>
      <c r="AN334" s="170" t="s">
        <v>778</v>
      </c>
      <c r="AO334" s="162"/>
    </row>
    <row r="335" spans="35:41" x14ac:dyDescent="0.2">
      <c r="AI335" s="159">
        <f t="shared" si="21"/>
        <v>15</v>
      </c>
      <c r="AJ335" s="160" t="str">
        <f t="shared" si="22"/>
        <v>RABOT 1525-SKI</v>
      </c>
      <c r="AK335" s="156" t="str">
        <f t="shared" si="23"/>
        <v>661 - RAB-096</v>
      </c>
      <c r="AL335" s="173">
        <f t="shared" si="24"/>
        <v>15</v>
      </c>
      <c r="AM335" s="170" t="s">
        <v>779</v>
      </c>
      <c r="AN335" s="170" t="s">
        <v>780</v>
      </c>
      <c r="AO335" s="162"/>
    </row>
    <row r="336" spans="35:41" x14ac:dyDescent="0.2">
      <c r="AI336" s="159">
        <f t="shared" si="21"/>
        <v>17</v>
      </c>
      <c r="AJ336" s="160" t="str">
        <f t="shared" si="22"/>
        <v>DEFONCEUSE -BOSC</v>
      </c>
      <c r="AK336" s="156" t="str">
        <f t="shared" si="23"/>
        <v>661 - DEF-097</v>
      </c>
      <c r="AL336" s="173">
        <f t="shared" si="24"/>
        <v>15</v>
      </c>
      <c r="AM336" s="170" t="s">
        <v>781</v>
      </c>
      <c r="AN336" s="170" t="s">
        <v>782</v>
      </c>
      <c r="AO336" s="162"/>
    </row>
    <row r="337" spans="35:41" x14ac:dyDescent="0.2">
      <c r="AI337" s="159">
        <f t="shared" si="21"/>
        <v>25</v>
      </c>
      <c r="AJ337" s="160" t="str">
        <f t="shared" si="22"/>
        <v>PONCEUSE A BANDE -ENERGE</v>
      </c>
      <c r="AK337" s="156" t="str">
        <f t="shared" si="23"/>
        <v>661 - PCS-098</v>
      </c>
      <c r="AL337" s="173">
        <f t="shared" si="24"/>
        <v>15</v>
      </c>
      <c r="AM337" s="170" t="s">
        <v>783</v>
      </c>
      <c r="AN337" s="170" t="s">
        <v>784</v>
      </c>
      <c r="AO337" s="162"/>
    </row>
    <row r="338" spans="35:41" x14ac:dyDescent="0.2">
      <c r="AI338" s="159">
        <f t="shared" si="21"/>
        <v>22</v>
      </c>
      <c r="AJ338" s="160" t="str">
        <f t="shared" si="22"/>
        <v>SERTISSEUSE REMS -REM</v>
      </c>
      <c r="AK338" s="156" t="str">
        <f t="shared" si="23"/>
        <v>661 - SRT-099</v>
      </c>
      <c r="AL338" s="173">
        <f t="shared" si="24"/>
        <v>15</v>
      </c>
      <c r="AM338" s="170" t="s">
        <v>785</v>
      </c>
      <c r="AN338" s="170" t="s">
        <v>786</v>
      </c>
      <c r="AO338" s="162"/>
    </row>
    <row r="339" spans="35:41" x14ac:dyDescent="0.2">
      <c r="AI339" s="159">
        <f t="shared" si="21"/>
        <v>22</v>
      </c>
      <c r="AJ339" s="160" t="str">
        <f t="shared" si="22"/>
        <v>VISSEUSE BATTERIE-WOR</v>
      </c>
      <c r="AK339" s="156" t="str">
        <f t="shared" si="23"/>
        <v>661 - VMN-100</v>
      </c>
      <c r="AL339" s="173">
        <f t="shared" si="24"/>
        <v>15</v>
      </c>
      <c r="AM339" s="170" t="s">
        <v>787</v>
      </c>
      <c r="AN339" s="170" t="s">
        <v>788</v>
      </c>
      <c r="AO339" s="162"/>
    </row>
    <row r="340" spans="35:41" x14ac:dyDescent="0.2">
      <c r="AI340" s="159">
        <f t="shared" si="21"/>
        <v>26</v>
      </c>
      <c r="AJ340" s="160" t="str">
        <f t="shared" si="22"/>
        <v>PLAQUE CHAUFFANTE -GEBERI</v>
      </c>
      <c r="AK340" s="156" t="str">
        <f t="shared" si="23"/>
        <v>661 - PCH-101</v>
      </c>
      <c r="AL340" s="173">
        <f t="shared" si="24"/>
        <v>15</v>
      </c>
      <c r="AM340" s="170" t="s">
        <v>789</v>
      </c>
      <c r="AN340" s="170" t="s">
        <v>790</v>
      </c>
      <c r="AO340" s="162"/>
    </row>
    <row r="341" spans="35:41" x14ac:dyDescent="0.2">
      <c r="AI341" s="159">
        <f t="shared" si="21"/>
        <v>29</v>
      </c>
      <c r="AJ341" s="160" t="str">
        <f t="shared" si="22"/>
        <v>VISSEUSE FILAIRE RAFALE -SPI</v>
      </c>
      <c r="AK341" s="156" t="str">
        <f t="shared" si="23"/>
        <v>661 - VIS-102</v>
      </c>
      <c r="AL341" s="173">
        <f t="shared" si="24"/>
        <v>15</v>
      </c>
      <c r="AM341" s="170" t="s">
        <v>791</v>
      </c>
      <c r="AN341" s="170" t="s">
        <v>792</v>
      </c>
      <c r="AO341" s="162"/>
    </row>
    <row r="342" spans="35:41" x14ac:dyDescent="0.2">
      <c r="AI342" s="159">
        <f t="shared" ref="AI342:AI405" si="25">LEN(AN342)</f>
        <v>27</v>
      </c>
      <c r="AJ342" s="160" t="str">
        <f t="shared" ref="AJ342:AJ405" si="26">LEFT(AN342,AI342-1)</f>
        <v>LAMPE TUBE FLUO 28cm-aucun</v>
      </c>
      <c r="AK342" s="156" t="str">
        <f t="shared" si="23"/>
        <v>661 - PRJ-103</v>
      </c>
      <c r="AL342" s="173">
        <f t="shared" si="24"/>
        <v>15</v>
      </c>
      <c r="AM342" s="170" t="s">
        <v>793</v>
      </c>
      <c r="AN342" s="170" t="s">
        <v>794</v>
      </c>
      <c r="AO342" s="162"/>
    </row>
    <row r="343" spans="35:41" x14ac:dyDescent="0.2">
      <c r="AI343" s="159">
        <f t="shared" si="25"/>
        <v>32</v>
      </c>
      <c r="AJ343" s="160" t="str">
        <f t="shared" si="26"/>
        <v>SERTISSEUSE A INSERT -NEXT TOOL</v>
      </c>
      <c r="AK343" s="156" t="str">
        <f t="shared" si="23"/>
        <v>661 - SRT-104</v>
      </c>
      <c r="AL343" s="173">
        <f t="shared" si="24"/>
        <v>15</v>
      </c>
      <c r="AM343" s="170" t="s">
        <v>795</v>
      </c>
      <c r="AN343" s="170" t="s">
        <v>796</v>
      </c>
      <c r="AO343" s="162"/>
    </row>
    <row r="344" spans="35:41" x14ac:dyDescent="0.2">
      <c r="AI344" s="159">
        <f t="shared" si="25"/>
        <v>24</v>
      </c>
      <c r="AJ344" s="160" t="str">
        <f t="shared" si="26"/>
        <v>SCIE SAUTEUSE -MILWAUKE</v>
      </c>
      <c r="AK344" s="156" t="str">
        <f t="shared" si="23"/>
        <v>661 - SST-105</v>
      </c>
      <c r="AL344" s="173">
        <f t="shared" si="24"/>
        <v>15</v>
      </c>
      <c r="AM344" s="170" t="s">
        <v>797</v>
      </c>
      <c r="AN344" s="170" t="s">
        <v>798</v>
      </c>
      <c r="AO344" s="162"/>
    </row>
    <row r="345" spans="35:41" x14ac:dyDescent="0.2">
      <c r="AI345" s="159">
        <f t="shared" si="25"/>
        <v>22</v>
      </c>
      <c r="AJ345" s="160" t="str">
        <f t="shared" si="26"/>
        <v>PONCEUSE ORBITALE -AE</v>
      </c>
      <c r="AK345" s="156" t="str">
        <f t="shared" si="23"/>
        <v>661 - PCS-106</v>
      </c>
      <c r="AL345" s="173">
        <f t="shared" si="24"/>
        <v>15</v>
      </c>
      <c r="AM345" s="170" t="s">
        <v>799</v>
      </c>
      <c r="AN345" s="170" t="s">
        <v>800</v>
      </c>
      <c r="AO345" s="162"/>
    </row>
    <row r="346" spans="35:41" x14ac:dyDescent="0.2">
      <c r="AI346" s="159">
        <f t="shared" si="25"/>
        <v>25</v>
      </c>
      <c r="AJ346" s="160" t="str">
        <f t="shared" si="26"/>
        <v>PISTOLET TRENT600 PU-SIK</v>
      </c>
      <c r="AK346" s="156" t="str">
        <f t="shared" si="23"/>
        <v>661 - PPU-107</v>
      </c>
      <c r="AL346" s="173">
        <f t="shared" si="24"/>
        <v>15</v>
      </c>
      <c r="AM346" s="170" t="s">
        <v>341</v>
      </c>
      <c r="AN346" s="170" t="s">
        <v>801</v>
      </c>
      <c r="AO346" s="162"/>
    </row>
    <row r="347" spans="35:41" x14ac:dyDescent="0.2">
      <c r="AI347" s="159">
        <f t="shared" si="25"/>
        <v>34</v>
      </c>
      <c r="AJ347" s="160" t="str">
        <f t="shared" si="26"/>
        <v>PISTOLET MANUEL COLLE PU600ml-SIK</v>
      </c>
      <c r="AK347" s="156" t="str">
        <f t="shared" ref="AK347:AK388" si="27">RIGHT(AM347,AL347-2)</f>
        <v>661 - PIS-108</v>
      </c>
      <c r="AL347" s="173">
        <f t="shared" si="24"/>
        <v>15</v>
      </c>
      <c r="AM347" s="170" t="s">
        <v>802</v>
      </c>
      <c r="AN347" s="170" t="s">
        <v>803</v>
      </c>
      <c r="AO347" s="162"/>
    </row>
    <row r="348" spans="35:41" x14ac:dyDescent="0.2">
      <c r="AI348" s="159">
        <f t="shared" si="25"/>
        <v>25</v>
      </c>
      <c r="AJ348" s="160" t="str">
        <f t="shared" si="26"/>
        <v>PISTOLET TRENT600 PU-SIK</v>
      </c>
      <c r="AK348" s="156" t="str">
        <f t="shared" si="27"/>
        <v>661 - PPU-109</v>
      </c>
      <c r="AL348" s="173">
        <f t="shared" si="24"/>
        <v>15</v>
      </c>
      <c r="AM348" s="170" t="s">
        <v>342</v>
      </c>
      <c r="AN348" s="170" t="s">
        <v>801</v>
      </c>
      <c r="AO348" s="162"/>
    </row>
    <row r="349" spans="35:41" x14ac:dyDescent="0.2">
      <c r="AI349" s="159">
        <f t="shared" si="25"/>
        <v>34</v>
      </c>
      <c r="AJ349" s="160" t="str">
        <f t="shared" si="26"/>
        <v>PISTOLET MANUEL COLLE PU600ml-SIK</v>
      </c>
      <c r="AK349" s="156" t="str">
        <f t="shared" si="27"/>
        <v>661 - PIS-110</v>
      </c>
      <c r="AL349" s="173">
        <f t="shared" si="24"/>
        <v>15</v>
      </c>
      <c r="AM349" s="170" t="s">
        <v>804</v>
      </c>
      <c r="AN349" s="170" t="s">
        <v>803</v>
      </c>
      <c r="AO349" s="162"/>
    </row>
    <row r="350" spans="35:41" x14ac:dyDescent="0.2">
      <c r="AI350" s="159">
        <f t="shared" si="25"/>
        <v>25</v>
      </c>
      <c r="AJ350" s="160" t="str">
        <f t="shared" si="26"/>
        <v>PISTOLET TRENT600 PU-SIK</v>
      </c>
      <c r="AK350" s="156" t="str">
        <f t="shared" si="27"/>
        <v>661 - PPU-111</v>
      </c>
      <c r="AL350" s="173">
        <f t="shared" si="24"/>
        <v>15</v>
      </c>
      <c r="AM350" s="170" t="s">
        <v>805</v>
      </c>
      <c r="AN350" s="170" t="s">
        <v>801</v>
      </c>
      <c r="AO350" s="162"/>
    </row>
    <row r="351" spans="35:41" x14ac:dyDescent="0.2">
      <c r="AI351" s="159">
        <f t="shared" si="25"/>
        <v>34</v>
      </c>
      <c r="AJ351" s="160" t="str">
        <f t="shared" si="26"/>
        <v>PISTOLET MANUEL COLLE PU600ml-SIK</v>
      </c>
      <c r="AK351" s="156" t="str">
        <f t="shared" si="27"/>
        <v>661 - PIS-112</v>
      </c>
      <c r="AL351" s="173">
        <f t="shared" si="24"/>
        <v>15</v>
      </c>
      <c r="AM351" s="170" t="s">
        <v>806</v>
      </c>
      <c r="AN351" s="170" t="s">
        <v>803</v>
      </c>
      <c r="AO351" s="162"/>
    </row>
    <row r="352" spans="35:41" x14ac:dyDescent="0.2">
      <c r="AI352" s="159">
        <f t="shared" si="25"/>
        <v>38</v>
      </c>
      <c r="AJ352" s="160" t="str">
        <f t="shared" si="26"/>
        <v>VISSEUSE PNEUMATIQUE ROUGE-BRICO DEPO</v>
      </c>
      <c r="AK352" s="156" t="str">
        <f t="shared" si="27"/>
        <v>661 - VPN-113</v>
      </c>
      <c r="AL352" s="173">
        <f t="shared" si="24"/>
        <v>15</v>
      </c>
      <c r="AM352" s="170" t="s">
        <v>807</v>
      </c>
      <c r="AN352" s="170" t="s">
        <v>808</v>
      </c>
      <c r="AO352" s="162"/>
    </row>
    <row r="353" spans="35:41" x14ac:dyDescent="0.2">
      <c r="AI353" s="159">
        <f t="shared" si="25"/>
        <v>25</v>
      </c>
      <c r="AJ353" s="160" t="str">
        <f t="shared" si="26"/>
        <v>CINTREUSE ARBALETTE-VIRA</v>
      </c>
      <c r="AK353" s="156" t="str">
        <f t="shared" si="27"/>
        <v>661 - CTR-114</v>
      </c>
      <c r="AL353" s="173">
        <f t="shared" si="24"/>
        <v>15</v>
      </c>
      <c r="AM353" s="170" t="s">
        <v>809</v>
      </c>
      <c r="AN353" s="170" t="s">
        <v>810</v>
      </c>
      <c r="AO353" s="162"/>
    </row>
    <row r="354" spans="35:41" x14ac:dyDescent="0.2">
      <c r="AI354" s="159">
        <f t="shared" si="25"/>
        <v>15</v>
      </c>
      <c r="AJ354" s="160" t="str">
        <f t="shared" si="26"/>
        <v>DISQUEUSE-BOSC</v>
      </c>
      <c r="AK354" s="156" t="str">
        <f t="shared" si="27"/>
        <v>661 - DQ1-115</v>
      </c>
      <c r="AL354" s="173">
        <f t="shared" si="24"/>
        <v>15</v>
      </c>
      <c r="AM354" s="170" t="s">
        <v>811</v>
      </c>
      <c r="AN354" s="170" t="s">
        <v>812</v>
      </c>
      <c r="AO354" s="162"/>
    </row>
    <row r="355" spans="35:41" x14ac:dyDescent="0.2">
      <c r="AI355" s="159">
        <f t="shared" si="25"/>
        <v>29</v>
      </c>
      <c r="AJ355" s="160" t="str">
        <f t="shared" si="26"/>
        <v>PERCEUSE KR703-BLACK &amp; DECKE</v>
      </c>
      <c r="AK355" s="156" t="str">
        <f t="shared" si="27"/>
        <v>661 - PER-116</v>
      </c>
      <c r="AL355" s="173">
        <f t="shared" si="24"/>
        <v>15</v>
      </c>
      <c r="AM355" s="170" t="s">
        <v>813</v>
      </c>
      <c r="AN355" s="170" t="s">
        <v>814</v>
      </c>
      <c r="AO355" s="162"/>
    </row>
    <row r="356" spans="35:41" x14ac:dyDescent="0.2">
      <c r="AI356" s="159">
        <f t="shared" si="25"/>
        <v>35</v>
      </c>
      <c r="AJ356" s="160" t="str">
        <f t="shared" si="26"/>
        <v>VISSEUSE PERCEUSE A BATTERIE-MAKIT</v>
      </c>
      <c r="AK356" s="156" t="str">
        <f t="shared" si="27"/>
        <v>661 - VMN-117</v>
      </c>
      <c r="AL356" s="173">
        <f t="shared" si="24"/>
        <v>15</v>
      </c>
      <c r="AM356" s="170" t="s">
        <v>815</v>
      </c>
      <c r="AN356" s="170" t="s">
        <v>816</v>
      </c>
      <c r="AO356" s="162"/>
    </row>
    <row r="357" spans="35:41" x14ac:dyDescent="0.2">
      <c r="AI357" s="159">
        <f t="shared" si="25"/>
        <v>33</v>
      </c>
      <c r="AJ357" s="160" t="str">
        <f t="shared" si="26"/>
        <v>POT SOUS PRESSION COLLE NEOPRENE</v>
      </c>
      <c r="AK357" s="156" t="str">
        <f t="shared" si="27"/>
        <v>661 - PSP-118</v>
      </c>
      <c r="AL357" s="173">
        <f t="shared" si="24"/>
        <v>15</v>
      </c>
      <c r="AM357" s="170" t="s">
        <v>817</v>
      </c>
      <c r="AN357" s="170" t="s">
        <v>818</v>
      </c>
      <c r="AO357" s="162"/>
    </row>
    <row r="358" spans="35:41" x14ac:dyDescent="0.2">
      <c r="AI358" s="159">
        <f t="shared" si="25"/>
        <v>35</v>
      </c>
      <c r="AJ358" s="160" t="str">
        <f t="shared" si="26"/>
        <v>VISSEUSE PERCEUSE A BATTERIE-MAKIT</v>
      </c>
      <c r="AK358" s="156" t="str">
        <f t="shared" si="27"/>
        <v>661 - VMN-119</v>
      </c>
      <c r="AL358" s="173">
        <f t="shared" si="24"/>
        <v>15</v>
      </c>
      <c r="AM358" s="170" t="s">
        <v>819</v>
      </c>
      <c r="AN358" s="170" t="s">
        <v>816</v>
      </c>
      <c r="AO358" s="162"/>
    </row>
    <row r="359" spans="35:41" x14ac:dyDescent="0.2">
      <c r="AI359" s="159">
        <f t="shared" si="25"/>
        <v>19</v>
      </c>
      <c r="AJ359" s="160" t="str">
        <f t="shared" si="26"/>
        <v>SCIE SAUTEUSE-BOSC</v>
      </c>
      <c r="AK359" s="156" t="str">
        <f t="shared" si="27"/>
        <v>661 - SST-120</v>
      </c>
      <c r="AL359" s="173">
        <f t="shared" si="24"/>
        <v>15</v>
      </c>
      <c r="AM359" s="170" t="s">
        <v>820</v>
      </c>
      <c r="AN359" s="170" t="s">
        <v>821</v>
      </c>
      <c r="AO359" s="162"/>
    </row>
    <row r="360" spans="35:41" x14ac:dyDescent="0.2">
      <c r="AI360" s="159">
        <f t="shared" si="25"/>
        <v>35</v>
      </c>
      <c r="AJ360" s="160" t="str">
        <f t="shared" si="26"/>
        <v>VISSEUSE PERCEUSE A BATTERIE-MAKIT</v>
      </c>
      <c r="AK360" s="156" t="str">
        <f t="shared" si="27"/>
        <v>661 - VMN-121</v>
      </c>
      <c r="AL360" s="173">
        <f t="shared" si="24"/>
        <v>15</v>
      </c>
      <c r="AM360" s="170" t="s">
        <v>822</v>
      </c>
      <c r="AN360" s="170" t="s">
        <v>816</v>
      </c>
      <c r="AO360" s="162"/>
    </row>
    <row r="361" spans="35:41" x14ac:dyDescent="0.2">
      <c r="AI361" s="159">
        <f t="shared" si="25"/>
        <v>31</v>
      </c>
      <c r="AJ361" s="160" t="str">
        <f t="shared" si="26"/>
        <v>PERFORATEUR GBH2-26RE PRO-BOSC</v>
      </c>
      <c r="AK361" s="156" t="str">
        <f t="shared" si="27"/>
        <v>661 - PRF-122</v>
      </c>
      <c r="AL361" s="173">
        <f t="shared" si="24"/>
        <v>15</v>
      </c>
      <c r="AM361" s="170" t="s">
        <v>823</v>
      </c>
      <c r="AN361" s="170" t="s">
        <v>824</v>
      </c>
      <c r="AO361" s="162"/>
    </row>
    <row r="362" spans="35:41" x14ac:dyDescent="0.2">
      <c r="AI362" s="159">
        <f t="shared" si="25"/>
        <v>25</v>
      </c>
      <c r="AJ362" s="160" t="str">
        <f t="shared" si="26"/>
        <v>CINTREUSE ARBALETTE-VIRA</v>
      </c>
      <c r="AK362" s="156" t="str">
        <f t="shared" si="27"/>
        <v>661 - CTR-123</v>
      </c>
      <c r="AL362" s="173">
        <f t="shared" si="24"/>
        <v>15</v>
      </c>
      <c r="AM362" s="170" t="s">
        <v>825</v>
      </c>
      <c r="AN362" s="170" t="s">
        <v>810</v>
      </c>
      <c r="AO362" s="162"/>
    </row>
    <row r="363" spans="35:41" x14ac:dyDescent="0.2">
      <c r="AI363" s="159">
        <f t="shared" si="25"/>
        <v>22</v>
      </c>
      <c r="AJ363" s="160" t="str">
        <f t="shared" si="26"/>
        <v>SCIE CIRCULAIRE -BOSC</v>
      </c>
      <c r="AK363" s="156" t="str">
        <f t="shared" si="27"/>
        <v>661 - SCR-124</v>
      </c>
      <c r="AL363" s="173">
        <f t="shared" si="24"/>
        <v>15</v>
      </c>
      <c r="AM363" s="170" t="s">
        <v>826</v>
      </c>
      <c r="AN363" s="170" t="s">
        <v>827</v>
      </c>
      <c r="AO363" s="162"/>
    </row>
    <row r="364" spans="35:41" x14ac:dyDescent="0.2">
      <c r="AI364" s="159">
        <f t="shared" si="25"/>
        <v>24</v>
      </c>
      <c r="AJ364" s="160" t="str">
        <f t="shared" si="26"/>
        <v>VISSEUSE A EMBOUT -BOSC</v>
      </c>
      <c r="AK364" s="156" t="str">
        <f t="shared" si="27"/>
        <v>661 - VIS-125</v>
      </c>
      <c r="AL364" s="173">
        <f t="shared" si="24"/>
        <v>15</v>
      </c>
      <c r="AM364" s="170" t="s">
        <v>828</v>
      </c>
      <c r="AN364" s="170" t="s">
        <v>829</v>
      </c>
      <c r="AO364" s="162"/>
    </row>
    <row r="365" spans="35:41" x14ac:dyDescent="0.2">
      <c r="AI365" s="159">
        <f t="shared" si="25"/>
        <v>26</v>
      </c>
      <c r="AJ365" s="160" t="str">
        <f t="shared" si="26"/>
        <v>VISSEUSE ROUGE-BRICO DEPO</v>
      </c>
      <c r="AK365" s="156" t="str">
        <f t="shared" si="27"/>
        <v>661 - VMN-126</v>
      </c>
      <c r="AL365" s="173">
        <f t="shared" si="24"/>
        <v>15</v>
      </c>
      <c r="AM365" s="170" t="s">
        <v>343</v>
      </c>
      <c r="AN365" s="170" t="s">
        <v>737</v>
      </c>
      <c r="AO365" s="162"/>
    </row>
    <row r="366" spans="35:41" x14ac:dyDescent="0.2">
      <c r="AI366" s="159">
        <f t="shared" si="25"/>
        <v>23</v>
      </c>
      <c r="AJ366" s="160" t="str">
        <f t="shared" si="26"/>
        <v>SERTISSEUSE VIPER-VIRA</v>
      </c>
      <c r="AK366" s="156" t="str">
        <f t="shared" si="27"/>
        <v>661 - SRT-127</v>
      </c>
      <c r="AL366" s="173">
        <f t="shared" si="24"/>
        <v>15</v>
      </c>
      <c r="AM366" s="170" t="s">
        <v>344</v>
      </c>
      <c r="AN366" s="170" t="s">
        <v>338</v>
      </c>
      <c r="AO366" s="162"/>
    </row>
    <row r="367" spans="35:41" x14ac:dyDescent="0.2">
      <c r="AI367" s="159">
        <f t="shared" si="25"/>
        <v>20</v>
      </c>
      <c r="AJ367" s="160" t="str">
        <f t="shared" si="26"/>
        <v>SCIE RADIALE -MAKIT</v>
      </c>
      <c r="AK367" s="158" t="str">
        <f t="shared" si="27"/>
        <v>661 - SCR-128</v>
      </c>
      <c r="AL367" s="174">
        <f t="shared" si="24"/>
        <v>15</v>
      </c>
      <c r="AM367" s="172" t="s">
        <v>345</v>
      </c>
      <c r="AN367" s="172" t="s">
        <v>830</v>
      </c>
      <c r="AO367" s="162"/>
    </row>
    <row r="368" spans="35:41" x14ac:dyDescent="0.2">
      <c r="AI368" s="159">
        <f t="shared" si="25"/>
        <v>23</v>
      </c>
      <c r="AJ368" s="160" t="str">
        <f t="shared" si="26"/>
        <v>SERTISSEUSE VIPER-VIRA</v>
      </c>
      <c r="AK368" s="156" t="str">
        <f t="shared" si="27"/>
        <v>661 - SRT-129</v>
      </c>
      <c r="AL368" s="173">
        <f t="shared" si="24"/>
        <v>15</v>
      </c>
      <c r="AM368" s="170" t="s">
        <v>357</v>
      </c>
      <c r="AN368" s="170" t="s">
        <v>338</v>
      </c>
      <c r="AO368" s="162"/>
    </row>
    <row r="369" spans="35:41" x14ac:dyDescent="0.2">
      <c r="AI369" s="159">
        <f t="shared" si="25"/>
        <v>29</v>
      </c>
      <c r="AJ369" s="160" t="str">
        <f t="shared" si="26"/>
        <v>VISSEUSE CHOC A EMBOUT-MAKIT</v>
      </c>
      <c r="AK369" s="156" t="str">
        <f t="shared" si="27"/>
        <v>661 - VIS-130</v>
      </c>
      <c r="AL369" s="173">
        <f t="shared" si="24"/>
        <v>15</v>
      </c>
      <c r="AM369" s="170" t="s">
        <v>374</v>
      </c>
      <c r="AN369" s="170" t="s">
        <v>831</v>
      </c>
      <c r="AO369" s="162"/>
    </row>
    <row r="370" spans="35:41" x14ac:dyDescent="0.2">
      <c r="AI370" s="159">
        <f t="shared" si="25"/>
        <v>29</v>
      </c>
      <c r="AJ370" s="160" t="str">
        <f t="shared" si="26"/>
        <v>VISSEUSE CHOC A EMBOUT-MAKIT</v>
      </c>
      <c r="AK370" s="156" t="str">
        <f t="shared" si="27"/>
        <v>661 - VIS-131</v>
      </c>
      <c r="AL370" s="173">
        <f t="shared" si="24"/>
        <v>15</v>
      </c>
      <c r="AM370" s="170" t="s">
        <v>375</v>
      </c>
      <c r="AN370" s="170" t="s">
        <v>831</v>
      </c>
      <c r="AO370" s="162"/>
    </row>
    <row r="371" spans="35:41" x14ac:dyDescent="0.2">
      <c r="AI371" s="159">
        <f t="shared" si="25"/>
        <v>29</v>
      </c>
      <c r="AJ371" s="160" t="str">
        <f t="shared" si="26"/>
        <v>PERFORATEUR SDS HAMMER-METAB</v>
      </c>
      <c r="AK371" s="156" t="str">
        <f t="shared" si="27"/>
        <v>661 - PRF-132</v>
      </c>
      <c r="AL371" s="173">
        <f t="shared" si="24"/>
        <v>15</v>
      </c>
      <c r="AM371" s="170" t="s">
        <v>832</v>
      </c>
      <c r="AN371" s="170" t="s">
        <v>833</v>
      </c>
      <c r="AO371" s="162"/>
    </row>
    <row r="372" spans="35:41" x14ac:dyDescent="0.2">
      <c r="AI372" s="159">
        <f t="shared" si="25"/>
        <v>29</v>
      </c>
      <c r="AJ372" s="160" t="str">
        <f t="shared" si="26"/>
        <v>PERFORATEUR SDS HAMMER-METAB</v>
      </c>
      <c r="AK372" s="156" t="str">
        <f t="shared" si="27"/>
        <v>661 - PRF-133</v>
      </c>
      <c r="AL372" s="173">
        <f t="shared" si="24"/>
        <v>15</v>
      </c>
      <c r="AM372" s="170" t="s">
        <v>834</v>
      </c>
      <c r="AN372" s="170" t="s">
        <v>833</v>
      </c>
      <c r="AO372" s="162"/>
    </row>
    <row r="373" spans="35:41" x14ac:dyDescent="0.2">
      <c r="AI373" s="159">
        <f t="shared" si="25"/>
        <v>29</v>
      </c>
      <c r="AJ373" s="160" t="str">
        <f t="shared" si="26"/>
        <v>VISSEUSE CHOC A EMBOUT-MAKIT</v>
      </c>
      <c r="AK373" s="156" t="str">
        <f t="shared" si="27"/>
        <v>661 - VIS-134</v>
      </c>
      <c r="AL373" s="173">
        <f t="shared" si="24"/>
        <v>15</v>
      </c>
      <c r="AM373" s="170" t="s">
        <v>379</v>
      </c>
      <c r="AN373" s="170" t="s">
        <v>831</v>
      </c>
      <c r="AO373" s="162"/>
    </row>
    <row r="374" spans="35:41" x14ac:dyDescent="0.2">
      <c r="AI374" s="159">
        <f t="shared" si="25"/>
        <v>28</v>
      </c>
      <c r="AJ374" s="160" t="str">
        <f t="shared" si="26"/>
        <v>PERCEUSE VISSEUSE PERCUSSIO</v>
      </c>
      <c r="AK374" s="156" t="str">
        <f t="shared" si="27"/>
        <v>661 - VIS-135</v>
      </c>
      <c r="AL374" s="173">
        <f t="shared" si="24"/>
        <v>15</v>
      </c>
      <c r="AM374" s="170" t="s">
        <v>380</v>
      </c>
      <c r="AN374" s="170" t="s">
        <v>835</v>
      </c>
      <c r="AO374" s="162"/>
    </row>
    <row r="375" spans="35:41" x14ac:dyDescent="0.2">
      <c r="AI375" s="159">
        <f t="shared" si="25"/>
        <v>30</v>
      </c>
      <c r="AJ375" s="160" t="str">
        <f t="shared" si="26"/>
        <v>DISQUEUSE LAPIDAIRE D125-BOSC</v>
      </c>
      <c r="AK375" s="156" t="str">
        <f t="shared" si="27"/>
        <v>661 - DQ1-136</v>
      </c>
      <c r="AL375" s="173">
        <f t="shared" si="24"/>
        <v>15</v>
      </c>
      <c r="AM375" s="170" t="s">
        <v>836</v>
      </c>
      <c r="AN375" s="170" t="s">
        <v>837</v>
      </c>
      <c r="AO375" s="162"/>
    </row>
    <row r="376" spans="35:41" x14ac:dyDescent="0.2">
      <c r="AI376" s="159">
        <f t="shared" si="25"/>
        <v>38</v>
      </c>
      <c r="AJ376" s="160" t="str">
        <f t="shared" si="26"/>
        <v>VISSEUSE PNEUMATIQUE ROUGE-BRICO DEPO</v>
      </c>
      <c r="AK376" s="156" t="str">
        <f t="shared" si="27"/>
        <v>661 - VMN-137</v>
      </c>
      <c r="AL376" s="173">
        <f t="shared" si="24"/>
        <v>15</v>
      </c>
      <c r="AM376" s="170" t="s">
        <v>384</v>
      </c>
      <c r="AN376" s="170" t="s">
        <v>808</v>
      </c>
      <c r="AO376" s="162"/>
    </row>
    <row r="377" spans="35:41" x14ac:dyDescent="0.2">
      <c r="AI377" s="159">
        <f t="shared" si="25"/>
        <v>49</v>
      </c>
      <c r="AJ377" s="160" t="str">
        <f t="shared" si="26"/>
        <v>VISSEUSE PNEUMATIQUE A EMBOUT-GENERAL PNEUMATIQU</v>
      </c>
      <c r="AK377" s="156" t="str">
        <f t="shared" si="27"/>
        <v>661 - VPN-138</v>
      </c>
      <c r="AL377" s="173">
        <f t="shared" si="24"/>
        <v>15</v>
      </c>
      <c r="AM377" s="170" t="s">
        <v>838</v>
      </c>
      <c r="AN377" s="170" t="s">
        <v>839</v>
      </c>
      <c r="AO377" s="162"/>
    </row>
    <row r="378" spans="35:41" x14ac:dyDescent="0.2">
      <c r="AI378" s="159">
        <f t="shared" si="25"/>
        <v>28</v>
      </c>
      <c r="AJ378" s="160" t="str">
        <f t="shared" si="26"/>
        <v>CLOUEUR PNEUMATIQUE-DUO FAS</v>
      </c>
      <c r="AK378" s="156" t="str">
        <f t="shared" si="27"/>
        <v>661 - CLP-139</v>
      </c>
      <c r="AL378" s="173">
        <f t="shared" si="24"/>
        <v>15</v>
      </c>
      <c r="AM378" s="170" t="s">
        <v>385</v>
      </c>
      <c r="AN378" s="170" t="s">
        <v>725</v>
      </c>
      <c r="AO378" s="162"/>
    </row>
    <row r="379" spans="35:41" x14ac:dyDescent="0.2">
      <c r="AI379" s="159">
        <f t="shared" si="25"/>
        <v>21</v>
      </c>
      <c r="AJ379" s="160" t="str">
        <f t="shared" si="26"/>
        <v>PERFO SANS FIL-MAKIT</v>
      </c>
      <c r="AK379" s="156" t="str">
        <f t="shared" si="27"/>
        <v>661 - PRF-140</v>
      </c>
      <c r="AL379" s="173">
        <f t="shared" si="24"/>
        <v>15</v>
      </c>
      <c r="AM379" s="170" t="s">
        <v>840</v>
      </c>
      <c r="AN379" s="170" t="s">
        <v>841</v>
      </c>
      <c r="AO379" s="162"/>
    </row>
    <row r="380" spans="35:41" x14ac:dyDescent="0.2">
      <c r="AI380" s="159">
        <f t="shared" si="25"/>
        <v>24</v>
      </c>
      <c r="AJ380" s="160" t="str">
        <f t="shared" si="26"/>
        <v>VISSEUSE A EMBOUT-MAKIT</v>
      </c>
      <c r="AK380" s="156" t="str">
        <f t="shared" si="27"/>
        <v>661 - VIS-141</v>
      </c>
      <c r="AL380" s="173">
        <f t="shared" si="24"/>
        <v>15</v>
      </c>
      <c r="AM380" s="170" t="s">
        <v>842</v>
      </c>
      <c r="AN380" s="170" t="s">
        <v>843</v>
      </c>
      <c r="AO380" s="162"/>
    </row>
    <row r="381" spans="35:41" x14ac:dyDescent="0.2">
      <c r="AI381" s="159">
        <f t="shared" si="25"/>
        <v>24</v>
      </c>
      <c r="AJ381" s="160" t="str">
        <f t="shared" si="26"/>
        <v>PERCEUSE SANS FIL-MAKIT</v>
      </c>
      <c r="AK381" s="156" t="str">
        <f t="shared" si="27"/>
        <v>661 - PSF-142</v>
      </c>
      <c r="AL381" s="173">
        <f t="shared" si="24"/>
        <v>15</v>
      </c>
      <c r="AM381" s="170" t="s">
        <v>386</v>
      </c>
      <c r="AN381" s="170" t="s">
        <v>844</v>
      </c>
      <c r="AO381" s="162"/>
    </row>
    <row r="382" spans="35:41" x14ac:dyDescent="0.2">
      <c r="AI382" s="159">
        <f t="shared" si="25"/>
        <v>26</v>
      </c>
      <c r="AJ382" s="160" t="str">
        <f t="shared" si="26"/>
        <v>SCIE SABRE SANS FIL-MAKIT</v>
      </c>
      <c r="AK382" s="156" t="str">
        <f t="shared" si="27"/>
        <v>661 - SSB-143</v>
      </c>
      <c r="AL382" s="173">
        <f t="shared" si="24"/>
        <v>15</v>
      </c>
      <c r="AM382" s="170" t="s">
        <v>845</v>
      </c>
      <c r="AN382" s="170" t="s">
        <v>846</v>
      </c>
      <c r="AO382" s="162"/>
    </row>
    <row r="383" spans="35:41" x14ac:dyDescent="0.2">
      <c r="AI383" s="159">
        <f t="shared" si="25"/>
        <v>46</v>
      </c>
      <c r="AJ383" s="160" t="str">
        <f t="shared" si="26"/>
        <v>PISTOLET A SILICONE ELECTRIQUE SANS FIL-MAKIT</v>
      </c>
      <c r="AK383" s="156" t="str">
        <f t="shared" si="27"/>
        <v>661 - PIS-144</v>
      </c>
      <c r="AL383" s="173">
        <f t="shared" si="24"/>
        <v>15</v>
      </c>
      <c r="AM383" s="170" t="s">
        <v>847</v>
      </c>
      <c r="AN383" s="170" t="s">
        <v>848</v>
      </c>
      <c r="AO383" s="162"/>
    </row>
    <row r="384" spans="35:41" x14ac:dyDescent="0.2">
      <c r="AI384" s="159">
        <f t="shared" si="25"/>
        <v>20</v>
      </c>
      <c r="AJ384" s="160" t="str">
        <f t="shared" si="26"/>
        <v>SCIE RADIALE -MAKIT</v>
      </c>
      <c r="AK384" s="156" t="str">
        <f>RIGHT(AM384,AL384-2)</f>
        <v>661 - SCR-145</v>
      </c>
      <c r="AL384" s="173">
        <f>LEN(AM384)</f>
        <v>15</v>
      </c>
      <c r="AM384" s="170" t="s">
        <v>413</v>
      </c>
      <c r="AN384" s="170" t="s">
        <v>830</v>
      </c>
      <c r="AO384" s="162" t="s">
        <v>455</v>
      </c>
    </row>
    <row r="385" spans="35:41" x14ac:dyDescent="0.2">
      <c r="AI385" s="159">
        <f t="shared" si="25"/>
        <v>25</v>
      </c>
      <c r="AJ385" s="160" t="str">
        <f t="shared" si="26"/>
        <v>PERCEUSE A MANDRIN-MAKIT</v>
      </c>
      <c r="AK385" s="156" t="str">
        <f t="shared" si="27"/>
        <v>661 - VMN-146</v>
      </c>
      <c r="AL385" s="173">
        <f t="shared" si="24"/>
        <v>15</v>
      </c>
      <c r="AM385" s="170" t="s">
        <v>391</v>
      </c>
      <c r="AN385" s="170" t="s">
        <v>392</v>
      </c>
      <c r="AO385" s="162"/>
    </row>
    <row r="386" spans="35:41" x14ac:dyDescent="0.2">
      <c r="AI386" s="159">
        <f t="shared" si="25"/>
        <v>25</v>
      </c>
      <c r="AJ386" s="160" t="str">
        <f t="shared" si="26"/>
        <v>ASPIRATEUR MAKITA VC3211</v>
      </c>
      <c r="AK386" s="156" t="str">
        <f t="shared" si="27"/>
        <v>661 - ASP-147</v>
      </c>
      <c r="AL386" s="173">
        <f t="shared" si="24"/>
        <v>15</v>
      </c>
      <c r="AM386" s="170" t="s">
        <v>414</v>
      </c>
      <c r="AN386" s="170" t="s">
        <v>849</v>
      </c>
      <c r="AO386" s="162" t="s">
        <v>455</v>
      </c>
    </row>
    <row r="387" spans="35:41" x14ac:dyDescent="0.2">
      <c r="AI387" s="159">
        <f t="shared" si="25"/>
        <v>22</v>
      </c>
      <c r="AJ387" s="160" t="str">
        <f t="shared" si="26"/>
        <v>ASPIRATEUR KACHER 220</v>
      </c>
      <c r="AK387" s="156" t="str">
        <f>RIGHT(AM387,AL387-2)</f>
        <v>661 - ASP-148</v>
      </c>
      <c r="AL387" s="173">
        <f t="shared" si="24"/>
        <v>15</v>
      </c>
      <c r="AM387" s="170" t="s">
        <v>850</v>
      </c>
      <c r="AN387" s="170" t="s">
        <v>851</v>
      </c>
      <c r="AO387" s="162" t="s">
        <v>455</v>
      </c>
    </row>
    <row r="388" spans="35:41" x14ac:dyDescent="0.2">
      <c r="AI388" s="159">
        <f t="shared" si="25"/>
        <v>1</v>
      </c>
      <c r="AJ388" s="160" t="str">
        <f t="shared" si="26"/>
        <v/>
      </c>
      <c r="AK388" s="156" t="str">
        <f t="shared" si="27"/>
        <v>661 - -149</v>
      </c>
      <c r="AL388" s="173">
        <f t="shared" si="24"/>
        <v>12</v>
      </c>
      <c r="AM388" s="171" t="s">
        <v>852</v>
      </c>
      <c r="AN388" s="171" t="s">
        <v>65</v>
      </c>
      <c r="AO388" s="162"/>
    </row>
    <row r="389" spans="35:41" x14ac:dyDescent="0.2">
      <c r="AI389" s="159">
        <f t="shared" si="25"/>
        <v>20</v>
      </c>
      <c r="AJ389" s="160" t="str">
        <f t="shared" si="26"/>
        <v>SCIE SAUTEUSE MAKIT</v>
      </c>
      <c r="AK389" s="156" t="str">
        <f>RIGHT(AM389,AL389-2)</f>
        <v>661 - SST-150</v>
      </c>
      <c r="AL389" s="173">
        <f>LEN(AM389)</f>
        <v>15</v>
      </c>
      <c r="AM389" s="171" t="s">
        <v>416</v>
      </c>
      <c r="AN389" s="171" t="s">
        <v>853</v>
      </c>
      <c r="AO389" s="162"/>
    </row>
    <row r="390" spans="35:41" x14ac:dyDescent="0.2">
      <c r="AI390" s="159">
        <f t="shared" si="25"/>
        <v>30</v>
      </c>
      <c r="AJ390" s="160" t="str">
        <f t="shared" si="26"/>
        <v>PERCEUSE MAKITA D13 DDF482 18</v>
      </c>
      <c r="AK390" s="156" t="str">
        <f t="shared" ref="AK390:AK399" si="28">RIGHT(AM390,AL390-2)</f>
        <v>661 - PSF-151</v>
      </c>
      <c r="AL390" s="173">
        <f t="shared" ref="AL390:AL399" si="29">LEN(AM390)</f>
        <v>15</v>
      </c>
      <c r="AM390" s="171" t="s">
        <v>424</v>
      </c>
      <c r="AN390" s="171" t="s">
        <v>854</v>
      </c>
      <c r="AO390" s="162" t="s">
        <v>190</v>
      </c>
    </row>
    <row r="391" spans="35:41" x14ac:dyDescent="0.2">
      <c r="AI391" s="159">
        <f t="shared" si="25"/>
        <v>30</v>
      </c>
      <c r="AJ391" s="160" t="str">
        <f t="shared" si="26"/>
        <v>PERCEUSE SANS FILS 18 V DTD14</v>
      </c>
      <c r="AK391" s="156" t="str">
        <f t="shared" si="28"/>
        <v>661 - PSF-152</v>
      </c>
      <c r="AL391" s="173">
        <f t="shared" si="29"/>
        <v>15</v>
      </c>
      <c r="AM391" s="171" t="s">
        <v>855</v>
      </c>
      <c r="AN391" s="171" t="s">
        <v>856</v>
      </c>
      <c r="AO391" s="162"/>
    </row>
    <row r="392" spans="35:41" x14ac:dyDescent="0.2">
      <c r="AI392" s="159">
        <f t="shared" si="25"/>
        <v>29</v>
      </c>
      <c r="AJ392" s="160" t="str">
        <f t="shared" si="26"/>
        <v>PERCEUSE SANS FILS 18V MAKIT</v>
      </c>
      <c r="AK392" s="156" t="str">
        <f t="shared" si="28"/>
        <v>661 - VIS-153</v>
      </c>
      <c r="AL392" s="173">
        <f t="shared" si="29"/>
        <v>15</v>
      </c>
      <c r="AM392" s="171" t="s">
        <v>425</v>
      </c>
      <c r="AN392" s="171" t="s">
        <v>857</v>
      </c>
      <c r="AO392" s="162"/>
    </row>
    <row r="393" spans="35:41" x14ac:dyDescent="0.2">
      <c r="AI393" s="159">
        <f t="shared" si="25"/>
        <v>29</v>
      </c>
      <c r="AJ393" s="160" t="str">
        <f t="shared" si="26"/>
        <v>VISSEUSE CHOC A EMBOUT MAKIT</v>
      </c>
      <c r="AK393" s="156" t="str">
        <f t="shared" si="28"/>
        <v>661 - VIS-154</v>
      </c>
      <c r="AL393" s="173">
        <f t="shared" si="29"/>
        <v>15</v>
      </c>
      <c r="AM393" s="171" t="s">
        <v>858</v>
      </c>
      <c r="AN393" s="171" t="s">
        <v>859</v>
      </c>
      <c r="AO393" s="162"/>
    </row>
    <row r="394" spans="35:41" x14ac:dyDescent="0.2">
      <c r="AI394" s="159">
        <f t="shared" si="25"/>
        <v>29</v>
      </c>
      <c r="AJ394" s="160" t="str">
        <f t="shared" si="26"/>
        <v>PERCEUSE FILAIRE 1010W MAKIT</v>
      </c>
      <c r="AK394" s="156" t="str">
        <f t="shared" si="28"/>
        <v>661 - PER-155</v>
      </c>
      <c r="AL394" s="173">
        <f t="shared" si="29"/>
        <v>15</v>
      </c>
      <c r="AM394" s="171" t="s">
        <v>860</v>
      </c>
      <c r="AN394" s="171" t="s">
        <v>861</v>
      </c>
      <c r="AO394" s="162" t="s">
        <v>455</v>
      </c>
    </row>
    <row r="395" spans="35:41" x14ac:dyDescent="0.2">
      <c r="AI395" s="159">
        <f t="shared" si="25"/>
        <v>29</v>
      </c>
      <c r="AJ395" s="160" t="str">
        <f t="shared" si="26"/>
        <v>PERCEUSE FILAIRE 1010W MAKIT</v>
      </c>
      <c r="AK395" s="156" t="str">
        <f t="shared" si="28"/>
        <v>661 - PER-156</v>
      </c>
      <c r="AL395" s="173">
        <f t="shared" si="29"/>
        <v>15</v>
      </c>
      <c r="AM395" s="171" t="s">
        <v>423</v>
      </c>
      <c r="AN395" s="171" t="s">
        <v>861</v>
      </c>
      <c r="AO395" s="162" t="s">
        <v>455</v>
      </c>
    </row>
    <row r="396" spans="35:41" x14ac:dyDescent="0.2">
      <c r="AI396" s="159">
        <f t="shared" si="25"/>
        <v>29</v>
      </c>
      <c r="AJ396" s="160" t="str">
        <f t="shared" si="26"/>
        <v>PERCEUSE FILAIRE 1010W MAKIT</v>
      </c>
      <c r="AK396" s="156" t="str">
        <f t="shared" si="28"/>
        <v>661 - PER -157</v>
      </c>
      <c r="AL396" s="173">
        <f t="shared" si="29"/>
        <v>16</v>
      </c>
      <c r="AM396" s="171" t="s">
        <v>422</v>
      </c>
      <c r="AN396" s="171" t="s">
        <v>861</v>
      </c>
      <c r="AO396" s="162" t="s">
        <v>412</v>
      </c>
    </row>
    <row r="397" spans="35:41" x14ac:dyDescent="0.2">
      <c r="AI397" s="159">
        <f t="shared" si="25"/>
        <v>24</v>
      </c>
      <c r="AJ397" s="160" t="str">
        <f t="shared" si="26"/>
        <v xml:space="preserve">LOCATION HILTI CADRAGE </v>
      </c>
      <c r="AK397" s="156" t="str">
        <f t="shared" si="28"/>
        <v>661-HIL-1083746</v>
      </c>
      <c r="AL397" s="173">
        <f t="shared" si="29"/>
        <v>17</v>
      </c>
      <c r="AM397" s="171" t="s">
        <v>456</v>
      </c>
      <c r="AN397" s="171" t="s">
        <v>458</v>
      </c>
      <c r="AO397" s="162" t="s">
        <v>460</v>
      </c>
    </row>
    <row r="398" spans="35:41" x14ac:dyDescent="0.2">
      <c r="AI398" s="159">
        <f t="shared" si="25"/>
        <v>24</v>
      </c>
      <c r="AJ398" s="160" t="str">
        <f t="shared" si="26"/>
        <v xml:space="preserve">LOCATION HILTI CADRAGE </v>
      </c>
      <c r="AK398" s="156" t="str">
        <f t="shared" si="28"/>
        <v>661-HIL-1083740</v>
      </c>
      <c r="AL398" s="173">
        <f t="shared" si="29"/>
        <v>17</v>
      </c>
      <c r="AM398" s="171" t="s">
        <v>457</v>
      </c>
      <c r="AN398" s="171" t="s">
        <v>459</v>
      </c>
      <c r="AO398" s="162" t="s">
        <v>461</v>
      </c>
    </row>
    <row r="399" spans="35:41" x14ac:dyDescent="0.2">
      <c r="AI399" s="159">
        <f t="shared" si="25"/>
        <v>22</v>
      </c>
      <c r="AJ399" s="160" t="str">
        <f t="shared" si="26"/>
        <v>PERCEUSE SANS FILS 18</v>
      </c>
      <c r="AK399" s="156" t="str">
        <f t="shared" si="28"/>
        <v>661-PER -160</v>
      </c>
      <c r="AL399" s="173">
        <f t="shared" si="29"/>
        <v>14</v>
      </c>
      <c r="AM399" s="171" t="s">
        <v>862</v>
      </c>
      <c r="AN399" s="171" t="s">
        <v>863</v>
      </c>
      <c r="AO399" s="162"/>
    </row>
    <row r="400" spans="35:41" x14ac:dyDescent="0.2">
      <c r="AI400" s="159">
        <f t="shared" si="25"/>
        <v>1</v>
      </c>
      <c r="AJ400" s="160" t="str">
        <f t="shared" si="26"/>
        <v/>
      </c>
      <c r="AK400" s="156" t="str">
        <f t="shared" ref="AK400:AK483" si="30">RIGHT(AM400,AL400-2)</f>
        <v>661 - -161</v>
      </c>
      <c r="AL400" s="173">
        <f t="shared" ref="AL400:AL483" si="31">LEN(AM400)</f>
        <v>12</v>
      </c>
      <c r="AM400" s="171" t="s">
        <v>864</v>
      </c>
      <c r="AN400" s="171" t="s">
        <v>65</v>
      </c>
      <c r="AO400" s="162"/>
    </row>
    <row r="401" spans="35:41" x14ac:dyDescent="0.2">
      <c r="AI401" s="159">
        <f t="shared" si="25"/>
        <v>26</v>
      </c>
      <c r="AJ401" s="160" t="str">
        <f t="shared" si="26"/>
        <v>LAMPE SANS FILS 18V MAKIT</v>
      </c>
      <c r="AK401" s="156" t="str">
        <f t="shared" si="30"/>
        <v>661-LMP-162</v>
      </c>
      <c r="AL401" s="173">
        <f t="shared" si="31"/>
        <v>13</v>
      </c>
      <c r="AM401" s="171" t="s">
        <v>865</v>
      </c>
      <c r="AN401" s="171" t="s">
        <v>866</v>
      </c>
      <c r="AO401" s="162" t="s">
        <v>412</v>
      </c>
    </row>
    <row r="402" spans="35:41" x14ac:dyDescent="0.2">
      <c r="AI402" s="159">
        <f t="shared" si="25"/>
        <v>14</v>
      </c>
      <c r="AJ402" s="160" t="str">
        <f t="shared" si="26"/>
        <v>ENROULEUR 230</v>
      </c>
      <c r="AK402" s="156" t="str">
        <f t="shared" si="30"/>
        <v>661-ENR-163</v>
      </c>
      <c r="AL402" s="173">
        <f t="shared" si="31"/>
        <v>13</v>
      </c>
      <c r="AM402" s="171" t="s">
        <v>867</v>
      </c>
      <c r="AN402" s="171" t="s">
        <v>868</v>
      </c>
      <c r="AO402" s="162" t="s">
        <v>412</v>
      </c>
    </row>
    <row r="403" spans="35:41" x14ac:dyDescent="0.2">
      <c r="AI403" s="159">
        <f t="shared" si="25"/>
        <v>14</v>
      </c>
      <c r="AJ403" s="160" t="str">
        <f t="shared" si="26"/>
        <v>ENROULEUR 230</v>
      </c>
      <c r="AK403" s="156" t="str">
        <f t="shared" si="30"/>
        <v>661-ENR-164</v>
      </c>
      <c r="AL403" s="173">
        <f t="shared" si="31"/>
        <v>13</v>
      </c>
      <c r="AM403" s="171" t="s">
        <v>869</v>
      </c>
      <c r="AN403" s="171" t="s">
        <v>868</v>
      </c>
      <c r="AO403" s="162" t="s">
        <v>412</v>
      </c>
    </row>
    <row r="404" spans="35:41" x14ac:dyDescent="0.2">
      <c r="AI404" s="159">
        <f t="shared" si="25"/>
        <v>14</v>
      </c>
      <c r="AJ404" s="160" t="str">
        <f t="shared" si="26"/>
        <v>ENROULEUR 230</v>
      </c>
      <c r="AK404" s="156" t="str">
        <f t="shared" si="30"/>
        <v>661-ENR-165</v>
      </c>
      <c r="AL404" s="173">
        <f t="shared" si="31"/>
        <v>13</v>
      </c>
      <c r="AM404" s="171" t="s">
        <v>870</v>
      </c>
      <c r="AN404" s="171" t="s">
        <v>868</v>
      </c>
      <c r="AO404" s="162" t="s">
        <v>412</v>
      </c>
    </row>
    <row r="405" spans="35:41" x14ac:dyDescent="0.2">
      <c r="AI405" s="159">
        <f t="shared" si="25"/>
        <v>30</v>
      </c>
      <c r="AJ405" s="160" t="str">
        <f t="shared" si="26"/>
        <v>SCIE SABRE SANS FIL 18V MAKIT</v>
      </c>
      <c r="AK405" s="156" t="str">
        <f t="shared" si="30"/>
        <v>661-SSB-166</v>
      </c>
      <c r="AL405" s="173">
        <f t="shared" si="31"/>
        <v>13</v>
      </c>
      <c r="AM405" s="171" t="s">
        <v>871</v>
      </c>
      <c r="AN405" s="171" t="s">
        <v>872</v>
      </c>
      <c r="AO405" s="162" t="s">
        <v>454</v>
      </c>
    </row>
    <row r="406" spans="35:41" x14ac:dyDescent="0.2">
      <c r="AI406" s="159">
        <f t="shared" ref="AI406:AI469" si="32">LEN(AN406)</f>
        <v>32</v>
      </c>
      <c r="AJ406" s="160" t="str">
        <f t="shared" ref="AJ406:AJ469" si="33">LEFT(AN406,AI406-1)</f>
        <v>MEULEUSE D'ANGLE D125 230V BOSC</v>
      </c>
      <c r="AK406" s="156" t="str">
        <f t="shared" si="30"/>
        <v>661-DQ1-167</v>
      </c>
      <c r="AL406" s="173">
        <f t="shared" si="31"/>
        <v>13</v>
      </c>
      <c r="AM406" s="171" t="s">
        <v>873</v>
      </c>
      <c r="AN406" s="171" t="s">
        <v>874</v>
      </c>
      <c r="AO406" s="162"/>
    </row>
    <row r="407" spans="35:41" x14ac:dyDescent="0.2">
      <c r="AI407" s="159">
        <f t="shared" si="32"/>
        <v>32</v>
      </c>
      <c r="AJ407" s="160" t="str">
        <f t="shared" si="33"/>
        <v>PERCEUSE FILAIRE 705W MILWAUKEE</v>
      </c>
      <c r="AK407" s="156" t="str">
        <f>RIGHT(AM407,AL407-2)</f>
        <v>661-PER-168</v>
      </c>
      <c r="AL407" s="173">
        <f t="shared" si="31"/>
        <v>13</v>
      </c>
      <c r="AM407" s="171" t="s">
        <v>875</v>
      </c>
      <c r="AN407" s="171" t="s">
        <v>876</v>
      </c>
      <c r="AO407" s="162" t="s">
        <v>455</v>
      </c>
    </row>
    <row r="408" spans="35:41" x14ac:dyDescent="0.2">
      <c r="AI408" s="159">
        <f t="shared" si="32"/>
        <v>37</v>
      </c>
      <c r="AJ408" s="160" t="str">
        <f t="shared" si="33"/>
        <v>MEULEUSE D'ANGLE D 125 FILAIRE MAKIT</v>
      </c>
      <c r="AK408" s="156" t="str">
        <f t="shared" si="30"/>
        <v>661-DQ1-169</v>
      </c>
      <c r="AL408" s="173">
        <f t="shared" si="31"/>
        <v>13</v>
      </c>
      <c r="AM408" s="171" t="s">
        <v>877</v>
      </c>
      <c r="AN408" s="171" t="s">
        <v>878</v>
      </c>
      <c r="AO408" s="162" t="s">
        <v>455</v>
      </c>
    </row>
    <row r="409" spans="35:41" x14ac:dyDescent="0.2">
      <c r="AI409" s="159">
        <f t="shared" si="32"/>
        <v>39</v>
      </c>
      <c r="AJ409" s="160" t="str">
        <f t="shared" si="33"/>
        <v>MEULEUSE D'ANGLE D 125 SANS FILS MAKIT</v>
      </c>
      <c r="AK409" s="156" t="str">
        <f t="shared" si="30"/>
        <v>661-DQ3-170</v>
      </c>
      <c r="AL409" s="173">
        <f t="shared" si="31"/>
        <v>13</v>
      </c>
      <c r="AM409" s="171" t="s">
        <v>879</v>
      </c>
      <c r="AN409" s="171" t="s">
        <v>880</v>
      </c>
      <c r="AO409" s="162" t="s">
        <v>328</v>
      </c>
    </row>
    <row r="410" spans="35:41" x14ac:dyDescent="0.2">
      <c r="AI410" s="159">
        <f t="shared" si="32"/>
        <v>24</v>
      </c>
      <c r="AJ410" s="160" t="str">
        <f t="shared" si="33"/>
        <v>VISSEUSE A EMBOUT MAKIT</v>
      </c>
      <c r="AK410" s="156" t="str">
        <f t="shared" si="30"/>
        <v>661-VIS-171</v>
      </c>
      <c r="AL410" s="173">
        <f t="shared" si="31"/>
        <v>13</v>
      </c>
      <c r="AM410" s="171" t="s">
        <v>881</v>
      </c>
      <c r="AN410" s="171" t="s">
        <v>882</v>
      </c>
      <c r="AO410" s="162" t="s">
        <v>328</v>
      </c>
    </row>
    <row r="411" spans="35:41" x14ac:dyDescent="0.2">
      <c r="AI411" s="159">
        <f t="shared" si="32"/>
        <v>29</v>
      </c>
      <c r="AJ411" s="160" t="str">
        <f t="shared" si="33"/>
        <v>PERCEUSE SANS FILS 18V MAKIT</v>
      </c>
      <c r="AK411" s="156" t="str">
        <f t="shared" si="30"/>
        <v>661-PSF-172</v>
      </c>
      <c r="AL411" s="173">
        <f t="shared" si="31"/>
        <v>13</v>
      </c>
      <c r="AM411" s="171" t="s">
        <v>883</v>
      </c>
      <c r="AN411" s="171" t="s">
        <v>857</v>
      </c>
      <c r="AO411" s="162" t="s">
        <v>328</v>
      </c>
    </row>
    <row r="412" spans="35:41" x14ac:dyDescent="0.2">
      <c r="AI412" s="159">
        <f t="shared" si="32"/>
        <v>32</v>
      </c>
      <c r="AJ412" s="160" t="str">
        <f t="shared" si="33"/>
        <v>PERFORATEUR SANS FILS 18V MAKIT</v>
      </c>
      <c r="AK412" s="156" t="str">
        <f t="shared" si="30"/>
        <v>661-PRF-173</v>
      </c>
      <c r="AL412" s="173">
        <f t="shared" si="31"/>
        <v>13</v>
      </c>
      <c r="AM412" s="171" t="s">
        <v>884</v>
      </c>
      <c r="AN412" s="171" t="s">
        <v>885</v>
      </c>
      <c r="AO412" s="162" t="s">
        <v>328</v>
      </c>
    </row>
    <row r="413" spans="35:41" x14ac:dyDescent="0.2">
      <c r="AI413" s="159">
        <f t="shared" si="32"/>
        <v>29</v>
      </c>
      <c r="AJ413" s="160" t="str">
        <f t="shared" si="33"/>
        <v>PERCEUSE SANS FILS 18V MAKIT</v>
      </c>
      <c r="AK413" s="156" t="str">
        <f t="shared" si="30"/>
        <v>661-PSF-174</v>
      </c>
      <c r="AL413" s="173">
        <f t="shared" si="31"/>
        <v>13</v>
      </c>
      <c r="AM413" s="171" t="s">
        <v>886</v>
      </c>
      <c r="AN413" s="171" t="s">
        <v>857</v>
      </c>
      <c r="AO413" s="162" t="s">
        <v>187</v>
      </c>
    </row>
    <row r="414" spans="35:41" x14ac:dyDescent="0.2">
      <c r="AI414" s="159">
        <f t="shared" si="32"/>
        <v>32</v>
      </c>
      <c r="AJ414" s="160" t="str">
        <f t="shared" si="33"/>
        <v>SCIE SABRE SANS FILS 18V MAKITA</v>
      </c>
      <c r="AK414" s="156" t="str">
        <f t="shared" si="30"/>
        <v>661-SSB-175</v>
      </c>
      <c r="AL414" s="173">
        <f t="shared" si="31"/>
        <v>13</v>
      </c>
      <c r="AM414" s="171" t="s">
        <v>887</v>
      </c>
      <c r="AN414" s="171" t="s">
        <v>888</v>
      </c>
      <c r="AO414" s="162" t="s">
        <v>145</v>
      </c>
    </row>
    <row r="415" spans="35:41" x14ac:dyDescent="0.2">
      <c r="AI415" s="159">
        <f t="shared" si="32"/>
        <v>1</v>
      </c>
      <c r="AJ415" s="160" t="str">
        <f t="shared" si="33"/>
        <v/>
      </c>
      <c r="AK415" s="156" t="str">
        <f t="shared" si="30"/>
        <v>661- -176</v>
      </c>
      <c r="AL415" s="173">
        <f t="shared" si="31"/>
        <v>11</v>
      </c>
      <c r="AM415" s="171" t="s">
        <v>889</v>
      </c>
      <c r="AN415" s="171" t="s">
        <v>65</v>
      </c>
      <c r="AO415" s="162"/>
    </row>
    <row r="416" spans="35:41" x14ac:dyDescent="0.2">
      <c r="AI416" s="159">
        <f t="shared" si="32"/>
        <v>1</v>
      </c>
      <c r="AJ416" s="160" t="str">
        <f t="shared" si="33"/>
        <v/>
      </c>
      <c r="AK416" s="156" t="str">
        <f t="shared" si="30"/>
        <v>661- -177</v>
      </c>
      <c r="AL416" s="173">
        <f t="shared" si="31"/>
        <v>11</v>
      </c>
      <c r="AM416" s="171" t="s">
        <v>890</v>
      </c>
      <c r="AN416" s="171" t="s">
        <v>65</v>
      </c>
      <c r="AO416" s="162"/>
    </row>
    <row r="417" spans="35:41" x14ac:dyDescent="0.2">
      <c r="AI417" s="159">
        <f t="shared" si="32"/>
        <v>1</v>
      </c>
      <c r="AJ417" s="160" t="str">
        <f t="shared" si="33"/>
        <v/>
      </c>
      <c r="AK417" s="156" t="str">
        <f t="shared" si="30"/>
        <v>661- -178</v>
      </c>
      <c r="AL417" s="173">
        <f t="shared" si="31"/>
        <v>11</v>
      </c>
      <c r="AM417" s="171" t="s">
        <v>891</v>
      </c>
      <c r="AN417" s="171" t="s">
        <v>65</v>
      </c>
      <c r="AO417" s="162"/>
    </row>
    <row r="418" spans="35:41" x14ac:dyDescent="0.2">
      <c r="AI418" s="159">
        <f t="shared" si="32"/>
        <v>1</v>
      </c>
      <c r="AJ418" s="160" t="str">
        <f t="shared" si="33"/>
        <v/>
      </c>
      <c r="AK418" s="156" t="str">
        <f t="shared" si="30"/>
        <v>661- -179</v>
      </c>
      <c r="AL418" s="173">
        <f t="shared" si="31"/>
        <v>11</v>
      </c>
      <c r="AM418" s="171" t="s">
        <v>892</v>
      </c>
      <c r="AN418" s="171" t="s">
        <v>65</v>
      </c>
      <c r="AO418" s="162"/>
    </row>
    <row r="419" spans="35:41" x14ac:dyDescent="0.2">
      <c r="AI419" s="159">
        <f t="shared" si="32"/>
        <v>1</v>
      </c>
      <c r="AJ419" s="160" t="str">
        <f t="shared" si="33"/>
        <v/>
      </c>
      <c r="AK419" s="156" t="str">
        <f t="shared" si="30"/>
        <v>661- -180</v>
      </c>
      <c r="AL419" s="173">
        <f t="shared" si="31"/>
        <v>11</v>
      </c>
      <c r="AM419" s="171" t="s">
        <v>893</v>
      </c>
      <c r="AN419" s="171" t="s">
        <v>65</v>
      </c>
      <c r="AO419" s="162"/>
    </row>
    <row r="420" spans="35:41" x14ac:dyDescent="0.2">
      <c r="AI420" s="159">
        <f t="shared" si="32"/>
        <v>1</v>
      </c>
      <c r="AJ420" s="160" t="str">
        <f t="shared" si="33"/>
        <v/>
      </c>
      <c r="AK420" s="156" t="str">
        <f t="shared" si="30"/>
        <v>661- -181</v>
      </c>
      <c r="AL420" s="173">
        <f t="shared" si="31"/>
        <v>11</v>
      </c>
      <c r="AM420" s="171" t="s">
        <v>894</v>
      </c>
      <c r="AN420" s="171" t="s">
        <v>65</v>
      </c>
      <c r="AO420" s="162"/>
    </row>
    <row r="421" spans="35:41" x14ac:dyDescent="0.2">
      <c r="AI421" s="159">
        <f t="shared" si="32"/>
        <v>1</v>
      </c>
      <c r="AJ421" s="160" t="str">
        <f t="shared" si="33"/>
        <v/>
      </c>
      <c r="AK421" s="156" t="str">
        <f t="shared" si="30"/>
        <v>661- -182</v>
      </c>
      <c r="AL421" s="173">
        <f t="shared" si="31"/>
        <v>11</v>
      </c>
      <c r="AM421" s="171" t="s">
        <v>895</v>
      </c>
      <c r="AN421" s="171" t="s">
        <v>65</v>
      </c>
      <c r="AO421" s="162"/>
    </row>
    <row r="422" spans="35:41" x14ac:dyDescent="0.2">
      <c r="AI422" s="159">
        <f t="shared" si="32"/>
        <v>1</v>
      </c>
      <c r="AJ422" s="160" t="str">
        <f t="shared" si="33"/>
        <v/>
      </c>
      <c r="AK422" s="156" t="str">
        <f t="shared" si="30"/>
        <v>661- -183</v>
      </c>
      <c r="AL422" s="173">
        <f t="shared" si="31"/>
        <v>11</v>
      </c>
      <c r="AM422" s="171" t="s">
        <v>896</v>
      </c>
      <c r="AN422" s="171" t="s">
        <v>65</v>
      </c>
      <c r="AO422" s="162"/>
    </row>
    <row r="423" spans="35:41" x14ac:dyDescent="0.2">
      <c r="AI423" s="159">
        <f t="shared" si="32"/>
        <v>1</v>
      </c>
      <c r="AJ423" s="160" t="str">
        <f t="shared" si="33"/>
        <v/>
      </c>
      <c r="AK423" s="156" t="str">
        <f t="shared" si="30"/>
        <v>661- -184</v>
      </c>
      <c r="AL423" s="173">
        <f t="shared" si="31"/>
        <v>11</v>
      </c>
      <c r="AM423" s="171" t="s">
        <v>897</v>
      </c>
      <c r="AN423" s="171" t="s">
        <v>65</v>
      </c>
      <c r="AO423" s="162"/>
    </row>
    <row r="424" spans="35:41" x14ac:dyDescent="0.2">
      <c r="AI424" s="159">
        <f t="shared" si="32"/>
        <v>1</v>
      </c>
      <c r="AJ424" s="160" t="str">
        <f t="shared" si="33"/>
        <v/>
      </c>
      <c r="AK424" s="156" t="str">
        <f t="shared" si="30"/>
        <v>661- -185</v>
      </c>
      <c r="AL424" s="173">
        <f t="shared" si="31"/>
        <v>11</v>
      </c>
      <c r="AM424" s="171" t="s">
        <v>898</v>
      </c>
      <c r="AN424" s="171" t="s">
        <v>65</v>
      </c>
      <c r="AO424" s="162"/>
    </row>
    <row r="425" spans="35:41" x14ac:dyDescent="0.2">
      <c r="AI425" s="159">
        <f t="shared" si="32"/>
        <v>1</v>
      </c>
      <c r="AJ425" s="160" t="str">
        <f t="shared" si="33"/>
        <v/>
      </c>
      <c r="AK425" s="156" t="str">
        <f t="shared" si="30"/>
        <v>661- -186</v>
      </c>
      <c r="AL425" s="173">
        <f t="shared" si="31"/>
        <v>11</v>
      </c>
      <c r="AM425" s="171" t="s">
        <v>899</v>
      </c>
      <c r="AN425" s="171" t="s">
        <v>65</v>
      </c>
      <c r="AO425" s="162"/>
    </row>
    <row r="426" spans="35:41" x14ac:dyDescent="0.2">
      <c r="AI426" s="159">
        <f t="shared" si="32"/>
        <v>1</v>
      </c>
      <c r="AJ426" s="160" t="str">
        <f t="shared" si="33"/>
        <v/>
      </c>
      <c r="AK426" s="156" t="str">
        <f t="shared" si="30"/>
        <v>661- -187</v>
      </c>
      <c r="AL426" s="173">
        <f t="shared" si="31"/>
        <v>11</v>
      </c>
      <c r="AM426" s="171" t="s">
        <v>900</v>
      </c>
      <c r="AN426" s="171" t="s">
        <v>65</v>
      </c>
      <c r="AO426" s="162"/>
    </row>
    <row r="427" spans="35:41" x14ac:dyDescent="0.2">
      <c r="AI427" s="159">
        <f t="shared" si="32"/>
        <v>1</v>
      </c>
      <c r="AJ427" s="160" t="str">
        <f t="shared" si="33"/>
        <v/>
      </c>
      <c r="AK427" s="156" t="str">
        <f t="shared" si="30"/>
        <v>661- -188</v>
      </c>
      <c r="AL427" s="173">
        <f t="shared" si="31"/>
        <v>11</v>
      </c>
      <c r="AM427" s="171" t="s">
        <v>901</v>
      </c>
      <c r="AN427" s="171" t="s">
        <v>65</v>
      </c>
      <c r="AO427" s="162"/>
    </row>
    <row r="428" spans="35:41" x14ac:dyDescent="0.2">
      <c r="AI428" s="159">
        <f t="shared" si="32"/>
        <v>1</v>
      </c>
      <c r="AJ428" s="160" t="str">
        <f t="shared" si="33"/>
        <v/>
      </c>
      <c r="AK428" s="156" t="str">
        <f t="shared" si="30"/>
        <v>661- -189</v>
      </c>
      <c r="AL428" s="173">
        <f t="shared" si="31"/>
        <v>11</v>
      </c>
      <c r="AM428" s="171" t="s">
        <v>902</v>
      </c>
      <c r="AN428" s="171" t="s">
        <v>65</v>
      </c>
      <c r="AO428" s="162"/>
    </row>
    <row r="429" spans="35:41" x14ac:dyDescent="0.2">
      <c r="AI429" s="159">
        <f t="shared" si="32"/>
        <v>1</v>
      </c>
      <c r="AJ429" s="160" t="str">
        <f t="shared" si="33"/>
        <v/>
      </c>
      <c r="AK429" s="156" t="str">
        <f t="shared" si="30"/>
        <v>661- -190</v>
      </c>
      <c r="AL429" s="173">
        <f t="shared" si="31"/>
        <v>11</v>
      </c>
      <c r="AM429" s="171" t="s">
        <v>903</v>
      </c>
      <c r="AN429" s="171" t="s">
        <v>65</v>
      </c>
      <c r="AO429" s="162"/>
    </row>
    <row r="430" spans="35:41" x14ac:dyDescent="0.2">
      <c r="AI430" s="159">
        <f t="shared" si="32"/>
        <v>1</v>
      </c>
      <c r="AJ430" s="160" t="str">
        <f t="shared" si="33"/>
        <v/>
      </c>
      <c r="AK430" s="156" t="str">
        <f t="shared" si="30"/>
        <v>661- -191</v>
      </c>
      <c r="AL430" s="173">
        <f t="shared" si="31"/>
        <v>11</v>
      </c>
      <c r="AM430" s="171" t="s">
        <v>904</v>
      </c>
      <c r="AN430" s="171" t="s">
        <v>65</v>
      </c>
      <c r="AO430" s="162"/>
    </row>
    <row r="431" spans="35:41" x14ac:dyDescent="0.2">
      <c r="AI431" s="159">
        <f t="shared" si="32"/>
        <v>1</v>
      </c>
      <c r="AJ431" s="160" t="str">
        <f t="shared" si="33"/>
        <v/>
      </c>
      <c r="AK431" s="156" t="str">
        <f t="shared" si="30"/>
        <v>661- -192</v>
      </c>
      <c r="AL431" s="173">
        <f t="shared" si="31"/>
        <v>11</v>
      </c>
      <c r="AM431" s="171" t="s">
        <v>905</v>
      </c>
      <c r="AN431" s="171" t="s">
        <v>65</v>
      </c>
      <c r="AO431" s="162"/>
    </row>
    <row r="432" spans="35:41" x14ac:dyDescent="0.2">
      <c r="AI432" s="159">
        <f t="shared" si="32"/>
        <v>1</v>
      </c>
      <c r="AJ432" s="160" t="str">
        <f t="shared" si="33"/>
        <v/>
      </c>
      <c r="AK432" s="156" t="str">
        <f t="shared" si="30"/>
        <v>661- -193</v>
      </c>
      <c r="AL432" s="173">
        <f t="shared" si="31"/>
        <v>11</v>
      </c>
      <c r="AM432" s="171" t="s">
        <v>906</v>
      </c>
      <c r="AN432" s="171" t="s">
        <v>65</v>
      </c>
      <c r="AO432" s="162"/>
    </row>
    <row r="433" spans="35:41" x14ac:dyDescent="0.2">
      <c r="AI433" s="159">
        <f t="shared" si="32"/>
        <v>1</v>
      </c>
      <c r="AJ433" s="160" t="str">
        <f t="shared" si="33"/>
        <v/>
      </c>
      <c r="AK433" s="156" t="str">
        <f t="shared" si="30"/>
        <v>661- -194</v>
      </c>
      <c r="AL433" s="173">
        <f t="shared" si="31"/>
        <v>11</v>
      </c>
      <c r="AM433" s="171" t="s">
        <v>907</v>
      </c>
      <c r="AN433" s="171" t="s">
        <v>65</v>
      </c>
      <c r="AO433" s="162"/>
    </row>
    <row r="434" spans="35:41" x14ac:dyDescent="0.2">
      <c r="AI434" s="159">
        <f t="shared" si="32"/>
        <v>1</v>
      </c>
      <c r="AJ434" s="160" t="str">
        <f t="shared" si="33"/>
        <v/>
      </c>
      <c r="AK434" s="156" t="str">
        <f t="shared" si="30"/>
        <v>661- -195</v>
      </c>
      <c r="AL434" s="173">
        <f t="shared" si="31"/>
        <v>11</v>
      </c>
      <c r="AM434" s="171" t="s">
        <v>908</v>
      </c>
      <c r="AN434" s="171" t="s">
        <v>65</v>
      </c>
      <c r="AO434" s="162"/>
    </row>
    <row r="435" spans="35:41" x14ac:dyDescent="0.2">
      <c r="AI435" s="159">
        <f t="shared" si="32"/>
        <v>1</v>
      </c>
      <c r="AJ435" s="160" t="str">
        <f t="shared" si="33"/>
        <v/>
      </c>
      <c r="AK435" s="156" t="str">
        <f t="shared" si="30"/>
        <v>661- -196</v>
      </c>
      <c r="AL435" s="173">
        <f t="shared" si="31"/>
        <v>11</v>
      </c>
      <c r="AM435" s="171" t="s">
        <v>909</v>
      </c>
      <c r="AN435" s="171" t="s">
        <v>65</v>
      </c>
      <c r="AO435" s="162"/>
    </row>
    <row r="436" spans="35:41" x14ac:dyDescent="0.2">
      <c r="AI436" s="159">
        <f t="shared" si="32"/>
        <v>1</v>
      </c>
      <c r="AJ436" s="160" t="str">
        <f t="shared" si="33"/>
        <v/>
      </c>
      <c r="AK436" s="156" t="str">
        <f t="shared" si="30"/>
        <v>661- -197</v>
      </c>
      <c r="AL436" s="173">
        <f t="shared" si="31"/>
        <v>11</v>
      </c>
      <c r="AM436" s="171" t="s">
        <v>910</v>
      </c>
      <c r="AN436" s="171" t="s">
        <v>65</v>
      </c>
      <c r="AO436" s="162"/>
    </row>
    <row r="437" spans="35:41" x14ac:dyDescent="0.2">
      <c r="AI437" s="159">
        <f t="shared" si="32"/>
        <v>1</v>
      </c>
      <c r="AJ437" s="160" t="str">
        <f t="shared" si="33"/>
        <v/>
      </c>
      <c r="AK437" s="156" t="str">
        <f t="shared" si="30"/>
        <v>661- -198</v>
      </c>
      <c r="AL437" s="173">
        <f t="shared" si="31"/>
        <v>11</v>
      </c>
      <c r="AM437" s="171" t="s">
        <v>911</v>
      </c>
      <c r="AN437" s="171" t="s">
        <v>65</v>
      </c>
      <c r="AO437" s="162"/>
    </row>
    <row r="438" spans="35:41" x14ac:dyDescent="0.2">
      <c r="AI438" s="159">
        <f t="shared" si="32"/>
        <v>1</v>
      </c>
      <c r="AJ438" s="160" t="str">
        <f t="shared" si="33"/>
        <v/>
      </c>
      <c r="AK438" s="156" t="str">
        <f t="shared" si="30"/>
        <v>661- -199</v>
      </c>
      <c r="AL438" s="173">
        <f t="shared" si="31"/>
        <v>11</v>
      </c>
      <c r="AM438" s="171" t="s">
        <v>912</v>
      </c>
      <c r="AN438" s="171" t="s">
        <v>65</v>
      </c>
      <c r="AO438" s="162"/>
    </row>
    <row r="439" spans="35:41" x14ac:dyDescent="0.2">
      <c r="AI439" s="159">
        <f t="shared" si="32"/>
        <v>1</v>
      </c>
      <c r="AJ439" s="160" t="str">
        <f t="shared" si="33"/>
        <v/>
      </c>
      <c r="AK439" s="156" t="str">
        <f t="shared" si="30"/>
        <v>661- -200</v>
      </c>
      <c r="AL439" s="173">
        <f t="shared" si="31"/>
        <v>11</v>
      </c>
      <c r="AM439" s="171" t="s">
        <v>913</v>
      </c>
      <c r="AN439" s="171" t="s">
        <v>65</v>
      </c>
      <c r="AO439" s="162"/>
    </row>
    <row r="440" spans="35:41" x14ac:dyDescent="0.2">
      <c r="AI440" s="159">
        <f t="shared" si="32"/>
        <v>26</v>
      </c>
      <c r="AJ440" s="160" t="str">
        <f t="shared" si="33"/>
        <v>Transpalette vert rallong</v>
      </c>
      <c r="AK440" s="156" t="str">
        <f t="shared" si="30"/>
        <v>670-011</v>
      </c>
      <c r="AL440" s="173">
        <f t="shared" si="31"/>
        <v>9</v>
      </c>
      <c r="AM440" s="168" t="s">
        <v>914</v>
      </c>
      <c r="AN440" s="168" t="s">
        <v>915</v>
      </c>
      <c r="AO440" s="162"/>
    </row>
    <row r="441" spans="35:41" x14ac:dyDescent="0.2">
      <c r="AI441" s="159">
        <f t="shared" si="32"/>
        <v>37</v>
      </c>
      <c r="AJ441" s="160" t="str">
        <f t="shared" si="33"/>
        <v>Transpalette rouge LOGITRANS standar</v>
      </c>
      <c r="AK441" s="156" t="str">
        <f t="shared" si="30"/>
        <v>670-012</v>
      </c>
      <c r="AL441" s="173">
        <f t="shared" si="31"/>
        <v>9</v>
      </c>
      <c r="AM441" s="171" t="s">
        <v>916</v>
      </c>
      <c r="AN441" s="171" t="s">
        <v>917</v>
      </c>
      <c r="AO441" s="162"/>
    </row>
    <row r="442" spans="35:41" x14ac:dyDescent="0.2">
      <c r="AI442" s="159">
        <f t="shared" si="32"/>
        <v>1</v>
      </c>
      <c r="AJ442" s="160" t="str">
        <f t="shared" si="33"/>
        <v/>
      </c>
      <c r="AK442" s="156" t="str">
        <f t="shared" si="30"/>
        <v>670-013</v>
      </c>
      <c r="AL442" s="173">
        <f t="shared" si="31"/>
        <v>9</v>
      </c>
      <c r="AM442" s="171" t="s">
        <v>918</v>
      </c>
      <c r="AN442" s="171" t="s">
        <v>65</v>
      </c>
      <c r="AO442" s="162"/>
    </row>
    <row r="443" spans="35:41" x14ac:dyDescent="0.2">
      <c r="AI443" s="159">
        <f t="shared" si="32"/>
        <v>1</v>
      </c>
      <c r="AJ443" s="160" t="str">
        <f t="shared" si="33"/>
        <v/>
      </c>
      <c r="AK443" s="156" t="str">
        <f t="shared" si="30"/>
        <v>670-014</v>
      </c>
      <c r="AL443" s="173">
        <f t="shared" si="31"/>
        <v>9</v>
      </c>
      <c r="AM443" s="171" t="s">
        <v>919</v>
      </c>
      <c r="AN443" s="171" t="s">
        <v>65</v>
      </c>
      <c r="AO443" s="162"/>
    </row>
    <row r="444" spans="35:41" x14ac:dyDescent="0.2">
      <c r="AI444" s="159">
        <f t="shared" si="32"/>
        <v>1</v>
      </c>
      <c r="AJ444" s="160" t="str">
        <f t="shared" si="33"/>
        <v/>
      </c>
      <c r="AK444" s="156" t="str">
        <f t="shared" si="30"/>
        <v>670-015</v>
      </c>
      <c r="AL444" s="173">
        <f t="shared" si="31"/>
        <v>9</v>
      </c>
      <c r="AM444" s="171" t="s">
        <v>920</v>
      </c>
      <c r="AN444" s="171" t="s">
        <v>65</v>
      </c>
      <c r="AO444" s="162"/>
    </row>
    <row r="445" spans="35:41" x14ac:dyDescent="0.2">
      <c r="AI445" s="159">
        <f t="shared" si="32"/>
        <v>1</v>
      </c>
      <c r="AJ445" s="160" t="str">
        <f t="shared" si="33"/>
        <v/>
      </c>
      <c r="AK445" s="156" t="str">
        <f t="shared" si="30"/>
        <v>670-016</v>
      </c>
      <c r="AL445" s="173">
        <f t="shared" si="31"/>
        <v>9</v>
      </c>
      <c r="AM445" s="171" t="s">
        <v>921</v>
      </c>
      <c r="AN445" s="171" t="s">
        <v>65</v>
      </c>
      <c r="AO445" s="162"/>
    </row>
    <row r="446" spans="35:41" x14ac:dyDescent="0.2">
      <c r="AI446" s="159">
        <f t="shared" si="32"/>
        <v>1</v>
      </c>
      <c r="AJ446" s="160" t="str">
        <f t="shared" si="33"/>
        <v/>
      </c>
      <c r="AK446" s="156" t="str">
        <f t="shared" si="30"/>
        <v>670-017</v>
      </c>
      <c r="AL446" s="173">
        <f t="shared" si="31"/>
        <v>9</v>
      </c>
      <c r="AM446" s="171" t="s">
        <v>922</v>
      </c>
      <c r="AN446" s="171" t="s">
        <v>65</v>
      </c>
      <c r="AO446" s="162"/>
    </row>
    <row r="447" spans="35:41" x14ac:dyDescent="0.2">
      <c r="AI447" s="159">
        <f t="shared" si="32"/>
        <v>33</v>
      </c>
      <c r="AJ447" s="160" t="str">
        <f t="shared" si="33"/>
        <v>Vérin de poussée de cabine, roug</v>
      </c>
      <c r="AK447" s="156" t="str">
        <f t="shared" si="30"/>
        <v>671-001</v>
      </c>
      <c r="AL447" s="173">
        <f t="shared" si="31"/>
        <v>9</v>
      </c>
      <c r="AM447" s="168" t="s">
        <v>923</v>
      </c>
      <c r="AN447" s="168" t="s">
        <v>924</v>
      </c>
      <c r="AO447" s="162"/>
    </row>
    <row r="448" spans="35:41" x14ac:dyDescent="0.2">
      <c r="AI448" s="159">
        <f t="shared" si="32"/>
        <v>33</v>
      </c>
      <c r="AJ448" s="160" t="str">
        <f t="shared" si="33"/>
        <v>Vérin de poussée de cabine, roug</v>
      </c>
      <c r="AK448" s="156" t="str">
        <f t="shared" si="30"/>
        <v>671-002</v>
      </c>
      <c r="AL448" s="173">
        <f t="shared" si="31"/>
        <v>9</v>
      </c>
      <c r="AM448" s="171" t="s">
        <v>925</v>
      </c>
      <c r="AN448" s="171" t="s">
        <v>924</v>
      </c>
      <c r="AO448" s="162"/>
    </row>
    <row r="449" spans="35:41" x14ac:dyDescent="0.2">
      <c r="AI449" s="159">
        <f t="shared" si="32"/>
        <v>33</v>
      </c>
      <c r="AJ449" s="160" t="str">
        <f t="shared" si="33"/>
        <v>Vérin de poussée de cabine, roug</v>
      </c>
      <c r="AK449" s="156" t="str">
        <f t="shared" si="30"/>
        <v>671-003</v>
      </c>
      <c r="AL449" s="173">
        <f t="shared" si="31"/>
        <v>9</v>
      </c>
      <c r="AM449" s="171" t="s">
        <v>926</v>
      </c>
      <c r="AN449" s="171" t="s">
        <v>924</v>
      </c>
      <c r="AO449" s="162"/>
    </row>
    <row r="450" spans="35:41" x14ac:dyDescent="0.2">
      <c r="AI450" s="159">
        <f t="shared" si="32"/>
        <v>33</v>
      </c>
      <c r="AJ450" s="160" t="str">
        <f t="shared" si="33"/>
        <v>Vérin de poussée de cabine, roug</v>
      </c>
      <c r="AK450" s="156" t="str">
        <f t="shared" si="30"/>
        <v>671-004</v>
      </c>
      <c r="AL450" s="173">
        <f t="shared" si="31"/>
        <v>9</v>
      </c>
      <c r="AM450" s="171" t="s">
        <v>927</v>
      </c>
      <c r="AN450" s="171" t="s">
        <v>924</v>
      </c>
      <c r="AO450" s="162"/>
    </row>
    <row r="451" spans="35:41" x14ac:dyDescent="0.2">
      <c r="AI451" s="159">
        <f t="shared" si="32"/>
        <v>33</v>
      </c>
      <c r="AJ451" s="160" t="str">
        <f t="shared" si="33"/>
        <v>Vérin de poussée de cabine, roug</v>
      </c>
      <c r="AK451" s="156" t="str">
        <f t="shared" si="30"/>
        <v>671-005</v>
      </c>
      <c r="AL451" s="173">
        <f t="shared" si="31"/>
        <v>9</v>
      </c>
      <c r="AM451" s="171" t="s">
        <v>928</v>
      </c>
      <c r="AN451" s="171" t="s">
        <v>924</v>
      </c>
      <c r="AO451" s="162"/>
    </row>
    <row r="452" spans="35:41" x14ac:dyDescent="0.2">
      <c r="AI452" s="159">
        <f t="shared" si="32"/>
        <v>33</v>
      </c>
      <c r="AJ452" s="160" t="str">
        <f t="shared" si="33"/>
        <v>Vérin de poussée de cabine, roug</v>
      </c>
      <c r="AK452" s="156" t="str">
        <f t="shared" si="30"/>
        <v>671-006</v>
      </c>
      <c r="AL452" s="173">
        <f t="shared" si="31"/>
        <v>9</v>
      </c>
      <c r="AM452" s="171" t="s">
        <v>929</v>
      </c>
      <c r="AN452" s="171" t="s">
        <v>924</v>
      </c>
      <c r="AO452" s="162"/>
    </row>
    <row r="453" spans="35:41" x14ac:dyDescent="0.2">
      <c r="AI453" s="159">
        <f t="shared" si="32"/>
        <v>33</v>
      </c>
      <c r="AJ453" s="160" t="str">
        <f t="shared" si="33"/>
        <v>Vérin de poussée de cabine, roug</v>
      </c>
      <c r="AK453" s="156" t="str">
        <f t="shared" si="30"/>
        <v>671-007</v>
      </c>
      <c r="AL453" s="173">
        <f t="shared" si="31"/>
        <v>9</v>
      </c>
      <c r="AM453" s="171" t="s">
        <v>930</v>
      </c>
      <c r="AN453" s="171" t="s">
        <v>924</v>
      </c>
      <c r="AO453" s="162"/>
    </row>
    <row r="454" spans="35:41" x14ac:dyDescent="0.2">
      <c r="AI454" s="159">
        <f t="shared" si="32"/>
        <v>33</v>
      </c>
      <c r="AJ454" s="160" t="str">
        <f t="shared" si="33"/>
        <v>Vérin de poussée de cabine, roug</v>
      </c>
      <c r="AK454" s="156" t="str">
        <f t="shared" si="30"/>
        <v>671-008</v>
      </c>
      <c r="AL454" s="173">
        <f t="shared" si="31"/>
        <v>9</v>
      </c>
      <c r="AM454" s="171" t="s">
        <v>931</v>
      </c>
      <c r="AN454" s="171" t="s">
        <v>924</v>
      </c>
      <c r="AO454" s="162"/>
    </row>
    <row r="455" spans="35:41" x14ac:dyDescent="0.2">
      <c r="AI455" s="159">
        <f t="shared" si="32"/>
        <v>33</v>
      </c>
      <c r="AJ455" s="160" t="str">
        <f t="shared" si="33"/>
        <v>Vérin de poussée de cabine, roug</v>
      </c>
      <c r="AK455" s="156" t="str">
        <f t="shared" si="30"/>
        <v>671-009</v>
      </c>
      <c r="AL455" s="173">
        <f t="shared" si="31"/>
        <v>9</v>
      </c>
      <c r="AM455" s="171" t="s">
        <v>932</v>
      </c>
      <c r="AN455" s="171" t="s">
        <v>924</v>
      </c>
      <c r="AO455" s="162"/>
    </row>
    <row r="456" spans="35:41" x14ac:dyDescent="0.2">
      <c r="AI456" s="159">
        <f t="shared" si="32"/>
        <v>42</v>
      </c>
      <c r="AJ456" s="160" t="str">
        <f t="shared" si="33"/>
        <v>Vérin noir simple effet 40/60 course 700m</v>
      </c>
      <c r="AK456" s="156" t="str">
        <f t="shared" si="30"/>
        <v>671-010</v>
      </c>
      <c r="AL456" s="173">
        <f t="shared" si="31"/>
        <v>9</v>
      </c>
      <c r="AM456" s="171" t="s">
        <v>449</v>
      </c>
      <c r="AN456" s="171" t="s">
        <v>445</v>
      </c>
      <c r="AO456" s="162"/>
    </row>
    <row r="457" spans="35:41" x14ac:dyDescent="0.2">
      <c r="AI457" s="159">
        <f t="shared" si="32"/>
        <v>53</v>
      </c>
      <c r="AJ457" s="160" t="str">
        <f t="shared" si="33"/>
        <v>Pompe pour vérin noir, 4 litres, dia 20, simple effe</v>
      </c>
      <c r="AK457" s="156" t="str">
        <f t="shared" si="30"/>
        <v>671-011</v>
      </c>
      <c r="AL457" s="173">
        <f t="shared" si="31"/>
        <v>9</v>
      </c>
      <c r="AM457" s="171" t="s">
        <v>933</v>
      </c>
      <c r="AN457" s="171" t="s">
        <v>934</v>
      </c>
      <c r="AO457" s="162"/>
    </row>
    <row r="458" spans="35:41" x14ac:dyDescent="0.2">
      <c r="AI458" s="159">
        <f t="shared" si="32"/>
        <v>53</v>
      </c>
      <c r="AJ458" s="160" t="str">
        <f t="shared" si="33"/>
        <v>Pompe pour vérin noir, 4 litres, dia 20, simple effe</v>
      </c>
      <c r="AK458" s="156" t="str">
        <f t="shared" si="30"/>
        <v>671-012</v>
      </c>
      <c r="AL458" s="173">
        <f t="shared" si="31"/>
        <v>9</v>
      </c>
      <c r="AM458" s="171" t="s">
        <v>935</v>
      </c>
      <c r="AN458" s="171" t="s">
        <v>934</v>
      </c>
      <c r="AO458" s="162"/>
    </row>
    <row r="459" spans="35:41" x14ac:dyDescent="0.2">
      <c r="AI459" s="159">
        <f t="shared" si="32"/>
        <v>34</v>
      </c>
      <c r="AJ459" s="160" t="str">
        <f t="shared" si="33"/>
        <v>Vérin carrossier "DEMA France" 10</v>
      </c>
      <c r="AK459" s="156" t="str">
        <f t="shared" si="30"/>
        <v>671-013</v>
      </c>
      <c r="AL459" s="173">
        <f t="shared" si="31"/>
        <v>9</v>
      </c>
      <c r="AM459" s="171" t="s">
        <v>450</v>
      </c>
      <c r="AN459" s="171" t="s">
        <v>452</v>
      </c>
      <c r="AO459" s="162"/>
    </row>
    <row r="460" spans="35:41" x14ac:dyDescent="0.2">
      <c r="AI460" s="159">
        <f t="shared" si="32"/>
        <v>34</v>
      </c>
      <c r="AJ460" s="160" t="str">
        <f t="shared" si="33"/>
        <v>Vérin carrossier "DEMA France" 10</v>
      </c>
      <c r="AK460" s="156" t="str">
        <f t="shared" si="30"/>
        <v>671-014</v>
      </c>
      <c r="AL460" s="173">
        <f t="shared" si="31"/>
        <v>9</v>
      </c>
      <c r="AM460" s="171" t="s">
        <v>936</v>
      </c>
      <c r="AN460" s="171" t="s">
        <v>452</v>
      </c>
      <c r="AO460" s="162"/>
    </row>
    <row r="461" spans="35:41" x14ac:dyDescent="0.2">
      <c r="AI461" s="159">
        <f t="shared" si="32"/>
        <v>34</v>
      </c>
      <c r="AJ461" s="160" t="str">
        <f t="shared" si="33"/>
        <v>Vérin carrossier "DEMA France" 10</v>
      </c>
      <c r="AK461" s="156" t="str">
        <f t="shared" si="30"/>
        <v>671-015</v>
      </c>
      <c r="AL461" s="173">
        <f t="shared" si="31"/>
        <v>9</v>
      </c>
      <c r="AM461" s="171" t="s">
        <v>451</v>
      </c>
      <c r="AN461" s="171" t="s">
        <v>452</v>
      </c>
      <c r="AO461" s="162"/>
    </row>
    <row r="462" spans="35:41" x14ac:dyDescent="0.2">
      <c r="AI462" s="159">
        <f t="shared" si="32"/>
        <v>34</v>
      </c>
      <c r="AJ462" s="160" t="str">
        <f t="shared" si="33"/>
        <v>Vérin carrossier "DEMA France" 10</v>
      </c>
      <c r="AK462" s="156" t="str">
        <f t="shared" si="30"/>
        <v>671-016</v>
      </c>
      <c r="AL462" s="173">
        <f t="shared" si="31"/>
        <v>9</v>
      </c>
      <c r="AM462" s="171" t="s">
        <v>937</v>
      </c>
      <c r="AN462" s="171" t="s">
        <v>452</v>
      </c>
      <c r="AO462" s="162"/>
    </row>
    <row r="463" spans="35:41" x14ac:dyDescent="0.2">
      <c r="AI463" s="159">
        <f t="shared" si="32"/>
        <v>0</v>
      </c>
      <c r="AJ463" s="160" t="e">
        <f t="shared" si="33"/>
        <v>#VALUE!</v>
      </c>
      <c r="AK463" s="156" t="str">
        <f t="shared" si="30"/>
        <v>671-017</v>
      </c>
      <c r="AL463" s="173">
        <f t="shared" si="31"/>
        <v>9</v>
      </c>
      <c r="AM463" s="171" t="s">
        <v>938</v>
      </c>
      <c r="AN463" s="171"/>
      <c r="AO463" s="162"/>
    </row>
    <row r="464" spans="35:41" x14ac:dyDescent="0.2">
      <c r="AI464" s="159">
        <f t="shared" si="32"/>
        <v>0</v>
      </c>
      <c r="AJ464" s="160" t="e">
        <f t="shared" si="33"/>
        <v>#VALUE!</v>
      </c>
      <c r="AK464" s="156" t="str">
        <f t="shared" si="30"/>
        <v>671-018</v>
      </c>
      <c r="AL464" s="173">
        <f t="shared" si="31"/>
        <v>9</v>
      </c>
      <c r="AM464" s="171" t="s">
        <v>939</v>
      </c>
      <c r="AN464" s="171"/>
      <c r="AO464" s="162"/>
    </row>
    <row r="465" spans="35:41" x14ac:dyDescent="0.2">
      <c r="AI465" s="159">
        <f t="shared" si="32"/>
        <v>25</v>
      </c>
      <c r="AJ465" s="160" t="str">
        <f t="shared" si="33"/>
        <v>Bennes à basculement ble</v>
      </c>
      <c r="AK465" s="156" t="str">
        <f t="shared" si="30"/>
        <v>678-030</v>
      </c>
      <c r="AL465" s="173">
        <f t="shared" si="31"/>
        <v>9</v>
      </c>
      <c r="AM465" s="168" t="s">
        <v>29</v>
      </c>
      <c r="AN465" s="168" t="s">
        <v>940</v>
      </c>
      <c r="AO465" s="162"/>
    </row>
    <row r="466" spans="35:41" x14ac:dyDescent="0.2">
      <c r="AI466" s="159">
        <f t="shared" si="32"/>
        <v>25</v>
      </c>
      <c r="AJ466" s="160" t="str">
        <f t="shared" si="33"/>
        <v>Bennes à basculement ble</v>
      </c>
      <c r="AK466" s="156" t="str">
        <f t="shared" si="30"/>
        <v>678-031</v>
      </c>
      <c r="AL466" s="173">
        <f t="shared" si="31"/>
        <v>9</v>
      </c>
      <c r="AM466" s="171" t="s">
        <v>30</v>
      </c>
      <c r="AN466" s="171" t="s">
        <v>940</v>
      </c>
      <c r="AO466" s="162"/>
    </row>
    <row r="467" spans="35:41" x14ac:dyDescent="0.2">
      <c r="AI467" s="159">
        <f t="shared" si="32"/>
        <v>25</v>
      </c>
      <c r="AJ467" s="160" t="str">
        <f t="shared" si="33"/>
        <v>Bennes à basculement ble</v>
      </c>
      <c r="AK467" s="156" t="str">
        <f t="shared" si="30"/>
        <v>678-032</v>
      </c>
      <c r="AL467" s="173">
        <f t="shared" si="31"/>
        <v>9</v>
      </c>
      <c r="AM467" s="171" t="s">
        <v>31</v>
      </c>
      <c r="AN467" s="171" t="s">
        <v>940</v>
      </c>
      <c r="AO467" s="162"/>
    </row>
    <row r="468" spans="35:41" x14ac:dyDescent="0.2">
      <c r="AI468" s="159">
        <f t="shared" si="32"/>
        <v>25</v>
      </c>
      <c r="AJ468" s="160" t="str">
        <f t="shared" si="33"/>
        <v>Bennes à basculement ble</v>
      </c>
      <c r="AK468" s="156" t="str">
        <f t="shared" si="30"/>
        <v>678-033</v>
      </c>
      <c r="AL468" s="173">
        <f t="shared" si="31"/>
        <v>9</v>
      </c>
      <c r="AM468" s="171" t="s">
        <v>32</v>
      </c>
      <c r="AN468" s="171" t="s">
        <v>940</v>
      </c>
      <c r="AO468" s="162"/>
    </row>
    <row r="469" spans="35:41" x14ac:dyDescent="0.2">
      <c r="AI469" s="159">
        <f t="shared" si="32"/>
        <v>25</v>
      </c>
      <c r="AJ469" s="160" t="str">
        <f t="shared" si="33"/>
        <v>Bennes à basculement ble</v>
      </c>
      <c r="AK469" s="156" t="str">
        <f t="shared" si="30"/>
        <v>678-034</v>
      </c>
      <c r="AL469" s="173">
        <f t="shared" si="31"/>
        <v>9</v>
      </c>
      <c r="AM469" s="171" t="s">
        <v>33</v>
      </c>
      <c r="AN469" s="171" t="s">
        <v>940</v>
      </c>
      <c r="AO469" s="162"/>
    </row>
    <row r="470" spans="35:41" x14ac:dyDescent="0.2">
      <c r="AI470" s="159">
        <f t="shared" ref="AI470:AI528" si="34">LEN(AN470)</f>
        <v>25</v>
      </c>
      <c r="AJ470" s="160" t="str">
        <f t="shared" ref="AJ470:AJ528" si="35">LEFT(AN470,AI470-1)</f>
        <v>Bennes à basculement ble</v>
      </c>
      <c r="AK470" s="156" t="str">
        <f t="shared" si="30"/>
        <v>678-035</v>
      </c>
      <c r="AL470" s="173">
        <f t="shared" si="31"/>
        <v>9</v>
      </c>
      <c r="AM470" s="171" t="s">
        <v>34</v>
      </c>
      <c r="AN470" s="171" t="s">
        <v>940</v>
      </c>
      <c r="AO470" s="162"/>
    </row>
    <row r="471" spans="35:41" x14ac:dyDescent="0.2">
      <c r="AI471" s="159">
        <f t="shared" si="34"/>
        <v>26</v>
      </c>
      <c r="AJ471" s="160" t="str">
        <f t="shared" si="35"/>
        <v>Bennes à basculement vert</v>
      </c>
      <c r="AK471" s="156" t="str">
        <f t="shared" si="30"/>
        <v>678-036</v>
      </c>
      <c r="AL471" s="173">
        <f t="shared" si="31"/>
        <v>9</v>
      </c>
      <c r="AM471" s="171" t="s">
        <v>35</v>
      </c>
      <c r="AN471" s="171" t="s">
        <v>941</v>
      </c>
      <c r="AO471" s="162"/>
    </row>
    <row r="472" spans="35:41" x14ac:dyDescent="0.2">
      <c r="AI472" s="159">
        <f t="shared" si="34"/>
        <v>25</v>
      </c>
      <c r="AJ472" s="160" t="str">
        <f t="shared" si="35"/>
        <v>Bennes à basculement ble</v>
      </c>
      <c r="AK472" s="156" t="str">
        <f t="shared" si="30"/>
        <v>678-037</v>
      </c>
      <c r="AL472" s="173">
        <f t="shared" si="31"/>
        <v>9</v>
      </c>
      <c r="AM472" s="171" t="s">
        <v>36</v>
      </c>
      <c r="AN472" s="171" t="s">
        <v>940</v>
      </c>
      <c r="AO472" s="162"/>
    </row>
    <row r="473" spans="35:41" x14ac:dyDescent="0.2">
      <c r="AI473" s="159">
        <f t="shared" si="34"/>
        <v>43</v>
      </c>
      <c r="AJ473" s="160" t="str">
        <f t="shared" si="35"/>
        <v>Bennes à basculement vert spécial encollag</v>
      </c>
      <c r="AK473" s="156" t="str">
        <f t="shared" si="30"/>
        <v>678-038</v>
      </c>
      <c r="AL473" s="173">
        <f t="shared" si="31"/>
        <v>9</v>
      </c>
      <c r="AM473" s="171" t="s">
        <v>37</v>
      </c>
      <c r="AN473" s="171" t="s">
        <v>942</v>
      </c>
      <c r="AO473" s="162"/>
    </row>
    <row r="474" spans="35:41" x14ac:dyDescent="0.2">
      <c r="AI474" s="159">
        <f t="shared" si="34"/>
        <v>0</v>
      </c>
      <c r="AJ474" s="160" t="e">
        <f t="shared" si="35"/>
        <v>#VALUE!</v>
      </c>
      <c r="AK474" s="156" t="str">
        <f t="shared" si="30"/>
        <v>678-039</v>
      </c>
      <c r="AL474" s="173">
        <f t="shared" si="31"/>
        <v>9</v>
      </c>
      <c r="AM474" s="171" t="s">
        <v>943</v>
      </c>
      <c r="AN474" s="171"/>
      <c r="AO474" s="162"/>
    </row>
    <row r="475" spans="35:41" x14ac:dyDescent="0.2">
      <c r="AI475" s="159">
        <f t="shared" si="34"/>
        <v>24</v>
      </c>
      <c r="AJ475" s="160" t="str">
        <f t="shared" si="35"/>
        <v>Robot filmeuse de cabin</v>
      </c>
      <c r="AK475" s="156" t="str">
        <f t="shared" si="30"/>
        <v>681-001</v>
      </c>
      <c r="AL475" s="173">
        <f t="shared" si="31"/>
        <v>9</v>
      </c>
      <c r="AM475" s="168" t="s">
        <v>446</v>
      </c>
      <c r="AN475" s="168" t="s">
        <v>448</v>
      </c>
      <c r="AO475" s="162"/>
    </row>
    <row r="476" spans="35:41" x14ac:dyDescent="0.2">
      <c r="AI476" s="159">
        <f t="shared" si="34"/>
        <v>0</v>
      </c>
      <c r="AJ476" s="160" t="e">
        <f t="shared" si="35"/>
        <v>#VALUE!</v>
      </c>
      <c r="AM476" s="171" t="s">
        <v>944</v>
      </c>
      <c r="AN476" s="171"/>
      <c r="AO476" s="162"/>
    </row>
    <row r="477" spans="35:41" x14ac:dyDescent="0.2">
      <c r="AI477" s="159">
        <f t="shared" si="34"/>
        <v>38</v>
      </c>
      <c r="AJ477" s="160" t="str">
        <f t="shared" si="35"/>
        <v>Chariot de mise en place cabine, jaun</v>
      </c>
      <c r="AK477" s="156" t="str">
        <f t="shared" si="30"/>
        <v>682-012</v>
      </c>
      <c r="AL477" s="173">
        <f t="shared" si="31"/>
        <v>9</v>
      </c>
      <c r="AM477" s="168" t="s">
        <v>129</v>
      </c>
      <c r="AN477" s="168" t="s">
        <v>447</v>
      </c>
      <c r="AO477" s="162"/>
    </row>
    <row r="478" spans="35:41" x14ac:dyDescent="0.2">
      <c r="AI478" s="159">
        <f t="shared" si="34"/>
        <v>38</v>
      </c>
      <c r="AJ478" s="160" t="str">
        <f t="shared" si="35"/>
        <v>Chariot de mise en place cabine, jaun</v>
      </c>
      <c r="AK478" s="156" t="str">
        <f t="shared" si="30"/>
        <v>682-013</v>
      </c>
      <c r="AL478" s="173">
        <f t="shared" si="31"/>
        <v>9</v>
      </c>
      <c r="AM478" s="171" t="s">
        <v>130</v>
      </c>
      <c r="AN478" s="171" t="s">
        <v>447</v>
      </c>
      <c r="AO478" s="162"/>
    </row>
    <row r="479" spans="35:41" x14ac:dyDescent="0.2">
      <c r="AI479" s="159">
        <f t="shared" si="34"/>
        <v>38</v>
      </c>
      <c r="AJ479" s="160" t="str">
        <f t="shared" si="35"/>
        <v>Chariot de mise en place cabine, jaun</v>
      </c>
      <c r="AK479" s="156" t="str">
        <f t="shared" si="30"/>
        <v>682-014</v>
      </c>
      <c r="AL479" s="173">
        <f t="shared" si="31"/>
        <v>9</v>
      </c>
      <c r="AM479" s="171" t="s">
        <v>277</v>
      </c>
      <c r="AN479" s="171" t="s">
        <v>447</v>
      </c>
      <c r="AO479" s="162"/>
    </row>
    <row r="480" spans="35:41" x14ac:dyDescent="0.2">
      <c r="AI480" s="159">
        <f t="shared" si="34"/>
        <v>38</v>
      </c>
      <c r="AJ480" s="160" t="str">
        <f t="shared" si="35"/>
        <v>Chariot de mise en place cabine, jaun</v>
      </c>
      <c r="AK480" s="156" t="str">
        <f t="shared" si="30"/>
        <v>682-015</v>
      </c>
      <c r="AL480" s="173">
        <f t="shared" si="31"/>
        <v>9</v>
      </c>
      <c r="AM480" s="171" t="s">
        <v>118</v>
      </c>
      <c r="AN480" s="171" t="s">
        <v>447</v>
      </c>
      <c r="AO480" s="162"/>
    </row>
    <row r="481" spans="35:41" x14ac:dyDescent="0.2">
      <c r="AI481" s="159">
        <f t="shared" si="34"/>
        <v>38</v>
      </c>
      <c r="AJ481" s="160" t="str">
        <f t="shared" si="35"/>
        <v>Chariot de mise en place cabine, jaun</v>
      </c>
      <c r="AK481" s="156" t="str">
        <f t="shared" si="30"/>
        <v>682-016</v>
      </c>
      <c r="AL481" s="173">
        <f t="shared" si="31"/>
        <v>9</v>
      </c>
      <c r="AM481" s="171" t="s">
        <v>945</v>
      </c>
      <c r="AN481" s="171" t="s">
        <v>447</v>
      </c>
      <c r="AO481" s="162"/>
    </row>
    <row r="482" spans="35:41" x14ac:dyDescent="0.2">
      <c r="AI482" s="159">
        <f t="shared" si="34"/>
        <v>38</v>
      </c>
      <c r="AJ482" s="160" t="str">
        <f t="shared" si="35"/>
        <v>Chariot de mise en place cabine, jaun</v>
      </c>
      <c r="AK482" s="156" t="str">
        <f t="shared" si="30"/>
        <v>682-017</v>
      </c>
      <c r="AL482" s="173">
        <f t="shared" si="31"/>
        <v>9</v>
      </c>
      <c r="AM482" s="171" t="s">
        <v>946</v>
      </c>
      <c r="AN482" s="171" t="s">
        <v>447</v>
      </c>
      <c r="AO482" s="162"/>
    </row>
    <row r="483" spans="35:41" x14ac:dyDescent="0.2">
      <c r="AI483" s="159">
        <f t="shared" si="34"/>
        <v>38</v>
      </c>
      <c r="AJ483" s="160" t="str">
        <f t="shared" si="35"/>
        <v>Chariot de mise en place cabine, jaun</v>
      </c>
      <c r="AK483" s="156" t="str">
        <f t="shared" si="30"/>
        <v>682-018</v>
      </c>
      <c r="AL483" s="173">
        <f t="shared" si="31"/>
        <v>9</v>
      </c>
      <c r="AM483" s="171" t="s">
        <v>119</v>
      </c>
      <c r="AN483" s="171" t="s">
        <v>447</v>
      </c>
      <c r="AO483" s="162"/>
    </row>
    <row r="484" spans="35:41" x14ac:dyDescent="0.2">
      <c r="AI484" s="159">
        <f t="shared" si="34"/>
        <v>38</v>
      </c>
      <c r="AJ484" s="160" t="str">
        <f t="shared" si="35"/>
        <v>Chariot de mise en place cabine, jaun</v>
      </c>
      <c r="AK484" s="156" t="str">
        <f t="shared" ref="AK484:AK528" si="36">RIGHT(AM484,AL484-2)</f>
        <v>682-019</v>
      </c>
      <c r="AL484" s="173">
        <f t="shared" ref="AL484:AL528" si="37">LEN(AM484)</f>
        <v>9</v>
      </c>
      <c r="AM484" s="171" t="s">
        <v>120</v>
      </c>
      <c r="AN484" s="171" t="s">
        <v>447</v>
      </c>
      <c r="AO484" s="162"/>
    </row>
    <row r="485" spans="35:41" x14ac:dyDescent="0.2">
      <c r="AI485" s="159">
        <f t="shared" si="34"/>
        <v>38</v>
      </c>
      <c r="AJ485" s="160" t="str">
        <f t="shared" si="35"/>
        <v>Chariot de mise en place cabine, jaun</v>
      </c>
      <c r="AK485" s="156" t="str">
        <f t="shared" si="36"/>
        <v>682-020</v>
      </c>
      <c r="AL485" s="173">
        <f t="shared" si="37"/>
        <v>9</v>
      </c>
      <c r="AM485" s="171" t="s">
        <v>121</v>
      </c>
      <c r="AN485" s="171" t="s">
        <v>447</v>
      </c>
      <c r="AO485" s="162"/>
    </row>
    <row r="486" spans="35:41" x14ac:dyDescent="0.2">
      <c r="AI486" s="159">
        <f t="shared" si="34"/>
        <v>38</v>
      </c>
      <c r="AJ486" s="160" t="str">
        <f t="shared" si="35"/>
        <v>Chariot de mise en place cabine, jaun</v>
      </c>
      <c r="AK486" s="156" t="str">
        <f t="shared" si="36"/>
        <v>682-021</v>
      </c>
      <c r="AL486" s="173">
        <f t="shared" si="37"/>
        <v>9</v>
      </c>
      <c r="AM486" s="171" t="s">
        <v>947</v>
      </c>
      <c r="AN486" s="171" t="s">
        <v>447</v>
      </c>
      <c r="AO486" s="162"/>
    </row>
    <row r="487" spans="35:41" x14ac:dyDescent="0.2">
      <c r="AI487" s="159">
        <f t="shared" si="34"/>
        <v>38</v>
      </c>
      <c r="AJ487" s="160" t="str">
        <f t="shared" si="35"/>
        <v>Chariot de mise en place cabine, jaun</v>
      </c>
      <c r="AK487" s="156" t="str">
        <f t="shared" si="36"/>
        <v>682-022</v>
      </c>
      <c r="AL487" s="173">
        <f t="shared" si="37"/>
        <v>9</v>
      </c>
      <c r="AM487" s="171" t="s">
        <v>948</v>
      </c>
      <c r="AN487" s="171" t="s">
        <v>447</v>
      </c>
      <c r="AO487" s="162"/>
    </row>
    <row r="488" spans="35:41" x14ac:dyDescent="0.2">
      <c r="AI488" s="159">
        <f t="shared" si="34"/>
        <v>38</v>
      </c>
      <c r="AJ488" s="160" t="str">
        <f t="shared" si="35"/>
        <v>Chariot de mise en place cabine, jaun</v>
      </c>
      <c r="AK488" s="156" t="str">
        <f t="shared" si="36"/>
        <v>682-023</v>
      </c>
      <c r="AL488" s="173">
        <f t="shared" si="37"/>
        <v>9</v>
      </c>
      <c r="AM488" s="171" t="s">
        <v>949</v>
      </c>
      <c r="AN488" s="171" t="s">
        <v>447</v>
      </c>
      <c r="AO488" s="162"/>
    </row>
    <row r="489" spans="35:41" x14ac:dyDescent="0.2">
      <c r="AI489" s="159">
        <f t="shared" si="34"/>
        <v>38</v>
      </c>
      <c r="AJ489" s="160" t="str">
        <f t="shared" si="35"/>
        <v>Chariot de mise en place cabine, jaun</v>
      </c>
      <c r="AK489" s="156" t="str">
        <f t="shared" si="36"/>
        <v>682-024</v>
      </c>
      <c r="AL489" s="173">
        <f t="shared" si="37"/>
        <v>9</v>
      </c>
      <c r="AM489" s="171" t="s">
        <v>122</v>
      </c>
      <c r="AN489" s="171" t="s">
        <v>447</v>
      </c>
      <c r="AO489" s="162"/>
    </row>
    <row r="490" spans="35:41" x14ac:dyDescent="0.2">
      <c r="AI490" s="159">
        <f t="shared" si="34"/>
        <v>38</v>
      </c>
      <c r="AJ490" s="160" t="str">
        <f t="shared" si="35"/>
        <v>Chariot de mise en place cabine, jaun</v>
      </c>
      <c r="AK490" s="156" t="str">
        <f t="shared" si="36"/>
        <v>682-025</v>
      </c>
      <c r="AL490" s="173">
        <f t="shared" si="37"/>
        <v>9</v>
      </c>
      <c r="AM490" s="171" t="s">
        <v>950</v>
      </c>
      <c r="AN490" s="171" t="s">
        <v>447</v>
      </c>
      <c r="AO490" s="162"/>
    </row>
    <row r="491" spans="35:41" x14ac:dyDescent="0.2">
      <c r="AI491" s="159">
        <f t="shared" si="34"/>
        <v>38</v>
      </c>
      <c r="AJ491" s="160" t="str">
        <f t="shared" si="35"/>
        <v>Chariot de mise en place cabine, jaun</v>
      </c>
      <c r="AK491" s="156" t="str">
        <f t="shared" si="36"/>
        <v>682-026</v>
      </c>
      <c r="AL491" s="173">
        <f t="shared" si="37"/>
        <v>9</v>
      </c>
      <c r="AM491" s="171" t="s">
        <v>123</v>
      </c>
      <c r="AN491" s="171" t="s">
        <v>447</v>
      </c>
      <c r="AO491" s="162"/>
    </row>
    <row r="492" spans="35:41" x14ac:dyDescent="0.2">
      <c r="AI492" s="159">
        <f t="shared" si="34"/>
        <v>38</v>
      </c>
      <c r="AJ492" s="160" t="str">
        <f t="shared" si="35"/>
        <v>Chariot de mise en place cabine, jaun</v>
      </c>
      <c r="AK492" s="156" t="str">
        <f t="shared" si="36"/>
        <v>682-027</v>
      </c>
      <c r="AL492" s="173">
        <f t="shared" si="37"/>
        <v>9</v>
      </c>
      <c r="AM492" s="171" t="s">
        <v>124</v>
      </c>
      <c r="AN492" s="171" t="s">
        <v>447</v>
      </c>
      <c r="AO492" s="162"/>
    </row>
    <row r="493" spans="35:41" x14ac:dyDescent="0.2">
      <c r="AI493" s="159">
        <f t="shared" si="34"/>
        <v>38</v>
      </c>
      <c r="AJ493" s="160" t="str">
        <f t="shared" si="35"/>
        <v>Chariot de mise en place cabine, jaun</v>
      </c>
      <c r="AK493" s="156" t="str">
        <f t="shared" si="36"/>
        <v>682-028</v>
      </c>
      <c r="AL493" s="173">
        <f t="shared" si="37"/>
        <v>9</v>
      </c>
      <c r="AM493" s="171" t="s">
        <v>125</v>
      </c>
      <c r="AN493" s="171" t="s">
        <v>447</v>
      </c>
      <c r="AO493" s="162"/>
    </row>
    <row r="494" spans="35:41" x14ac:dyDescent="0.2">
      <c r="AI494" s="159">
        <f t="shared" si="34"/>
        <v>38</v>
      </c>
      <c r="AJ494" s="160" t="str">
        <f t="shared" si="35"/>
        <v>Chariot de mise en place cabine, jaun</v>
      </c>
      <c r="AK494" s="156" t="str">
        <f t="shared" si="36"/>
        <v>682-029</v>
      </c>
      <c r="AL494" s="173">
        <f t="shared" si="37"/>
        <v>9</v>
      </c>
      <c r="AM494" s="171" t="s">
        <v>28</v>
      </c>
      <c r="AN494" s="171" t="s">
        <v>447</v>
      </c>
      <c r="AO494" s="162"/>
    </row>
    <row r="495" spans="35:41" x14ac:dyDescent="0.2">
      <c r="AI495" s="159">
        <f t="shared" si="34"/>
        <v>38</v>
      </c>
      <c r="AJ495" s="160" t="str">
        <f t="shared" si="35"/>
        <v>Chariot de mise en place cabine, jaun</v>
      </c>
      <c r="AK495" s="156" t="str">
        <f t="shared" si="36"/>
        <v>682-041</v>
      </c>
      <c r="AL495" s="173">
        <f t="shared" si="37"/>
        <v>9</v>
      </c>
      <c r="AM495" s="171" t="s">
        <v>464</v>
      </c>
      <c r="AN495" s="171" t="s">
        <v>447</v>
      </c>
      <c r="AO495" s="162"/>
    </row>
    <row r="496" spans="35:41" x14ac:dyDescent="0.2">
      <c r="AI496" s="159">
        <f t="shared" si="34"/>
        <v>38</v>
      </c>
      <c r="AJ496" s="160" t="str">
        <f t="shared" si="35"/>
        <v>Chariot de mise en place cabine, jaun</v>
      </c>
      <c r="AK496" s="156" t="str">
        <f t="shared" si="36"/>
        <v>682-042</v>
      </c>
      <c r="AL496" s="173">
        <f t="shared" si="37"/>
        <v>9</v>
      </c>
      <c r="AM496" s="171" t="s">
        <v>354</v>
      </c>
      <c r="AN496" s="171" t="s">
        <v>447</v>
      </c>
      <c r="AO496" s="162"/>
    </row>
    <row r="497" spans="35:41" x14ac:dyDescent="0.2">
      <c r="AI497" s="159">
        <f t="shared" si="34"/>
        <v>38</v>
      </c>
      <c r="AJ497" s="160" t="str">
        <f t="shared" si="35"/>
        <v>Chariot de mise en place cabine, jaun</v>
      </c>
      <c r="AK497" s="156" t="str">
        <f t="shared" si="36"/>
        <v>682-043</v>
      </c>
      <c r="AL497" s="173">
        <f t="shared" si="37"/>
        <v>9</v>
      </c>
      <c r="AM497" s="171" t="s">
        <v>358</v>
      </c>
      <c r="AN497" s="171" t="s">
        <v>447</v>
      </c>
      <c r="AO497" s="162"/>
    </row>
    <row r="498" spans="35:41" x14ac:dyDescent="0.2">
      <c r="AI498" s="159">
        <f t="shared" si="34"/>
        <v>38</v>
      </c>
      <c r="AJ498" s="160" t="str">
        <f t="shared" si="35"/>
        <v>Chariot de mise en place cabine, jaun</v>
      </c>
      <c r="AK498" s="156" t="str">
        <f t="shared" si="36"/>
        <v>682-044</v>
      </c>
      <c r="AL498" s="173">
        <f t="shared" si="37"/>
        <v>9</v>
      </c>
      <c r="AM498" s="171" t="s">
        <v>359</v>
      </c>
      <c r="AN498" s="171" t="s">
        <v>447</v>
      </c>
      <c r="AO498" s="162"/>
    </row>
    <row r="499" spans="35:41" x14ac:dyDescent="0.2">
      <c r="AI499" s="159">
        <f t="shared" si="34"/>
        <v>38</v>
      </c>
      <c r="AJ499" s="160" t="str">
        <f t="shared" si="35"/>
        <v>Chariot de mise en place cabine, jaun</v>
      </c>
      <c r="AK499" s="156" t="str">
        <f t="shared" si="36"/>
        <v>682-045</v>
      </c>
      <c r="AL499" s="173">
        <f t="shared" si="37"/>
        <v>9</v>
      </c>
      <c r="AM499" s="171" t="s">
        <v>360</v>
      </c>
      <c r="AN499" s="171" t="s">
        <v>447</v>
      </c>
      <c r="AO499" s="162"/>
    </row>
    <row r="500" spans="35:41" x14ac:dyDescent="0.2">
      <c r="AI500" s="159">
        <f t="shared" si="34"/>
        <v>38</v>
      </c>
      <c r="AJ500" s="160" t="str">
        <f t="shared" si="35"/>
        <v>Chariot de mise en place cabine, jaun</v>
      </c>
      <c r="AK500" s="156" t="str">
        <f t="shared" si="36"/>
        <v>682-046</v>
      </c>
      <c r="AL500" s="173">
        <f t="shared" si="37"/>
        <v>9</v>
      </c>
      <c r="AM500" s="171" t="s">
        <v>361</v>
      </c>
      <c r="AN500" s="171" t="s">
        <v>447</v>
      </c>
      <c r="AO500" s="162"/>
    </row>
    <row r="501" spans="35:41" x14ac:dyDescent="0.2">
      <c r="AI501" s="159">
        <f t="shared" si="34"/>
        <v>38</v>
      </c>
      <c r="AJ501" s="160" t="str">
        <f t="shared" si="35"/>
        <v>Chariot de mise en place cabine, jaun</v>
      </c>
      <c r="AK501" s="156" t="str">
        <f t="shared" si="36"/>
        <v>682-047</v>
      </c>
      <c r="AL501" s="173">
        <f t="shared" si="37"/>
        <v>9</v>
      </c>
      <c r="AM501" s="171" t="s">
        <v>362</v>
      </c>
      <c r="AN501" s="171" t="s">
        <v>447</v>
      </c>
      <c r="AO501" s="162"/>
    </row>
    <row r="502" spans="35:41" x14ac:dyDescent="0.2">
      <c r="AI502" s="159">
        <f t="shared" si="34"/>
        <v>38</v>
      </c>
      <c r="AJ502" s="160" t="str">
        <f t="shared" si="35"/>
        <v>Chariot de mise en place cabine, jaun</v>
      </c>
      <c r="AK502" s="156" t="str">
        <f t="shared" si="36"/>
        <v>682-048</v>
      </c>
      <c r="AL502" s="173">
        <f t="shared" si="37"/>
        <v>9</v>
      </c>
      <c r="AM502" s="171" t="s">
        <v>363</v>
      </c>
      <c r="AN502" s="171" t="s">
        <v>447</v>
      </c>
      <c r="AO502" s="162"/>
    </row>
    <row r="503" spans="35:41" x14ac:dyDescent="0.2">
      <c r="AI503" s="159">
        <f t="shared" si="34"/>
        <v>38</v>
      </c>
      <c r="AJ503" s="160" t="str">
        <f t="shared" si="35"/>
        <v>Chariot de mise en place cabine, jaun</v>
      </c>
      <c r="AK503" s="156" t="str">
        <f t="shared" si="36"/>
        <v>682-049</v>
      </c>
      <c r="AL503" s="173">
        <f t="shared" si="37"/>
        <v>9</v>
      </c>
      <c r="AM503" s="171" t="s">
        <v>364</v>
      </c>
      <c r="AN503" s="171" t="s">
        <v>447</v>
      </c>
      <c r="AO503" s="162"/>
    </row>
    <row r="504" spans="35:41" x14ac:dyDescent="0.2">
      <c r="AI504" s="159">
        <f t="shared" si="34"/>
        <v>38</v>
      </c>
      <c r="AJ504" s="160" t="str">
        <f t="shared" si="35"/>
        <v>Chariot de mise en place cabine, jaun</v>
      </c>
      <c r="AK504" s="156" t="str">
        <f t="shared" si="36"/>
        <v>682-050</v>
      </c>
      <c r="AL504" s="173">
        <f t="shared" si="37"/>
        <v>9</v>
      </c>
      <c r="AM504" s="171" t="s">
        <v>365</v>
      </c>
      <c r="AN504" s="171" t="s">
        <v>447</v>
      </c>
      <c r="AO504" s="162"/>
    </row>
    <row r="505" spans="35:41" x14ac:dyDescent="0.2">
      <c r="AI505" s="159">
        <f t="shared" si="34"/>
        <v>38</v>
      </c>
      <c r="AJ505" s="160" t="str">
        <f t="shared" si="35"/>
        <v>Chariot de mise en place cabine, jaun</v>
      </c>
      <c r="AK505" s="156" t="str">
        <f t="shared" si="36"/>
        <v>682-051</v>
      </c>
      <c r="AL505" s="173">
        <f t="shared" si="37"/>
        <v>9</v>
      </c>
      <c r="AM505" s="171" t="s">
        <v>366</v>
      </c>
      <c r="AN505" s="171" t="s">
        <v>447</v>
      </c>
      <c r="AO505" s="162"/>
    </row>
    <row r="506" spans="35:41" x14ac:dyDescent="0.2">
      <c r="AI506" s="159">
        <f t="shared" si="34"/>
        <v>38</v>
      </c>
      <c r="AJ506" s="160" t="str">
        <f t="shared" si="35"/>
        <v>Chariot de mise en place cabine, jaun</v>
      </c>
      <c r="AK506" s="156" t="str">
        <f t="shared" si="36"/>
        <v>682-052</v>
      </c>
      <c r="AL506" s="173">
        <f t="shared" si="37"/>
        <v>9</v>
      </c>
      <c r="AM506" s="171" t="s">
        <v>367</v>
      </c>
      <c r="AN506" s="171" t="s">
        <v>447</v>
      </c>
      <c r="AO506" s="162"/>
    </row>
    <row r="507" spans="35:41" x14ac:dyDescent="0.2">
      <c r="AI507" s="159">
        <f t="shared" si="34"/>
        <v>38</v>
      </c>
      <c r="AJ507" s="160" t="str">
        <f t="shared" si="35"/>
        <v>Chariot de mise en place cabine, jaun</v>
      </c>
      <c r="AK507" s="156" t="str">
        <f t="shared" si="36"/>
        <v>682-053</v>
      </c>
      <c r="AL507" s="173">
        <f t="shared" si="37"/>
        <v>9</v>
      </c>
      <c r="AM507" s="171" t="s">
        <v>368</v>
      </c>
      <c r="AN507" s="171" t="s">
        <v>447</v>
      </c>
      <c r="AO507" s="162"/>
    </row>
    <row r="508" spans="35:41" x14ac:dyDescent="0.2">
      <c r="AI508" s="159">
        <f t="shared" si="34"/>
        <v>38</v>
      </c>
      <c r="AJ508" s="160" t="str">
        <f t="shared" si="35"/>
        <v>Chariot de mise en place cabine, jaun</v>
      </c>
      <c r="AK508" s="156" t="str">
        <f t="shared" si="36"/>
        <v>682-054</v>
      </c>
      <c r="AL508" s="173">
        <f t="shared" si="37"/>
        <v>9</v>
      </c>
      <c r="AM508" s="171" t="s">
        <v>369</v>
      </c>
      <c r="AN508" s="171" t="s">
        <v>447</v>
      </c>
      <c r="AO508" s="162"/>
    </row>
    <row r="509" spans="35:41" x14ac:dyDescent="0.2">
      <c r="AI509" s="159">
        <f t="shared" si="34"/>
        <v>38</v>
      </c>
      <c r="AJ509" s="160" t="str">
        <f t="shared" si="35"/>
        <v>Chariot de mise en place cabine, jaun</v>
      </c>
      <c r="AK509" s="156" t="str">
        <f t="shared" si="36"/>
        <v>682-055</v>
      </c>
      <c r="AL509" s="173">
        <f t="shared" si="37"/>
        <v>9</v>
      </c>
      <c r="AM509" s="171" t="s">
        <v>370</v>
      </c>
      <c r="AN509" s="171" t="s">
        <v>447</v>
      </c>
      <c r="AO509" s="162"/>
    </row>
    <row r="510" spans="35:41" x14ac:dyDescent="0.2">
      <c r="AI510" s="159">
        <f t="shared" si="34"/>
        <v>38</v>
      </c>
      <c r="AJ510" s="160" t="str">
        <f t="shared" si="35"/>
        <v>Chariot de mise en place cabine, jaun</v>
      </c>
      <c r="AK510" s="156" t="str">
        <f t="shared" si="36"/>
        <v>682-056</v>
      </c>
      <c r="AL510" s="173">
        <f t="shared" si="37"/>
        <v>9</v>
      </c>
      <c r="AM510" s="171" t="s">
        <v>371</v>
      </c>
      <c r="AN510" s="171" t="s">
        <v>447</v>
      </c>
      <c r="AO510" s="162"/>
    </row>
    <row r="511" spans="35:41" x14ac:dyDescent="0.2">
      <c r="AI511" s="159">
        <f t="shared" si="34"/>
        <v>38</v>
      </c>
      <c r="AJ511" s="160" t="str">
        <f t="shared" si="35"/>
        <v>Chariot de mise en place cabine, jaun</v>
      </c>
      <c r="AK511" s="156" t="str">
        <f t="shared" si="36"/>
        <v>682-057</v>
      </c>
      <c r="AL511" s="173">
        <f t="shared" si="37"/>
        <v>9</v>
      </c>
      <c r="AM511" s="171" t="s">
        <v>372</v>
      </c>
      <c r="AN511" s="171" t="s">
        <v>447</v>
      </c>
      <c r="AO511" s="162"/>
    </row>
    <row r="512" spans="35:41" x14ac:dyDescent="0.2">
      <c r="AI512" s="159">
        <f t="shared" si="34"/>
        <v>0</v>
      </c>
      <c r="AJ512" s="160" t="e">
        <f t="shared" si="35"/>
        <v>#VALUE!</v>
      </c>
      <c r="AK512" s="156" t="str">
        <f t="shared" si="36"/>
        <v>682-058</v>
      </c>
      <c r="AL512" s="173">
        <f t="shared" si="37"/>
        <v>9</v>
      </c>
      <c r="AM512" s="171" t="s">
        <v>951</v>
      </c>
      <c r="AN512" s="171"/>
      <c r="AO512" s="162"/>
    </row>
    <row r="513" spans="35:41" x14ac:dyDescent="0.2">
      <c r="AI513" s="159">
        <f t="shared" si="34"/>
        <v>0</v>
      </c>
      <c r="AJ513" s="160" t="e">
        <f t="shared" si="35"/>
        <v>#VALUE!</v>
      </c>
      <c r="AK513" s="156" t="str">
        <f t="shared" si="36"/>
        <v>682-059</v>
      </c>
      <c r="AL513" s="173">
        <f t="shared" si="37"/>
        <v>9</v>
      </c>
      <c r="AM513" s="171" t="s">
        <v>952</v>
      </c>
      <c r="AN513" s="171"/>
      <c r="AO513" s="162"/>
    </row>
    <row r="514" spans="35:41" x14ac:dyDescent="0.2">
      <c r="AI514" s="159">
        <f t="shared" si="34"/>
        <v>0</v>
      </c>
      <c r="AJ514" s="160" t="e">
        <f t="shared" si="35"/>
        <v>#VALUE!</v>
      </c>
      <c r="AK514" s="156" t="str">
        <f t="shared" si="36"/>
        <v>682-060</v>
      </c>
      <c r="AL514" s="173">
        <f t="shared" si="37"/>
        <v>9</v>
      </c>
      <c r="AM514" s="171" t="s">
        <v>953</v>
      </c>
      <c r="AN514" s="171"/>
      <c r="AO514" s="162"/>
    </row>
    <row r="515" spans="35:41" x14ac:dyDescent="0.2">
      <c r="AI515" s="159">
        <f t="shared" si="34"/>
        <v>0</v>
      </c>
      <c r="AJ515" s="160" t="e">
        <f t="shared" si="35"/>
        <v>#VALUE!</v>
      </c>
      <c r="AK515" s="156" t="str">
        <f t="shared" si="36"/>
        <v>682-061</v>
      </c>
      <c r="AL515" s="173">
        <f t="shared" si="37"/>
        <v>9</v>
      </c>
      <c r="AM515" s="171" t="s">
        <v>373</v>
      </c>
      <c r="AN515" s="171"/>
      <c r="AO515" s="162"/>
    </row>
    <row r="516" spans="35:41" x14ac:dyDescent="0.2">
      <c r="AI516" s="159">
        <f t="shared" si="34"/>
        <v>0</v>
      </c>
      <c r="AJ516" s="160" t="e">
        <f t="shared" si="35"/>
        <v>#VALUE!</v>
      </c>
      <c r="AK516" s="156" t="str">
        <f t="shared" si="36"/>
        <v>682-062</v>
      </c>
      <c r="AL516" s="173">
        <f t="shared" si="37"/>
        <v>9</v>
      </c>
      <c r="AM516" s="171" t="s">
        <v>954</v>
      </c>
      <c r="AN516" s="171"/>
      <c r="AO516" s="162"/>
    </row>
    <row r="517" spans="35:41" x14ac:dyDescent="0.2">
      <c r="AI517" s="159">
        <f t="shared" si="34"/>
        <v>0</v>
      </c>
      <c r="AJ517" s="160" t="e">
        <f t="shared" si="35"/>
        <v>#VALUE!</v>
      </c>
      <c r="AK517" s="156" t="str">
        <f t="shared" si="36"/>
        <v>682-063</v>
      </c>
      <c r="AL517" s="173">
        <f t="shared" si="37"/>
        <v>9</v>
      </c>
      <c r="AM517" s="171" t="s">
        <v>955</v>
      </c>
      <c r="AN517" s="171"/>
      <c r="AO517" s="162"/>
    </row>
    <row r="518" spans="35:41" x14ac:dyDescent="0.2">
      <c r="AI518" s="159">
        <f t="shared" si="34"/>
        <v>0</v>
      </c>
      <c r="AJ518" s="160" t="e">
        <f t="shared" si="35"/>
        <v>#VALUE!</v>
      </c>
      <c r="AK518" s="156" t="str">
        <f t="shared" si="36"/>
        <v>682-064</v>
      </c>
      <c r="AL518" s="173">
        <f t="shared" si="37"/>
        <v>9</v>
      </c>
      <c r="AM518" s="171" t="s">
        <v>956</v>
      </c>
      <c r="AN518" s="171"/>
      <c r="AO518" s="162"/>
    </row>
    <row r="519" spans="35:41" x14ac:dyDescent="0.2">
      <c r="AI519" s="159">
        <f t="shared" si="34"/>
        <v>0</v>
      </c>
      <c r="AJ519" s="160" t="e">
        <f t="shared" si="35"/>
        <v>#VALUE!</v>
      </c>
      <c r="AK519" s="156" t="str">
        <f t="shared" si="36"/>
        <v>682-065</v>
      </c>
      <c r="AL519" s="173">
        <f t="shared" si="37"/>
        <v>9</v>
      </c>
      <c r="AM519" s="171" t="s">
        <v>957</v>
      </c>
      <c r="AN519" s="171"/>
      <c r="AO519" s="162"/>
    </row>
    <row r="520" spans="35:41" x14ac:dyDescent="0.2">
      <c r="AI520" s="159">
        <f t="shared" si="34"/>
        <v>0</v>
      </c>
      <c r="AJ520" s="160" t="e">
        <f t="shared" si="35"/>
        <v>#VALUE!</v>
      </c>
      <c r="AK520" s="156" t="str">
        <f t="shared" si="36"/>
        <v>682-066</v>
      </c>
      <c r="AL520" s="173">
        <f t="shared" si="37"/>
        <v>9</v>
      </c>
      <c r="AM520" s="171" t="s">
        <v>958</v>
      </c>
      <c r="AN520" s="171"/>
      <c r="AO520" s="162"/>
    </row>
    <row r="521" spans="35:41" x14ac:dyDescent="0.2">
      <c r="AI521" s="159">
        <f t="shared" si="34"/>
        <v>0</v>
      </c>
      <c r="AJ521" s="160" t="e">
        <f t="shared" si="35"/>
        <v>#VALUE!</v>
      </c>
      <c r="AK521" s="156" t="str">
        <f t="shared" si="36"/>
        <v>682-067</v>
      </c>
      <c r="AL521" s="173">
        <f t="shared" si="37"/>
        <v>9</v>
      </c>
      <c r="AM521" s="171" t="s">
        <v>959</v>
      </c>
      <c r="AN521" s="171"/>
      <c r="AO521" s="162"/>
    </row>
    <row r="522" spans="35:41" x14ac:dyDescent="0.2">
      <c r="AI522" s="159">
        <f t="shared" si="34"/>
        <v>0</v>
      </c>
      <c r="AJ522" s="160" t="e">
        <f t="shared" si="35"/>
        <v>#VALUE!</v>
      </c>
      <c r="AK522" s="156" t="str">
        <f t="shared" si="36"/>
        <v>682-068</v>
      </c>
      <c r="AL522" s="173">
        <f t="shared" si="37"/>
        <v>9</v>
      </c>
      <c r="AM522" s="171" t="s">
        <v>960</v>
      </c>
      <c r="AN522" s="171"/>
      <c r="AO522" s="162"/>
    </row>
    <row r="523" spans="35:41" x14ac:dyDescent="0.2">
      <c r="AI523" s="159">
        <f t="shared" si="34"/>
        <v>0</v>
      </c>
      <c r="AJ523" s="160" t="e">
        <f t="shared" si="35"/>
        <v>#VALUE!</v>
      </c>
      <c r="AK523" s="156" t="str">
        <f t="shared" si="36"/>
        <v>682-069</v>
      </c>
      <c r="AL523" s="173">
        <f t="shared" si="37"/>
        <v>9</v>
      </c>
      <c r="AM523" s="171" t="s">
        <v>961</v>
      </c>
      <c r="AN523" s="171"/>
      <c r="AO523" s="162"/>
    </row>
    <row r="524" spans="35:41" x14ac:dyDescent="0.2">
      <c r="AI524" s="159">
        <f t="shared" si="34"/>
        <v>0</v>
      </c>
      <c r="AJ524" s="160" t="e">
        <f t="shared" si="35"/>
        <v>#VALUE!</v>
      </c>
      <c r="AK524" s="156" t="str">
        <f t="shared" si="36"/>
        <v>682-070</v>
      </c>
      <c r="AL524" s="173">
        <f t="shared" si="37"/>
        <v>9</v>
      </c>
      <c r="AM524" s="171" t="s">
        <v>962</v>
      </c>
      <c r="AN524" s="171"/>
      <c r="AO524" s="162"/>
    </row>
    <row r="525" spans="35:41" x14ac:dyDescent="0.2">
      <c r="AI525" s="159">
        <f t="shared" si="34"/>
        <v>11</v>
      </c>
      <c r="AJ525" s="160" t="str">
        <f t="shared" si="35"/>
        <v>SOUFFLEUSE</v>
      </c>
      <c r="AK525" s="156" t="str">
        <f t="shared" si="36"/>
        <v>690-01</v>
      </c>
      <c r="AL525" s="173">
        <f t="shared" si="37"/>
        <v>8</v>
      </c>
      <c r="AM525" s="168" t="s">
        <v>963</v>
      </c>
      <c r="AN525" s="168" t="s">
        <v>964</v>
      </c>
      <c r="AO525" s="162"/>
    </row>
    <row r="526" spans="35:41" x14ac:dyDescent="0.2">
      <c r="AI526" s="159">
        <f t="shared" si="34"/>
        <v>0</v>
      </c>
      <c r="AJ526" s="160" t="e">
        <f t="shared" si="35"/>
        <v>#VALUE!</v>
      </c>
      <c r="AK526" s="156" t="e">
        <f t="shared" si="36"/>
        <v>#VALUE!</v>
      </c>
      <c r="AL526" s="173">
        <f t="shared" si="37"/>
        <v>0</v>
      </c>
      <c r="AM526" s="171"/>
      <c r="AN526" s="171"/>
      <c r="AO526" s="162"/>
    </row>
    <row r="527" spans="35:41" x14ac:dyDescent="0.2">
      <c r="AI527" s="159">
        <f t="shared" si="34"/>
        <v>0</v>
      </c>
      <c r="AJ527" s="160" t="e">
        <f t="shared" si="35"/>
        <v>#VALUE!</v>
      </c>
      <c r="AK527" s="156" t="e">
        <f t="shared" si="36"/>
        <v>#VALUE!</v>
      </c>
      <c r="AL527" s="173">
        <f t="shared" si="37"/>
        <v>0</v>
      </c>
      <c r="AM527" s="171"/>
      <c r="AN527" s="171"/>
      <c r="AO527" s="162"/>
    </row>
    <row r="528" spans="35:41" x14ac:dyDescent="0.2">
      <c r="AI528" s="159">
        <f t="shared" si="34"/>
        <v>0</v>
      </c>
      <c r="AJ528" s="160" t="e">
        <f t="shared" si="35"/>
        <v>#VALUE!</v>
      </c>
      <c r="AK528" s="156" t="e">
        <f t="shared" si="36"/>
        <v>#VALUE!</v>
      </c>
      <c r="AL528" s="173">
        <f t="shared" si="37"/>
        <v>0</v>
      </c>
      <c r="AM528" s="171"/>
      <c r="AN528" s="171"/>
      <c r="AO528" s="162"/>
    </row>
    <row r="529" spans="39:41" x14ac:dyDescent="0.2">
      <c r="AM529" s="171"/>
      <c r="AN529" s="171"/>
      <c r="AO529" s="162"/>
    </row>
    <row r="530" spans="39:41" x14ac:dyDescent="0.2">
      <c r="AM530" s="171"/>
      <c r="AN530" s="171"/>
      <c r="AO530" s="162"/>
    </row>
    <row r="531" spans="39:41" x14ac:dyDescent="0.2">
      <c r="AM531" s="171"/>
      <c r="AN531" s="171"/>
      <c r="AO531" s="162"/>
    </row>
    <row r="532" spans="39:41" x14ac:dyDescent="0.2">
      <c r="AM532" s="171"/>
      <c r="AN532" s="171"/>
      <c r="AO532" s="162"/>
    </row>
    <row r="533" spans="39:41" x14ac:dyDescent="0.2">
      <c r="AM533" s="171"/>
      <c r="AN533" s="171"/>
      <c r="AO533" s="162"/>
    </row>
    <row r="534" spans="39:41" x14ac:dyDescent="0.2">
      <c r="AM534" s="171"/>
      <c r="AN534" s="171"/>
      <c r="AO534" s="162"/>
    </row>
    <row r="535" spans="39:41" x14ac:dyDescent="0.2">
      <c r="AM535" s="171"/>
      <c r="AN535" s="171"/>
      <c r="AO535" s="162"/>
    </row>
    <row r="536" spans="39:41" x14ac:dyDescent="0.2">
      <c r="AM536" s="171"/>
      <c r="AN536" s="171"/>
      <c r="AO536" s="162"/>
    </row>
    <row r="537" spans="39:41" x14ac:dyDescent="0.2">
      <c r="AM537" s="171"/>
      <c r="AN537" s="171"/>
      <c r="AO537" s="162"/>
    </row>
    <row r="538" spans="39:41" x14ac:dyDescent="0.2">
      <c r="AM538" s="171"/>
      <c r="AN538" s="171"/>
      <c r="AO538" s="162"/>
    </row>
    <row r="539" spans="39:41" x14ac:dyDescent="0.2">
      <c r="AM539" s="171"/>
      <c r="AN539" s="171"/>
      <c r="AO539" s="162"/>
    </row>
    <row r="540" spans="39:41" x14ac:dyDescent="0.2">
      <c r="AM540" s="171"/>
      <c r="AN540" s="171"/>
      <c r="AO540" s="162"/>
    </row>
    <row r="541" spans="39:41" x14ac:dyDescent="0.2">
      <c r="AM541" s="171"/>
      <c r="AN541" s="171"/>
      <c r="AO541" s="162"/>
    </row>
    <row r="542" spans="39:41" x14ac:dyDescent="0.2">
      <c r="AM542" s="171"/>
      <c r="AN542" s="171"/>
      <c r="AO542" s="162"/>
    </row>
    <row r="543" spans="39:41" x14ac:dyDescent="0.2">
      <c r="AM543" s="171"/>
      <c r="AN543" s="171"/>
      <c r="AO543" s="162"/>
    </row>
    <row r="544" spans="39:41" x14ac:dyDescent="0.2">
      <c r="AM544" s="171"/>
      <c r="AN544" s="171"/>
      <c r="AO544" s="162"/>
    </row>
    <row r="545" spans="39:41" x14ac:dyDescent="0.2">
      <c r="AM545" s="171"/>
      <c r="AN545" s="171"/>
      <c r="AO545" s="162"/>
    </row>
    <row r="546" spans="39:41" x14ac:dyDescent="0.2">
      <c r="AM546" s="171"/>
      <c r="AN546" s="171"/>
      <c r="AO546" s="162"/>
    </row>
    <row r="547" spans="39:41" x14ac:dyDescent="0.2">
      <c r="AM547" s="171"/>
      <c r="AN547" s="171"/>
      <c r="AO547" s="162"/>
    </row>
    <row r="548" spans="39:41" x14ac:dyDescent="0.2">
      <c r="AM548" s="171"/>
      <c r="AN548" s="171"/>
      <c r="AO548" s="162"/>
    </row>
    <row r="549" spans="39:41" x14ac:dyDescent="0.2">
      <c r="AM549" s="171"/>
      <c r="AN549" s="171"/>
      <c r="AO549" s="162"/>
    </row>
    <row r="550" spans="39:41" x14ac:dyDescent="0.2">
      <c r="AM550" s="171"/>
      <c r="AN550" s="171"/>
      <c r="AO550" s="162"/>
    </row>
    <row r="551" spans="39:41" x14ac:dyDescent="0.2">
      <c r="AM551" s="171"/>
      <c r="AN551" s="171"/>
      <c r="AO551" s="162"/>
    </row>
    <row r="552" spans="39:41" x14ac:dyDescent="0.2">
      <c r="AM552" s="171"/>
      <c r="AN552" s="171"/>
      <c r="AO552" s="162"/>
    </row>
    <row r="553" spans="39:41" x14ac:dyDescent="0.2">
      <c r="AM553" s="171"/>
      <c r="AN553" s="171"/>
      <c r="AO553" s="162"/>
    </row>
    <row r="554" spans="39:41" x14ac:dyDescent="0.2">
      <c r="AM554" s="171"/>
      <c r="AN554" s="171"/>
      <c r="AO554" s="162"/>
    </row>
    <row r="555" spans="39:41" x14ac:dyDescent="0.2">
      <c r="AM555" s="171"/>
      <c r="AN555" s="171"/>
      <c r="AO555" s="162"/>
    </row>
    <row r="556" spans="39:41" x14ac:dyDescent="0.2">
      <c r="AM556" s="171"/>
      <c r="AN556" s="171"/>
      <c r="AO556" s="162"/>
    </row>
    <row r="557" spans="39:41" x14ac:dyDescent="0.2">
      <c r="AM557" s="171"/>
      <c r="AN557" s="171"/>
      <c r="AO557" s="162"/>
    </row>
    <row r="558" spans="39:41" x14ac:dyDescent="0.2">
      <c r="AM558" s="171"/>
      <c r="AN558" s="171"/>
      <c r="AO558" s="162"/>
    </row>
    <row r="559" spans="39:41" x14ac:dyDescent="0.2">
      <c r="AM559" s="171"/>
      <c r="AN559" s="171"/>
      <c r="AO559" s="162"/>
    </row>
    <row r="560" spans="39:41" x14ac:dyDescent="0.2">
      <c r="AM560" s="171"/>
      <c r="AN560" s="171"/>
      <c r="AO560" s="162"/>
    </row>
    <row r="561" spans="39:41" x14ac:dyDescent="0.2">
      <c r="AM561" s="171"/>
      <c r="AN561" s="171"/>
      <c r="AO561" s="162"/>
    </row>
    <row r="562" spans="39:41" x14ac:dyDescent="0.2">
      <c r="AM562" s="171"/>
      <c r="AN562" s="171"/>
      <c r="AO562" s="162"/>
    </row>
    <row r="563" spans="39:41" x14ac:dyDescent="0.2">
      <c r="AM563" s="171"/>
      <c r="AN563" s="171"/>
      <c r="AO563" s="162"/>
    </row>
    <row r="564" spans="39:41" x14ac:dyDescent="0.2">
      <c r="AM564" s="171"/>
      <c r="AN564" s="171"/>
      <c r="AO564" s="162"/>
    </row>
    <row r="565" spans="39:41" x14ac:dyDescent="0.2">
      <c r="AM565" s="171"/>
      <c r="AN565" s="171"/>
      <c r="AO565" s="162"/>
    </row>
    <row r="566" spans="39:41" x14ac:dyDescent="0.2">
      <c r="AM566" s="171"/>
      <c r="AN566" s="171"/>
      <c r="AO566" s="162"/>
    </row>
    <row r="567" spans="39:41" x14ac:dyDescent="0.2">
      <c r="AM567" s="171"/>
      <c r="AN567" s="171"/>
      <c r="AO567" s="162"/>
    </row>
    <row r="568" spans="39:41" x14ac:dyDescent="0.2">
      <c r="AM568" s="171"/>
      <c r="AN568" s="171"/>
      <c r="AO568" s="162"/>
    </row>
    <row r="569" spans="39:41" x14ac:dyDescent="0.2">
      <c r="AM569" s="171"/>
      <c r="AN569" s="171"/>
      <c r="AO569" s="162"/>
    </row>
    <row r="570" spans="39:41" x14ac:dyDescent="0.2">
      <c r="AM570" s="171"/>
      <c r="AN570" s="171"/>
      <c r="AO570" s="162"/>
    </row>
    <row r="571" spans="39:41" x14ac:dyDescent="0.2">
      <c r="AM571" s="171"/>
      <c r="AN571" s="171"/>
      <c r="AO571" s="162"/>
    </row>
    <row r="572" spans="39:41" x14ac:dyDescent="0.2">
      <c r="AM572" s="171"/>
      <c r="AN572" s="171"/>
      <c r="AO572" s="162"/>
    </row>
    <row r="573" spans="39:41" x14ac:dyDescent="0.2">
      <c r="AM573" s="171"/>
      <c r="AN573" s="171"/>
      <c r="AO573" s="162"/>
    </row>
    <row r="574" spans="39:41" x14ac:dyDescent="0.2">
      <c r="AM574" s="171"/>
      <c r="AN574" s="171"/>
      <c r="AO574" s="162"/>
    </row>
    <row r="575" spans="39:41" x14ac:dyDescent="0.2">
      <c r="AM575" s="171"/>
      <c r="AN575" s="171"/>
      <c r="AO575" s="162"/>
    </row>
    <row r="576" spans="39:41" x14ac:dyDescent="0.2">
      <c r="AM576" s="171"/>
      <c r="AN576" s="171"/>
      <c r="AO576" s="162"/>
    </row>
    <row r="577" spans="2:41" x14ac:dyDescent="0.2">
      <c r="AM577" s="171"/>
      <c r="AN577" s="171"/>
      <c r="AO577" s="162"/>
    </row>
    <row r="578" spans="2:41" x14ac:dyDescent="0.2">
      <c r="AM578" s="171"/>
      <c r="AN578" s="171"/>
      <c r="AO578" s="162"/>
    </row>
    <row r="579" spans="2:41" x14ac:dyDescent="0.2">
      <c r="AM579" s="171"/>
      <c r="AN579" s="171"/>
      <c r="AO579" s="162"/>
    </row>
    <row r="580" spans="2:41" x14ac:dyDescent="0.2">
      <c r="AM580" s="171"/>
      <c r="AN580" s="171"/>
      <c r="AO580" s="162"/>
    </row>
    <row r="581" spans="2:41" x14ac:dyDescent="0.2">
      <c r="B581" s="155">
        <v>0</v>
      </c>
      <c r="AM581" s="171"/>
      <c r="AN581" s="171"/>
      <c r="AO581" s="162"/>
    </row>
  </sheetData>
  <dataConsolidate/>
  <mergeCells count="119">
    <mergeCell ref="A46:B46"/>
    <mergeCell ref="S38:V38"/>
    <mergeCell ref="S37:V37"/>
    <mergeCell ref="A34:E34"/>
    <mergeCell ref="K34:N34"/>
    <mergeCell ref="F39:J39"/>
    <mergeCell ref="A38:E38"/>
    <mergeCell ref="F38:J38"/>
    <mergeCell ref="A40:E40"/>
    <mergeCell ref="F40:J40"/>
    <mergeCell ref="K40:N40"/>
    <mergeCell ref="C46:Q46"/>
    <mergeCell ref="K42:N42"/>
    <mergeCell ref="C42:J42"/>
    <mergeCell ref="F36:J36"/>
    <mergeCell ref="K39:N39"/>
    <mergeCell ref="F37:J37"/>
    <mergeCell ref="A1:X1"/>
    <mergeCell ref="S2:X2"/>
    <mergeCell ref="M2:R2"/>
    <mergeCell ref="G2:L2"/>
    <mergeCell ref="A2:F2"/>
    <mergeCell ref="M3:R4"/>
    <mergeCell ref="M7:R7"/>
    <mergeCell ref="S3:X4"/>
    <mergeCell ref="M5:X5"/>
    <mergeCell ref="S6:X6"/>
    <mergeCell ref="S7:X7"/>
    <mergeCell ref="M6:R6"/>
    <mergeCell ref="G7:L7"/>
    <mergeCell ref="A7:F7"/>
    <mergeCell ref="A3:F4"/>
    <mergeCell ref="G5:J5"/>
    <mergeCell ref="G3:L4"/>
    <mergeCell ref="G6:L6"/>
    <mergeCell ref="A6:F6"/>
    <mergeCell ref="A17:L17"/>
    <mergeCell ref="N10:W16"/>
    <mergeCell ref="A35:E35"/>
    <mergeCell ref="E8:F8"/>
    <mergeCell ref="A8:C8"/>
    <mergeCell ref="B10:K10"/>
    <mergeCell ref="B11:K16"/>
    <mergeCell ref="K8:L8"/>
    <mergeCell ref="H8:I8"/>
    <mergeCell ref="A9:L9"/>
    <mergeCell ref="A19:F19"/>
    <mergeCell ref="F35:J35"/>
    <mergeCell ref="AS12:AX12"/>
    <mergeCell ref="M8:R8"/>
    <mergeCell ref="AA8:AB10"/>
    <mergeCell ref="AA11:AB11"/>
    <mergeCell ref="AA12:AB13"/>
    <mergeCell ref="AS13:AX13"/>
    <mergeCell ref="S8:U8"/>
    <mergeCell ref="M9:X9"/>
    <mergeCell ref="V8:X8"/>
    <mergeCell ref="AS14:AX14"/>
    <mergeCell ref="AS15:AX15"/>
    <mergeCell ref="AS16:AX16"/>
    <mergeCell ref="A29:F32"/>
    <mergeCell ref="A27:F28"/>
    <mergeCell ref="F34:J34"/>
    <mergeCell ref="G26:N26"/>
    <mergeCell ref="N51:R51"/>
    <mergeCell ref="I51:M51"/>
    <mergeCell ref="S40:V40"/>
    <mergeCell ref="O37:R37"/>
    <mergeCell ref="S39:V39"/>
    <mergeCell ref="O38:R38"/>
    <mergeCell ref="K38:N38"/>
    <mergeCell ref="O39:R39"/>
    <mergeCell ref="A26:F26"/>
    <mergeCell ref="R49:X49"/>
    <mergeCell ref="R48:X48"/>
    <mergeCell ref="R47:X47"/>
    <mergeCell ref="R46:X46"/>
    <mergeCell ref="C49:Q49"/>
    <mergeCell ref="C48:Q48"/>
    <mergeCell ref="A48:B48"/>
    <mergeCell ref="C47:Q47"/>
    <mergeCell ref="S51:T51"/>
    <mergeCell ref="U51:W51"/>
    <mergeCell ref="G19:N19"/>
    <mergeCell ref="P21:V21"/>
    <mergeCell ref="S35:V35"/>
    <mergeCell ref="O34:R34"/>
    <mergeCell ref="P20:V20"/>
    <mergeCell ref="O35:R35"/>
    <mergeCell ref="K37:N37"/>
    <mergeCell ref="K35:N35"/>
    <mergeCell ref="B51:G51"/>
    <mergeCell ref="A49:B49"/>
    <mergeCell ref="O40:R40"/>
    <mergeCell ref="R45:X45"/>
    <mergeCell ref="S42:V42"/>
    <mergeCell ref="O42:R42"/>
    <mergeCell ref="K36:N36"/>
    <mergeCell ref="A47:B47"/>
    <mergeCell ref="C45:Q45"/>
    <mergeCell ref="A44:X44"/>
    <mergeCell ref="A45:B45"/>
    <mergeCell ref="A36:E36"/>
    <mergeCell ref="A37:E37"/>
    <mergeCell ref="A39:E39"/>
    <mergeCell ref="AS17:AX17"/>
    <mergeCell ref="AS19:AX19"/>
    <mergeCell ref="AS18:AX18"/>
    <mergeCell ref="O19:X19"/>
    <mergeCell ref="AD29:AF29"/>
    <mergeCell ref="AS20:AX20"/>
    <mergeCell ref="AC28:AC29"/>
    <mergeCell ref="AB28:AB29"/>
    <mergeCell ref="S36:V36"/>
    <mergeCell ref="O36:R36"/>
    <mergeCell ref="S34:V34"/>
    <mergeCell ref="AB26:AE26"/>
    <mergeCell ref="AB30:AB31"/>
    <mergeCell ref="AC30:AC31"/>
  </mergeCells>
  <phoneticPr fontId="8" type="noConversion"/>
  <conditionalFormatting sqref="N10:W16">
    <cfRule type="containsBlanks" dxfId="5" priority="8">
      <formula>LEN(TRIM(N10))=0</formula>
    </cfRule>
    <cfRule type="containsBlanks" dxfId="4" priority="9">
      <formula>LEN(TRIM(N10))=0</formula>
    </cfRule>
  </conditionalFormatting>
  <conditionalFormatting sqref="B11:K16">
    <cfRule type="containsBlanks" dxfId="3" priority="10">
      <formula>LEN(TRIM(B11))=0</formula>
    </cfRule>
    <cfRule type="containsBlanks" dxfId="2" priority="11">
      <formula>LEN(TRIM(B11))=0</formula>
    </cfRule>
  </conditionalFormatting>
  <conditionalFormatting sqref="B10:K10">
    <cfRule type="containsBlanks" dxfId="1" priority="12">
      <formula>LEN(TRIM(B10))=0</formula>
    </cfRule>
  </conditionalFormatting>
  <conditionalFormatting sqref="M3:R4">
    <cfRule type="containsBlanks" dxfId="0" priority="7">
      <formula>LEN(TRIM(M3))=0</formula>
    </cfRule>
  </conditionalFormatting>
  <dataValidations count="4">
    <dataValidation type="list" errorStyle="warning" allowBlank="1" showInputMessage="1" showErrorMessage="1" errorTitle="Inconnu" error="Inconnu" sqref="A3:F4">
      <formula1>$AO$22:$AO$122</formula1>
    </dataValidation>
    <dataValidation type="list" allowBlank="1" showInputMessage="1" showErrorMessage="1" sqref="A35:A40 B36:E40">
      <formula1>$AO$22:$AO$122</formula1>
    </dataValidation>
    <dataValidation type="list" errorStyle="warning" allowBlank="1" showInputMessage="1" showErrorMessage="1" errorTitle="Non valide" error="Invalide" sqref="M3:R4">
      <formula1>$AM$21:$AM$525</formula1>
    </dataValidation>
    <dataValidation type="list" allowBlank="1" showInputMessage="1" showErrorMessage="1" sqref="G3:L4">
      <formula1>$AN$21:$AN$527</formula1>
    </dataValidation>
  </dataValidations>
  <printOptions horizontalCentered="1" verticalCentered="1"/>
  <pageMargins left="0.51181102362204722" right="0.51181102362204722" top="0.55118110236220474" bottom="0.35433070866141736" header="0.11811023622047245" footer="0.31496062992125984"/>
  <pageSetup paperSize="9" orientation="portrait" r:id="rId1"/>
  <headerFooter>
    <oddHeader>&amp;L&amp;G&amp;R&amp;D</oddHeader>
    <oddFooter>&amp;CPage &amp;P&amp;R&amp;Z&amp;F</oddFooter>
  </headerFooter>
  <drawing r:id="rId2"/>
  <legacyDrawing r:id="rId3"/>
  <legacyDrawingHF r:id="rId4"/>
  <picture r:id="rId5"/>
  <controls>
    <mc:AlternateContent xmlns:mc="http://schemas.openxmlformats.org/markup-compatibility/2006">
      <mc:Choice Requires="x14">
        <control shapeId="2702" r:id="rId6" name="CommandButton_R_Bilan">
          <controlPr defaultSize="0" print="0" autoLine="0" r:id="rId7">
            <anchor moveWithCells="1">
              <from>
                <xdr:col>28</xdr:col>
                <xdr:colOff>990600</xdr:colOff>
                <xdr:row>33</xdr:row>
                <xdr:rowOff>0</xdr:rowOff>
              </from>
              <to>
                <xdr:col>37</xdr:col>
                <xdr:colOff>114300</xdr:colOff>
                <xdr:row>35</xdr:row>
                <xdr:rowOff>19050</xdr:rowOff>
              </to>
            </anchor>
          </controlPr>
        </control>
      </mc:Choice>
      <mc:Fallback>
        <control shapeId="2702" r:id="rId6" name="CommandButton_R_Bilan"/>
      </mc:Fallback>
    </mc:AlternateContent>
    <mc:AlternateContent xmlns:mc="http://schemas.openxmlformats.org/markup-compatibility/2006">
      <mc:Choice Requires="x14">
        <control shapeId="2698" r:id="rId8" name="CommandButton_Rech_OT">
          <controlPr defaultSize="0" print="0" autoLine="0" r:id="rId9">
            <anchor moveWithCells="1">
              <from>
                <xdr:col>26</xdr:col>
                <xdr:colOff>0</xdr:colOff>
                <xdr:row>40</xdr:row>
                <xdr:rowOff>114300</xdr:rowOff>
              </from>
              <to>
                <xdr:col>28</xdr:col>
                <xdr:colOff>142875</xdr:colOff>
                <xdr:row>43</xdr:row>
                <xdr:rowOff>0</xdr:rowOff>
              </to>
            </anchor>
          </controlPr>
        </control>
      </mc:Choice>
      <mc:Fallback>
        <control shapeId="2698" r:id="rId8" name="CommandButton_Rech_OT"/>
      </mc:Fallback>
    </mc:AlternateContent>
    <mc:AlternateContent xmlns:mc="http://schemas.openxmlformats.org/markup-compatibility/2006">
      <mc:Choice Requires="x14">
        <control shapeId="2689" r:id="rId10" name="CommandButton4">
          <controlPr defaultSize="0" print="0" autoLine="0" r:id="rId11">
            <anchor moveWithCells="1">
              <from>
                <xdr:col>27</xdr:col>
                <xdr:colOff>752475</xdr:colOff>
                <xdr:row>7</xdr:row>
                <xdr:rowOff>66675</xdr:rowOff>
              </from>
              <to>
                <xdr:col>27</xdr:col>
                <xdr:colOff>1114425</xdr:colOff>
                <xdr:row>9</xdr:row>
                <xdr:rowOff>38100</xdr:rowOff>
              </to>
            </anchor>
          </controlPr>
        </control>
      </mc:Choice>
      <mc:Fallback>
        <control shapeId="2689" r:id="rId10" name="CommandButton4"/>
      </mc:Fallback>
    </mc:AlternateContent>
    <mc:AlternateContent xmlns:mc="http://schemas.openxmlformats.org/markup-compatibility/2006">
      <mc:Choice Requires="x14">
        <control shapeId="2688" r:id="rId12" name="CommandButton3">
          <controlPr defaultSize="0" print="0" autoLine="0" r:id="rId13">
            <anchor moveWithCells="1">
              <from>
                <xdr:col>27</xdr:col>
                <xdr:colOff>238125</xdr:colOff>
                <xdr:row>7</xdr:row>
                <xdr:rowOff>57150</xdr:rowOff>
              </from>
              <to>
                <xdr:col>27</xdr:col>
                <xdr:colOff>600075</xdr:colOff>
                <xdr:row>9</xdr:row>
                <xdr:rowOff>28575</xdr:rowOff>
              </to>
            </anchor>
          </controlPr>
        </control>
      </mc:Choice>
      <mc:Fallback>
        <control shapeId="2688" r:id="rId12" name="CommandButton3"/>
      </mc:Fallback>
    </mc:AlternateContent>
    <mc:AlternateContent xmlns:mc="http://schemas.openxmlformats.org/markup-compatibility/2006">
      <mc:Choice Requires="x14">
        <control shapeId="2667" r:id="rId14" name="CommandButtonGamme">
          <controlPr defaultSize="0" print="0" autoLine="0" r:id="rId15">
            <anchor moveWithCells="1">
              <from>
                <xdr:col>38</xdr:col>
                <xdr:colOff>485775</xdr:colOff>
                <xdr:row>6</xdr:row>
                <xdr:rowOff>38100</xdr:rowOff>
              </from>
              <to>
                <xdr:col>39</xdr:col>
                <xdr:colOff>1162050</xdr:colOff>
                <xdr:row>8</xdr:row>
                <xdr:rowOff>19050</xdr:rowOff>
              </to>
            </anchor>
          </controlPr>
        </control>
      </mc:Choice>
      <mc:Fallback>
        <control shapeId="2667" r:id="rId14" name="CommandButtonGamme"/>
      </mc:Fallback>
    </mc:AlternateContent>
    <mc:AlternateContent xmlns:mc="http://schemas.openxmlformats.org/markup-compatibility/2006">
      <mc:Choice Requires="x14">
        <control shapeId="2666" r:id="rId16" name="CommandButton2">
          <controlPr defaultSize="0" print="0" autoLine="0" r:id="rId17">
            <anchor moveWithCells="1">
              <from>
                <xdr:col>27</xdr:col>
                <xdr:colOff>1228725</xdr:colOff>
                <xdr:row>7</xdr:row>
                <xdr:rowOff>57150</xdr:rowOff>
              </from>
              <to>
                <xdr:col>27</xdr:col>
                <xdr:colOff>1514475</xdr:colOff>
                <xdr:row>10</xdr:row>
                <xdr:rowOff>9525</xdr:rowOff>
              </to>
            </anchor>
          </controlPr>
        </control>
      </mc:Choice>
      <mc:Fallback>
        <control shapeId="2666" r:id="rId16" name="CommandButton2"/>
      </mc:Fallback>
    </mc:AlternateContent>
    <mc:AlternateContent xmlns:mc="http://schemas.openxmlformats.org/markup-compatibility/2006">
      <mc:Choice Requires="x14">
        <control shapeId="2665" r:id="rId18" name="CommandButton1">
          <controlPr defaultSize="0" print="0" autoLine="0" r:id="rId19">
            <anchor moveWithCells="1">
              <from>
                <xdr:col>26</xdr:col>
                <xdr:colOff>85725</xdr:colOff>
                <xdr:row>7</xdr:row>
                <xdr:rowOff>47625</xdr:rowOff>
              </from>
              <to>
                <xdr:col>27</xdr:col>
                <xdr:colOff>123825</xdr:colOff>
                <xdr:row>10</xdr:row>
                <xdr:rowOff>0</xdr:rowOff>
              </to>
            </anchor>
          </controlPr>
        </control>
      </mc:Choice>
      <mc:Fallback>
        <control shapeId="2665" r:id="rId18" name="CommandButton1"/>
      </mc:Fallback>
    </mc:AlternateContent>
    <mc:AlternateContent xmlns:mc="http://schemas.openxmlformats.org/markup-compatibility/2006">
      <mc:Choice Requires="x14">
        <control shapeId="2480" r:id="rId20" name="CommandButtonNvxDem">
          <controlPr defaultSize="0" print="0" autoLine="0" r:id="rId21">
            <anchor moveWithCells="1">
              <from>
                <xdr:col>28</xdr:col>
                <xdr:colOff>428625</xdr:colOff>
                <xdr:row>4</xdr:row>
                <xdr:rowOff>19050</xdr:rowOff>
              </from>
              <to>
                <xdr:col>32</xdr:col>
                <xdr:colOff>47625</xdr:colOff>
                <xdr:row>7</xdr:row>
                <xdr:rowOff>76200</xdr:rowOff>
              </to>
            </anchor>
          </controlPr>
        </control>
      </mc:Choice>
      <mc:Fallback>
        <control shapeId="2480" r:id="rId20" name="CommandButtonNvxDem"/>
      </mc:Fallback>
    </mc:AlternateContent>
    <mc:AlternateContent xmlns:mc="http://schemas.openxmlformats.org/markup-compatibility/2006">
      <mc:Choice Requires="x14">
        <control shapeId="2416" r:id="rId22" name="CommandButtonAbandonner">
          <controlPr defaultSize="0" print="0" autoLine="0" r:id="rId23">
            <anchor moveWithCells="1">
              <from>
                <xdr:col>28</xdr:col>
                <xdr:colOff>400050</xdr:colOff>
                <xdr:row>20</xdr:row>
                <xdr:rowOff>152400</xdr:rowOff>
              </from>
              <to>
                <xdr:col>32</xdr:col>
                <xdr:colOff>19050</xdr:colOff>
                <xdr:row>23</xdr:row>
                <xdr:rowOff>66675</xdr:rowOff>
              </to>
            </anchor>
          </controlPr>
        </control>
      </mc:Choice>
      <mc:Fallback>
        <control shapeId="2416" r:id="rId22" name="CommandButtonAbandonner"/>
      </mc:Fallback>
    </mc:AlternateContent>
    <mc:AlternateContent xmlns:mc="http://schemas.openxmlformats.org/markup-compatibility/2006">
      <mc:Choice Requires="x14">
        <control shapeId="2206" r:id="rId24" name="CommandButtonPreventif">
          <controlPr defaultSize="0" print="0" autoLine="0" autoPict="0" r:id="rId25">
            <anchor moveWithCells="1">
              <from>
                <xdr:col>28</xdr:col>
                <xdr:colOff>438150</xdr:colOff>
                <xdr:row>14</xdr:row>
                <xdr:rowOff>114300</xdr:rowOff>
              </from>
              <to>
                <xdr:col>32</xdr:col>
                <xdr:colOff>57150</xdr:colOff>
                <xdr:row>17</xdr:row>
                <xdr:rowOff>57150</xdr:rowOff>
              </to>
            </anchor>
          </controlPr>
        </control>
      </mc:Choice>
      <mc:Fallback>
        <control shapeId="2206" r:id="rId24" name="CommandButtonPreventif"/>
      </mc:Fallback>
    </mc:AlternateContent>
    <mc:AlternateContent xmlns:mc="http://schemas.openxmlformats.org/markup-compatibility/2006">
      <mc:Choice Requires="x14">
        <control shapeId="2181" r:id="rId26" name="CommandButtonImprimer">
          <controlPr defaultSize="0" print="0" autoLine="0" r:id="rId27">
            <anchor moveWithCells="1">
              <from>
                <xdr:col>38</xdr:col>
                <xdr:colOff>457200</xdr:colOff>
                <xdr:row>10</xdr:row>
                <xdr:rowOff>47625</xdr:rowOff>
              </from>
              <to>
                <xdr:col>39</xdr:col>
                <xdr:colOff>1133475</xdr:colOff>
                <xdr:row>12</xdr:row>
                <xdr:rowOff>85725</xdr:rowOff>
              </to>
            </anchor>
          </controlPr>
        </control>
      </mc:Choice>
      <mc:Fallback>
        <control shapeId="2181" r:id="rId26" name="CommandButtonImprimer"/>
      </mc:Fallback>
    </mc:AlternateContent>
    <mc:AlternateContent xmlns:mc="http://schemas.openxmlformats.org/markup-compatibility/2006">
      <mc:Choice Requires="x14">
        <control shapeId="2082" r:id="rId28" name="CommandButtonRecherche">
          <controlPr defaultSize="0" print="0" autoLine="0" r:id="rId29">
            <anchor moveWithCells="1">
              <from>
                <xdr:col>26</xdr:col>
                <xdr:colOff>66675</xdr:colOff>
                <xdr:row>4</xdr:row>
                <xdr:rowOff>66675</xdr:rowOff>
              </from>
              <to>
                <xdr:col>27</xdr:col>
                <xdr:colOff>1514475</xdr:colOff>
                <xdr:row>6</xdr:row>
                <xdr:rowOff>142875</xdr:rowOff>
              </to>
            </anchor>
          </controlPr>
        </control>
      </mc:Choice>
      <mc:Fallback>
        <control shapeId="2082" r:id="rId28" name="CommandButtonRecherche"/>
      </mc:Fallback>
    </mc:AlternateContent>
    <mc:AlternateContent xmlns:mc="http://schemas.openxmlformats.org/markup-compatibility/2006">
      <mc:Choice Requires="x14">
        <control shapeId="2050" r:id="rId30" name="CommandButtonNouvelleFiche">
          <controlPr defaultSize="0" print="0" autoLine="0" autoPict="0" r:id="rId31">
            <anchor moveWithCells="1">
              <from>
                <xdr:col>27</xdr:col>
                <xdr:colOff>209550</xdr:colOff>
                <xdr:row>0</xdr:row>
                <xdr:rowOff>123825</xdr:rowOff>
              </from>
              <to>
                <xdr:col>30</xdr:col>
                <xdr:colOff>38100</xdr:colOff>
                <xdr:row>2</xdr:row>
                <xdr:rowOff>142875</xdr:rowOff>
              </to>
            </anchor>
          </controlPr>
        </control>
      </mc:Choice>
      <mc:Fallback>
        <control shapeId="2050" r:id="rId30" name="CommandButtonNouvelleFiche"/>
      </mc:Fallback>
    </mc:AlternateContent>
    <mc:AlternateContent xmlns:mc="http://schemas.openxmlformats.org/markup-compatibility/2006">
      <mc:Choice Requires="x14">
        <control shapeId="2049" r:id="rId32" name="CommandButtonValider">
          <controlPr defaultSize="0" print="0" autoLine="0" autoPict="0" r:id="rId33">
            <anchor moveWithCells="1">
              <from>
                <xdr:col>27</xdr:col>
                <xdr:colOff>85725</xdr:colOff>
                <xdr:row>20</xdr:row>
                <xdr:rowOff>161925</xdr:rowOff>
              </from>
              <to>
                <xdr:col>27</xdr:col>
                <xdr:colOff>1524000</xdr:colOff>
                <xdr:row>23</xdr:row>
                <xdr:rowOff>9525</xdr:rowOff>
              </to>
            </anchor>
          </controlPr>
        </control>
      </mc:Choice>
      <mc:Fallback>
        <control shapeId="2049" r:id="rId32" name="CommandButtonValider"/>
      </mc:Fallback>
    </mc:AlternateContent>
    <mc:AlternateContent xmlns:mc="http://schemas.openxmlformats.org/markup-compatibility/2006">
      <mc:Choice Requires="x14">
        <control shapeId="2694" r:id="rId34" name="CommandButton_MAJ_equip">
          <controlPr defaultSize="0" print="0" autoLine="0" r:id="rId35">
            <anchor moveWithCells="1">
              <from>
                <xdr:col>28</xdr:col>
                <xdr:colOff>438150</xdr:colOff>
                <xdr:row>8</xdr:row>
                <xdr:rowOff>161925</xdr:rowOff>
              </from>
              <to>
                <xdr:col>32</xdr:col>
                <xdr:colOff>57150</xdr:colOff>
                <xdr:row>12</xdr:row>
                <xdr:rowOff>9525</xdr:rowOff>
              </to>
            </anchor>
          </controlPr>
        </control>
      </mc:Choice>
      <mc:Fallback>
        <control shapeId="2694" r:id="rId34" name="CommandButton_MAJ_equip"/>
      </mc:Fallback>
    </mc:AlternateContent>
    <mc:AlternateContent xmlns:mc="http://schemas.openxmlformats.org/markup-compatibility/2006">
      <mc:Choice Requires="x14">
        <control shapeId="2697" r:id="rId36" name="CommandButton_R_OT_non_sold">
          <controlPr defaultSize="0" print="0" autoLine="0" r:id="rId37">
            <anchor moveWithCells="1">
              <from>
                <xdr:col>26</xdr:col>
                <xdr:colOff>0</xdr:colOff>
                <xdr:row>33</xdr:row>
                <xdr:rowOff>0</xdr:rowOff>
              </from>
              <to>
                <xdr:col>28</xdr:col>
                <xdr:colOff>142875</xdr:colOff>
                <xdr:row>35</xdr:row>
                <xdr:rowOff>19050</xdr:rowOff>
              </to>
            </anchor>
          </controlPr>
        </control>
      </mc:Choice>
      <mc:Fallback>
        <control shapeId="2697" r:id="rId36" name="CommandButton_R_OT_non_sold"/>
      </mc:Fallback>
    </mc:AlternateContent>
    <mc:AlternateContent xmlns:mc="http://schemas.openxmlformats.org/markup-compatibility/2006">
      <mc:Choice Requires="x14">
        <control shapeId="2705" r:id="rId38" name="CommandButton_R_Planning">
          <controlPr defaultSize="0" print="0" autoLine="0" r:id="rId39">
            <anchor moveWithCells="1">
              <from>
                <xdr:col>38</xdr:col>
                <xdr:colOff>476250</xdr:colOff>
                <xdr:row>1</xdr:row>
                <xdr:rowOff>9525</xdr:rowOff>
              </from>
              <to>
                <xdr:col>39</xdr:col>
                <xdr:colOff>1152525</xdr:colOff>
                <xdr:row>2</xdr:row>
                <xdr:rowOff>152400</xdr:rowOff>
              </to>
            </anchor>
          </controlPr>
        </control>
      </mc:Choice>
      <mc:Fallback>
        <control shapeId="2705" r:id="rId38" name="CommandButton_R_Planning"/>
      </mc:Fallback>
    </mc:AlternateContent>
    <mc:AlternateContent xmlns:mc="http://schemas.openxmlformats.org/markup-compatibility/2006">
      <mc:Choice Requires="x14">
        <control shapeId="2706" r:id="rId40" name="CommandButton_R_RHH">
          <controlPr defaultSize="0" print="0" autoLine="0" r:id="rId41">
            <anchor moveWithCells="1">
              <from>
                <xdr:col>28</xdr:col>
                <xdr:colOff>1028700</xdr:colOff>
                <xdr:row>40</xdr:row>
                <xdr:rowOff>114300</xdr:rowOff>
              </from>
              <to>
                <xdr:col>37</xdr:col>
                <xdr:colOff>152400</xdr:colOff>
                <xdr:row>43</xdr:row>
                <xdr:rowOff>0</xdr:rowOff>
              </to>
            </anchor>
          </controlPr>
        </control>
      </mc:Choice>
      <mc:Fallback>
        <control shapeId="2706" r:id="rId40" name="CommandButton_R_RHH"/>
      </mc:Fallback>
    </mc:AlternateContent>
    <mc:AlternateContent xmlns:mc="http://schemas.openxmlformats.org/markup-compatibility/2006">
      <mc:Choice Requires="x14">
        <control shapeId="2052" r:id="rId42" name="Check Box 4">
          <controlPr defaultSize="0" autoFill="0" autoLine="0" autoPict="0" macro="[0]!Feuil1.caseACocher4_QuandClick">
            <anchor moveWithCells="1">
              <from>
                <xdr:col>4</xdr:col>
                <xdr:colOff>9525</xdr:colOff>
                <xdr:row>19</xdr:row>
                <xdr:rowOff>0</xdr:rowOff>
              </from>
              <to>
                <xdr:col>5</xdr:col>
                <xdr:colOff>66675</xdr:colOff>
                <xdr:row>20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4" r:id="rId43" name="Check Box 6">
          <controlPr defaultSize="0" autoFill="0" autoLine="0" autoPict="0" macro="[0]!Feuil1.caseACocher6_QuandClick">
            <anchor moveWithCells="1">
              <from>
                <xdr:col>4</xdr:col>
                <xdr:colOff>9525</xdr:colOff>
                <xdr:row>20</xdr:row>
                <xdr:rowOff>0</xdr:rowOff>
              </from>
              <to>
                <xdr:col>5</xdr:col>
                <xdr:colOff>66675</xdr:colOff>
                <xdr:row>21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5" r:id="rId44" name="Check Box 7">
          <controlPr defaultSize="0" autoFill="0" autoLine="0" autoPict="0" macro="[0]!Feuil1.caseACocher7_QuandClick">
            <anchor moveWithCells="1">
              <from>
                <xdr:col>4</xdr:col>
                <xdr:colOff>9525</xdr:colOff>
                <xdr:row>21</xdr:row>
                <xdr:rowOff>0</xdr:rowOff>
              </from>
              <to>
                <xdr:col>5</xdr:col>
                <xdr:colOff>66675</xdr:colOff>
                <xdr:row>22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6" r:id="rId45" name="Check Box 8">
          <controlPr defaultSize="0" autoFill="0" autoLine="0" autoPict="0" macro="[0]!Feuil1.caseACocher8_QuandClick">
            <anchor moveWithCells="1">
              <from>
                <xdr:col>4</xdr:col>
                <xdr:colOff>9525</xdr:colOff>
                <xdr:row>22</xdr:row>
                <xdr:rowOff>0</xdr:rowOff>
              </from>
              <to>
                <xdr:col>5</xdr:col>
                <xdr:colOff>66675</xdr:colOff>
                <xdr:row>23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7" r:id="rId46" name="Check Box 9">
          <controlPr defaultSize="0" autoFill="0" autoLine="0" autoPict="0" macro="[0]!Feuil1.caseACocher9_QuandClick">
            <anchor moveWithCells="1">
              <from>
                <xdr:col>12</xdr:col>
                <xdr:colOff>9525</xdr:colOff>
                <xdr:row>19</xdr:row>
                <xdr:rowOff>0</xdr:rowOff>
              </from>
              <to>
                <xdr:col>13</xdr:col>
                <xdr:colOff>66675</xdr:colOff>
                <xdr:row>20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8" r:id="rId47" name="Check Box 10">
          <controlPr defaultSize="0" autoFill="0" autoLine="0" autoPict="0" macro="[0]!Feuil1.caseACocher10_QuandClick">
            <anchor moveWithCells="1">
              <from>
                <xdr:col>12</xdr:col>
                <xdr:colOff>9525</xdr:colOff>
                <xdr:row>19</xdr:row>
                <xdr:rowOff>161925</xdr:rowOff>
              </from>
              <to>
                <xdr:col>13</xdr:col>
                <xdr:colOff>66675</xdr:colOff>
                <xdr:row>21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9" r:id="rId48" name="Check Box 11">
          <controlPr defaultSize="0" autoFill="0" autoLine="0" autoPict="0" macro="[0]!Feuil1.caseACocher11_QuandClick">
            <anchor moveWithCells="1">
              <from>
                <xdr:col>12</xdr:col>
                <xdr:colOff>9525</xdr:colOff>
                <xdr:row>20</xdr:row>
                <xdr:rowOff>161925</xdr:rowOff>
              </from>
              <to>
                <xdr:col>13</xdr:col>
                <xdr:colOff>66675</xdr:colOff>
                <xdr:row>22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60" r:id="rId49" name="Check Box 12">
          <controlPr defaultSize="0" autoFill="0" autoLine="0" autoPict="0" macro="[0]!Feuil1.caseACocher12_QuandClick">
            <anchor moveWithCells="1">
              <from>
                <xdr:col>12</xdr:col>
                <xdr:colOff>9525</xdr:colOff>
                <xdr:row>21</xdr:row>
                <xdr:rowOff>161925</xdr:rowOff>
              </from>
              <to>
                <xdr:col>13</xdr:col>
                <xdr:colOff>66675</xdr:colOff>
                <xdr:row>23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61" r:id="rId50" name="Check Box 13">
          <controlPr defaultSize="0" autoFill="0" autoLine="0" autoPict="0" macro="[0]!Feuil1.caseACocher13_QuandClick">
            <anchor moveWithCells="1">
              <from>
                <xdr:col>12</xdr:col>
                <xdr:colOff>9525</xdr:colOff>
                <xdr:row>22</xdr:row>
                <xdr:rowOff>161925</xdr:rowOff>
              </from>
              <to>
                <xdr:col>13</xdr:col>
                <xdr:colOff>66675</xdr:colOff>
                <xdr:row>24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62" r:id="rId51" name="Check Box 14">
          <controlPr defaultSize="0" autoFill="0" autoLine="0" autoPict="0" macro="[0]!Feuil1.caseACocher14_QuandClick">
            <anchor moveWithCells="1">
              <from>
                <xdr:col>12</xdr:col>
                <xdr:colOff>9525</xdr:colOff>
                <xdr:row>24</xdr:row>
                <xdr:rowOff>0</xdr:rowOff>
              </from>
              <to>
                <xdr:col>13</xdr:col>
                <xdr:colOff>66675</xdr:colOff>
                <xdr:row>25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63" r:id="rId52" name="Check Box 15">
          <controlPr defaultSize="0" autoFill="0" autoLine="0" autoPict="0" macro="[0]!Feuil1.caseACocher15_QuandClick">
            <anchor moveWithCells="1">
              <from>
                <xdr:col>12</xdr:col>
                <xdr:colOff>9525</xdr:colOff>
                <xdr:row>26</xdr:row>
                <xdr:rowOff>0</xdr:rowOff>
              </from>
              <to>
                <xdr:col>13</xdr:col>
                <xdr:colOff>66675</xdr:colOff>
                <xdr:row>27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64" r:id="rId53" name="Check Box 16">
          <controlPr defaultSize="0" autoFill="0" autoLine="0" autoPict="0" macro="[0]!Feuil1.caseACocher16_QuandClick">
            <anchor moveWithCells="1">
              <from>
                <xdr:col>12</xdr:col>
                <xdr:colOff>9525</xdr:colOff>
                <xdr:row>26</xdr:row>
                <xdr:rowOff>133350</xdr:rowOff>
              </from>
              <to>
                <xdr:col>13</xdr:col>
                <xdr:colOff>66675</xdr:colOff>
                <xdr:row>28</xdr:row>
                <xdr:rowOff>38100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65" r:id="rId54" name="Check Box 17">
          <controlPr defaultSize="0" autoFill="0" autoLine="0" autoPict="0" macro="[0]!Feuil1.caseACocher17_QuandClick">
            <anchor moveWithCells="1">
              <from>
                <xdr:col>12</xdr:col>
                <xdr:colOff>9525</xdr:colOff>
                <xdr:row>27</xdr:row>
                <xdr:rowOff>133350</xdr:rowOff>
              </from>
              <to>
                <xdr:col>13</xdr:col>
                <xdr:colOff>66675</xdr:colOff>
                <xdr:row>29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66" r:id="rId55" name="Check Box 18">
          <controlPr defaultSize="0" autoFill="0" autoLine="0" autoPict="0" macro="[0]!Feuil1.caseACocher18_QuandClick">
            <anchor moveWithCells="1">
              <from>
                <xdr:col>12</xdr:col>
                <xdr:colOff>9525</xdr:colOff>
                <xdr:row>28</xdr:row>
                <xdr:rowOff>133350</xdr:rowOff>
              </from>
              <to>
                <xdr:col>13</xdr:col>
                <xdr:colOff>66675</xdr:colOff>
                <xdr:row>30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67" r:id="rId56" name="Check Box 19">
          <controlPr defaultSize="0" autoFill="0" autoLine="0" autoPict="0" macro="[0]!Feuil1.caseACocher19_QuandClick">
            <anchor moveWithCells="1">
              <from>
                <xdr:col>12</xdr:col>
                <xdr:colOff>9525</xdr:colOff>
                <xdr:row>29</xdr:row>
                <xdr:rowOff>133350</xdr:rowOff>
              </from>
              <to>
                <xdr:col>13</xdr:col>
                <xdr:colOff>66675</xdr:colOff>
                <xdr:row>31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68" r:id="rId57" name="Check Box 20">
          <controlPr defaultSize="0" autoFill="0" autoLine="0" autoPict="0" macro="[0]!Feuil1.caseACocher20_QuandClick">
            <anchor moveWithCells="1">
              <from>
                <xdr:col>12</xdr:col>
                <xdr:colOff>9525</xdr:colOff>
                <xdr:row>30</xdr:row>
                <xdr:rowOff>133350</xdr:rowOff>
              </from>
              <to>
                <xdr:col>13</xdr:col>
                <xdr:colOff>66675</xdr:colOff>
                <xdr:row>32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69" r:id="rId58" name="Check Box 21">
          <controlPr defaultSize="0" autoFill="0" autoLine="0" autoPict="0" macro="[0]!Feuil1.caseACocher21_QuandClick">
            <anchor moveWithCells="1">
              <from>
                <xdr:col>22</xdr:col>
                <xdr:colOff>9525</xdr:colOff>
                <xdr:row>19</xdr:row>
                <xdr:rowOff>0</xdr:rowOff>
              </from>
              <to>
                <xdr:col>23</xdr:col>
                <xdr:colOff>66675</xdr:colOff>
                <xdr:row>20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70" r:id="rId59" name="Check Box 22">
          <controlPr defaultSize="0" autoFill="0" autoLine="0" autoPict="0" macro="[0]!Feuil1.caseACocher22_QuandClick">
            <anchor moveWithCells="1">
              <from>
                <xdr:col>22</xdr:col>
                <xdr:colOff>9525</xdr:colOff>
                <xdr:row>20</xdr:row>
                <xdr:rowOff>0</xdr:rowOff>
              </from>
              <to>
                <xdr:col>23</xdr:col>
                <xdr:colOff>66675</xdr:colOff>
                <xdr:row>21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71" r:id="rId60" name="Check Box 23">
          <controlPr defaultSize="0" autoFill="0" autoLine="0" autoPict="0" macro="[0]!Feuil1.caseACocher23_QuandClick">
            <anchor moveWithCells="1">
              <from>
                <xdr:col>22</xdr:col>
                <xdr:colOff>9525</xdr:colOff>
                <xdr:row>21</xdr:row>
                <xdr:rowOff>0</xdr:rowOff>
              </from>
              <to>
                <xdr:col>23</xdr:col>
                <xdr:colOff>66675</xdr:colOff>
                <xdr:row>22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72" r:id="rId61" name="Check Box 24">
          <controlPr defaultSize="0" autoFill="0" autoLine="0" autoPict="0" macro="[0]!Feuil1.caseACocher24_QuandClick">
            <anchor moveWithCells="1">
              <from>
                <xdr:col>22</xdr:col>
                <xdr:colOff>9525</xdr:colOff>
                <xdr:row>22</xdr:row>
                <xdr:rowOff>0</xdr:rowOff>
              </from>
              <to>
                <xdr:col>23</xdr:col>
                <xdr:colOff>66675</xdr:colOff>
                <xdr:row>23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73" r:id="rId62" name="Check Box 25">
          <controlPr defaultSize="0" autoFill="0" autoLine="0" autoPict="0" macro="[0]!Feuil1.caseACocher25_QuandClick">
            <anchor moveWithCells="1">
              <from>
                <xdr:col>22</xdr:col>
                <xdr:colOff>9525</xdr:colOff>
                <xdr:row>23</xdr:row>
                <xdr:rowOff>0</xdr:rowOff>
              </from>
              <to>
                <xdr:col>23</xdr:col>
                <xdr:colOff>66675</xdr:colOff>
                <xdr:row>24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74" r:id="rId63" name="Check Box 26">
          <controlPr defaultSize="0" autoFill="0" autoLine="0" autoPict="0" macro="[0]!Feuil1.caseACocher26_QuandClick">
            <anchor moveWithCells="1">
              <from>
                <xdr:col>22</xdr:col>
                <xdr:colOff>9525</xdr:colOff>
                <xdr:row>24</xdr:row>
                <xdr:rowOff>0</xdr:rowOff>
              </from>
              <to>
                <xdr:col>23</xdr:col>
                <xdr:colOff>66675</xdr:colOff>
                <xdr:row>25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75" r:id="rId64" name="Check Box 27">
          <controlPr defaultSize="0" autoFill="0" autoLine="0" autoPict="0" macro="[0]!Feuil1.caseACocher27_QuandClick">
            <anchor moveWithCells="1">
              <from>
                <xdr:col>22</xdr:col>
                <xdr:colOff>9525</xdr:colOff>
                <xdr:row>25</xdr:row>
                <xdr:rowOff>0</xdr:rowOff>
              </from>
              <to>
                <xdr:col>23</xdr:col>
                <xdr:colOff>66675</xdr:colOff>
                <xdr:row>26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76" r:id="rId65" name="Check Box 28">
          <controlPr defaultSize="0" autoFill="0" autoLine="0" autoPict="0" macro="[0]!Feuil1.caseACocher28_QuandClick">
            <anchor moveWithCells="1">
              <from>
                <xdr:col>22</xdr:col>
                <xdr:colOff>9525</xdr:colOff>
                <xdr:row>26</xdr:row>
                <xdr:rowOff>0</xdr:rowOff>
              </from>
              <to>
                <xdr:col>23</xdr:col>
                <xdr:colOff>66675</xdr:colOff>
                <xdr:row>27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77" r:id="rId66" name="Check Box 29">
          <controlPr defaultSize="0" autoFill="0" autoLine="0" autoPict="0" macro="[0]!Feuil1.caseACocher29_QuandClick">
            <anchor moveWithCells="1">
              <from>
                <xdr:col>22</xdr:col>
                <xdr:colOff>9525</xdr:colOff>
                <xdr:row>26</xdr:row>
                <xdr:rowOff>133350</xdr:rowOff>
              </from>
              <to>
                <xdr:col>23</xdr:col>
                <xdr:colOff>66675</xdr:colOff>
                <xdr:row>28</xdr:row>
                <xdr:rowOff>38100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78" r:id="rId67" name="Check Box 30">
          <controlPr defaultSize="0" autoFill="0" autoLine="0" autoPict="0" macro="[0]!Feuil1.caseACocher30_QuandClick">
            <anchor moveWithCells="1">
              <from>
                <xdr:col>22</xdr:col>
                <xdr:colOff>9525</xdr:colOff>
                <xdr:row>27</xdr:row>
                <xdr:rowOff>133350</xdr:rowOff>
              </from>
              <to>
                <xdr:col>23</xdr:col>
                <xdr:colOff>66675</xdr:colOff>
                <xdr:row>29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79" r:id="rId68" name="Check Box 31">
          <controlPr defaultSize="0" autoFill="0" autoLine="0" autoPict="0" macro="[0]!Feuil1.caseACocher31_QuandClick">
            <anchor moveWithCells="1">
              <from>
                <xdr:col>22</xdr:col>
                <xdr:colOff>9525</xdr:colOff>
                <xdr:row>28</xdr:row>
                <xdr:rowOff>133350</xdr:rowOff>
              </from>
              <to>
                <xdr:col>23</xdr:col>
                <xdr:colOff>66675</xdr:colOff>
                <xdr:row>30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80" r:id="rId69" name="Check Box 32">
          <controlPr defaultSize="0" autoFill="0" autoLine="0" autoPict="0" macro="[0]!Feuil1.caseACocher32_QuandClick">
            <anchor moveWithCells="1">
              <from>
                <xdr:col>22</xdr:col>
                <xdr:colOff>9525</xdr:colOff>
                <xdr:row>29</xdr:row>
                <xdr:rowOff>133350</xdr:rowOff>
              </from>
              <to>
                <xdr:col>23</xdr:col>
                <xdr:colOff>66675</xdr:colOff>
                <xdr:row>31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81" r:id="rId70" name="Check Box 33">
          <controlPr defaultSize="0" autoFill="0" autoLine="0" autoPict="0" macro="[0]!Feuil1.caseACocher33_QuandClick">
            <anchor moveWithCells="1">
              <from>
                <xdr:col>22</xdr:col>
                <xdr:colOff>9525</xdr:colOff>
                <xdr:row>30</xdr:row>
                <xdr:rowOff>133350</xdr:rowOff>
              </from>
              <to>
                <xdr:col>23</xdr:col>
                <xdr:colOff>66675</xdr:colOff>
                <xdr:row>32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83" r:id="rId71" name="Check Box 35">
          <controlPr defaultSize="0" autoFill="0" autoLine="0" autoPict="0">
            <anchor moveWithCells="1">
              <from>
                <xdr:col>10</xdr:col>
                <xdr:colOff>9525</xdr:colOff>
                <xdr:row>3</xdr:row>
                <xdr:rowOff>133350</xdr:rowOff>
              </from>
              <to>
                <xdr:col>11</xdr:col>
                <xdr:colOff>66675</xdr:colOff>
                <xdr:row>5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202" r:id="rId72" name="Case à cocher 36">
          <controlPr defaultSize="0" autoFill="0" autoLine="0" autoPict="0" macro="[0]!Feuil1.caseACocher36_QuandClick">
            <anchor moveWithCells="1">
              <from>
                <xdr:col>3</xdr:col>
                <xdr:colOff>9525</xdr:colOff>
                <xdr:row>6</xdr:row>
                <xdr:rowOff>171450</xdr:rowOff>
              </from>
              <to>
                <xdr:col>4</xdr:col>
                <xdr:colOff>66675</xdr:colOff>
                <xdr:row>8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203" r:id="rId73" name="Case à cocher 37">
          <controlPr defaultSize="0" autoFill="0" autoLine="0" autoPict="0" macro="[0]!Feuil1.caseACocher37_QuandClick">
            <anchor moveWithCells="1">
              <from>
                <xdr:col>6</xdr:col>
                <xdr:colOff>9525</xdr:colOff>
                <xdr:row>6</xdr:row>
                <xdr:rowOff>171450</xdr:rowOff>
              </from>
              <to>
                <xdr:col>7</xdr:col>
                <xdr:colOff>66675</xdr:colOff>
                <xdr:row>8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204" r:id="rId74" name="Case à cocher 38">
          <controlPr defaultSize="0" autoFill="0" autoLine="0" autoPict="0" macro="[0]!Feuil1.caseACocher38_QuandClick">
            <anchor moveWithCells="1">
              <from>
                <xdr:col>9</xdr:col>
                <xdr:colOff>9525</xdr:colOff>
                <xdr:row>6</xdr:row>
                <xdr:rowOff>171450</xdr:rowOff>
              </from>
              <to>
                <xdr:col>10</xdr:col>
                <xdr:colOff>66675</xdr:colOff>
                <xdr:row>8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415" r:id="rId75" name="Check Box 367">
          <controlPr defaultSize="0" autoFill="0" autoLine="0" autoPict="0" macro="[0]!Feuil1.caseACocher367_QuandClick">
            <anchor moveWithCells="1">
              <from>
                <xdr:col>4</xdr:col>
                <xdr:colOff>0</xdr:colOff>
                <xdr:row>22</xdr:row>
                <xdr:rowOff>152400</xdr:rowOff>
              </from>
              <to>
                <xdr:col>5</xdr:col>
                <xdr:colOff>57150</xdr:colOff>
                <xdr:row>24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690" r:id="rId76" name="Check Box 642">
          <controlPr defaultSize="0" autoFill="0" autoLine="0" autoPict="0">
            <anchor moveWithCells="1">
              <from>
                <xdr:col>7</xdr:col>
                <xdr:colOff>19050</xdr:colOff>
                <xdr:row>50</xdr:row>
                <xdr:rowOff>0</xdr:rowOff>
              </from>
              <to>
                <xdr:col>8</xdr:col>
                <xdr:colOff>76200</xdr:colOff>
                <xdr:row>51</xdr:row>
                <xdr:rowOff>9525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D4"/>
  <sheetViews>
    <sheetView workbookViewId="0"/>
  </sheetViews>
  <sheetFormatPr baseColWidth="10" defaultRowHeight="15" x14ac:dyDescent="0.25"/>
  <sheetData>
    <row r="1" spans="1:4" x14ac:dyDescent="0.25">
      <c r="A1">
        <v>666</v>
      </c>
      <c r="B1">
        <v>666</v>
      </c>
      <c r="C1">
        <v>666</v>
      </c>
      <c r="D1">
        <v>666</v>
      </c>
    </row>
    <row r="2" spans="1:4" x14ac:dyDescent="0.25">
      <c r="A2">
        <v>666</v>
      </c>
      <c r="B2">
        <v>666</v>
      </c>
      <c r="C2">
        <v>666</v>
      </c>
      <c r="D2">
        <v>666</v>
      </c>
    </row>
    <row r="3" spans="1:4" x14ac:dyDescent="0.25">
      <c r="A3">
        <v>666</v>
      </c>
      <c r="B3">
        <v>666</v>
      </c>
      <c r="C3">
        <v>666</v>
      </c>
      <c r="D3">
        <v>666</v>
      </c>
    </row>
    <row r="4" spans="1:4" x14ac:dyDescent="0.25">
      <c r="A4">
        <v>666</v>
      </c>
      <c r="B4">
        <v>666</v>
      </c>
      <c r="C4">
        <v>666</v>
      </c>
      <c r="D4">
        <v>666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D4"/>
  <sheetViews>
    <sheetView workbookViewId="0"/>
  </sheetViews>
  <sheetFormatPr baseColWidth="10" defaultRowHeight="15" x14ac:dyDescent="0.25"/>
  <sheetData>
    <row r="1" spans="1:4" x14ac:dyDescent="0.25">
      <c r="A1">
        <v>666</v>
      </c>
      <c r="B1">
        <v>666</v>
      </c>
      <c r="C1">
        <v>666</v>
      </c>
      <c r="D1">
        <v>666</v>
      </c>
    </row>
    <row r="2" spans="1:4" x14ac:dyDescent="0.25">
      <c r="A2">
        <v>666</v>
      </c>
      <c r="B2">
        <v>666</v>
      </c>
      <c r="C2">
        <v>666</v>
      </c>
      <c r="D2">
        <v>666</v>
      </c>
    </row>
    <row r="3" spans="1:4" x14ac:dyDescent="0.25">
      <c r="A3">
        <v>666</v>
      </c>
      <c r="B3">
        <v>666</v>
      </c>
      <c r="C3">
        <v>666</v>
      </c>
      <c r="D3">
        <v>666</v>
      </c>
    </row>
    <row r="4" spans="1:4" x14ac:dyDescent="0.25">
      <c r="A4">
        <v>666</v>
      </c>
      <c r="B4">
        <v>666</v>
      </c>
      <c r="C4">
        <v>666</v>
      </c>
      <c r="D4">
        <v>666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FICHE INTERVENTION</vt:lpstr>
      <vt:lpstr>'FICHE INTERVENTION'!Zone_d_impression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MAINTENANCE</cp:lastModifiedBy>
  <cp:lastPrinted>2017-09-29T12:54:57Z</cp:lastPrinted>
  <dcterms:created xsi:type="dcterms:W3CDTF">2006-09-12T15:06:44Z</dcterms:created>
  <dcterms:modified xsi:type="dcterms:W3CDTF">2017-10-02T10:09:22Z</dcterms:modified>
</cp:coreProperties>
</file>