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showHorizontalScroll="0" showVerticalScroll="0" showSheetTabs="0" xWindow="0" yWindow="0" windowWidth="16815" windowHeight="8145" tabRatio="522" activeTab="1"/>
  </bookViews>
  <sheets>
    <sheet name="MENU" sheetId="12" r:id="rId1"/>
    <sheet name="CAISSE" sheetId="2" r:id="rId2"/>
    <sheet name="CLIENT" sheetId="5" r:id="rId3"/>
    <sheet name="DONNEES" sheetId="1" r:id="rId4"/>
    <sheet name="RECAPITULATIF" sheetId="4" r:id="rId5"/>
    <sheet name="STATS" sheetId="13" r:id="rId6"/>
    <sheet name="RECAP" sheetId="3" r:id="rId7"/>
    <sheet name="TABLEAU" sheetId="14" r:id="rId8"/>
  </sheets>
  <definedNames>
    <definedName name="client">CLIENT!$C:$C</definedName>
    <definedName name="DONNEESPAIEMENTS">DONNEES!$A$9:$A$14</definedName>
    <definedName name="MODEPAIEMENTS" localSheetId="3">DONNEES!$A$9:$A$13</definedName>
    <definedName name="N°TICKET">DONNEES!$B$7:$B$51</definedName>
    <definedName name="RECAPARTICLES">Tableau3[[#All],[ARTICLES]]</definedName>
    <definedName name="RECAPCATEGORIE">Tableau5[[#All],[CATEGORIE]]</definedName>
    <definedName name="RECAPCLIENTS">Tableau2[[#All],[CLIENT]]</definedName>
    <definedName name="RECAPPAIEMENT">Tableau4[[#All],[PAIEMENT]]</definedName>
    <definedName name="_xlnm.Print_Area" localSheetId="1">CAISSE!$A$1:$H$18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4" l="1"/>
  <c r="J19" i="14"/>
  <c r="L18" i="14"/>
  <c r="J18" i="14"/>
  <c r="L17" i="14"/>
  <c r="J17" i="14"/>
  <c r="L16" i="14"/>
  <c r="J16" i="14"/>
  <c r="L15" i="14"/>
  <c r="J15" i="14"/>
  <c r="L14" i="14"/>
  <c r="J14" i="14"/>
  <c r="L13" i="14"/>
  <c r="J13" i="14"/>
  <c r="L12" i="14"/>
  <c r="J12" i="14"/>
  <c r="L11" i="14"/>
  <c r="J11" i="14"/>
  <c r="L10" i="14"/>
  <c r="J10" i="14"/>
  <c r="L9" i="14"/>
  <c r="J9" i="14"/>
  <c r="L8" i="14"/>
  <c r="J8" i="14"/>
  <c r="L7" i="14"/>
  <c r="J7" i="14"/>
  <c r="L6" i="14"/>
  <c r="J6" i="14"/>
  <c r="L5" i="14"/>
  <c r="J5" i="14"/>
  <c r="L4" i="14"/>
  <c r="L1" i="14" s="1"/>
  <c r="J4" i="14"/>
  <c r="M1" i="4"/>
  <c r="L1" i="4"/>
  <c r="K1" i="4"/>
  <c r="I2" i="14"/>
  <c r="J24" i="4"/>
  <c r="H24" i="4"/>
  <c r="J23" i="4"/>
  <c r="H23" i="4"/>
  <c r="J22" i="4"/>
  <c r="H22" i="4"/>
  <c r="J21" i="4"/>
  <c r="H21" i="4"/>
  <c r="J20" i="4"/>
  <c r="H20" i="4"/>
  <c r="J19" i="4"/>
  <c r="H19" i="4"/>
  <c r="J18" i="4"/>
  <c r="H18" i="4"/>
  <c r="J17" i="4"/>
  <c r="H17" i="4"/>
  <c r="J16" i="4"/>
  <c r="H16" i="4"/>
  <c r="J15" i="4"/>
  <c r="H15" i="4"/>
  <c r="J14" i="4"/>
  <c r="H14" i="4"/>
  <c r="J13" i="4"/>
  <c r="H13" i="4"/>
  <c r="J12" i="4"/>
  <c r="H12" i="4"/>
  <c r="J11" i="4"/>
  <c r="H11" i="4"/>
  <c r="J10" i="4"/>
  <c r="H10" i="4"/>
  <c r="J9" i="4"/>
  <c r="H9" i="4"/>
  <c r="M10" i="4" l="1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4" i="4"/>
  <c r="M5" i="4"/>
  <c r="M6" i="4"/>
  <c r="M7" i="4"/>
  <c r="M8" i="4"/>
  <c r="M9" i="4"/>
  <c r="M3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4" i="4"/>
  <c r="L5" i="4"/>
  <c r="L6" i="4"/>
  <c r="L3" i="4"/>
  <c r="H3" i="4"/>
  <c r="J3" i="4"/>
  <c r="K3" i="4"/>
  <c r="H4" i="4"/>
  <c r="K4" i="4" s="1"/>
  <c r="J4" i="4"/>
  <c r="H5" i="4"/>
  <c r="J5" i="4"/>
  <c r="K5" i="4"/>
  <c r="H6" i="4"/>
  <c r="J6" i="4"/>
  <c r="K6" i="4"/>
  <c r="H7" i="4"/>
  <c r="J7" i="4"/>
  <c r="K7" i="4"/>
  <c r="H8" i="4"/>
  <c r="K8" i="4" s="1"/>
  <c r="J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L3" i="14"/>
  <c r="J2" i="4"/>
  <c r="H2" i="4"/>
  <c r="J29" i="4" l="1"/>
  <c r="H29" i="4"/>
  <c r="J28" i="4"/>
  <c r="H28" i="4"/>
  <c r="J27" i="4"/>
  <c r="H27" i="4"/>
  <c r="J26" i="4"/>
  <c r="H26" i="4"/>
  <c r="J25" i="4"/>
  <c r="H25" i="4"/>
  <c r="J1" i="4" l="1"/>
  <c r="I39" i="4"/>
  <c r="H39" i="4"/>
  <c r="I38" i="4"/>
  <c r="H38" i="4"/>
  <c r="I37" i="4"/>
  <c r="H37" i="4"/>
  <c r="I36" i="4"/>
  <c r="H36" i="4"/>
  <c r="I35" i="4"/>
  <c r="H35" i="4"/>
  <c r="I34" i="4"/>
  <c r="H34" i="4"/>
  <c r="I33" i="4"/>
  <c r="I32" i="4"/>
  <c r="I31" i="4"/>
  <c r="I30" i="4"/>
  <c r="I50" i="4" l="1"/>
  <c r="H50" i="4"/>
  <c r="I49" i="4"/>
  <c r="H49" i="4"/>
  <c r="I48" i="4"/>
  <c r="H48" i="4"/>
  <c r="I47" i="4"/>
  <c r="H47" i="4"/>
  <c r="I46" i="4"/>
  <c r="H46" i="4"/>
  <c r="I45" i="4"/>
  <c r="H45" i="4"/>
  <c r="I44" i="4"/>
  <c r="H44" i="4"/>
  <c r="I43" i="4"/>
  <c r="H43" i="4"/>
  <c r="I42" i="4"/>
  <c r="H42" i="4"/>
  <c r="I59" i="4"/>
  <c r="H59" i="4"/>
  <c r="I58" i="4"/>
  <c r="H58" i="4"/>
  <c r="I57" i="4"/>
  <c r="H57" i="4"/>
  <c r="I56" i="4"/>
  <c r="H56" i="4"/>
  <c r="I55" i="4"/>
  <c r="H55" i="4"/>
  <c r="I54" i="4"/>
  <c r="H54" i="4"/>
  <c r="I53" i="4"/>
  <c r="H53" i="4"/>
  <c r="I52" i="4"/>
  <c r="H52" i="4"/>
  <c r="I51" i="4"/>
  <c r="H51" i="4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3" i="2"/>
  <c r="H4" i="2"/>
  <c r="H1" i="4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2" i="2"/>
  <c r="M2" i="2"/>
  <c r="K2" i="2" l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H2" i="2" l="1"/>
  <c r="J56" i="3" l="1"/>
  <c r="J57" i="3"/>
  <c r="J58" i="3"/>
  <c r="J59" i="3"/>
  <c r="J60" i="3"/>
  <c r="J61" i="3"/>
  <c r="J62" i="3"/>
  <c r="J63" i="3"/>
  <c r="J64" i="3"/>
  <c r="J65" i="3"/>
  <c r="J55" i="3"/>
  <c r="J54" i="3"/>
  <c r="J53" i="3"/>
  <c r="J52" i="3"/>
  <c r="J1" i="2" l="1"/>
  <c r="H18" i="2" s="1"/>
  <c r="J51" i="3" l="1"/>
  <c r="J34" i="3" l="1"/>
  <c r="J47" i="3" l="1"/>
  <c r="J48" i="3"/>
  <c r="J49" i="3"/>
  <c r="J50" i="3"/>
  <c r="J46" i="3"/>
  <c r="M26" i="3"/>
  <c r="J27" i="3"/>
  <c r="J26" i="3"/>
  <c r="J25" i="3" l="1"/>
  <c r="J28" i="3"/>
  <c r="J31" i="3"/>
  <c r="J32" i="3"/>
  <c r="J33" i="3"/>
  <c r="J35" i="3"/>
  <c r="J36" i="3"/>
  <c r="J37" i="3"/>
  <c r="J38" i="3"/>
  <c r="J39" i="3"/>
  <c r="J40" i="3"/>
  <c r="J41" i="3"/>
  <c r="J42" i="3"/>
  <c r="J43" i="3"/>
  <c r="J44" i="3"/>
  <c r="J45" i="3"/>
  <c r="L2" i="3" l="1"/>
  <c r="L26" i="3"/>
  <c r="W1" i="2" l="1"/>
  <c r="L3" i="2" l="1"/>
  <c r="L4" i="2" l="1"/>
  <c r="L6" i="2" s="1"/>
  <c r="L5" i="2" s="1"/>
  <c r="M18" i="2"/>
</calcChain>
</file>

<file path=xl/sharedStrings.xml><?xml version="1.0" encoding="utf-8"?>
<sst xmlns="http://schemas.openxmlformats.org/spreadsheetml/2006/main" count="738" uniqueCount="408">
  <si>
    <t>bouton annule 41</t>
  </si>
  <si>
    <t>Pieces</t>
  </si>
  <si>
    <t>Total ttc</t>
  </si>
  <si>
    <t>TVA</t>
  </si>
  <si>
    <t>Total ht</t>
  </si>
  <si>
    <t>Mant/imper norm</t>
  </si>
  <si>
    <t>Petit haut</t>
  </si>
  <si>
    <t>DIVERS</t>
  </si>
  <si>
    <t>CHANTAL</t>
  </si>
  <si>
    <t>RENDRE</t>
  </si>
  <si>
    <t>Paiement</t>
  </si>
  <si>
    <t>DELAI</t>
  </si>
  <si>
    <t>PRIS</t>
  </si>
  <si>
    <t>SAM 18</t>
  </si>
  <si>
    <t>MERC 15</t>
  </si>
  <si>
    <t>00</t>
  </si>
  <si>
    <t>01</t>
  </si>
  <si>
    <t>DIM 12</t>
  </si>
  <si>
    <t>ESPECES</t>
  </si>
  <si>
    <t>002</t>
  </si>
  <si>
    <t>CHEQUE</t>
  </si>
  <si>
    <t>MmeDASSA</t>
  </si>
  <si>
    <t>Mr COUSSEAU</t>
  </si>
  <si>
    <t>Heure</t>
  </si>
  <si>
    <t>003</t>
  </si>
  <si>
    <t>Mme Bouvier</t>
  </si>
  <si>
    <t>004</t>
  </si>
  <si>
    <t>MERC 22</t>
  </si>
  <si>
    <t xml:space="preserve">DIM 12      </t>
  </si>
  <si>
    <t xml:space="preserve">DIM 12 </t>
  </si>
  <si>
    <t>MER 15 JUIN</t>
  </si>
  <si>
    <t>005</t>
  </si>
  <si>
    <t>DIMA 19</t>
  </si>
  <si>
    <t>Mr MERCIER</t>
  </si>
  <si>
    <t>Gilet laine</t>
  </si>
  <si>
    <t>ENCAISSE</t>
  </si>
  <si>
    <t>006</t>
  </si>
  <si>
    <t>Gasparac</t>
  </si>
  <si>
    <t xml:space="preserve">Mer 22 </t>
  </si>
  <si>
    <t>007</t>
  </si>
  <si>
    <t>NGOMBEE</t>
  </si>
  <si>
    <t>2 Draps</t>
  </si>
  <si>
    <t>1 Tailleur</t>
  </si>
  <si>
    <t>2 Vestes</t>
  </si>
  <si>
    <t>2 costumes</t>
  </si>
  <si>
    <t>1 Costume</t>
  </si>
  <si>
    <t>2 Chemi 1 Pant</t>
  </si>
  <si>
    <t>1 Couette</t>
  </si>
  <si>
    <t>008</t>
  </si>
  <si>
    <t>SAM  18 Juin</t>
  </si>
  <si>
    <t>De la Raitrie</t>
  </si>
  <si>
    <t>1 cost 1 pan</t>
  </si>
  <si>
    <t>009</t>
  </si>
  <si>
    <t>Gourvil</t>
  </si>
  <si>
    <t>1 cost 2 veste</t>
  </si>
  <si>
    <t>010</t>
  </si>
  <si>
    <t>011</t>
  </si>
  <si>
    <t>012</t>
  </si>
  <si>
    <t>Corps</t>
  </si>
  <si>
    <t>SAM 25</t>
  </si>
  <si>
    <t>1 pant</t>
  </si>
  <si>
    <t>RYBA</t>
  </si>
  <si>
    <t>1 robe Bapteme et manteau</t>
  </si>
  <si>
    <t>DIM 19 juin</t>
  </si>
  <si>
    <t xml:space="preserve">DIM 26 </t>
  </si>
  <si>
    <t>1 parka 1 Manteau</t>
  </si>
  <si>
    <t>ENREGISTRER</t>
  </si>
  <si>
    <t>LIBRE</t>
  </si>
  <si>
    <t>013</t>
  </si>
  <si>
    <t>CLIENT</t>
  </si>
  <si>
    <t>Mant/ imper long</t>
  </si>
  <si>
    <t>Manteau enfant</t>
  </si>
  <si>
    <t>Couv 1P Acry</t>
  </si>
  <si>
    <t>Couv 1P Laine</t>
  </si>
  <si>
    <t>SAM  25 Juin</t>
  </si>
  <si>
    <t>PERRICHON</t>
  </si>
  <si>
    <t>1 Mant 1 crava</t>
  </si>
  <si>
    <t>SAM 2 JUILLET</t>
  </si>
  <si>
    <t>014</t>
  </si>
  <si>
    <t>(-</t>
  </si>
  <si>
    <t>Paulet Boucher</t>
  </si>
  <si>
    <t>17:37</t>
  </si>
  <si>
    <t>Dim 3 Juil</t>
  </si>
  <si>
    <t>1 Veste 1 cravat</t>
  </si>
  <si>
    <t>015</t>
  </si>
  <si>
    <t xml:space="preserve"> </t>
  </si>
  <si>
    <t>DASSA</t>
  </si>
  <si>
    <t>10:40</t>
  </si>
  <si>
    <t>3 mant 1 mant enf 1 veste</t>
  </si>
  <si>
    <t>016</t>
  </si>
  <si>
    <t>Dim  26 Juin</t>
  </si>
  <si>
    <t>Petit</t>
  </si>
  <si>
    <t>11:32</t>
  </si>
  <si>
    <t>1 tailleur blanc 1 vestte</t>
  </si>
  <si>
    <t>017</t>
  </si>
  <si>
    <t>Chaussure</t>
  </si>
  <si>
    <t>2</t>
  </si>
  <si>
    <t>Merc 29 JUIN</t>
  </si>
  <si>
    <t>16:04</t>
  </si>
  <si>
    <t>2 manteaux</t>
  </si>
  <si>
    <t>018</t>
  </si>
  <si>
    <t>1</t>
  </si>
  <si>
    <t>UBERTI</t>
  </si>
  <si>
    <t>16:30</t>
  </si>
  <si>
    <t>019</t>
  </si>
  <si>
    <t>de la Raitrie</t>
  </si>
  <si>
    <t>16:36</t>
  </si>
  <si>
    <t>1 Pantalon</t>
  </si>
  <si>
    <t>020</t>
  </si>
  <si>
    <t>021</t>
  </si>
  <si>
    <t>MALGRAS</t>
  </si>
  <si>
    <t>17:29</t>
  </si>
  <si>
    <t>1 Couette 1P AC</t>
  </si>
  <si>
    <t>022</t>
  </si>
  <si>
    <t>BOUVIER</t>
  </si>
  <si>
    <t>1 ROBE</t>
  </si>
  <si>
    <t>SAM 9 JUILLET</t>
  </si>
  <si>
    <t>CA JUILLET</t>
  </si>
  <si>
    <t>PIECES</t>
  </si>
  <si>
    <t>1 manteau  1 couette A 1P</t>
  </si>
  <si>
    <t>GOURVIL</t>
  </si>
  <si>
    <t>023</t>
  </si>
  <si>
    <t>N°</t>
  </si>
  <si>
    <t>JUIN</t>
  </si>
  <si>
    <t>475,80</t>
  </si>
  <si>
    <t>JUILLET</t>
  </si>
  <si>
    <t>21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</si>
  <si>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</si>
  <si>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</si>
  <si>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</si>
  <si>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</si>
  <si>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</si>
  <si>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</si>
  <si>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</si>
  <si>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</si>
  <si>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</si>
  <si>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</si>
  <si>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</si>
  <si>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</si>
  <si>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</si>
  <si>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024</t>
  </si>
  <si>
    <t>GASSA</t>
  </si>
  <si>
    <t>Chemisier/soie lin</t>
  </si>
  <si>
    <t>MAHAUD</t>
  </si>
  <si>
    <t>MERC 6 JUILLET</t>
  </si>
  <si>
    <t>DIM 3 Juillet</t>
  </si>
  <si>
    <t>1 COUETTE AC 2P</t>
  </si>
  <si>
    <t>MALCUY</t>
  </si>
  <si>
    <t>025</t>
  </si>
  <si>
    <t>mer 6 Juillet</t>
  </si>
  <si>
    <t>026</t>
  </si>
  <si>
    <t>027</t>
  </si>
  <si>
    <t>1 mant 1 robe + mante Devis</t>
  </si>
  <si>
    <t>Matias</t>
  </si>
  <si>
    <t>06 87 46 90 00</t>
  </si>
  <si>
    <t>1 manteau 2 DRAPS</t>
  </si>
  <si>
    <t>Pasquier</t>
  </si>
  <si>
    <t>MER 13 Juillet</t>
  </si>
  <si>
    <t>028</t>
  </si>
  <si>
    <t>1 Veste</t>
  </si>
  <si>
    <t>1 PULL</t>
  </si>
  <si>
    <t>Meira</t>
  </si>
  <si>
    <t>029</t>
  </si>
  <si>
    <t>Moutot</t>
  </si>
  <si>
    <t>Sam 16 Juillet</t>
  </si>
  <si>
    <t>4 costumes</t>
  </si>
  <si>
    <t>030</t>
  </si>
  <si>
    <t>GROSS</t>
  </si>
  <si>
    <t>1 MAT</t>
  </si>
  <si>
    <t>031</t>
  </si>
  <si>
    <t>MAT Détach</t>
  </si>
  <si>
    <t>3 Manteaux + REIMPER+1MAT</t>
  </si>
  <si>
    <t>OURLET Machine</t>
  </si>
  <si>
    <t>Ourlet Costume</t>
  </si>
  <si>
    <t>Sam 23 Juillet</t>
  </si>
  <si>
    <t>prix commercant 25</t>
  </si>
  <si>
    <t>032</t>
  </si>
  <si>
    <t>1 OURLET</t>
  </si>
  <si>
    <t>Bachelard</t>
  </si>
  <si>
    <t>033</t>
  </si>
  <si>
    <t>BREUVART</t>
  </si>
  <si>
    <t>034</t>
  </si>
  <si>
    <t>DIM 10 JUILLET</t>
  </si>
  <si>
    <t>36</t>
  </si>
  <si>
    <t>DUROT</t>
  </si>
  <si>
    <t>1 pant 1crav 1 gile 1 rob 1 jup 2 couettes</t>
  </si>
  <si>
    <t>035</t>
  </si>
  <si>
    <t>Merc 20 Juil</t>
  </si>
  <si>
    <t>merce 13 Juilet</t>
  </si>
  <si>
    <t>1 Jupe et 1 cirage incolore</t>
  </si>
  <si>
    <t>Touchard</t>
  </si>
  <si>
    <t>036</t>
  </si>
  <si>
    <t>Diman 17 Juill</t>
  </si>
  <si>
    <t>1 Couette A 2P</t>
  </si>
  <si>
    <t>FAIT</t>
  </si>
  <si>
    <t>Diman 17 Juillet</t>
  </si>
  <si>
    <t>Same 23 JUi</t>
  </si>
  <si>
    <t>PETIT</t>
  </si>
  <si>
    <t>2 vestes dont 1 blanche</t>
  </si>
  <si>
    <t>037</t>
  </si>
  <si>
    <t>038</t>
  </si>
  <si>
    <t>Bridonneau</t>
  </si>
  <si>
    <t>1 KG  nettoyage a sec   6 pieces</t>
  </si>
  <si>
    <t>Merc 20 Juillet</t>
  </si>
  <si>
    <t>039</t>
  </si>
  <si>
    <t>BREMOND</t>
  </si>
  <si>
    <t>1 veste</t>
  </si>
  <si>
    <t>1 COUV ACRY 2 P</t>
  </si>
  <si>
    <t>DELEVOIE</t>
  </si>
  <si>
    <t>040</t>
  </si>
  <si>
    <t>041</t>
  </si>
  <si>
    <t>042</t>
  </si>
  <si>
    <t>043</t>
  </si>
  <si>
    <t>044</t>
  </si>
  <si>
    <t>045</t>
  </si>
  <si>
    <t>046</t>
  </si>
  <si>
    <t>2 Pant 1 Robe 1 echarpe</t>
  </si>
  <si>
    <t>Le Lay</t>
  </si>
  <si>
    <t>Cheque 31,80</t>
  </si>
  <si>
    <t>1 couverture</t>
  </si>
  <si>
    <t>Sam 30 Juillet</t>
  </si>
  <si>
    <t>Dimanche 24</t>
  </si>
  <si>
    <t>BERGER</t>
  </si>
  <si>
    <t>CORPS</t>
  </si>
  <si>
    <t>2 oreil plu 1 couet Plu 1 Couet acry</t>
  </si>
  <si>
    <t>MOUTOT</t>
  </si>
  <si>
    <t>MASSY Boucherie</t>
  </si>
  <si>
    <t>1 Couette Plume</t>
  </si>
  <si>
    <t>MERCREDI 27</t>
  </si>
  <si>
    <t>047</t>
  </si>
  <si>
    <t>BOUCAUD</t>
  </si>
  <si>
    <t>048</t>
  </si>
  <si>
    <t>049</t>
  </si>
  <si>
    <t>Couv Acry 1p</t>
  </si>
  <si>
    <t>Couette ACR 1 P</t>
  </si>
  <si>
    <t>Couette ACR 2P</t>
  </si>
  <si>
    <t>PRESSING</t>
  </si>
  <si>
    <t>LAVERIE</t>
  </si>
  <si>
    <t>CB</t>
  </si>
  <si>
    <t>CATEGORIE</t>
  </si>
  <si>
    <t>TOTAL</t>
  </si>
  <si>
    <t>PU</t>
  </si>
  <si>
    <t>Pantalon</t>
  </si>
  <si>
    <t>Costume</t>
  </si>
  <si>
    <t>Veste</t>
  </si>
  <si>
    <t>Cravate</t>
  </si>
  <si>
    <t>Gilet Costume</t>
  </si>
  <si>
    <t>Robe</t>
  </si>
  <si>
    <t>Jupe</t>
  </si>
  <si>
    <t>Chemisier</t>
  </si>
  <si>
    <t>Tour de cou</t>
  </si>
  <si>
    <t>Reimper</t>
  </si>
  <si>
    <t>Blouson de ville</t>
  </si>
  <si>
    <t>Parka/Anor Syn</t>
  </si>
  <si>
    <t>Parka/Anor Plume</t>
  </si>
  <si>
    <t>Pull</t>
  </si>
  <si>
    <t>Couv Acr 2P</t>
  </si>
  <si>
    <t>Couv 2P Laine</t>
  </si>
  <si>
    <t>Bouti 1P</t>
  </si>
  <si>
    <t>Bouti 2P</t>
  </si>
  <si>
    <t>Bouti lin soie</t>
  </si>
  <si>
    <t>Diivers</t>
  </si>
  <si>
    <t>Drap</t>
  </si>
  <si>
    <t>Alese</t>
  </si>
  <si>
    <t>Couette Duvet 1P</t>
  </si>
  <si>
    <t>Couette Duvet 2P</t>
  </si>
  <si>
    <t>Oreiller plume</t>
  </si>
  <si>
    <t>Robe Longue</t>
  </si>
  <si>
    <t>Thoiry</t>
  </si>
  <si>
    <t>103</t>
  </si>
  <si>
    <t>Colonne1</t>
  </si>
  <si>
    <t>DIMANBRO</t>
  </si>
  <si>
    <t>0,00</t>
  </si>
  <si>
    <t>050</t>
  </si>
  <si>
    <t>JAMMET</t>
  </si>
  <si>
    <t>1 veste  1 robe</t>
  </si>
  <si>
    <t>1 costume</t>
  </si>
  <si>
    <t>051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</si>
  <si>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</si>
  <si>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</si>
  <si>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</si>
  <si>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</si>
  <si>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</si>
  <si>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</si>
  <si>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</si>
  <si>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</si>
  <si>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</si>
  <si>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</si>
  <si>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06 07 51 83 02</t>
  </si>
  <si>
    <t>Jeu 4 Aout</t>
  </si>
  <si>
    <t>DUPAIN</t>
  </si>
  <si>
    <t xml:space="preserve">same 30 </t>
  </si>
  <si>
    <t>3 chemises passera a septeuil jeudi 4</t>
  </si>
  <si>
    <t>Cache sommier</t>
  </si>
  <si>
    <t>BLANCHISSERIE</t>
  </si>
  <si>
    <t>06 15 19 33 24</t>
  </si>
  <si>
    <t xml:space="preserve"> 1 Pantalon passera a septeuil jeudi 4</t>
  </si>
  <si>
    <t>COLIN</t>
  </si>
  <si>
    <t>052</t>
  </si>
  <si>
    <t>same 30 Juill</t>
  </si>
  <si>
    <t>COUTURE</t>
  </si>
  <si>
    <t>LICAL</t>
  </si>
  <si>
    <t>1 Couette ACR 2P</t>
  </si>
  <si>
    <t>SAM 25 AOUT</t>
  </si>
  <si>
    <t>053</t>
  </si>
  <si>
    <t>Housse couette 1 P</t>
  </si>
  <si>
    <t>Drap 1 P</t>
  </si>
  <si>
    <t>Repassage chemise</t>
  </si>
  <si>
    <t>Chemise / C</t>
  </si>
  <si>
    <t>Chemise Pliée</t>
  </si>
  <si>
    <t>Jupe Longue</t>
  </si>
  <si>
    <t>H OUSSE Couette 2P</t>
  </si>
  <si>
    <t>Taie Oreiller</t>
  </si>
  <si>
    <t>Taie Traversin</t>
  </si>
  <si>
    <t>Oreiller Acry</t>
  </si>
  <si>
    <t>Chemise/cintre</t>
  </si>
  <si>
    <t>Chemise/pliée</t>
  </si>
  <si>
    <t>Cheque</t>
  </si>
  <si>
    <t>Espèces</t>
  </si>
  <si>
    <t>Pas payé</t>
  </si>
  <si>
    <t>XXXXX</t>
  </si>
  <si>
    <t>2 Costumes</t>
  </si>
  <si>
    <t>François</t>
  </si>
  <si>
    <t>054</t>
  </si>
  <si>
    <t xml:space="preserve">     </t>
  </si>
  <si>
    <t>ARTICLES</t>
  </si>
  <si>
    <t>Nombre Pieces</t>
  </si>
  <si>
    <t>PAIEMENT</t>
  </si>
  <si>
    <t>CODE CLIENT</t>
  </si>
  <si>
    <t>CIVILITE</t>
  </si>
  <si>
    <t>NOM</t>
  </si>
  <si>
    <t>VILLE</t>
  </si>
  <si>
    <t>TELEPHONE</t>
  </si>
  <si>
    <t>Client</t>
  </si>
  <si>
    <t>QUANT</t>
  </si>
  <si>
    <t>N° TICKET</t>
  </si>
  <si>
    <t>tableau</t>
  </si>
  <si>
    <t>ADRESSE</t>
  </si>
  <si>
    <t>TAPIS</t>
  </si>
  <si>
    <t>0055</t>
  </si>
  <si>
    <t>DATE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</si>
  <si>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</si>
  <si>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</si>
  <si>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</si>
  <si>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</si>
  <si>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</si>
  <si>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</si>
  <si>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</si>
  <si>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</si>
  <si>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</si>
  <si>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</si>
  <si>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</si>
  <si>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</si>
  <si>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</si>
  <si>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</si>
  <si>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</si>
  <si>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</si>
  <si>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</si>
  <si>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</si>
  <si>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</si>
  <si>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</si>
  <si>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</si>
  <si>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</si>
  <si>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</si>
  <si>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</si>
  <si>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</si>
  <si>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</si>
  <si>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</si>
  <si>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</si>
  <si>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</si>
  <si>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</si>
  <si>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</si>
  <si>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</si>
  <si>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</si>
  <si>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</si>
  <si>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</si>
  <si>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</si>
  <si>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</si>
  <si>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</si>
  <si>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</si>
  <si>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</si>
  <si>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</si>
  <si>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</si>
  <si>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</si>
  <si>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</si>
  <si>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BAROUX</t>
  </si>
  <si>
    <t>MER 31 Aout</t>
  </si>
  <si>
    <t>Samedi 27 Aout</t>
  </si>
  <si>
    <t>COUPIN</t>
  </si>
  <si>
    <t>SAM 3 SEPT</t>
  </si>
  <si>
    <t>en soie</t>
  </si>
  <si>
    <t>SAM 3 SEP</t>
  </si>
  <si>
    <t>Couette Soie</t>
  </si>
  <si>
    <t>Co</t>
  </si>
  <si>
    <t>TAPIS m2</t>
  </si>
  <si>
    <t>QUA</t>
  </si>
  <si>
    <t>PIECE</t>
  </si>
  <si>
    <t>Dimanche 28 Aout</t>
  </si>
  <si>
    <t>BRIDONNEAU</t>
  </si>
  <si>
    <t>DE LA RAITRIE</t>
  </si>
  <si>
    <t>GASPARAC</t>
  </si>
  <si>
    <t>LA LAY</t>
  </si>
  <si>
    <t>MATIAS</t>
  </si>
  <si>
    <t>MEIRA</t>
  </si>
  <si>
    <t>PASQUIER</t>
  </si>
  <si>
    <t>PAULET BOUCHER</t>
  </si>
  <si>
    <t>REGINE</t>
  </si>
  <si>
    <t>TOUCHARD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</si>
</sst>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h&quot; h &quot;mm;@"/>
    <numFmt numFmtId="166" formatCode="[$-F800]dddd\,\ mmmm\ dd\,\ yyyy"/>
  </numFmts>
  <fonts count="6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Arial Black"/>
      <family val="2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33CC33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i/>
      <sz val="10"/>
      <color rgb="FFFF0000"/>
      <name val="Arial"/>
      <family val="2"/>
    </font>
    <font>
      <b/>
      <i/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theme="0"/>
      <name val="Arial Black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Arial Black"/>
      <family val="2"/>
    </font>
    <font>
      <b/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Arial"/>
      <family val="2"/>
    </font>
    <font>
      <sz val="12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6"/>
      <color theme="0"/>
      <name val="Arial Black"/>
      <family val="2"/>
    </font>
    <font>
      <b/>
      <sz val="18"/>
      <color theme="0"/>
      <name val="Arial Black"/>
      <family val="2"/>
    </font>
    <font>
      <b/>
      <sz val="11"/>
      <color theme="0"/>
      <name val="Arial Black"/>
      <family val="2"/>
    </font>
    <font>
      <b/>
      <sz val="11"/>
      <color theme="1" tint="4.9989318521683403E-2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FF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43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5" fillId="2" borderId="0" xfId="0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0" fontId="5" fillId="2" borderId="0" xfId="0" applyFont="1" applyFill="1"/>
    <xf numFmtId="0" fontId="0" fillId="5" borderId="0" xfId="0" applyFill="1"/>
    <xf numFmtId="0" fontId="0" fillId="8" borderId="0" xfId="0" applyFill="1"/>
    <xf numFmtId="49" fontId="6" fillId="0" borderId="0" xfId="0" applyNumberFormat="1" applyFont="1" applyAlignment="1">
      <alignment horizontal="center"/>
    </xf>
    <xf numFmtId="0" fontId="6" fillId="0" borderId="0" xfId="0" applyFont="1"/>
    <xf numFmtId="0" fontId="5" fillId="2" borderId="0" xfId="0" applyFont="1" applyFill="1" applyAlignment="1"/>
    <xf numFmtId="0" fontId="15" fillId="0" borderId="0" xfId="0" applyFont="1" applyAlignment="1">
      <alignment horizontal="center"/>
    </xf>
    <xf numFmtId="0" fontId="6" fillId="8" borderId="0" xfId="0" applyFont="1" applyFill="1"/>
    <xf numFmtId="0" fontId="15" fillId="2" borderId="0" xfId="0" applyFont="1" applyFill="1"/>
    <xf numFmtId="0" fontId="6" fillId="8" borderId="0" xfId="0" applyFont="1" applyFill="1" applyAlignment="1">
      <alignment horizontal="center"/>
    </xf>
    <xf numFmtId="0" fontId="0" fillId="9" borderId="0" xfId="0" applyFill="1"/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2" fontId="17" fillId="2" borderId="0" xfId="0" applyNumberFormat="1" applyFont="1" applyFill="1" applyAlignment="1">
      <alignment horizontal="center"/>
    </xf>
    <xf numFmtId="49" fontId="6" fillId="9" borderId="10" xfId="0" applyNumberFormat="1" applyFont="1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0" xfId="0" applyFill="1" applyBorder="1"/>
    <xf numFmtId="0" fontId="6" fillId="9" borderId="10" xfId="0" applyFont="1" applyFill="1" applyBorder="1"/>
    <xf numFmtId="20" fontId="0" fillId="9" borderId="10" xfId="0" applyNumberFormat="1" applyFill="1" applyBorder="1"/>
    <xf numFmtId="49" fontId="6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6" fillId="0" borderId="10" xfId="0" applyFont="1" applyBorder="1"/>
    <xf numFmtId="20" fontId="0" fillId="0" borderId="10" xfId="0" applyNumberFormat="1" applyBorder="1"/>
    <xf numFmtId="0" fontId="0" fillId="8" borderId="10" xfId="0" applyFill="1" applyBorder="1"/>
    <xf numFmtId="20" fontId="0" fillId="9" borderId="10" xfId="0" applyNumberFormat="1" applyFill="1" applyBorder="1" applyAlignment="1">
      <alignment horizontal="center"/>
    </xf>
    <xf numFmtId="49" fontId="0" fillId="0" borderId="0" xfId="0" applyNumberFormat="1"/>
    <xf numFmtId="0" fontId="5" fillId="0" borderId="0" xfId="0" applyFont="1" applyAlignment="1"/>
    <xf numFmtId="0" fontId="6" fillId="0" borderId="10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horizontal="left"/>
    </xf>
    <xf numFmtId="49" fontId="6" fillId="0" borderId="11" xfId="0" applyNumberFormat="1" applyFont="1" applyBorder="1" applyAlignment="1">
      <alignment horizontal="left"/>
    </xf>
    <xf numFmtId="49" fontId="6" fillId="9" borderId="10" xfId="0" applyNumberFormat="1" applyFont="1" applyFill="1" applyBorder="1" applyAlignment="1">
      <alignment horizontal="left"/>
    </xf>
    <xf numFmtId="0" fontId="20" fillId="8" borderId="0" xfId="0" applyFont="1" applyFill="1" applyAlignment="1">
      <alignment horizontal="left"/>
    </xf>
    <xf numFmtId="16" fontId="20" fillId="0" borderId="10" xfId="0" applyNumberFormat="1" applyFont="1" applyBorder="1" applyAlignment="1">
      <alignment horizontal="left" vertical="top"/>
    </xf>
    <xf numFmtId="0" fontId="20" fillId="0" borderId="10" xfId="0" applyFont="1" applyBorder="1" applyAlignment="1">
      <alignment horizontal="left"/>
    </xf>
    <xf numFmtId="166" fontId="20" fillId="9" borderId="10" xfId="0" applyNumberFormat="1" applyFont="1" applyFill="1" applyBorder="1" applyAlignment="1">
      <alignment horizontal="left"/>
    </xf>
    <xf numFmtId="166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49" fontId="20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6" fillId="0" borderId="10" xfId="0" applyFont="1" applyBorder="1" applyAlignment="1">
      <alignment horizontal="center"/>
    </xf>
    <xf numFmtId="0" fontId="6" fillId="9" borderId="10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165" fontId="6" fillId="0" borderId="10" xfId="0" applyNumberFormat="1" applyFont="1" applyBorder="1"/>
    <xf numFmtId="20" fontId="6" fillId="0" borderId="10" xfId="0" applyNumberFormat="1" applyFont="1" applyBorder="1"/>
    <xf numFmtId="0" fontId="22" fillId="0" borderId="10" xfId="0" applyFont="1" applyBorder="1"/>
    <xf numFmtId="0" fontId="6" fillId="6" borderId="0" xfId="0" applyFont="1" applyFill="1" applyAlignment="1">
      <alignment horizontal="center"/>
    </xf>
    <xf numFmtId="49" fontId="6" fillId="6" borderId="10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5" fillId="9" borderId="0" xfId="0" applyFont="1" applyFill="1" applyAlignment="1">
      <alignment horizontal="center"/>
    </xf>
    <xf numFmtId="0" fontId="20" fillId="7" borderId="0" xfId="0" applyFont="1" applyFill="1" applyAlignment="1">
      <alignment horizontal="left"/>
    </xf>
    <xf numFmtId="0" fontId="6" fillId="7" borderId="10" xfId="0" applyFont="1" applyFill="1" applyBorder="1"/>
    <xf numFmtId="0" fontId="6" fillId="7" borderId="10" xfId="0" applyFont="1" applyFill="1" applyBorder="1" applyAlignment="1">
      <alignment horizontal="center"/>
    </xf>
    <xf numFmtId="49" fontId="6" fillId="7" borderId="10" xfId="0" applyNumberFormat="1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0" fillId="7" borderId="0" xfId="0" applyFill="1"/>
    <xf numFmtId="2" fontId="6" fillId="7" borderId="10" xfId="0" applyNumberFormat="1" applyFont="1" applyFill="1" applyBorder="1" applyAlignment="1">
      <alignment horizontal="center"/>
    </xf>
    <xf numFmtId="0" fontId="19" fillId="0" borderId="0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0" fillId="10" borderId="12" xfId="0" applyFont="1" applyFill="1" applyBorder="1" applyAlignment="1">
      <alignment horizontal="left"/>
    </xf>
    <xf numFmtId="49" fontId="24" fillId="0" borderId="10" xfId="0" applyNumberFormat="1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0" fillId="8" borderId="0" xfId="0" applyFont="1" applyFill="1" applyAlignment="1">
      <alignment horizontal="left"/>
    </xf>
    <xf numFmtId="0" fontId="0" fillId="0" borderId="10" xfId="0" applyFont="1" applyBorder="1" applyAlignment="1">
      <alignment horizontal="left"/>
    </xf>
    <xf numFmtId="0" fontId="0" fillId="9" borderId="1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9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left"/>
    </xf>
    <xf numFmtId="49" fontId="0" fillId="7" borderId="0" xfId="0" applyNumberFormat="1" applyFont="1" applyFill="1" applyAlignment="1">
      <alignment horizontal="left"/>
    </xf>
    <xf numFmtId="49" fontId="0" fillId="9" borderId="0" xfId="0" applyNumberFormat="1" applyFont="1" applyFill="1" applyAlignment="1">
      <alignment horizontal="left"/>
    </xf>
    <xf numFmtId="0" fontId="26" fillId="6" borderId="0" xfId="0" applyFont="1" applyFill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49" fontId="0" fillId="9" borderId="10" xfId="0" applyNumberFormat="1" applyFont="1" applyFill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7" borderId="0" xfId="0" applyNumberFormat="1" applyFont="1" applyFill="1" applyAlignment="1">
      <alignment horizontal="center"/>
    </xf>
    <xf numFmtId="0" fontId="0" fillId="0" borderId="0" xfId="0" applyFont="1"/>
    <xf numFmtId="0" fontId="5" fillId="8" borderId="0" xfId="0" applyFont="1" applyFill="1" applyAlignment="1">
      <alignment horizontal="center"/>
    </xf>
    <xf numFmtId="16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0" fontId="5" fillId="0" borderId="10" xfId="0" applyNumberFormat="1" applyFont="1" applyBorder="1" applyAlignment="1">
      <alignment horizontal="center"/>
    </xf>
    <xf numFmtId="20" fontId="5" fillId="9" borderId="10" xfId="0" applyNumberFormat="1" applyFont="1" applyFill="1" applyBorder="1" applyAlignment="1">
      <alignment horizontal="center"/>
    </xf>
    <xf numFmtId="20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9" borderId="0" xfId="0" applyNumberFormat="1" applyFont="1" applyFill="1" applyAlignment="1">
      <alignment horizontal="center"/>
    </xf>
    <xf numFmtId="20" fontId="5" fillId="7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10" borderId="0" xfId="0" applyFont="1" applyFill="1" applyAlignment="1">
      <alignment horizontal="left"/>
    </xf>
    <xf numFmtId="0" fontId="0" fillId="10" borderId="10" xfId="0" applyFont="1" applyFill="1" applyBorder="1" applyAlignment="1">
      <alignment horizontal="left"/>
    </xf>
    <xf numFmtId="0" fontId="10" fillId="10" borderId="10" xfId="0" applyFont="1" applyFill="1" applyBorder="1" applyAlignment="1">
      <alignment horizontal="left"/>
    </xf>
    <xf numFmtId="14" fontId="0" fillId="10" borderId="10" xfId="0" applyNumberFormat="1" applyFont="1" applyFill="1" applyBorder="1" applyAlignment="1">
      <alignment horizontal="left"/>
    </xf>
    <xf numFmtId="49" fontId="10" fillId="0" borderId="12" xfId="0" applyNumberFormat="1" applyFont="1" applyBorder="1" applyAlignment="1">
      <alignment horizontal="left"/>
    </xf>
    <xf numFmtId="0" fontId="10" fillId="10" borderId="12" xfId="0" applyFont="1" applyFill="1" applyBorder="1" applyAlignment="1">
      <alignment horizontal="left"/>
    </xf>
    <xf numFmtId="0" fontId="0" fillId="10" borderId="12" xfId="0" applyFont="1" applyFill="1" applyBorder="1" applyAlignment="1">
      <alignment horizontal="left"/>
    </xf>
    <xf numFmtId="0" fontId="0" fillId="7" borderId="12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0" fillId="8" borderId="0" xfId="0" applyFont="1" applyFill="1"/>
    <xf numFmtId="0" fontId="0" fillId="0" borderId="10" xfId="0" applyFont="1" applyBorder="1"/>
    <xf numFmtId="0" fontId="0" fillId="9" borderId="10" xfId="0" applyFont="1" applyFill="1" applyBorder="1"/>
    <xf numFmtId="0" fontId="0" fillId="0" borderId="0" xfId="0" applyFont="1" applyBorder="1"/>
    <xf numFmtId="0" fontId="0" fillId="7" borderId="10" xfId="0" applyFont="1" applyFill="1" applyBorder="1"/>
    <xf numFmtId="0" fontId="20" fillId="9" borderId="0" xfId="0" applyFont="1" applyFill="1" applyAlignment="1">
      <alignment horizontal="left"/>
    </xf>
    <xf numFmtId="0" fontId="6" fillId="9" borderId="0" xfId="0" applyFont="1" applyFill="1" applyAlignment="1">
      <alignment horizontal="center"/>
    </xf>
    <xf numFmtId="20" fontId="5" fillId="9" borderId="0" xfId="0" applyNumberFormat="1" applyFont="1" applyFill="1" applyAlignment="1">
      <alignment horizontal="center"/>
    </xf>
    <xf numFmtId="2" fontId="27" fillId="6" borderId="0" xfId="1" applyNumberFormat="1" applyFont="1" applyFill="1" applyAlignment="1">
      <alignment horizontal="center"/>
    </xf>
    <xf numFmtId="2" fontId="8" fillId="0" borderId="10" xfId="1" applyNumberFormat="1" applyFont="1" applyBorder="1" applyAlignment="1">
      <alignment horizontal="center"/>
    </xf>
    <xf numFmtId="2" fontId="8" fillId="9" borderId="10" xfId="1" applyNumberFormat="1" applyFont="1" applyFill="1" applyBorder="1" applyAlignment="1">
      <alignment horizontal="center"/>
    </xf>
    <xf numFmtId="2" fontId="8" fillId="0" borderId="8" xfId="1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0" borderId="10" xfId="0" applyNumberFormat="1" applyFont="1" applyBorder="1" applyAlignment="1">
      <alignment horizontal="center"/>
    </xf>
    <xf numFmtId="2" fontId="0" fillId="7" borderId="10" xfId="0" applyNumberFormat="1" applyFont="1" applyFill="1" applyBorder="1" applyAlignment="1">
      <alignment horizontal="center"/>
    </xf>
    <xf numFmtId="164" fontId="8" fillId="0" borderId="10" xfId="1" applyFont="1" applyBorder="1" applyAlignment="1">
      <alignment horizontal="center" vertical="center"/>
    </xf>
    <xf numFmtId="164" fontId="8" fillId="9" borderId="10" xfId="1" applyFont="1" applyFill="1" applyBorder="1" applyAlignment="1">
      <alignment horizontal="center" vertical="center"/>
    </xf>
    <xf numFmtId="164" fontId="5" fillId="9" borderId="10" xfId="1" applyFont="1" applyFill="1" applyBorder="1" applyAlignment="1">
      <alignment horizontal="center" vertical="center"/>
    </xf>
    <xf numFmtId="164" fontId="8" fillId="0" borderId="8" xfId="1" applyFont="1" applyBorder="1" applyAlignment="1">
      <alignment horizontal="center" vertical="center"/>
    </xf>
    <xf numFmtId="164" fontId="8" fillId="0" borderId="0" xfId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164" fontId="27" fillId="6" borderId="0" xfId="1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0" fontId="20" fillId="8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10" fillId="9" borderId="0" xfId="0" applyFont="1" applyFill="1" applyAlignment="1">
      <alignment horizontal="left"/>
    </xf>
    <xf numFmtId="49" fontId="0" fillId="9" borderId="0" xfId="0" applyNumberFormat="1" applyFont="1" applyFill="1" applyAlignment="1">
      <alignment horizontal="center"/>
    </xf>
    <xf numFmtId="0" fontId="0" fillId="9" borderId="0" xfId="0" applyFont="1" applyFill="1" applyAlignment="1">
      <alignment horizontal="left"/>
    </xf>
    <xf numFmtId="0" fontId="19" fillId="9" borderId="0" xfId="0" applyFont="1" applyFill="1" applyBorder="1" applyAlignment="1">
      <alignment horizontal="left"/>
    </xf>
    <xf numFmtId="0" fontId="19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0" fontId="0" fillId="9" borderId="12" xfId="0" applyFont="1" applyFill="1" applyBorder="1" applyAlignment="1">
      <alignment horizontal="left"/>
    </xf>
    <xf numFmtId="0" fontId="20" fillId="11" borderId="0" xfId="0" applyFont="1" applyFill="1" applyAlignment="1">
      <alignment horizontal="center"/>
    </xf>
    <xf numFmtId="0" fontId="20" fillId="11" borderId="0" xfId="0" applyFont="1" applyFill="1" applyBorder="1" applyAlignment="1">
      <alignment horizontal="center"/>
    </xf>
    <xf numFmtId="0" fontId="22" fillId="9" borderId="10" xfId="0" applyFont="1" applyFill="1" applyBorder="1"/>
    <xf numFmtId="0" fontId="5" fillId="9" borderId="12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20" fillId="14" borderId="0" xfId="0" applyFont="1" applyFill="1" applyAlignment="1">
      <alignment horizontal="center"/>
    </xf>
    <xf numFmtId="0" fontId="21" fillId="11" borderId="0" xfId="0" applyFont="1" applyFill="1" applyAlignment="1">
      <alignment horizontal="center"/>
    </xf>
    <xf numFmtId="2" fontId="10" fillId="9" borderId="0" xfId="0" applyNumberFormat="1" applyFont="1" applyFill="1" applyAlignment="1">
      <alignment horizontal="center"/>
    </xf>
    <xf numFmtId="0" fontId="20" fillId="14" borderId="0" xfId="0" applyFont="1" applyFill="1" applyBorder="1" applyAlignment="1">
      <alignment horizontal="center"/>
    </xf>
    <xf numFmtId="2" fontId="10" fillId="9" borderId="10" xfId="1" applyNumberFormat="1" applyFont="1" applyFill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0" fillId="9" borderId="0" xfId="0" applyNumberFormat="1" applyFont="1" applyFill="1" applyBorder="1" applyAlignment="1">
      <alignment horizontal="center"/>
    </xf>
    <xf numFmtId="49" fontId="20" fillId="14" borderId="0" xfId="0" applyNumberFormat="1" applyFont="1" applyFill="1" applyAlignment="1">
      <alignment horizontal="center"/>
    </xf>
    <xf numFmtId="166" fontId="20" fillId="14" borderId="0" xfId="0" applyNumberFormat="1" applyFont="1" applyFill="1" applyAlignment="1">
      <alignment horizontal="center"/>
    </xf>
    <xf numFmtId="16" fontId="20" fillId="14" borderId="10" xfId="0" applyNumberFormat="1" applyFont="1" applyFill="1" applyBorder="1" applyAlignment="1">
      <alignment horizontal="center" vertical="top"/>
    </xf>
    <xf numFmtId="0" fontId="20" fillId="14" borderId="10" xfId="0" applyFont="1" applyFill="1" applyBorder="1" applyAlignment="1">
      <alignment horizontal="center"/>
    </xf>
    <xf numFmtId="166" fontId="20" fillId="14" borderId="10" xfId="0" applyNumberFormat="1" applyFont="1" applyFill="1" applyBorder="1" applyAlignment="1">
      <alignment horizontal="center"/>
    </xf>
    <xf numFmtId="2" fontId="0" fillId="6" borderId="0" xfId="0" applyNumberFormat="1" applyFill="1" applyAlignment="1">
      <alignment horizontal="center"/>
    </xf>
    <xf numFmtId="164" fontId="0" fillId="6" borderId="0" xfId="1" applyFont="1" applyFill="1" applyAlignment="1">
      <alignment horizontal="center"/>
    </xf>
    <xf numFmtId="0" fontId="0" fillId="6" borderId="0" xfId="0" applyFill="1" applyAlignment="1">
      <alignment horizontal="center" vertical="top"/>
    </xf>
    <xf numFmtId="0" fontId="0" fillId="6" borderId="0" xfId="0" applyFill="1" applyAlignment="1">
      <alignment horizontal="center"/>
    </xf>
    <xf numFmtId="0" fontId="0" fillId="8" borderId="10" xfId="0" applyFill="1" applyBorder="1" applyAlignment="1">
      <alignment horizontal="center"/>
    </xf>
    <xf numFmtId="0" fontId="15" fillId="8" borderId="0" xfId="0" applyFont="1" applyFill="1"/>
    <xf numFmtId="0" fontId="0" fillId="15" borderId="0" xfId="0" applyFill="1"/>
    <xf numFmtId="2" fontId="28" fillId="9" borderId="0" xfId="0" applyNumberFormat="1" applyFont="1" applyFill="1" applyAlignment="1">
      <alignment horizontal="center"/>
    </xf>
    <xf numFmtId="0" fontId="6" fillId="9" borderId="0" xfId="0" applyFont="1" applyFill="1"/>
    <xf numFmtId="0" fontId="21" fillId="14" borderId="0" xfId="0" applyFont="1" applyFill="1" applyAlignment="1">
      <alignment horizontal="center"/>
    </xf>
    <xf numFmtId="0" fontId="31" fillId="3" borderId="0" xfId="0" applyFont="1" applyFill="1" applyAlignment="1">
      <alignment horizontal="center"/>
    </xf>
    <xf numFmtId="0" fontId="31" fillId="4" borderId="0" xfId="0" applyFont="1" applyFill="1" applyAlignment="1">
      <alignment horizontal="center" vertical="top"/>
    </xf>
    <xf numFmtId="0" fontId="31" fillId="4" borderId="0" xfId="0" applyFont="1" applyFill="1" applyAlignment="1">
      <alignment horizontal="center"/>
    </xf>
    <xf numFmtId="2" fontId="0" fillId="17" borderId="0" xfId="0" applyNumberFormat="1" applyFill="1" applyBorder="1" applyAlignment="1">
      <alignment horizontal="center" vertical="center"/>
    </xf>
    <xf numFmtId="2" fontId="0" fillId="17" borderId="0" xfId="0" applyNumberFormat="1" applyFill="1" applyAlignment="1">
      <alignment horizontal="center"/>
    </xf>
    <xf numFmtId="0" fontId="0" fillId="17" borderId="0" xfId="0" applyFill="1"/>
    <xf numFmtId="0" fontId="18" fillId="17" borderId="14" xfId="0" applyFont="1" applyFill="1" applyBorder="1" applyAlignment="1">
      <alignment horizontal="left"/>
    </xf>
    <xf numFmtId="0" fontId="0" fillId="17" borderId="0" xfId="0" applyFill="1" applyBorder="1"/>
    <xf numFmtId="2" fontId="10" fillId="18" borderId="15" xfId="0" applyNumberFormat="1" applyFont="1" applyFill="1" applyBorder="1" applyAlignment="1">
      <alignment horizontal="center"/>
    </xf>
    <xf numFmtId="2" fontId="10" fillId="18" borderId="16" xfId="0" applyNumberFormat="1" applyFont="1" applyFill="1" applyBorder="1" applyAlignment="1">
      <alignment horizontal="center"/>
    </xf>
    <xf numFmtId="2" fontId="0" fillId="18" borderId="17" xfId="0" applyNumberFormat="1" applyFill="1" applyBorder="1" applyAlignment="1">
      <alignment horizontal="center"/>
    </xf>
    <xf numFmtId="0" fontId="0" fillId="17" borderId="0" xfId="0" applyFill="1" applyAlignment="1">
      <alignment horizontal="center"/>
    </xf>
    <xf numFmtId="0" fontId="16" fillId="8" borderId="0" xfId="0" applyFont="1" applyFill="1" applyAlignment="1">
      <alignment horizontal="center"/>
    </xf>
    <xf numFmtId="2" fontId="19" fillId="9" borderId="13" xfId="0" applyNumberFormat="1" applyFont="1" applyFill="1" applyBorder="1" applyAlignment="1">
      <alignment horizontal="center"/>
    </xf>
    <xf numFmtId="2" fontId="0" fillId="9" borderId="10" xfId="0" applyNumberFormat="1" applyFont="1" applyFill="1" applyBorder="1" applyAlignment="1">
      <alignment horizontal="center" vertical="center"/>
    </xf>
    <xf numFmtId="2" fontId="0" fillId="9" borderId="0" xfId="0" applyNumberFormat="1" applyFill="1" applyAlignment="1">
      <alignment horizontal="center"/>
    </xf>
    <xf numFmtId="2" fontId="16" fillId="9" borderId="0" xfId="0" applyNumberFormat="1" applyFont="1" applyFill="1" applyAlignment="1">
      <alignment horizontal="center"/>
    </xf>
    <xf numFmtId="49" fontId="6" fillId="9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1" fillId="2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1" fillId="16" borderId="0" xfId="0" applyFont="1" applyFill="1" applyAlignment="1">
      <alignment horizontal="center"/>
    </xf>
    <xf numFmtId="0" fontId="31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8" fillId="9" borderId="0" xfId="0" applyFont="1" applyFill="1" applyAlignment="1">
      <alignment horizontal="center"/>
    </xf>
    <xf numFmtId="0" fontId="38" fillId="0" borderId="0" xfId="0" applyFont="1" applyBorder="1" applyAlignment="1">
      <alignment horizontal="center"/>
    </xf>
    <xf numFmtId="0" fontId="39" fillId="2" borderId="0" xfId="0" applyFont="1" applyFill="1" applyAlignment="1">
      <alignment horizontal="center"/>
    </xf>
    <xf numFmtId="2" fontId="16" fillId="9" borderId="0" xfId="0" applyNumberFormat="1" applyFont="1" applyFill="1" applyBorder="1" applyAlignment="1">
      <alignment horizontal="center"/>
    </xf>
    <xf numFmtId="2" fontId="16" fillId="0" borderId="0" xfId="0" applyNumberFormat="1" applyFont="1" applyBorder="1" applyAlignment="1">
      <alignment horizontal="center"/>
    </xf>
    <xf numFmtId="2" fontId="17" fillId="2" borderId="0" xfId="0" applyNumberFormat="1" applyFont="1" applyFill="1" applyBorder="1" applyAlignment="1">
      <alignment horizontal="center"/>
    </xf>
    <xf numFmtId="2" fontId="36" fillId="0" borderId="0" xfId="0" applyNumberFormat="1" applyFont="1" applyAlignment="1">
      <alignment horizontal="center"/>
    </xf>
    <xf numFmtId="2" fontId="36" fillId="9" borderId="0" xfId="0" applyNumberFormat="1" applyFont="1" applyFill="1" applyAlignment="1">
      <alignment horizontal="center"/>
    </xf>
    <xf numFmtId="2" fontId="37" fillId="2" borderId="0" xfId="0" applyNumberFormat="1" applyFont="1" applyFill="1" applyAlignment="1">
      <alignment horizontal="center"/>
    </xf>
    <xf numFmtId="0" fontId="40" fillId="13" borderId="0" xfId="0" applyFont="1" applyFill="1" applyAlignment="1">
      <alignment horizontal="center" vertical="center"/>
    </xf>
    <xf numFmtId="0" fontId="41" fillId="13" borderId="0" xfId="0" applyFont="1" applyFill="1" applyAlignment="1">
      <alignment horizontal="center" vertical="center"/>
    </xf>
    <xf numFmtId="2" fontId="12" fillId="13" borderId="0" xfId="0" applyNumberFormat="1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3" fillId="6" borderId="0" xfId="0" applyNumberFormat="1" applyFont="1" applyFill="1" applyBorder="1" applyAlignment="1">
      <alignment horizontal="center" vertical="center"/>
    </xf>
    <xf numFmtId="2" fontId="12" fillId="19" borderId="3" xfId="0" applyNumberFormat="1" applyFont="1" applyFill="1" applyBorder="1" applyAlignment="1">
      <alignment horizontal="center" vertical="center"/>
    </xf>
    <xf numFmtId="2" fontId="14" fillId="19" borderId="4" xfId="0" applyNumberFormat="1" applyFont="1" applyFill="1" applyBorder="1" applyAlignment="1">
      <alignment horizontal="center" vertical="center"/>
    </xf>
    <xf numFmtId="2" fontId="14" fillId="11" borderId="6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35" fillId="9" borderId="0" xfId="0" applyFont="1" applyFill="1" applyAlignment="1">
      <alignment horizontal="left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left"/>
    </xf>
    <xf numFmtId="0" fontId="37" fillId="2" borderId="0" xfId="0" applyFont="1" applyFill="1" applyAlignment="1">
      <alignment horizontal="left"/>
    </xf>
    <xf numFmtId="0" fontId="5" fillId="11" borderId="0" xfId="0" applyFont="1" applyFill="1"/>
    <xf numFmtId="2" fontId="41" fillId="20" borderId="0" xfId="0" applyNumberFormat="1" applyFont="1" applyFill="1" applyAlignment="1">
      <alignment horizontal="center" vertical="center"/>
    </xf>
    <xf numFmtId="0" fontId="0" fillId="10" borderId="0" xfId="0" applyFont="1" applyFill="1" applyBorder="1" applyAlignment="1">
      <alignment horizontal="left"/>
    </xf>
    <xf numFmtId="0" fontId="10" fillId="10" borderId="0" xfId="0" applyFont="1" applyFill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0" fontId="5" fillId="9" borderId="0" xfId="0" applyFont="1" applyFill="1" applyBorder="1" applyAlignment="1">
      <alignment horizontal="left"/>
    </xf>
    <xf numFmtId="49" fontId="0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29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6" fillId="0" borderId="0" xfId="0" applyFont="1" applyBorder="1"/>
    <xf numFmtId="2" fontId="8" fillId="0" borderId="0" xfId="1" applyNumberFormat="1" applyFont="1" applyBorder="1" applyAlignment="1">
      <alignment horizontal="center"/>
    </xf>
    <xf numFmtId="20" fontId="5" fillId="0" borderId="0" xfId="0" applyNumberFormat="1" applyFont="1" applyBorder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29" fillId="9" borderId="0" xfId="0" applyFont="1" applyFill="1" applyBorder="1" applyAlignment="1">
      <alignment horizontal="left"/>
    </xf>
    <xf numFmtId="0" fontId="6" fillId="9" borderId="0" xfId="0" applyFont="1" applyFill="1" applyBorder="1" applyAlignment="1">
      <alignment horizontal="left"/>
    </xf>
    <xf numFmtId="0" fontId="21" fillId="14" borderId="0" xfId="0" applyFont="1" applyFill="1" applyBorder="1" applyAlignment="1">
      <alignment horizontal="center"/>
    </xf>
    <xf numFmtId="2" fontId="44" fillId="17" borderId="0" xfId="0" applyNumberFormat="1" applyFont="1" applyFill="1" applyAlignment="1">
      <alignment horizontal="center" vertical="center"/>
    </xf>
    <xf numFmtId="0" fontId="0" fillId="0" borderId="19" xfId="0" applyFont="1" applyBorder="1"/>
    <xf numFmtId="2" fontId="8" fillId="0" borderId="19" xfId="1" applyNumberFormat="1" applyFont="1" applyBorder="1" applyAlignment="1">
      <alignment horizontal="center"/>
    </xf>
    <xf numFmtId="0" fontId="21" fillId="21" borderId="0" xfId="0" applyFont="1" applyFill="1" applyBorder="1" applyAlignment="1">
      <alignment horizontal="center"/>
    </xf>
    <xf numFmtId="49" fontId="20" fillId="21" borderId="0" xfId="0" applyNumberFormat="1" applyFont="1" applyFill="1" applyAlignment="1"/>
    <xf numFmtId="0" fontId="20" fillId="21" borderId="0" xfId="0" applyFont="1" applyFill="1" applyAlignment="1">
      <alignment horizontal="center"/>
    </xf>
    <xf numFmtId="0" fontId="15" fillId="0" borderId="0" xfId="0" applyFont="1"/>
    <xf numFmtId="0" fontId="21" fillId="12" borderId="0" xfId="0" applyFont="1" applyFill="1" applyAlignment="1">
      <alignment horizontal="center"/>
    </xf>
    <xf numFmtId="0" fontId="0" fillId="0" borderId="0" xfId="0" applyBorder="1"/>
    <xf numFmtId="0" fontId="0" fillId="22" borderId="0" xfId="0" applyFill="1" applyAlignment="1">
      <alignment horizontal="center"/>
    </xf>
    <xf numFmtId="2" fontId="0" fillId="8" borderId="0" xfId="0" applyNumberFormat="1" applyFont="1" applyFill="1" applyBorder="1" applyAlignment="1">
      <alignment horizontal="center"/>
    </xf>
    <xf numFmtId="0" fontId="0" fillId="8" borderId="0" xfId="0" applyFont="1" applyFill="1" applyBorder="1" applyAlignment="1">
      <alignment horizontal="left"/>
    </xf>
    <xf numFmtId="0" fontId="6" fillId="8" borderId="0" xfId="0" applyFont="1" applyFill="1" applyBorder="1"/>
    <xf numFmtId="0" fontId="6" fillId="8" borderId="0" xfId="0" applyFont="1" applyFill="1" applyBorder="1" applyAlignment="1">
      <alignment horizontal="center"/>
    </xf>
    <xf numFmtId="20" fontId="5" fillId="8" borderId="0" xfId="0" applyNumberFormat="1" applyFont="1" applyFill="1" applyBorder="1" applyAlignment="1">
      <alignment horizontal="center"/>
    </xf>
    <xf numFmtId="0" fontId="32" fillId="23" borderId="0" xfId="0" applyFont="1" applyFill="1" applyAlignment="1">
      <alignment horizontal="center"/>
    </xf>
    <xf numFmtId="0" fontId="31" fillId="24" borderId="0" xfId="0" applyFont="1" applyFill="1" applyAlignment="1">
      <alignment horizontal="center"/>
    </xf>
    <xf numFmtId="0" fontId="31" fillId="23" borderId="0" xfId="0" applyFont="1" applyFill="1" applyAlignment="1">
      <alignment horizontal="center"/>
    </xf>
    <xf numFmtId="0" fontId="31" fillId="21" borderId="0" xfId="0" applyFont="1" applyFill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0" fillId="9" borderId="0" xfId="0" applyFill="1" applyBorder="1"/>
    <xf numFmtId="0" fontId="5" fillId="2" borderId="0" xfId="0" applyFont="1" applyFill="1" applyBorder="1"/>
    <xf numFmtId="0" fontId="0" fillId="17" borderId="2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11" fillId="17" borderId="0" xfId="0" applyFont="1" applyFill="1" applyBorder="1"/>
    <xf numFmtId="0" fontId="6" fillId="17" borderId="0" xfId="0" applyFont="1" applyFill="1" applyBorder="1"/>
    <xf numFmtId="0" fontId="5" fillId="17" borderId="0" xfId="0" applyFont="1" applyFill="1"/>
    <xf numFmtId="2" fontId="10" fillId="18" borderId="20" xfId="0" applyNumberFormat="1" applyFont="1" applyFill="1" applyBorder="1" applyAlignment="1">
      <alignment horizontal="center"/>
    </xf>
    <xf numFmtId="2" fontId="0" fillId="18" borderId="21" xfId="0" applyNumberFormat="1" applyFill="1" applyBorder="1" applyAlignment="1">
      <alignment horizontal="center"/>
    </xf>
    <xf numFmtId="2" fontId="0" fillId="18" borderId="22" xfId="0" applyNumberFormat="1" applyFill="1" applyBorder="1" applyAlignment="1">
      <alignment horizontal="center"/>
    </xf>
    <xf numFmtId="0" fontId="0" fillId="17" borderId="0" xfId="0" applyNumberFormat="1" applyFill="1" applyBorder="1" applyAlignment="1">
      <alignment horizontal="center" vertical="center"/>
    </xf>
    <xf numFmtId="0" fontId="0" fillId="9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5" fillId="2" borderId="0" xfId="0" applyNumberFormat="1" applyFont="1" applyFill="1" applyAlignment="1">
      <alignment horizontal="center"/>
    </xf>
    <xf numFmtId="0" fontId="21" fillId="21" borderId="0" xfId="0" applyFont="1" applyFill="1" applyAlignment="1">
      <alignment horizontal="center"/>
    </xf>
    <xf numFmtId="0" fontId="15" fillId="6" borderId="0" xfId="0" applyNumberFormat="1" applyFont="1" applyFill="1" applyBorder="1" applyAlignment="1">
      <alignment horizontal="center" vertical="center"/>
    </xf>
    <xf numFmtId="0" fontId="42" fillId="13" borderId="23" xfId="0" applyFont="1" applyFill="1" applyBorder="1" applyAlignment="1">
      <alignment horizontal="center" vertical="center"/>
    </xf>
    <xf numFmtId="0" fontId="36" fillId="9" borderId="0" xfId="0" applyFont="1" applyFill="1" applyBorder="1" applyAlignment="1">
      <alignment horizontal="left"/>
    </xf>
    <xf numFmtId="0" fontId="38" fillId="9" borderId="0" xfId="0" applyFont="1" applyFill="1" applyBorder="1" applyAlignment="1">
      <alignment horizontal="center"/>
    </xf>
    <xf numFmtId="2" fontId="19" fillId="9" borderId="0" xfId="0" applyNumberFormat="1" applyFont="1" applyFill="1" applyBorder="1" applyAlignment="1">
      <alignment horizontal="center"/>
    </xf>
    <xf numFmtId="2" fontId="36" fillId="9" borderId="0" xfId="0" applyNumberFormat="1" applyFont="1" applyFill="1" applyBorder="1" applyAlignment="1">
      <alignment horizontal="center"/>
    </xf>
    <xf numFmtId="0" fontId="47" fillId="9" borderId="0" xfId="0" applyNumberFormat="1" applyFont="1" applyFill="1" applyBorder="1" applyAlignment="1">
      <alignment horizontal="center"/>
    </xf>
    <xf numFmtId="0" fontId="48" fillId="9" borderId="0" xfId="0" applyNumberFormat="1" applyFont="1" applyFill="1" applyAlignment="1">
      <alignment horizontal="right"/>
    </xf>
    <xf numFmtId="0" fontId="48" fillId="0" borderId="0" xfId="0" applyNumberFormat="1" applyFont="1" applyAlignment="1">
      <alignment horizontal="right"/>
    </xf>
    <xf numFmtId="0" fontId="48" fillId="2" borderId="0" xfId="0" applyNumberFormat="1" applyFont="1" applyFill="1" applyAlignment="1">
      <alignment horizontal="right"/>
    </xf>
    <xf numFmtId="0" fontId="41" fillId="26" borderId="0" xfId="0" applyFont="1" applyFill="1" applyAlignment="1">
      <alignment horizontal="center" vertical="center"/>
    </xf>
    <xf numFmtId="0" fontId="46" fillId="6" borderId="0" xfId="0" applyNumberFormat="1" applyFont="1" applyFill="1" applyAlignment="1">
      <alignment horizontal="center" vertical="center"/>
    </xf>
    <xf numFmtId="0" fontId="0" fillId="20" borderId="24" xfId="0" applyFill="1" applyBorder="1"/>
    <xf numFmtId="0" fontId="0" fillId="20" borderId="0" xfId="0" applyFill="1"/>
    <xf numFmtId="0" fontId="0" fillId="20" borderId="20" xfId="0" applyFill="1" applyBorder="1"/>
    <xf numFmtId="0" fontId="0" fillId="20" borderId="25" xfId="0" applyFill="1" applyBorder="1"/>
    <xf numFmtId="0" fontId="0" fillId="20" borderId="0" xfId="0" applyFill="1" applyBorder="1"/>
    <xf numFmtId="0" fontId="0" fillId="20" borderId="26" xfId="0" applyFill="1" applyBorder="1"/>
    <xf numFmtId="0" fontId="0" fillId="20" borderId="27" xfId="0" applyFill="1" applyBorder="1"/>
    <xf numFmtId="0" fontId="5" fillId="20" borderId="0" xfId="0" applyFont="1" applyFill="1"/>
    <xf numFmtId="0" fontId="47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NumberFormat="1" applyFill="1" applyAlignment="1">
      <alignment horizontal="center"/>
    </xf>
    <xf numFmtId="0" fontId="14" fillId="6" borderId="0" xfId="0" applyNumberFormat="1" applyFont="1" applyFill="1" applyBorder="1" applyAlignment="1">
      <alignment horizontal="center"/>
    </xf>
    <xf numFmtId="0" fontId="0" fillId="6" borderId="0" xfId="0" applyFill="1" applyBorder="1"/>
    <xf numFmtId="0" fontId="18" fillId="6" borderId="0" xfId="0" applyNumberFormat="1" applyFont="1" applyFill="1" applyBorder="1" applyAlignment="1">
      <alignment horizontal="left"/>
    </xf>
    <xf numFmtId="0" fontId="16" fillId="6" borderId="0" xfId="0" applyNumberFormat="1" applyFont="1" applyFill="1" applyBorder="1" applyAlignment="1">
      <alignment horizontal="left"/>
    </xf>
    <xf numFmtId="2" fontId="0" fillId="6" borderId="0" xfId="0" applyNumberFormat="1" applyFill="1" applyBorder="1" applyAlignment="1">
      <alignment horizontal="center"/>
    </xf>
    <xf numFmtId="0" fontId="35" fillId="6" borderId="0" xfId="0" applyFont="1" applyFill="1" applyAlignment="1">
      <alignment horizontal="left"/>
    </xf>
    <xf numFmtId="2" fontId="16" fillId="6" borderId="0" xfId="0" applyNumberFormat="1" applyFont="1" applyFill="1" applyAlignment="1">
      <alignment horizontal="center"/>
    </xf>
    <xf numFmtId="0" fontId="38" fillId="6" borderId="0" xfId="0" applyFont="1" applyFill="1" applyAlignment="1">
      <alignment horizontal="center"/>
    </xf>
    <xf numFmtId="0" fontId="48" fillId="6" borderId="0" xfId="0" applyNumberFormat="1" applyFont="1" applyFill="1" applyAlignment="1">
      <alignment horizontal="right"/>
    </xf>
    <xf numFmtId="2" fontId="36" fillId="6" borderId="0" xfId="0" applyNumberFormat="1" applyFont="1" applyFill="1" applyAlignment="1">
      <alignment horizontal="center"/>
    </xf>
    <xf numFmtId="2" fontId="16" fillId="6" borderId="0" xfId="0" applyNumberFormat="1" applyFont="1" applyFill="1" applyBorder="1" applyAlignment="1">
      <alignment horizontal="center"/>
    </xf>
    <xf numFmtId="0" fontId="18" fillId="17" borderId="23" xfId="0" applyFont="1" applyFill="1" applyBorder="1" applyAlignment="1">
      <alignment horizontal="left"/>
    </xf>
    <xf numFmtId="0" fontId="18" fillId="6" borderId="0" xfId="0" applyFont="1" applyFill="1" applyBorder="1" applyAlignment="1">
      <alignment horizontal="left"/>
    </xf>
    <xf numFmtId="0" fontId="34" fillId="6" borderId="0" xfId="0" applyFont="1" applyFill="1" applyBorder="1" applyAlignment="1">
      <alignment horizontal="left"/>
    </xf>
    <xf numFmtId="2" fontId="18" fillId="6" borderId="0" xfId="0" applyNumberFormat="1" applyFont="1" applyFill="1" applyBorder="1" applyAlignment="1">
      <alignment horizontal="center"/>
    </xf>
    <xf numFmtId="0" fontId="38" fillId="6" borderId="0" xfId="0" applyFont="1" applyFill="1" applyBorder="1" applyAlignment="1">
      <alignment horizontal="center"/>
    </xf>
    <xf numFmtId="2" fontId="19" fillId="6" borderId="0" xfId="0" applyNumberFormat="1" applyFont="1" applyFill="1" applyBorder="1" applyAlignment="1">
      <alignment horizont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47" fillId="6" borderId="0" xfId="0" applyNumberFormat="1" applyFont="1" applyFill="1" applyBorder="1" applyAlignment="1">
      <alignment horizontal="right"/>
    </xf>
    <xf numFmtId="2" fontId="33" fillId="6" borderId="0" xfId="0" applyNumberFormat="1" applyFont="1" applyFill="1" applyBorder="1" applyAlignment="1">
      <alignment horizontal="center"/>
    </xf>
    <xf numFmtId="0" fontId="48" fillId="6" borderId="0" xfId="0" applyNumberFormat="1" applyFont="1" applyFill="1" applyBorder="1" applyAlignment="1">
      <alignment horizontal="right"/>
    </xf>
    <xf numFmtId="2" fontId="36" fillId="6" borderId="0" xfId="0" applyNumberFormat="1" applyFont="1" applyFill="1" applyBorder="1" applyAlignment="1">
      <alignment horizontal="center"/>
    </xf>
    <xf numFmtId="0" fontId="35" fillId="6" borderId="0" xfId="0" applyFont="1" applyFill="1" applyBorder="1" applyAlignment="1">
      <alignment horizontal="left"/>
    </xf>
    <xf numFmtId="0" fontId="16" fillId="6" borderId="0" xfId="0" applyFont="1" applyFill="1" applyBorder="1" applyAlignment="1">
      <alignment horizontal="left"/>
    </xf>
    <xf numFmtId="2" fontId="37" fillId="6" borderId="0" xfId="0" applyNumberFormat="1" applyFont="1" applyFill="1" applyBorder="1" applyAlignment="1">
      <alignment horizontal="center"/>
    </xf>
    <xf numFmtId="2" fontId="45" fillId="20" borderId="0" xfId="0" applyNumberFormat="1" applyFont="1" applyFill="1" applyBorder="1" applyAlignment="1">
      <alignment horizontal="center"/>
    </xf>
    <xf numFmtId="0" fontId="0" fillId="0" borderId="25" xfId="0" applyBorder="1"/>
    <xf numFmtId="0" fontId="0" fillId="0" borderId="28" xfId="0" applyBorder="1" applyAlignment="1">
      <alignment horizontal="center"/>
    </xf>
    <xf numFmtId="0" fontId="5" fillId="11" borderId="28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/>
    <xf numFmtId="0" fontId="5" fillId="11" borderId="28" xfId="0" applyFont="1" applyFill="1" applyBorder="1"/>
    <xf numFmtId="0" fontId="19" fillId="16" borderId="28" xfId="0" applyFont="1" applyFill="1" applyBorder="1" applyAlignment="1">
      <alignment horizontal="center"/>
    </xf>
    <xf numFmtId="0" fontId="19" fillId="16" borderId="25" xfId="0" applyFont="1" applyFill="1" applyBorder="1" applyAlignment="1">
      <alignment horizontal="center"/>
    </xf>
    <xf numFmtId="0" fontId="19" fillId="16" borderId="0" xfId="0" applyFont="1" applyFill="1" applyAlignment="1">
      <alignment horizontal="center"/>
    </xf>
    <xf numFmtId="0" fontId="4" fillId="9" borderId="0" xfId="0" applyFont="1" applyFill="1" applyBorder="1" applyAlignment="1">
      <alignment horizontal="left"/>
    </xf>
    <xf numFmtId="0" fontId="6" fillId="9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16" borderId="26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3" fillId="16" borderId="25" xfId="0" applyNumberFormat="1" applyFont="1" applyFill="1" applyBorder="1" applyAlignment="1">
      <alignment horizontal="center"/>
    </xf>
    <xf numFmtId="0" fontId="3" fillId="9" borderId="25" xfId="0" applyNumberFormat="1" applyFont="1" applyFill="1" applyBorder="1" applyAlignment="1">
      <alignment horizontal="left"/>
    </xf>
    <xf numFmtId="0" fontId="3" fillId="0" borderId="25" xfId="0" applyNumberFormat="1" applyFont="1" applyBorder="1" applyAlignment="1">
      <alignment horizontal="left"/>
    </xf>
    <xf numFmtId="0" fontId="3" fillId="0" borderId="25" xfId="0" applyNumberFormat="1" applyFont="1" applyBorder="1"/>
    <xf numFmtId="0" fontId="3" fillId="0" borderId="25" xfId="0" applyNumberFormat="1" applyFont="1" applyFill="1" applyBorder="1" applyAlignment="1">
      <alignment horizontal="left"/>
    </xf>
    <xf numFmtId="2" fontId="41" fillId="28" borderId="0" xfId="0" applyNumberFormat="1" applyFont="1" applyFill="1" applyAlignment="1">
      <alignment horizontal="center" vertical="center"/>
    </xf>
    <xf numFmtId="0" fontId="51" fillId="25" borderId="0" xfId="0" applyFont="1" applyFill="1" applyBorder="1" applyAlignment="1">
      <alignment horizontal="center" vertical="center"/>
    </xf>
    <xf numFmtId="0" fontId="34" fillId="9" borderId="0" xfId="0" applyFont="1" applyFill="1" applyBorder="1" applyAlignment="1">
      <alignment horizontal="left"/>
    </xf>
    <xf numFmtId="2" fontId="18" fillId="9" borderId="0" xfId="0" applyNumberFormat="1" applyFont="1" applyFill="1" applyBorder="1" applyAlignment="1">
      <alignment horizontal="center"/>
    </xf>
    <xf numFmtId="0" fontId="52" fillId="9" borderId="0" xfId="0" applyFont="1" applyFill="1" applyBorder="1" applyAlignment="1">
      <alignment horizontal="center"/>
    </xf>
    <xf numFmtId="0" fontId="18" fillId="9" borderId="0" xfId="0" applyFont="1" applyFill="1" applyBorder="1"/>
    <xf numFmtId="2" fontId="34" fillId="9" borderId="0" xfId="0" applyNumberFormat="1" applyFont="1" applyFill="1" applyBorder="1" applyAlignment="1">
      <alignment horizontal="center"/>
    </xf>
    <xf numFmtId="0" fontId="50" fillId="6" borderId="0" xfId="0" applyNumberFormat="1" applyFont="1" applyFill="1" applyBorder="1" applyAlignment="1">
      <alignment horizontal="center" vertical="center"/>
    </xf>
    <xf numFmtId="0" fontId="18" fillId="9" borderId="0" xfId="0" applyFont="1" applyFill="1"/>
    <xf numFmtId="2" fontId="18" fillId="9" borderId="25" xfId="0" applyNumberFormat="1" applyFont="1" applyFill="1" applyBorder="1" applyAlignment="1">
      <alignment horizontal="center"/>
    </xf>
    <xf numFmtId="0" fontId="52" fillId="9" borderId="25" xfId="0" applyFont="1" applyFill="1" applyBorder="1" applyAlignment="1">
      <alignment horizontal="center"/>
    </xf>
    <xf numFmtId="0" fontId="18" fillId="9" borderId="0" xfId="0" applyFont="1" applyFill="1" applyBorder="1" applyAlignment="1">
      <alignment horizontal="center"/>
    </xf>
    <xf numFmtId="0" fontId="50" fillId="9" borderId="0" xfId="0" applyNumberFormat="1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/>
    </xf>
    <xf numFmtId="0" fontId="34" fillId="9" borderId="0" xfId="0" applyFont="1" applyFill="1" applyAlignment="1">
      <alignment horizontal="left"/>
    </xf>
    <xf numFmtId="2" fontId="34" fillId="9" borderId="0" xfId="0" applyNumberFormat="1" applyFont="1" applyFill="1" applyAlignment="1">
      <alignment horizontal="center"/>
    </xf>
    <xf numFmtId="0" fontId="18" fillId="9" borderId="25" xfId="0" applyFont="1" applyFill="1" applyBorder="1"/>
    <xf numFmtId="0" fontId="18" fillId="9" borderId="0" xfId="0" applyNumberFormat="1" applyFont="1" applyFill="1"/>
    <xf numFmtId="49" fontId="54" fillId="9" borderId="0" xfId="0" applyNumberFormat="1" applyFont="1" applyFill="1" applyBorder="1" applyAlignment="1">
      <alignment horizontal="center"/>
    </xf>
    <xf numFmtId="0" fontId="54" fillId="9" borderId="0" xfId="0" applyFont="1" applyFill="1" applyBorder="1" applyAlignment="1">
      <alignment horizontal="center"/>
    </xf>
    <xf numFmtId="49" fontId="0" fillId="29" borderId="0" xfId="0" applyNumberFormat="1" applyFill="1"/>
    <xf numFmtId="2" fontId="2" fillId="9" borderId="0" xfId="0" applyNumberFormat="1" applyFont="1" applyFill="1" applyBorder="1" applyAlignment="1">
      <alignment horizontal="center"/>
    </xf>
    <xf numFmtId="0" fontId="55" fillId="27" borderId="0" xfId="0" applyFont="1" applyFill="1" applyBorder="1" applyAlignment="1">
      <alignment horizontal="center"/>
    </xf>
    <xf numFmtId="0" fontId="2" fillId="0" borderId="25" xfId="0" applyNumberFormat="1" applyFont="1" applyBorder="1"/>
    <xf numFmtId="0" fontId="2" fillId="9" borderId="25" xfId="0" applyNumberFormat="1" applyFont="1" applyFill="1" applyBorder="1" applyAlignment="1">
      <alignment horizontal="left"/>
    </xf>
    <xf numFmtId="0" fontId="49" fillId="30" borderId="0" xfId="0" applyFont="1" applyFill="1" applyBorder="1" applyAlignment="1">
      <alignment horizontal="center" vertical="center"/>
    </xf>
    <xf numFmtId="2" fontId="49" fillId="30" borderId="25" xfId="0" applyNumberFormat="1" applyFont="1" applyFill="1" applyBorder="1" applyAlignment="1">
      <alignment horizontal="center" vertical="center"/>
    </xf>
    <xf numFmtId="0" fontId="49" fillId="30" borderId="25" xfId="0" applyFont="1" applyFill="1" applyBorder="1" applyAlignment="1">
      <alignment horizontal="center" vertical="center"/>
    </xf>
    <xf numFmtId="0" fontId="49" fillId="30" borderId="0" xfId="0" applyNumberFormat="1" applyFont="1" applyFill="1" applyBorder="1" applyAlignment="1">
      <alignment horizontal="center" vertical="center"/>
    </xf>
    <xf numFmtId="0" fontId="51" fillId="30" borderId="0" xfId="0" applyFont="1" applyFill="1" applyBorder="1" applyAlignment="1">
      <alignment horizontal="center" vertical="center"/>
    </xf>
    <xf numFmtId="0" fontId="58" fillId="30" borderId="0" xfId="0" applyFont="1" applyFill="1" applyAlignment="1">
      <alignment horizontal="center" vertical="center"/>
    </xf>
    <xf numFmtId="0" fontId="57" fillId="30" borderId="0" xfId="0" applyFont="1" applyFill="1" applyAlignment="1">
      <alignment horizontal="center"/>
    </xf>
    <xf numFmtId="0" fontId="56" fillId="30" borderId="0" xfId="0" applyFont="1" applyFill="1" applyAlignment="1">
      <alignment horizontal="center"/>
    </xf>
    <xf numFmtId="0" fontId="59" fillId="9" borderId="0" xfId="0" applyNumberFormat="1" applyFont="1" applyFill="1" applyAlignment="1">
      <alignment horizontal="center"/>
    </xf>
    <xf numFmtId="0" fontId="53" fillId="30" borderId="0" xfId="0" applyFont="1" applyFill="1" applyAlignment="1">
      <alignment horizontal="center"/>
    </xf>
    <xf numFmtId="0" fontId="14" fillId="30" borderId="0" xfId="0" applyNumberFormat="1" applyFont="1" applyFill="1" applyAlignment="1">
      <alignment horizontal="center"/>
    </xf>
    <xf numFmtId="0" fontId="55" fillId="8" borderId="29" xfId="0" applyFont="1" applyFill="1" applyBorder="1" applyAlignment="1">
      <alignment horizontal="center"/>
    </xf>
    <xf numFmtId="49" fontId="54" fillId="9" borderId="29" xfId="0" applyNumberFormat="1" applyFont="1" applyFill="1" applyBorder="1" applyAlignment="1">
      <alignment horizontal="center"/>
    </xf>
    <xf numFmtId="0" fontId="2" fillId="9" borderId="0" xfId="0" applyFont="1" applyFill="1" applyBorder="1" applyAlignment="1">
      <alignment horizontal="left"/>
    </xf>
    <xf numFmtId="49" fontId="54" fillId="9" borderId="32" xfId="0" applyNumberFormat="1" applyFont="1" applyFill="1" applyBorder="1" applyAlignment="1">
      <alignment horizontal="center"/>
    </xf>
    <xf numFmtId="0" fontId="55" fillId="8" borderId="30" xfId="0" applyFont="1" applyFill="1" applyBorder="1" applyAlignment="1">
      <alignment horizontal="center"/>
    </xf>
    <xf numFmtId="0" fontId="55" fillId="9" borderId="0" xfId="0" applyFont="1" applyFill="1" applyBorder="1" applyAlignment="1">
      <alignment horizontal="center"/>
    </xf>
    <xf numFmtId="2" fontId="33" fillId="9" borderId="0" xfId="0" applyNumberFormat="1" applyFont="1" applyFill="1" applyBorder="1" applyAlignment="1">
      <alignment horizontal="center"/>
    </xf>
    <xf numFmtId="0" fontId="6" fillId="0" borderId="0" xfId="0" applyNumberFormat="1" applyFont="1"/>
    <xf numFmtId="0" fontId="18" fillId="31" borderId="0" xfId="0" applyFont="1" applyFill="1" applyAlignment="1">
      <alignment horizontal="center"/>
    </xf>
    <xf numFmtId="0" fontId="18" fillId="31" borderId="0" xfId="0" applyFont="1" applyFill="1"/>
    <xf numFmtId="0" fontId="18" fillId="31" borderId="25" xfId="0" applyFont="1" applyFill="1" applyBorder="1"/>
    <xf numFmtId="0" fontId="18" fillId="31" borderId="0" xfId="0" applyNumberFormat="1" applyFont="1" applyFill="1"/>
    <xf numFmtId="0" fontId="55" fillId="30" borderId="0" xfId="0" applyFont="1" applyFill="1" applyBorder="1" applyAlignment="1">
      <alignment horizontal="center"/>
    </xf>
    <xf numFmtId="0" fontId="36" fillId="30" borderId="0" xfId="0" applyFont="1" applyFill="1" applyBorder="1" applyAlignment="1">
      <alignment horizontal="left"/>
    </xf>
    <xf numFmtId="2" fontId="16" fillId="30" borderId="0" xfId="0" applyNumberFormat="1" applyFont="1" applyFill="1" applyBorder="1" applyAlignment="1">
      <alignment horizontal="center"/>
    </xf>
    <xf numFmtId="0" fontId="38" fillId="30" borderId="0" xfId="0" applyFont="1" applyFill="1" applyBorder="1" applyAlignment="1">
      <alignment horizontal="center"/>
    </xf>
    <xf numFmtId="0" fontId="47" fillId="30" borderId="0" xfId="0" applyNumberFormat="1" applyFont="1" applyFill="1" applyBorder="1" applyAlignment="1">
      <alignment horizontal="center"/>
    </xf>
    <xf numFmtId="2" fontId="19" fillId="30" borderId="0" xfId="0" applyNumberFormat="1" applyFont="1" applyFill="1" applyBorder="1" applyAlignment="1">
      <alignment horizontal="center"/>
    </xf>
    <xf numFmtId="2" fontId="36" fillId="30" borderId="0" xfId="0" applyNumberFormat="1" applyFont="1" applyFill="1" applyBorder="1" applyAlignment="1">
      <alignment horizontal="center"/>
    </xf>
    <xf numFmtId="2" fontId="14" fillId="30" borderId="31" xfId="0" applyNumberFormat="1" applyFont="1" applyFill="1" applyBorder="1" applyAlignment="1">
      <alignment horizontal="center"/>
    </xf>
    <xf numFmtId="2" fontId="18" fillId="9" borderId="31" xfId="0" applyNumberFormat="1" applyFont="1" applyFill="1" applyBorder="1" applyAlignment="1">
      <alignment horizontal="center"/>
    </xf>
    <xf numFmtId="2" fontId="18" fillId="31" borderId="31" xfId="0" applyNumberFormat="1" applyFont="1" applyFill="1" applyBorder="1" applyAlignment="1">
      <alignment horizontal="center"/>
    </xf>
    <xf numFmtId="0" fontId="18" fillId="31" borderId="31" xfId="0" applyFont="1" applyFill="1" applyBorder="1"/>
    <xf numFmtId="0" fontId="18" fillId="9" borderId="31" xfId="0" applyFont="1" applyFill="1" applyBorder="1"/>
    <xf numFmtId="0" fontId="31" fillId="0" borderId="0" xfId="0" applyFont="1"/>
    <xf numFmtId="2" fontId="7" fillId="17" borderId="1" xfId="0" applyNumberFormat="1" applyFont="1" applyFill="1" applyBorder="1" applyAlignment="1">
      <alignment horizontal="center" vertical="center"/>
    </xf>
    <xf numFmtId="2" fontId="7" fillId="17" borderId="18" xfId="0" applyNumberFormat="1" applyFont="1" applyFill="1" applyBorder="1" applyAlignment="1">
      <alignment horizontal="center" vertical="center"/>
    </xf>
    <xf numFmtId="0" fontId="62" fillId="30" borderId="0" xfId="0" applyNumberFormat="1" applyFont="1" applyFill="1" applyBorder="1" applyAlignment="1">
      <alignment horizontal="center" vertical="center"/>
    </xf>
    <xf numFmtId="2" fontId="62" fillId="30" borderId="0" xfId="0" applyNumberFormat="1" applyFont="1" applyFill="1" applyBorder="1" applyAlignment="1">
      <alignment horizontal="center" vertical="center"/>
    </xf>
    <xf numFmtId="0" fontId="63" fillId="0" borderId="26" xfId="0" applyFont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2" fillId="30" borderId="0" xfId="0" applyFont="1" applyFill="1" applyAlignment="1">
      <alignment horizontal="center" vertical="center"/>
    </xf>
    <xf numFmtId="0" fontId="15" fillId="9" borderId="0" xfId="0" applyNumberFormat="1" applyFont="1" applyFill="1" applyBorder="1" applyAlignment="1">
      <alignment horizontal="center" vertical="center"/>
    </xf>
    <xf numFmtId="49" fontId="6" fillId="30" borderId="0" xfId="0" applyNumberFormat="1" applyFont="1" applyFill="1" applyBorder="1" applyAlignment="1">
      <alignment horizontal="center" vertical="center"/>
    </xf>
    <xf numFmtId="0" fontId="59" fillId="30" borderId="0" xfId="0" applyNumberFormat="1" applyFont="1" applyFill="1" applyAlignment="1">
      <alignment horizontal="center"/>
    </xf>
    <xf numFmtId="2" fontId="33" fillId="30" borderId="0" xfId="0" applyNumberFormat="1" applyFont="1" applyFill="1" applyBorder="1" applyAlignment="1">
      <alignment horizontal="center"/>
    </xf>
    <xf numFmtId="0" fontId="0" fillId="30" borderId="0" xfId="0" applyFill="1"/>
    <xf numFmtId="0" fontId="12" fillId="30" borderId="0" xfId="0" applyFont="1" applyFill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44" fillId="30" borderId="0" xfId="0" applyNumberFormat="1" applyFont="1" applyFill="1" applyBorder="1" applyAlignment="1">
      <alignment horizontal="center" vertical="center"/>
    </xf>
    <xf numFmtId="0" fontId="15" fillId="8" borderId="0" xfId="0" applyNumberFormat="1" applyFont="1" applyFill="1" applyBorder="1" applyAlignment="1">
      <alignment horizontal="center" vertical="center"/>
    </xf>
    <xf numFmtId="0" fontId="44" fillId="30" borderId="0" xfId="0" applyNumberFormat="1" applyFont="1" applyFill="1" applyAlignment="1">
      <alignment horizontal="center" vertical="center"/>
    </xf>
    <xf numFmtId="2" fontId="49" fillId="30" borderId="30" xfId="0" applyNumberFormat="1" applyFont="1" applyFill="1" applyBorder="1" applyAlignment="1">
      <alignment horizontal="center"/>
    </xf>
    <xf numFmtId="2" fontId="60" fillId="30" borderId="0" xfId="0" applyNumberFormat="1" applyFont="1" applyFill="1" applyBorder="1" applyAlignment="1">
      <alignment horizontal="center"/>
    </xf>
    <xf numFmtId="0" fontId="61" fillId="30" borderId="0" xfId="0" applyFont="1" applyFill="1" applyBorder="1" applyAlignment="1">
      <alignment horizontal="center"/>
    </xf>
    <xf numFmtId="2" fontId="14" fillId="9" borderId="31" xfId="0" applyNumberFormat="1" applyFont="1" applyFill="1" applyBorder="1" applyAlignment="1">
      <alignment horizontal="center"/>
    </xf>
    <xf numFmtId="0" fontId="59" fillId="17" borderId="0" xfId="0" applyNumberFormat="1" applyFont="1" applyFill="1" applyAlignment="1">
      <alignment horizontal="center"/>
    </xf>
    <xf numFmtId="0" fontId="0" fillId="9" borderId="0" xfId="0" applyNumberFormat="1" applyFill="1" applyBorder="1" applyAlignment="1">
      <alignment horizontal="center"/>
    </xf>
    <xf numFmtId="0" fontId="55" fillId="8" borderId="40" xfId="0" applyFont="1" applyFill="1" applyBorder="1" applyAlignment="1">
      <alignment horizontal="center"/>
    </xf>
    <xf numFmtId="0" fontId="55" fillId="8" borderId="31" xfId="0" applyFont="1" applyFill="1" applyBorder="1" applyAlignment="1">
      <alignment horizontal="center"/>
    </xf>
    <xf numFmtId="0" fontId="55" fillId="6" borderId="39" xfId="0" applyFont="1" applyFill="1" applyBorder="1" applyAlignment="1">
      <alignment horizontal="center"/>
    </xf>
    <xf numFmtId="49" fontId="54" fillId="8" borderId="0" xfId="0" applyNumberFormat="1" applyFont="1" applyFill="1" applyBorder="1" applyAlignment="1">
      <alignment horizontal="center"/>
    </xf>
    <xf numFmtId="0" fontId="1" fillId="0" borderId="25" xfId="0" applyNumberFormat="1" applyFont="1" applyBorder="1" applyAlignment="1">
      <alignment horizontal="left"/>
    </xf>
    <xf numFmtId="0" fontId="1" fillId="9" borderId="25" xfId="0" applyNumberFormat="1" applyFont="1" applyFill="1" applyBorder="1" applyAlignment="1">
      <alignment horizontal="left"/>
    </xf>
    <xf numFmtId="0" fontId="1" fillId="0" borderId="25" xfId="0" applyNumberFormat="1" applyFont="1" applyBorder="1"/>
  </cellXfs>
  <cellStyles count="2">
    <cellStyle name="Milliers" xfId="1" builtinId="3"/>
    <cellStyle name="Normal" xfId="0" builtinId="0"/>
  </cellStyles>
  <dxfs count="17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family val="2"/>
        <scheme val="none"/>
      </font>
      <numFmt numFmtId="2" formatCode="0.00"/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family val="2"/>
      </font>
      <numFmt numFmtId="2" formatCode="0.00"/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family val="2"/>
        <scheme val="none"/>
      </font>
      <numFmt numFmtId="0" formatCode="General"/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family val="2"/>
      </font>
      <numFmt numFmtId="0" formatCode="General"/>
      <fill>
        <patternFill patternType="solid">
          <fgColor indexed="64"/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66FF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4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family val="2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Black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2"/>
        <family val="2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Black"/>
        <family val="2"/>
        <scheme val="none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  <color rgb="FFFF99FF"/>
      <color rgb="FFFF3300"/>
      <color rgb="FF9966FF"/>
      <color rgb="FF33CC33"/>
      <color rgb="FFE9D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DONNEES!A1"/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4.emf"/><Relationship Id="rId3" Type="http://schemas.openxmlformats.org/officeDocument/2006/relationships/image" Target="../media/image7.emf"/><Relationship Id="rId7" Type="http://schemas.openxmlformats.org/officeDocument/2006/relationships/image" Target="../media/image13.emf"/><Relationship Id="rId12" Type="http://schemas.openxmlformats.org/officeDocument/2006/relationships/image" Target="../media/image5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12.emf"/><Relationship Id="rId11" Type="http://schemas.openxmlformats.org/officeDocument/2006/relationships/image" Target="../media/image6.emf"/><Relationship Id="rId5" Type="http://schemas.openxmlformats.org/officeDocument/2006/relationships/image" Target="../media/image11.emf"/><Relationship Id="rId15" Type="http://schemas.openxmlformats.org/officeDocument/2006/relationships/image" Target="../media/image2.emf"/><Relationship Id="rId10" Type="http://schemas.openxmlformats.org/officeDocument/2006/relationships/image" Target="../media/image16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266699</xdr:colOff>
      <xdr:row>1</xdr:row>
      <xdr:rowOff>66675</xdr:rowOff>
    </xdr:from>
    <xdr:to>
      <xdr:col>13</xdr:col>
      <xdr:colOff>476250</xdr:colOff>
      <xdr:row>27</xdr:row>
      <xdr:rowOff>323850</xdr:rowOff>
    </xdr:to>
    <xdr:sp macro="" textlink="">
      <xdr:nvSpPr>
        <xdr:cNvPr id="2" name="Rectangle : coins arrondis 1"/>
        <xdr:cNvSpPr/>
      </xdr:nvSpPr>
      <xdr:spPr>
        <a:xfrm>
          <a:off x="1028699" y="257175"/>
          <a:ext cx="9353551" cy="5210175"/>
        </a:xfrm>
        <a:prstGeom prst="roundRect">
          <a:avLst/>
        </a:prstGeom>
        <a:solidFill>
          <a:srgbClr val="002060"/>
        </a:solidFill>
        <a:ln>
          <a:solidFill>
            <a:srgbClr val="002060"/>
          </a:solidFill>
        </a:ln>
        <a:scene3d>
          <a:camera prst="orthographicFront"/>
          <a:lightRig rig="threePt" dir="t"/>
        </a:scene3d>
        <a:sp3d extrusionH="158750">
          <a:bevelT w="260350" h="342900" prst="coolSlant"/>
          <a:bevelB w="241300" prst="ribl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r>
            <a:rPr lang="fr-FR" sz="4000" b="1">
              <a:solidFill>
                <a:schemeClr val="bg1"/>
              </a:solidFill>
              <a:effectLst/>
            </a:rPr>
            <a:t>   </a:t>
          </a:r>
          <a:r>
            <a:rPr lang="fr-FR" sz="4000" b="1" baseline="0">
              <a:solidFill>
                <a:schemeClr val="bg1"/>
              </a:solidFill>
              <a:effectLst/>
            </a:rPr>
            <a:t> </a:t>
          </a:r>
          <a:endParaRPr lang="fr-FR" sz="4000" b="1">
            <a:solidFill>
              <a:schemeClr val="bg1">
                <a:alpha val="10000"/>
              </a:schemeClr>
            </a:solidFill>
            <a:effectLst/>
          </a:endParaRPr>
        </a:p>
      </xdr:txBody>
    </xdr:sp>
    <xdr:clientData/>
  </xdr:twoCellAnchor>
  <xdr:twoCellAnchor>
    <xdr:from>
      <xdr:col>6</xdr:col>
      <xdr:colOff>200025</xdr:colOff>
      <xdr:row>4</xdr:row>
      <xdr:rowOff>85724</xdr:rowOff>
    </xdr:from>
    <xdr:to>
      <xdr:col>9</xdr:col>
      <xdr:colOff>342900</xdr:colOff>
      <xdr:row>10</xdr:row>
      <xdr:rowOff>0</xdr:rowOff>
    </xdr:to>
    <xdr:sp macro="[0]!Formulaire" textlink="">
      <xdr:nvSpPr>
        <xdr:cNvPr id="4" name="Rectangle : coins arrondis 3"/>
        <xdr:cNvSpPr/>
      </xdr:nvSpPr>
      <xdr:spPr>
        <a:xfrm>
          <a:off x="4772025" y="847724"/>
          <a:ext cx="2428875" cy="1057276"/>
        </a:xfrm>
        <a:prstGeom prst="roundRect">
          <a:avLst/>
        </a:prstGeom>
        <a:ln/>
        <a:effectLst>
          <a:reflection blurRad="152400" stA="94000" endPos="23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600" b="1">
              <a:solidFill>
                <a:srgbClr val="FF0000"/>
              </a:solidFill>
              <a:effectLst>
                <a:reflection stA="45000" endPos="57000" dist="50800" dir="5400000" sy="-100000" algn="bl" rotWithShape="0"/>
              </a:effectLst>
            </a:rPr>
            <a:t>NOUVEAU</a:t>
          </a:r>
          <a:r>
            <a:rPr lang="fr-FR" sz="2800" b="1">
              <a:solidFill>
                <a:srgbClr val="FF0000"/>
              </a:solidFill>
              <a:effectLst>
                <a:reflection stA="45000" endPos="57000" dist="50800" dir="5400000" sy="-100000" algn="bl" rotWithShape="0"/>
              </a:effectLst>
            </a:rPr>
            <a:t> </a:t>
          </a:r>
        </a:p>
      </xdr:txBody>
    </xdr:sp>
    <xdr:clientData/>
  </xdr:twoCellAnchor>
  <xdr:twoCellAnchor>
    <xdr:from>
      <xdr:col>6</xdr:col>
      <xdr:colOff>228600</xdr:colOff>
      <xdr:row>11</xdr:row>
      <xdr:rowOff>123825</xdr:rowOff>
    </xdr:from>
    <xdr:to>
      <xdr:col>9</xdr:col>
      <xdr:colOff>381000</xdr:colOff>
      <xdr:row>17</xdr:row>
      <xdr:rowOff>57150</xdr:rowOff>
    </xdr:to>
    <xdr:sp macro="[0]!Rectanglecoinsarrondis9_Cliquer" textlink="">
      <xdr:nvSpPr>
        <xdr:cNvPr id="10" name="Rectangle : coins arrondis 9"/>
        <xdr:cNvSpPr/>
      </xdr:nvSpPr>
      <xdr:spPr>
        <a:xfrm>
          <a:off x="4800600" y="2219325"/>
          <a:ext cx="2438400" cy="1076325"/>
        </a:xfrm>
        <a:prstGeom prst="roundRect">
          <a:avLst/>
        </a:prstGeom>
        <a:ln/>
        <a:effectLst>
          <a:reflection blurRad="25400" stA="64000" endPos="30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CAISSE</a:t>
          </a:r>
        </a:p>
      </xdr:txBody>
    </xdr:sp>
    <xdr:clientData/>
  </xdr:twoCellAnchor>
  <xdr:twoCellAnchor>
    <xdr:from>
      <xdr:col>10</xdr:col>
      <xdr:colOff>361950</xdr:colOff>
      <xdr:row>19</xdr:row>
      <xdr:rowOff>152399</xdr:rowOff>
    </xdr:from>
    <xdr:to>
      <xdr:col>13</xdr:col>
      <xdr:colOff>123825</xdr:colOff>
      <xdr:row>23</xdr:row>
      <xdr:rowOff>85724</xdr:rowOff>
    </xdr:to>
    <xdr:sp macro="[0]!Rectanglecoinsarrondis10_Cliquer" textlink="">
      <xdr:nvSpPr>
        <xdr:cNvPr id="11" name="Rectangle : coins arrondis 10"/>
        <xdr:cNvSpPr/>
      </xdr:nvSpPr>
      <xdr:spPr>
        <a:xfrm>
          <a:off x="7981950" y="3771899"/>
          <a:ext cx="2047875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DONNEES</a:t>
          </a:r>
        </a:p>
      </xdr:txBody>
    </xdr:sp>
    <xdr:clientData/>
  </xdr:twoCellAnchor>
  <xdr:twoCellAnchor>
    <xdr:from>
      <xdr:col>2</xdr:col>
      <xdr:colOff>19050</xdr:colOff>
      <xdr:row>19</xdr:row>
      <xdr:rowOff>142875</xdr:rowOff>
    </xdr:from>
    <xdr:to>
      <xdr:col>4</xdr:col>
      <xdr:colOff>704850</xdr:colOff>
      <xdr:row>23</xdr:row>
      <xdr:rowOff>85725</xdr:rowOff>
    </xdr:to>
    <xdr:sp macro="[0]!Rectanglecoinsarrondis11_Cliquer" textlink="">
      <xdr:nvSpPr>
        <xdr:cNvPr id="12" name="Rectangle : coins arrondis 11"/>
        <xdr:cNvSpPr/>
      </xdr:nvSpPr>
      <xdr:spPr>
        <a:xfrm>
          <a:off x="1543050" y="3762375"/>
          <a:ext cx="2209800" cy="704850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ENREGISTRE</a:t>
          </a:r>
        </a:p>
      </xdr:txBody>
    </xdr:sp>
    <xdr:clientData/>
  </xdr:twoCellAnchor>
  <xdr:twoCellAnchor>
    <xdr:from>
      <xdr:col>8</xdr:col>
      <xdr:colOff>247650</xdr:colOff>
      <xdr:row>19</xdr:row>
      <xdr:rowOff>133349</xdr:rowOff>
    </xdr:from>
    <xdr:to>
      <xdr:col>10</xdr:col>
      <xdr:colOff>257176</xdr:colOff>
      <xdr:row>23</xdr:row>
      <xdr:rowOff>66674</xdr:rowOff>
    </xdr:to>
    <xdr:sp macro="[0]!Rectanglecoinsarrondis12_Cliquer" textlink="">
      <xdr:nvSpPr>
        <xdr:cNvPr id="13" name="Rectangle : coins arrondis 12"/>
        <xdr:cNvSpPr/>
      </xdr:nvSpPr>
      <xdr:spPr>
        <a:xfrm>
          <a:off x="6343650" y="3752849"/>
          <a:ext cx="1533526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STATS</a:t>
          </a:r>
        </a:p>
      </xdr:txBody>
    </xdr:sp>
    <xdr:clientData/>
  </xdr:twoCellAnchor>
  <xdr:twoCellAnchor>
    <xdr:from>
      <xdr:col>5</xdr:col>
      <xdr:colOff>57150</xdr:colOff>
      <xdr:row>19</xdr:row>
      <xdr:rowOff>152399</xdr:rowOff>
    </xdr:from>
    <xdr:to>
      <xdr:col>8</xdr:col>
      <xdr:colOff>161925</xdr:colOff>
      <xdr:row>23</xdr:row>
      <xdr:rowOff>85724</xdr:rowOff>
    </xdr:to>
    <xdr:sp macro="[0]!Rectanglecoinsarrondis13_Cliquer" textlink="">
      <xdr:nvSpPr>
        <xdr:cNvPr id="9" name="Rectangle : coins arrondis 8"/>
        <xdr:cNvSpPr/>
      </xdr:nvSpPr>
      <xdr:spPr>
        <a:xfrm>
          <a:off x="3867150" y="3771899"/>
          <a:ext cx="2390775" cy="695325"/>
        </a:xfrm>
        <a:prstGeom prst="roundRect">
          <a:avLst/>
        </a:prstGeom>
        <a:ln/>
        <a:effectLst>
          <a:reflection stA="94000" endPos="46000" dir="5400000" sy="-100000" algn="bl" rotWithShape="0"/>
        </a:effectLst>
        <a:scene3d>
          <a:camera prst="orthographicFront"/>
          <a:lightRig rig="threePt" dir="t"/>
        </a:scene3d>
        <a:sp3d>
          <a:bevelT/>
          <a:bevelB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rgbClr val="002060"/>
              </a:solidFill>
              <a:effectLst>
                <a:reflection stA="45000" endPos="57000" dist="50800" dir="5400000" sy="-100000" algn="bl" rotWithShape="0"/>
              </a:effectLst>
            </a:rPr>
            <a:t>TABLEAU</a:t>
          </a:r>
        </a:p>
      </xdr:txBody>
    </xdr:sp>
    <xdr:clientData/>
  </xdr:twoCellAnchor>
  <xdr:twoCellAnchor>
    <xdr:from>
      <xdr:col>2</xdr:col>
      <xdr:colOff>180974</xdr:colOff>
      <xdr:row>7</xdr:row>
      <xdr:rowOff>114300</xdr:rowOff>
    </xdr:from>
    <xdr:to>
      <xdr:col>5</xdr:col>
      <xdr:colOff>295275</xdr:colOff>
      <xdr:row>9</xdr:row>
      <xdr:rowOff>95250</xdr:rowOff>
    </xdr:to>
    <xdr:sp macro="" textlink="">
      <xdr:nvSpPr>
        <xdr:cNvPr id="3" name="ZoneTexte 2"/>
        <xdr:cNvSpPr txBox="1"/>
      </xdr:nvSpPr>
      <xdr:spPr>
        <a:xfrm>
          <a:off x="1704974" y="1447800"/>
          <a:ext cx="2400301" cy="361950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DANIE PRESSING</a:t>
          </a:r>
        </a:p>
      </xdr:txBody>
    </xdr:sp>
    <xdr:clientData/>
  </xdr:twoCellAnchor>
  <xdr:twoCellAnchor>
    <xdr:from>
      <xdr:col>10</xdr:col>
      <xdr:colOff>628650</xdr:colOff>
      <xdr:row>13</xdr:row>
      <xdr:rowOff>28575</xdr:rowOff>
    </xdr:from>
    <xdr:to>
      <xdr:col>11</xdr:col>
      <xdr:colOff>581025</xdr:colOff>
      <xdr:row>16</xdr:row>
      <xdr:rowOff>95250</xdr:rowOff>
    </xdr:to>
    <xdr:sp macro="[0]!Émoticône6_Cliquer" textlink="">
      <xdr:nvSpPr>
        <xdr:cNvPr id="7" name="Émoticône 6"/>
        <xdr:cNvSpPr/>
      </xdr:nvSpPr>
      <xdr:spPr>
        <a:xfrm>
          <a:off x="8248650" y="2505075"/>
          <a:ext cx="714375" cy="638175"/>
        </a:xfrm>
        <a:prstGeom prst="smileyFace">
          <a:avLst/>
        </a:prstGeom>
        <a:solidFill>
          <a:srgbClr val="002060"/>
        </a:solidFill>
        <a:ln/>
        <a:effectLst>
          <a:innerShdw blurRad="63500" dist="50800" dir="13500000">
            <a:prstClr val="black">
              <a:alpha val="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 editAs="oneCell">
    <xdr:from>
      <xdr:col>10</xdr:col>
      <xdr:colOff>390524</xdr:colOff>
      <xdr:row>9</xdr:row>
      <xdr:rowOff>28575</xdr:rowOff>
    </xdr:from>
    <xdr:to>
      <xdr:col>12</xdr:col>
      <xdr:colOff>180975</xdr:colOff>
      <xdr:row>10</xdr:row>
      <xdr:rowOff>171451</xdr:rowOff>
    </xdr:to>
    <xdr:pic>
      <xdr:nvPicPr>
        <xdr:cNvPr id="15" name="Image 1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513" t="22785" r="11891" b="39241"/>
        <a:stretch/>
      </xdr:blipFill>
      <xdr:spPr>
        <a:xfrm>
          <a:off x="8010524" y="1743075"/>
          <a:ext cx="1314451" cy="333376"/>
        </a:xfrm>
        <a:prstGeom prst="rect">
          <a:avLst/>
        </a:prstGeom>
        <a:solidFill>
          <a:schemeClr val="accent5">
            <a:lumMod val="5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466725</xdr:colOff>
          <xdr:row>8</xdr:row>
          <xdr:rowOff>38100</xdr:rowOff>
        </xdr:from>
        <xdr:to>
          <xdr:col>18</xdr:col>
          <xdr:colOff>600075</xdr:colOff>
          <xdr:row>9</xdr:row>
          <xdr:rowOff>85725</xdr:rowOff>
        </xdr:to>
        <xdr:sp macro="" textlink="">
          <xdr:nvSpPr>
            <xdr:cNvPr id="1043" name="CommandButton15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600075</xdr:colOff>
          <xdr:row>8</xdr:row>
          <xdr:rowOff>28575</xdr:rowOff>
        </xdr:from>
        <xdr:to>
          <xdr:col>19</xdr:col>
          <xdr:colOff>590550</xdr:colOff>
          <xdr:row>9</xdr:row>
          <xdr:rowOff>85725</xdr:rowOff>
        </xdr:to>
        <xdr:sp macro="" textlink="">
          <xdr:nvSpPr>
            <xdr:cNvPr id="1058" name="CommandButton30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7</xdr:row>
          <xdr:rowOff>38100</xdr:rowOff>
        </xdr:from>
        <xdr:to>
          <xdr:col>10</xdr:col>
          <xdr:colOff>152400</xdr:colOff>
          <xdr:row>8</xdr:row>
          <xdr:rowOff>180975</xdr:rowOff>
        </xdr:to>
        <xdr:sp macro="" textlink="">
          <xdr:nvSpPr>
            <xdr:cNvPr id="1075" name="CommandButton43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7</xdr:row>
          <xdr:rowOff>38100</xdr:rowOff>
        </xdr:from>
        <xdr:to>
          <xdr:col>10</xdr:col>
          <xdr:colOff>609600</xdr:colOff>
          <xdr:row>8</xdr:row>
          <xdr:rowOff>171450</xdr:rowOff>
        </xdr:to>
        <xdr:sp macro="" textlink="">
          <xdr:nvSpPr>
            <xdr:cNvPr id="1076" name="CommandButton44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647700</xdr:colOff>
          <xdr:row>7</xdr:row>
          <xdr:rowOff>38100</xdr:rowOff>
        </xdr:from>
        <xdr:to>
          <xdr:col>11</xdr:col>
          <xdr:colOff>381000</xdr:colOff>
          <xdr:row>8</xdr:row>
          <xdr:rowOff>180975</xdr:rowOff>
        </xdr:to>
        <xdr:sp macro="" textlink="">
          <xdr:nvSpPr>
            <xdr:cNvPr id="1078" name="CommandButton45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447675</xdr:colOff>
          <xdr:row>7</xdr:row>
          <xdr:rowOff>28575</xdr:rowOff>
        </xdr:from>
        <xdr:to>
          <xdr:col>13</xdr:col>
          <xdr:colOff>38100</xdr:colOff>
          <xdr:row>8</xdr:row>
          <xdr:rowOff>171450</xdr:rowOff>
        </xdr:to>
        <xdr:sp macro="" textlink="">
          <xdr:nvSpPr>
            <xdr:cNvPr id="1079" name="CommandButton46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8</xdr:row>
          <xdr:rowOff>200025</xdr:rowOff>
        </xdr:from>
        <xdr:to>
          <xdr:col>10</xdr:col>
          <xdr:colOff>152400</xdr:colOff>
          <xdr:row>10</xdr:row>
          <xdr:rowOff>114300</xdr:rowOff>
        </xdr:to>
        <xdr:sp macro="" textlink="">
          <xdr:nvSpPr>
            <xdr:cNvPr id="1080" name="CommandButton47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</xdr:row>
          <xdr:rowOff>209550</xdr:rowOff>
        </xdr:from>
        <xdr:to>
          <xdr:col>10</xdr:col>
          <xdr:colOff>609600</xdr:colOff>
          <xdr:row>10</xdr:row>
          <xdr:rowOff>114300</xdr:rowOff>
        </xdr:to>
        <xdr:sp macro="" textlink="">
          <xdr:nvSpPr>
            <xdr:cNvPr id="1081" name="CommandButton48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638175</xdr:colOff>
          <xdr:row>8</xdr:row>
          <xdr:rowOff>209550</xdr:rowOff>
        </xdr:from>
        <xdr:to>
          <xdr:col>11</xdr:col>
          <xdr:colOff>381000</xdr:colOff>
          <xdr:row>10</xdr:row>
          <xdr:rowOff>114300</xdr:rowOff>
        </xdr:to>
        <xdr:sp macro="" textlink="">
          <xdr:nvSpPr>
            <xdr:cNvPr id="1082" name="CommandButton49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8</xdr:row>
          <xdr:rowOff>209550</xdr:rowOff>
        </xdr:from>
        <xdr:to>
          <xdr:col>13</xdr:col>
          <xdr:colOff>28575</xdr:colOff>
          <xdr:row>10</xdr:row>
          <xdr:rowOff>114300</xdr:rowOff>
        </xdr:to>
        <xdr:sp macro="" textlink="">
          <xdr:nvSpPr>
            <xdr:cNvPr id="1083" name="CommandButton50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10</xdr:row>
          <xdr:rowOff>142875</xdr:rowOff>
        </xdr:from>
        <xdr:to>
          <xdr:col>10</xdr:col>
          <xdr:colOff>171450</xdr:colOff>
          <xdr:row>12</xdr:row>
          <xdr:rowOff>47625</xdr:rowOff>
        </xdr:to>
        <xdr:sp macro="" textlink="">
          <xdr:nvSpPr>
            <xdr:cNvPr id="1084" name="CommandButton51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10</xdr:row>
          <xdr:rowOff>152400</xdr:rowOff>
        </xdr:from>
        <xdr:to>
          <xdr:col>10</xdr:col>
          <xdr:colOff>609600</xdr:colOff>
          <xdr:row>12</xdr:row>
          <xdr:rowOff>57150</xdr:rowOff>
        </xdr:to>
        <xdr:sp macro="" textlink="">
          <xdr:nvSpPr>
            <xdr:cNvPr id="1085" name="CommandButton52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533400</xdr:colOff>
          <xdr:row>17</xdr:row>
          <xdr:rowOff>114300</xdr:rowOff>
        </xdr:from>
        <xdr:to>
          <xdr:col>19</xdr:col>
          <xdr:colOff>381000</xdr:colOff>
          <xdr:row>18</xdr:row>
          <xdr:rowOff>219075</xdr:rowOff>
        </xdr:to>
        <xdr:sp macro="" textlink="">
          <xdr:nvSpPr>
            <xdr:cNvPr id="1087" name="CommandButton54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17</xdr:row>
          <xdr:rowOff>133350</xdr:rowOff>
        </xdr:from>
        <xdr:to>
          <xdr:col>15</xdr:col>
          <xdr:colOff>38100</xdr:colOff>
          <xdr:row>19</xdr:row>
          <xdr:rowOff>76200</xdr:rowOff>
        </xdr:to>
        <xdr:sp macro="" textlink="">
          <xdr:nvSpPr>
            <xdr:cNvPr id="1099" name="CommandButton64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17</xdr:row>
          <xdr:rowOff>142875</xdr:rowOff>
        </xdr:from>
        <xdr:to>
          <xdr:col>16</xdr:col>
          <xdr:colOff>190500</xdr:colOff>
          <xdr:row>19</xdr:row>
          <xdr:rowOff>9525</xdr:rowOff>
        </xdr:to>
        <xdr:sp macro="" textlink="">
          <xdr:nvSpPr>
            <xdr:cNvPr id="1100" name="CommandButton65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504825</xdr:colOff>
          <xdr:row>11</xdr:row>
          <xdr:rowOff>66675</xdr:rowOff>
        </xdr:from>
        <xdr:to>
          <xdr:col>19</xdr:col>
          <xdr:colOff>514350</xdr:colOff>
          <xdr:row>13</xdr:row>
          <xdr:rowOff>47625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1495425</xdr:colOff>
          <xdr:row>0</xdr:row>
          <xdr:rowOff>0</xdr:rowOff>
        </xdr:from>
        <xdr:to>
          <xdr:col>20</xdr:col>
          <xdr:colOff>609600</xdr:colOff>
          <xdr:row>0</xdr:row>
          <xdr:rowOff>371475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&lt;&lt;&lt;&lt;&lt;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19</xdr:row>
          <xdr:rowOff>171450</xdr:rowOff>
        </xdr:from>
        <xdr:to>
          <xdr:col>14</xdr:col>
          <xdr:colOff>123825</xdr:colOff>
          <xdr:row>21</xdr:row>
          <xdr:rowOff>38100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RECAP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19</xdr:row>
          <xdr:rowOff>200025</xdr:rowOff>
        </xdr:from>
        <xdr:to>
          <xdr:col>16</xdr:col>
          <xdr:colOff>695325</xdr:colOff>
          <xdr:row>21</xdr:row>
          <xdr:rowOff>47625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&gt;&gt;&gt;&gt;&gt;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25676</xdr:colOff>
      <xdr:row>0</xdr:row>
      <xdr:rowOff>49695</xdr:rowOff>
    </xdr:from>
    <xdr:to>
      <xdr:col>14</xdr:col>
      <xdr:colOff>708163</xdr:colOff>
      <xdr:row>1</xdr:row>
      <xdr:rowOff>56412</xdr:rowOff>
    </xdr:to>
    <xdr:sp macro="[0]!CAISSE_Rectangle7_Cliquer" textlink="">
      <xdr:nvSpPr>
        <xdr:cNvPr id="8" name="Rectangle 7"/>
        <xdr:cNvSpPr/>
      </xdr:nvSpPr>
      <xdr:spPr>
        <a:xfrm>
          <a:off x="5376241" y="49695"/>
          <a:ext cx="939248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PANTALON</a:t>
          </a:r>
        </a:p>
      </xdr:txBody>
    </xdr:sp>
    <xdr:clientData/>
  </xdr:twoCellAnchor>
  <xdr:twoCellAnchor>
    <xdr:from>
      <xdr:col>15</xdr:col>
      <xdr:colOff>7455</xdr:colOff>
      <xdr:row>0</xdr:row>
      <xdr:rowOff>57978</xdr:rowOff>
    </xdr:from>
    <xdr:to>
      <xdr:col>16</xdr:col>
      <xdr:colOff>176420</xdr:colOff>
      <xdr:row>1</xdr:row>
      <xdr:rowOff>64695</xdr:rowOff>
    </xdr:to>
    <xdr:sp macro="[0]!Rectangle80_Cliquer" textlink="">
      <xdr:nvSpPr>
        <xdr:cNvPr id="81" name="Rectangle 80"/>
        <xdr:cNvSpPr/>
      </xdr:nvSpPr>
      <xdr:spPr>
        <a:xfrm>
          <a:off x="6335368" y="57978"/>
          <a:ext cx="1113182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COSTUME</a:t>
          </a:r>
          <a:r>
            <a:rPr lang="fr-FR" sz="1200" b="1" baseline="0">
              <a:solidFill>
                <a:schemeClr val="bg1"/>
              </a:solidFill>
              <a:effectLst/>
            </a:rPr>
            <a:t>    TA</a:t>
          </a:r>
          <a:r>
            <a:rPr lang="fr-FR" sz="1200" b="1">
              <a:solidFill>
                <a:schemeClr val="bg1"/>
              </a:solidFill>
              <a:effectLst/>
            </a:rPr>
            <a:t>ILLEUR</a:t>
          </a:r>
        </a:p>
      </xdr:txBody>
    </xdr:sp>
    <xdr:clientData/>
  </xdr:twoCellAnchor>
  <xdr:twoCellAnchor>
    <xdr:from>
      <xdr:col>13</xdr:col>
      <xdr:colOff>21122</xdr:colOff>
      <xdr:row>1</xdr:row>
      <xdr:rowOff>91106</xdr:rowOff>
    </xdr:from>
    <xdr:to>
      <xdr:col>14</xdr:col>
      <xdr:colOff>703609</xdr:colOff>
      <xdr:row>2</xdr:row>
      <xdr:rowOff>182721</xdr:rowOff>
    </xdr:to>
    <xdr:sp macro="[0]!Rectangle81_Cliquer" textlink="">
      <xdr:nvSpPr>
        <xdr:cNvPr id="82" name="Rectangle 81"/>
        <xdr:cNvSpPr/>
      </xdr:nvSpPr>
      <xdr:spPr>
        <a:xfrm>
          <a:off x="5371687" y="480389"/>
          <a:ext cx="939248" cy="398071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VESTE</a:t>
          </a:r>
        </a:p>
      </xdr:txBody>
    </xdr:sp>
    <xdr:clientData/>
  </xdr:twoCellAnchor>
  <xdr:twoCellAnchor>
    <xdr:from>
      <xdr:col>15</xdr:col>
      <xdr:colOff>7456</xdr:colOff>
      <xdr:row>1</xdr:row>
      <xdr:rowOff>88625</xdr:rowOff>
    </xdr:from>
    <xdr:to>
      <xdr:col>16</xdr:col>
      <xdr:colOff>181391</xdr:colOff>
      <xdr:row>2</xdr:row>
      <xdr:rowOff>176099</xdr:rowOff>
    </xdr:to>
    <xdr:sp macro="[0]!Rectangle82_Cliquer" textlink="">
      <xdr:nvSpPr>
        <xdr:cNvPr id="83" name="Rectangle 82"/>
        <xdr:cNvSpPr/>
      </xdr:nvSpPr>
      <xdr:spPr>
        <a:xfrm>
          <a:off x="6376782" y="477908"/>
          <a:ext cx="935935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ROBE</a:t>
          </a:r>
          <a:r>
            <a:rPr lang="fr-FR" sz="1100" b="1" baseline="0">
              <a:solidFill>
                <a:schemeClr val="bg1"/>
              </a:solidFill>
              <a:effectLst/>
            </a:rPr>
            <a:t> </a:t>
          </a: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16</xdr:col>
      <xdr:colOff>201266</xdr:colOff>
      <xdr:row>0</xdr:row>
      <xdr:rowOff>49694</xdr:rowOff>
    </xdr:from>
    <xdr:to>
      <xdr:col>17</xdr:col>
      <xdr:colOff>375616</xdr:colOff>
      <xdr:row>1</xdr:row>
      <xdr:rowOff>56411</xdr:rowOff>
    </xdr:to>
    <xdr:sp macro="[0]!Rectangle86_Cliquer" textlink="">
      <xdr:nvSpPr>
        <xdr:cNvPr id="87" name="Rectangle 86"/>
        <xdr:cNvSpPr/>
      </xdr:nvSpPr>
      <xdr:spPr>
        <a:xfrm>
          <a:off x="7473396" y="49694"/>
          <a:ext cx="936350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CRAVATE</a:t>
          </a:r>
        </a:p>
      </xdr:txBody>
    </xdr:sp>
    <xdr:clientData/>
  </xdr:twoCellAnchor>
  <xdr:oneCellAnchor>
    <xdr:from>
      <xdr:col>16</xdr:col>
      <xdr:colOff>203751</xdr:colOff>
      <xdr:row>1</xdr:row>
      <xdr:rowOff>66093</xdr:rowOff>
    </xdr:from>
    <xdr:ext cx="935935" cy="437556"/>
    <xdr:sp macro="[0]!Rectangle87_Cliquer" textlink="">
      <xdr:nvSpPr>
        <xdr:cNvPr id="88" name="Rectangle 87"/>
        <xdr:cNvSpPr/>
      </xdr:nvSpPr>
      <xdr:spPr>
        <a:xfrm>
          <a:off x="11041084" y="457676"/>
          <a:ext cx="935935" cy="437556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sp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ROBE</a:t>
          </a:r>
          <a:r>
            <a:rPr lang="fr-FR" sz="1100" b="1">
              <a:solidFill>
                <a:schemeClr val="bg1"/>
              </a:solidFill>
              <a:effectLst/>
            </a:rPr>
            <a:t>       Longue</a:t>
          </a:r>
          <a:r>
            <a:rPr lang="fr-FR" sz="1100" b="1" baseline="0">
              <a:solidFill>
                <a:schemeClr val="bg1"/>
              </a:solidFill>
              <a:effectLst/>
            </a:rPr>
            <a:t> </a:t>
          </a: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oneCellAnchor>
  <xdr:twoCellAnchor editAs="oneCell">
    <xdr:from>
      <xdr:col>15</xdr:col>
      <xdr:colOff>12251</xdr:colOff>
      <xdr:row>2</xdr:row>
      <xdr:rowOff>204625</xdr:rowOff>
    </xdr:from>
    <xdr:to>
      <xdr:col>16</xdr:col>
      <xdr:colOff>179295</xdr:colOff>
      <xdr:row>4</xdr:row>
      <xdr:rowOff>99884</xdr:rowOff>
    </xdr:to>
    <xdr:sp macro="[0]!Rectangle88_Cliquer" textlink="">
      <xdr:nvSpPr>
        <xdr:cNvPr id="89" name="Rectangle 88"/>
        <xdr:cNvSpPr/>
      </xdr:nvSpPr>
      <xdr:spPr>
        <a:xfrm>
          <a:off x="6340164" y="900364"/>
          <a:ext cx="1111260" cy="401968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 i="1">
              <a:solidFill>
                <a:schemeClr val="bg1"/>
              </a:solidFill>
              <a:effectLst/>
            </a:rPr>
            <a:t>JUPE</a:t>
          </a:r>
        </a:p>
      </xdr:txBody>
    </xdr:sp>
    <xdr:clientData/>
  </xdr:twoCellAnchor>
  <xdr:twoCellAnchor editAs="oneCell">
    <xdr:from>
      <xdr:col>16</xdr:col>
      <xdr:colOff>208134</xdr:colOff>
      <xdr:row>2</xdr:row>
      <xdr:rowOff>214150</xdr:rowOff>
    </xdr:from>
    <xdr:to>
      <xdr:col>17</xdr:col>
      <xdr:colOff>382480</xdr:colOff>
      <xdr:row>4</xdr:row>
      <xdr:rowOff>109409</xdr:rowOff>
    </xdr:to>
    <xdr:sp macro="[0]!Rectangle89_Cliquer" textlink="">
      <xdr:nvSpPr>
        <xdr:cNvPr id="90" name="Rectangle 89"/>
        <xdr:cNvSpPr/>
      </xdr:nvSpPr>
      <xdr:spPr>
        <a:xfrm>
          <a:off x="7480264" y="909889"/>
          <a:ext cx="936350" cy="401968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JUPE</a:t>
          </a:r>
          <a:r>
            <a:rPr lang="fr-FR" sz="1100" b="1">
              <a:solidFill>
                <a:schemeClr val="bg1"/>
              </a:solidFill>
              <a:effectLst/>
            </a:rPr>
            <a:t> Longue</a:t>
          </a:r>
        </a:p>
      </xdr:txBody>
    </xdr:sp>
    <xdr:clientData/>
  </xdr:twoCellAnchor>
  <xdr:twoCellAnchor>
    <xdr:from>
      <xdr:col>15</xdr:col>
      <xdr:colOff>18881</xdr:colOff>
      <xdr:row>4</xdr:row>
      <xdr:rowOff>95032</xdr:rowOff>
    </xdr:from>
    <xdr:to>
      <xdr:col>16</xdr:col>
      <xdr:colOff>192816</xdr:colOff>
      <xdr:row>6</xdr:row>
      <xdr:rowOff>17583</xdr:rowOff>
    </xdr:to>
    <xdr:sp macro="[0]!Rectangle90_Cliquer" textlink="">
      <xdr:nvSpPr>
        <xdr:cNvPr id="91" name="Rectangle 90"/>
        <xdr:cNvSpPr/>
      </xdr:nvSpPr>
      <xdr:spPr>
        <a:xfrm>
          <a:off x="6346794" y="1337423"/>
          <a:ext cx="1118152" cy="402943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CHEMISIER</a:t>
          </a:r>
        </a:p>
      </xdr:txBody>
    </xdr:sp>
    <xdr:clientData/>
  </xdr:twoCellAnchor>
  <xdr:twoCellAnchor>
    <xdr:from>
      <xdr:col>16</xdr:col>
      <xdr:colOff>209380</xdr:colOff>
      <xdr:row>4</xdr:row>
      <xdr:rowOff>95030</xdr:rowOff>
    </xdr:from>
    <xdr:to>
      <xdr:col>17</xdr:col>
      <xdr:colOff>383315</xdr:colOff>
      <xdr:row>6</xdr:row>
      <xdr:rowOff>17581</xdr:rowOff>
    </xdr:to>
    <xdr:sp macro="[0]!Rectangle91_Cliquer" textlink="">
      <xdr:nvSpPr>
        <xdr:cNvPr id="92" name="Rectangle 91"/>
        <xdr:cNvSpPr/>
      </xdr:nvSpPr>
      <xdr:spPr>
        <a:xfrm>
          <a:off x="7481510" y="1337421"/>
          <a:ext cx="935935" cy="402943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CHEMISIER</a:t>
          </a:r>
          <a:r>
            <a:rPr lang="fr-FR" sz="1100" b="1">
              <a:solidFill>
                <a:schemeClr val="bg1"/>
              </a:solidFill>
              <a:effectLst/>
            </a:rPr>
            <a:t> soie ou lin</a:t>
          </a:r>
        </a:p>
      </xdr:txBody>
    </xdr:sp>
    <xdr:clientData/>
  </xdr:twoCellAnchor>
  <xdr:twoCellAnchor>
    <xdr:from>
      <xdr:col>13</xdr:col>
      <xdr:colOff>34983</xdr:colOff>
      <xdr:row>4</xdr:row>
      <xdr:rowOff>92960</xdr:rowOff>
    </xdr:from>
    <xdr:to>
      <xdr:col>14</xdr:col>
      <xdr:colOff>712086</xdr:colOff>
      <xdr:row>6</xdr:row>
      <xdr:rowOff>13440</xdr:rowOff>
    </xdr:to>
    <xdr:sp macro="[0]!Rectangle92_Cliquer" textlink="">
      <xdr:nvSpPr>
        <xdr:cNvPr id="93" name="Rectangle 92"/>
        <xdr:cNvSpPr/>
      </xdr:nvSpPr>
      <xdr:spPr>
        <a:xfrm>
          <a:off x="5385548" y="1335351"/>
          <a:ext cx="933864" cy="400872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GILET</a:t>
          </a:r>
          <a:r>
            <a:rPr lang="fr-FR" sz="1100" b="1">
              <a:solidFill>
                <a:schemeClr val="bg1"/>
              </a:solidFill>
              <a:effectLst/>
            </a:rPr>
            <a:t> de laine</a:t>
          </a:r>
        </a:p>
      </xdr:txBody>
    </xdr:sp>
    <xdr:clientData/>
  </xdr:twoCellAnchor>
  <xdr:twoCellAnchor>
    <xdr:from>
      <xdr:col>13</xdr:col>
      <xdr:colOff>25507</xdr:colOff>
      <xdr:row>2</xdr:row>
      <xdr:rowOff>207821</xdr:rowOff>
    </xdr:from>
    <xdr:to>
      <xdr:col>14</xdr:col>
      <xdr:colOff>707994</xdr:colOff>
      <xdr:row>4</xdr:row>
      <xdr:rowOff>61066</xdr:rowOff>
    </xdr:to>
    <xdr:sp macro="[0]!Rectangle93_Cliquer" textlink="">
      <xdr:nvSpPr>
        <xdr:cNvPr id="94" name="Rectangle 93"/>
        <xdr:cNvSpPr/>
      </xdr:nvSpPr>
      <xdr:spPr>
        <a:xfrm>
          <a:off x="5376072" y="903560"/>
          <a:ext cx="939248" cy="399897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GILET</a:t>
          </a:r>
          <a:r>
            <a:rPr lang="fr-FR" sz="1100" b="1">
              <a:solidFill>
                <a:schemeClr val="bg1"/>
              </a:solidFill>
              <a:effectLst/>
            </a:rPr>
            <a:t> de costume</a:t>
          </a:r>
        </a:p>
      </xdr:txBody>
    </xdr:sp>
    <xdr:clientData/>
  </xdr:twoCellAnchor>
  <xdr:twoCellAnchor>
    <xdr:from>
      <xdr:col>15</xdr:col>
      <xdr:colOff>16566</xdr:colOff>
      <xdr:row>6</xdr:row>
      <xdr:rowOff>43484</xdr:rowOff>
    </xdr:from>
    <xdr:to>
      <xdr:col>16</xdr:col>
      <xdr:colOff>198783</xdr:colOff>
      <xdr:row>7</xdr:row>
      <xdr:rowOff>201359</xdr:rowOff>
    </xdr:to>
    <xdr:sp macro="[0]!Rectangle94_Cliquer" textlink="">
      <xdr:nvSpPr>
        <xdr:cNvPr id="95" name="Rectangle 94"/>
        <xdr:cNvSpPr/>
      </xdr:nvSpPr>
      <xdr:spPr>
        <a:xfrm>
          <a:off x="6344479" y="1766267"/>
          <a:ext cx="1126434" cy="39807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PETIT HAUT</a:t>
          </a:r>
        </a:p>
      </xdr:txBody>
    </xdr:sp>
    <xdr:clientData/>
  </xdr:twoCellAnchor>
  <xdr:twoCellAnchor>
    <xdr:from>
      <xdr:col>13</xdr:col>
      <xdr:colOff>49697</xdr:colOff>
      <xdr:row>7</xdr:row>
      <xdr:rowOff>232304</xdr:rowOff>
    </xdr:from>
    <xdr:to>
      <xdr:col>14</xdr:col>
      <xdr:colOff>716180</xdr:colOff>
      <xdr:row>9</xdr:row>
      <xdr:rowOff>147912</xdr:rowOff>
    </xdr:to>
    <xdr:sp macro="[0]!Rectangle95_Cliquer" textlink="">
      <xdr:nvSpPr>
        <xdr:cNvPr id="96" name="Rectangle 95"/>
        <xdr:cNvSpPr/>
      </xdr:nvSpPr>
      <xdr:spPr>
        <a:xfrm>
          <a:off x="5400262" y="2195282"/>
          <a:ext cx="923244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BLOUSON de ville</a:t>
          </a:r>
        </a:p>
      </xdr:txBody>
    </xdr:sp>
    <xdr:clientData/>
  </xdr:twoCellAnchor>
  <xdr:twoCellAnchor>
    <xdr:from>
      <xdr:col>13</xdr:col>
      <xdr:colOff>49696</xdr:colOff>
      <xdr:row>9</xdr:row>
      <xdr:rowOff>183582</xdr:rowOff>
    </xdr:from>
    <xdr:to>
      <xdr:col>14</xdr:col>
      <xdr:colOff>712768</xdr:colOff>
      <xdr:row>11</xdr:row>
      <xdr:rowOff>99391</xdr:rowOff>
    </xdr:to>
    <xdr:sp macro="[0]!Rectangle96_Cliquer" textlink="">
      <xdr:nvSpPr>
        <xdr:cNvPr id="97" name="Rectangle 96"/>
        <xdr:cNvSpPr/>
      </xdr:nvSpPr>
      <xdr:spPr>
        <a:xfrm>
          <a:off x="5400261" y="2626952"/>
          <a:ext cx="919833" cy="3962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Mante/Imper</a:t>
          </a:r>
          <a:r>
            <a:rPr lang="fr-FR" sz="1100" b="1">
              <a:solidFill>
                <a:schemeClr val="bg1"/>
              </a:solidFill>
              <a:effectLst/>
            </a:rPr>
            <a:t> </a:t>
          </a:r>
          <a:r>
            <a:rPr lang="fr-FR" sz="1100" b="1">
              <a:solidFill>
                <a:srgbClr val="006600"/>
              </a:solidFill>
              <a:effectLst/>
            </a:rPr>
            <a:t>NORMAL</a:t>
          </a:r>
        </a:p>
      </xdr:txBody>
    </xdr:sp>
    <xdr:clientData/>
  </xdr:twoCellAnchor>
  <xdr:twoCellAnchor>
    <xdr:from>
      <xdr:col>15</xdr:col>
      <xdr:colOff>8284</xdr:colOff>
      <xdr:row>9</xdr:row>
      <xdr:rowOff>178465</xdr:rowOff>
    </xdr:from>
    <xdr:to>
      <xdr:col>16</xdr:col>
      <xdr:colOff>221097</xdr:colOff>
      <xdr:row>11</xdr:row>
      <xdr:rowOff>92004</xdr:rowOff>
    </xdr:to>
    <xdr:sp macro="[0]!Rectangle97_Cliquer" textlink="">
      <xdr:nvSpPr>
        <xdr:cNvPr id="98" name="Rectangle 97"/>
        <xdr:cNvSpPr/>
      </xdr:nvSpPr>
      <xdr:spPr>
        <a:xfrm>
          <a:off x="6336197" y="2621835"/>
          <a:ext cx="1157030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Mante/Imper</a:t>
          </a:r>
          <a:r>
            <a:rPr lang="fr-FR" sz="1100" b="1">
              <a:solidFill>
                <a:schemeClr val="bg1"/>
              </a:solidFill>
              <a:effectLst/>
            </a:rPr>
            <a:t> </a:t>
          </a:r>
          <a:r>
            <a:rPr lang="fr-FR" sz="1100" b="1">
              <a:solidFill>
                <a:srgbClr val="FF0000"/>
              </a:solidFill>
              <a:effectLst/>
            </a:rPr>
            <a:t>LONG</a:t>
          </a:r>
        </a:p>
      </xdr:txBody>
    </xdr:sp>
    <xdr:clientData/>
  </xdr:twoCellAnchor>
  <xdr:twoCellAnchor>
    <xdr:from>
      <xdr:col>13</xdr:col>
      <xdr:colOff>41413</xdr:colOff>
      <xdr:row>11</xdr:row>
      <xdr:rowOff>123898</xdr:rowOff>
    </xdr:from>
    <xdr:to>
      <xdr:col>14</xdr:col>
      <xdr:colOff>714300</xdr:colOff>
      <xdr:row>13</xdr:row>
      <xdr:rowOff>37437</xdr:rowOff>
    </xdr:to>
    <xdr:sp macro="[0]!Rectangle98_Cliquer" textlink="">
      <xdr:nvSpPr>
        <xdr:cNvPr id="99" name="Rectangle 98"/>
        <xdr:cNvSpPr/>
      </xdr:nvSpPr>
      <xdr:spPr>
        <a:xfrm>
          <a:off x="5391978" y="3047659"/>
          <a:ext cx="929648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Parka Anorak</a:t>
          </a:r>
          <a:r>
            <a:rPr lang="fr-FR" sz="1200" b="1" baseline="0">
              <a:solidFill>
                <a:schemeClr val="bg1"/>
              </a:solidFill>
              <a:effectLst/>
            </a:rPr>
            <a:t>  </a:t>
          </a:r>
          <a:r>
            <a:rPr lang="fr-FR" sz="1100" b="1" baseline="0">
              <a:solidFill>
                <a:srgbClr val="FF0000"/>
              </a:solidFill>
              <a:effectLst/>
            </a:rPr>
            <a:t>SYNTHETIQUE</a:t>
          </a:r>
          <a:endParaRPr lang="fr-FR" sz="1100" b="1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15</xdr:col>
      <xdr:colOff>15636</xdr:colOff>
      <xdr:row>11</xdr:row>
      <xdr:rowOff>123898</xdr:rowOff>
    </xdr:from>
    <xdr:to>
      <xdr:col>16</xdr:col>
      <xdr:colOff>231913</xdr:colOff>
      <xdr:row>13</xdr:row>
      <xdr:rowOff>37437</xdr:rowOff>
    </xdr:to>
    <xdr:sp macro="[0]!Rectangle99_Cliquer" textlink="">
      <xdr:nvSpPr>
        <xdr:cNvPr id="100" name="Rectangle 99"/>
        <xdr:cNvSpPr/>
      </xdr:nvSpPr>
      <xdr:spPr>
        <a:xfrm>
          <a:off x="6343549" y="3047659"/>
          <a:ext cx="1160494" cy="39393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Parka Anorak</a:t>
          </a:r>
          <a:r>
            <a:rPr lang="fr-FR" sz="1200" b="1" baseline="0">
              <a:solidFill>
                <a:schemeClr val="bg1"/>
              </a:solidFill>
              <a:effectLst/>
            </a:rPr>
            <a:t> </a:t>
          </a:r>
          <a:r>
            <a:rPr lang="fr-FR" sz="1100" b="1" baseline="0">
              <a:solidFill>
                <a:srgbClr val="FF0000"/>
              </a:solidFill>
              <a:effectLst/>
            </a:rPr>
            <a:t>DUVET</a:t>
          </a:r>
          <a:endParaRPr lang="fr-FR" sz="1100" b="1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16</xdr:col>
      <xdr:colOff>251876</xdr:colOff>
      <xdr:row>7</xdr:row>
      <xdr:rowOff>224013</xdr:rowOff>
    </xdr:from>
    <xdr:to>
      <xdr:col>17</xdr:col>
      <xdr:colOff>434020</xdr:colOff>
      <xdr:row>9</xdr:row>
      <xdr:rowOff>139621</xdr:rowOff>
    </xdr:to>
    <xdr:sp macro="[0]!Rectangle100_Cliquer" textlink="">
      <xdr:nvSpPr>
        <xdr:cNvPr id="101" name="Rectangle 100"/>
        <xdr:cNvSpPr/>
      </xdr:nvSpPr>
      <xdr:spPr>
        <a:xfrm>
          <a:off x="11651150" y="2169981"/>
          <a:ext cx="940047" cy="386737"/>
        </a:xfrm>
        <a:prstGeom prst="rect">
          <a:avLst/>
        </a:prstGeom>
        <a:gradFill flip="none" rotWithShape="1">
          <a:gsLst>
            <a:gs pos="0">
              <a:schemeClr val="accent6">
                <a:lumMod val="40000"/>
                <a:lumOff val="60000"/>
              </a:schemeClr>
            </a:gs>
            <a:gs pos="46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CHEMISE</a:t>
          </a:r>
          <a:r>
            <a:rPr lang="fr-FR" sz="1100" b="1">
              <a:solidFill>
                <a:schemeClr val="bg1"/>
              </a:solidFill>
              <a:effectLst/>
            </a:rPr>
            <a:t>/ Cintre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13</xdr:col>
      <xdr:colOff>41413</xdr:colOff>
      <xdr:row>6</xdr:row>
      <xdr:rowOff>53010</xdr:rowOff>
    </xdr:from>
    <xdr:to>
      <xdr:col>14</xdr:col>
      <xdr:colOff>710649</xdr:colOff>
      <xdr:row>7</xdr:row>
      <xdr:rowOff>210886</xdr:rowOff>
    </xdr:to>
    <xdr:sp macro="[0]!Rectangle101_Cliquer" textlink="">
      <xdr:nvSpPr>
        <xdr:cNvPr id="102" name="Rectangle 101"/>
        <xdr:cNvSpPr/>
      </xdr:nvSpPr>
      <xdr:spPr>
        <a:xfrm>
          <a:off x="5391978" y="1775793"/>
          <a:ext cx="925997" cy="398071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PULL</a:t>
          </a:r>
          <a:endParaRPr lang="fr-FR" sz="14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15</xdr:col>
      <xdr:colOff>16566</xdr:colOff>
      <xdr:row>7</xdr:row>
      <xdr:rowOff>235716</xdr:rowOff>
    </xdr:from>
    <xdr:to>
      <xdr:col>16</xdr:col>
      <xdr:colOff>215349</xdr:colOff>
      <xdr:row>9</xdr:row>
      <xdr:rowOff>151324</xdr:rowOff>
    </xdr:to>
    <xdr:sp macro="[0]!Rectangle102_Cliquer" textlink="">
      <xdr:nvSpPr>
        <xdr:cNvPr id="103" name="Rectangle 102"/>
        <xdr:cNvSpPr/>
      </xdr:nvSpPr>
      <xdr:spPr>
        <a:xfrm>
          <a:off x="6344479" y="2198694"/>
          <a:ext cx="1143000" cy="3960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MANTEAU</a:t>
          </a:r>
          <a:r>
            <a:rPr lang="fr-FR" sz="1100" b="1" baseline="0">
              <a:solidFill>
                <a:schemeClr val="bg1"/>
              </a:solidFill>
              <a:effectLst/>
            </a:rPr>
            <a:t> ENFANT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16</xdr:col>
      <xdr:colOff>231915</xdr:colOff>
      <xdr:row>6</xdr:row>
      <xdr:rowOff>47408</xdr:rowOff>
    </xdr:from>
    <xdr:to>
      <xdr:col>17</xdr:col>
      <xdr:colOff>414131</xdr:colOff>
      <xdr:row>7</xdr:row>
      <xdr:rowOff>210887</xdr:rowOff>
    </xdr:to>
    <xdr:sp macro="[0]!Rectangle104_Cliquer" textlink="">
      <xdr:nvSpPr>
        <xdr:cNvPr id="105" name="Rectangle 104"/>
        <xdr:cNvSpPr/>
      </xdr:nvSpPr>
      <xdr:spPr>
        <a:xfrm>
          <a:off x="7504045" y="1770191"/>
          <a:ext cx="944216" cy="403674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TOUR           </a:t>
          </a:r>
          <a:r>
            <a:rPr lang="fr-FR" sz="1100" b="1">
              <a:solidFill>
                <a:schemeClr val="bg1"/>
              </a:solidFill>
              <a:effectLst/>
            </a:rPr>
            <a:t>de COU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17</xdr:col>
      <xdr:colOff>441903</xdr:colOff>
      <xdr:row>6</xdr:row>
      <xdr:rowOff>56518</xdr:rowOff>
    </xdr:from>
    <xdr:to>
      <xdr:col>18</xdr:col>
      <xdr:colOff>562733</xdr:colOff>
      <xdr:row>7</xdr:row>
      <xdr:rowOff>214394</xdr:rowOff>
    </xdr:to>
    <xdr:sp macro="[0]!Rectangle108_Cliquer" textlink="">
      <xdr:nvSpPr>
        <xdr:cNvPr id="109" name="Rectangle 108"/>
        <xdr:cNvSpPr/>
      </xdr:nvSpPr>
      <xdr:spPr>
        <a:xfrm>
          <a:off x="8476033" y="1779301"/>
          <a:ext cx="940809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BOUTI dessus</a:t>
          </a:r>
          <a:r>
            <a:rPr lang="fr-FR" sz="1100" b="1" baseline="0">
              <a:solidFill>
                <a:schemeClr val="tx1"/>
              </a:solidFill>
              <a:effectLst/>
            </a:rPr>
            <a:t> lit</a:t>
          </a:r>
          <a:r>
            <a:rPr lang="fr-FR" sz="1100" b="1">
              <a:solidFill>
                <a:schemeClr val="tx1"/>
              </a:solidFill>
              <a:effectLst/>
            </a:rPr>
            <a:t> 1 Pers</a:t>
          </a:r>
        </a:p>
      </xdr:txBody>
    </xdr:sp>
    <xdr:clientData/>
  </xdr:twoCellAnchor>
  <xdr:twoCellAnchor>
    <xdr:from>
      <xdr:col>18</xdr:col>
      <xdr:colOff>554443</xdr:colOff>
      <xdr:row>0</xdr:row>
      <xdr:rowOff>34109</xdr:rowOff>
    </xdr:from>
    <xdr:to>
      <xdr:col>19</xdr:col>
      <xdr:colOff>526672</xdr:colOff>
      <xdr:row>1</xdr:row>
      <xdr:rowOff>44967</xdr:rowOff>
    </xdr:to>
    <xdr:sp macro="[0]!Rectangle109_Cliquer" textlink="">
      <xdr:nvSpPr>
        <xdr:cNvPr id="110" name="Rectangle 109"/>
        <xdr:cNvSpPr/>
      </xdr:nvSpPr>
      <xdr:spPr>
        <a:xfrm>
          <a:off x="9408552" y="34109"/>
          <a:ext cx="933011" cy="40014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</a:t>
          </a:r>
          <a:r>
            <a:rPr lang="fr-FR" sz="1400" b="1" baseline="0">
              <a:solidFill>
                <a:schemeClr val="tx1"/>
              </a:solidFill>
              <a:effectLst/>
            </a:rPr>
            <a:t>2</a:t>
          </a:r>
          <a:r>
            <a:rPr lang="fr-FR" sz="1100" b="1" baseline="0">
              <a:solidFill>
                <a:schemeClr val="tx1"/>
              </a:solidFill>
              <a:effectLst/>
            </a:rPr>
            <a:t>  Pers ACRYLIQ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17</xdr:col>
      <xdr:colOff>417048</xdr:colOff>
      <xdr:row>1</xdr:row>
      <xdr:rowOff>85266</xdr:rowOff>
    </xdr:from>
    <xdr:to>
      <xdr:col>18</xdr:col>
      <xdr:colOff>537878</xdr:colOff>
      <xdr:row>2</xdr:row>
      <xdr:rowOff>176881</xdr:rowOff>
    </xdr:to>
    <xdr:sp macro="[0]!Rectangle110_Cliquer" textlink="">
      <xdr:nvSpPr>
        <xdr:cNvPr id="111" name="Rectangle 110"/>
        <xdr:cNvSpPr/>
      </xdr:nvSpPr>
      <xdr:spPr>
        <a:xfrm>
          <a:off x="8451178" y="474549"/>
          <a:ext cx="940809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</a:t>
          </a:r>
          <a:r>
            <a:rPr lang="fr-FR" sz="1400" b="1" baseline="0">
              <a:solidFill>
                <a:schemeClr val="tx1"/>
              </a:solidFill>
              <a:effectLst/>
            </a:rPr>
            <a:t> 1</a:t>
          </a:r>
          <a:r>
            <a:rPr lang="fr-FR" sz="1100" b="1" baseline="0">
              <a:solidFill>
                <a:schemeClr val="tx1"/>
              </a:solidFill>
              <a:effectLst/>
            </a:rPr>
            <a:t> Pers PLUME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18</xdr:col>
      <xdr:colOff>571008</xdr:colOff>
      <xdr:row>1</xdr:row>
      <xdr:rowOff>68700</xdr:rowOff>
    </xdr:from>
    <xdr:to>
      <xdr:col>19</xdr:col>
      <xdr:colOff>543237</xdr:colOff>
      <xdr:row>2</xdr:row>
      <xdr:rowOff>160315</xdr:rowOff>
    </xdr:to>
    <xdr:sp macro="[0]!Rectangle111_Cliquer" textlink="">
      <xdr:nvSpPr>
        <xdr:cNvPr id="112" name="Rectangle 111"/>
        <xdr:cNvSpPr/>
      </xdr:nvSpPr>
      <xdr:spPr>
        <a:xfrm>
          <a:off x="9425117" y="457983"/>
          <a:ext cx="933011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 </a:t>
          </a:r>
          <a:r>
            <a:rPr lang="fr-FR" sz="1400" b="1" baseline="0">
              <a:solidFill>
                <a:schemeClr val="tx1"/>
              </a:solidFill>
              <a:effectLst/>
            </a:rPr>
            <a:t>2</a:t>
          </a:r>
          <a:r>
            <a:rPr lang="fr-FR" sz="1100" b="1" baseline="0">
              <a:solidFill>
                <a:schemeClr val="tx1"/>
              </a:solidFill>
              <a:effectLst/>
            </a:rPr>
            <a:t> Pers PLUME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18</xdr:col>
      <xdr:colOff>595863</xdr:colOff>
      <xdr:row>6</xdr:row>
      <xdr:rowOff>56517</xdr:rowOff>
    </xdr:from>
    <xdr:to>
      <xdr:col>19</xdr:col>
      <xdr:colOff>568092</xdr:colOff>
      <xdr:row>7</xdr:row>
      <xdr:rowOff>214393</xdr:rowOff>
    </xdr:to>
    <xdr:sp macro="[0]!Rectangle112_Cliquer" textlink="">
      <xdr:nvSpPr>
        <xdr:cNvPr id="113" name="Rectangle 112"/>
        <xdr:cNvSpPr/>
      </xdr:nvSpPr>
      <xdr:spPr>
        <a:xfrm>
          <a:off x="9449972" y="1779300"/>
          <a:ext cx="933011" cy="398071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BOUTI dessus</a:t>
          </a:r>
          <a:r>
            <a:rPr lang="fr-FR" sz="1100" b="1" baseline="0">
              <a:solidFill>
                <a:schemeClr val="tx1"/>
              </a:solidFill>
              <a:effectLst/>
            </a:rPr>
            <a:t> lit</a:t>
          </a:r>
          <a:r>
            <a:rPr lang="fr-FR" sz="1100" b="1">
              <a:solidFill>
                <a:schemeClr val="tx1"/>
              </a:solidFill>
              <a:effectLst/>
            </a:rPr>
            <a:t> 2 Pers</a:t>
          </a:r>
        </a:p>
      </xdr:txBody>
    </xdr:sp>
    <xdr:clientData/>
  </xdr:twoCellAnchor>
  <xdr:twoCellAnchor>
    <xdr:from>
      <xdr:col>18</xdr:col>
      <xdr:colOff>583676</xdr:colOff>
      <xdr:row>2</xdr:row>
      <xdr:rowOff>193911</xdr:rowOff>
    </xdr:from>
    <xdr:to>
      <xdr:col>19</xdr:col>
      <xdr:colOff>555905</xdr:colOff>
      <xdr:row>4</xdr:row>
      <xdr:rowOff>49227</xdr:rowOff>
    </xdr:to>
    <xdr:sp macro="[0]!Rectangle115_Cliquer" textlink="">
      <xdr:nvSpPr>
        <xdr:cNvPr id="116" name="Rectangle 115"/>
        <xdr:cNvSpPr/>
      </xdr:nvSpPr>
      <xdr:spPr>
        <a:xfrm>
          <a:off x="9437785" y="889650"/>
          <a:ext cx="933011" cy="401968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2 Pers </a:t>
          </a:r>
          <a:r>
            <a:rPr lang="fr-FR" sz="1100" b="1" baseline="0">
              <a:solidFill>
                <a:schemeClr val="tx1"/>
              </a:solidFill>
              <a:effectLst/>
            </a:rPr>
            <a:t>  ACRYLIQUE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17</xdr:col>
      <xdr:colOff>437999</xdr:colOff>
      <xdr:row>4</xdr:row>
      <xdr:rowOff>95007</xdr:rowOff>
    </xdr:from>
    <xdr:to>
      <xdr:col>18</xdr:col>
      <xdr:colOff>558829</xdr:colOff>
      <xdr:row>6</xdr:row>
      <xdr:rowOff>17558</xdr:rowOff>
    </xdr:to>
    <xdr:sp macro="[0]!Rectangle116_Cliquer" textlink="">
      <xdr:nvSpPr>
        <xdr:cNvPr id="117" name="Rectangle 116"/>
        <xdr:cNvSpPr/>
      </xdr:nvSpPr>
      <xdr:spPr>
        <a:xfrm>
          <a:off x="8472129" y="1337398"/>
          <a:ext cx="940809" cy="402943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1 Pers </a:t>
          </a:r>
          <a:r>
            <a:rPr lang="fr-FR" sz="1100" b="1" baseline="0">
              <a:solidFill>
                <a:schemeClr val="tx1"/>
              </a:solidFill>
              <a:effectLst/>
            </a:rPr>
            <a:t>  LAINE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18</xdr:col>
      <xdr:colOff>591958</xdr:colOff>
      <xdr:row>4</xdr:row>
      <xdr:rowOff>86723</xdr:rowOff>
    </xdr:from>
    <xdr:to>
      <xdr:col>19</xdr:col>
      <xdr:colOff>564187</xdr:colOff>
      <xdr:row>6</xdr:row>
      <xdr:rowOff>9274</xdr:rowOff>
    </xdr:to>
    <xdr:sp macro="[0]!Rectangle117_Cliquer" textlink="">
      <xdr:nvSpPr>
        <xdr:cNvPr id="118" name="Rectangle 117"/>
        <xdr:cNvSpPr/>
      </xdr:nvSpPr>
      <xdr:spPr>
        <a:xfrm>
          <a:off x="9446067" y="1329114"/>
          <a:ext cx="933011" cy="402943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COUVE 2 Pers </a:t>
          </a:r>
          <a:r>
            <a:rPr lang="fr-FR" sz="1100" b="1" baseline="0">
              <a:solidFill>
                <a:schemeClr val="tx1"/>
              </a:solidFill>
              <a:effectLst/>
            </a:rPr>
            <a:t>  LAINE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15</xdr:col>
      <xdr:colOff>117616</xdr:colOff>
      <xdr:row>15</xdr:row>
      <xdr:rowOff>160684</xdr:rowOff>
    </xdr:from>
    <xdr:to>
      <xdr:col>16</xdr:col>
      <xdr:colOff>114783</xdr:colOff>
      <xdr:row>17</xdr:row>
      <xdr:rowOff>80434</xdr:rowOff>
    </xdr:to>
    <xdr:sp macro="[0]!Rectangle118_Cliquer" textlink="">
      <xdr:nvSpPr>
        <xdr:cNvPr id="119" name="Rectangle 118"/>
        <xdr:cNvSpPr/>
      </xdr:nvSpPr>
      <xdr:spPr>
        <a:xfrm>
          <a:off x="7842391" y="4018309"/>
          <a:ext cx="940142" cy="39600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DRAP /               1</a:t>
          </a:r>
          <a:r>
            <a:rPr lang="fr-FR" sz="1100" b="1" baseline="0">
              <a:solidFill>
                <a:schemeClr val="bg1"/>
              </a:solidFill>
              <a:effectLst/>
            </a:rPr>
            <a:t> Personne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13</xdr:col>
      <xdr:colOff>67911</xdr:colOff>
      <xdr:row>13</xdr:row>
      <xdr:rowOff>204580</xdr:rowOff>
    </xdr:from>
    <xdr:to>
      <xdr:col>15</xdr:col>
      <xdr:colOff>46028</xdr:colOff>
      <xdr:row>15</xdr:row>
      <xdr:rowOff>127643</xdr:rowOff>
    </xdr:to>
    <xdr:sp macro="[0]!Rectangle107_Cliquer" textlink="">
      <xdr:nvSpPr>
        <xdr:cNvPr id="120" name="Rectangle 119"/>
        <xdr:cNvSpPr/>
      </xdr:nvSpPr>
      <xdr:spPr>
        <a:xfrm>
          <a:off x="6830661" y="3585955"/>
          <a:ext cx="940142" cy="399313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bevelB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 i="1">
              <a:solidFill>
                <a:schemeClr val="bg1"/>
              </a:solidFill>
              <a:effectLst/>
            </a:rPr>
            <a:t>DRAP</a:t>
          </a:r>
        </a:p>
      </xdr:txBody>
    </xdr:sp>
    <xdr:clientData/>
  </xdr:twoCellAnchor>
  <xdr:twoCellAnchor>
    <xdr:from>
      <xdr:col>15</xdr:col>
      <xdr:colOff>114295</xdr:colOff>
      <xdr:row>13</xdr:row>
      <xdr:rowOff>199609</xdr:rowOff>
    </xdr:from>
    <xdr:to>
      <xdr:col>16</xdr:col>
      <xdr:colOff>111462</xdr:colOff>
      <xdr:row>15</xdr:row>
      <xdr:rowOff>119773</xdr:rowOff>
    </xdr:to>
    <xdr:sp macro="[0]!Rectangle120_Cliquer" textlink="">
      <xdr:nvSpPr>
        <xdr:cNvPr id="121" name="Rectangle 120"/>
        <xdr:cNvSpPr/>
      </xdr:nvSpPr>
      <xdr:spPr>
        <a:xfrm>
          <a:off x="7839070" y="3580984"/>
          <a:ext cx="940142" cy="396414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Housse couette               1</a:t>
          </a:r>
          <a:r>
            <a:rPr lang="fr-FR" sz="1100" b="1" baseline="0">
              <a:solidFill>
                <a:schemeClr val="bg1"/>
              </a:solidFill>
              <a:effectLst/>
            </a:rPr>
            <a:t>Per140X200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16</xdr:col>
      <xdr:colOff>203163</xdr:colOff>
      <xdr:row>13</xdr:row>
      <xdr:rowOff>179241</xdr:rowOff>
    </xdr:from>
    <xdr:to>
      <xdr:col>17</xdr:col>
      <xdr:colOff>381305</xdr:colOff>
      <xdr:row>15</xdr:row>
      <xdr:rowOff>96361</xdr:rowOff>
    </xdr:to>
    <xdr:sp macro="[0]!Rectangle121_Cliquer" textlink="">
      <xdr:nvSpPr>
        <xdr:cNvPr id="122" name="Rectangle 121"/>
        <xdr:cNvSpPr/>
      </xdr:nvSpPr>
      <xdr:spPr>
        <a:xfrm>
          <a:off x="8870913" y="3560616"/>
          <a:ext cx="940142" cy="39337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Housse couette               2</a:t>
          </a:r>
          <a:r>
            <a:rPr lang="fr-FR" sz="1100" b="1" baseline="0">
              <a:solidFill>
                <a:schemeClr val="bg1"/>
              </a:solidFill>
              <a:effectLst/>
            </a:rPr>
            <a:t>Per200X200           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16</xdr:col>
      <xdr:colOff>192395</xdr:colOff>
      <xdr:row>15</xdr:row>
      <xdr:rowOff>157558</xdr:rowOff>
    </xdr:from>
    <xdr:to>
      <xdr:col>17</xdr:col>
      <xdr:colOff>370537</xdr:colOff>
      <xdr:row>17</xdr:row>
      <xdr:rowOff>77308</xdr:rowOff>
    </xdr:to>
    <xdr:sp macro="[0]!Rectangle122_Cliquer" textlink="">
      <xdr:nvSpPr>
        <xdr:cNvPr id="123" name="Rectangle 122"/>
        <xdr:cNvSpPr/>
      </xdr:nvSpPr>
      <xdr:spPr>
        <a:xfrm>
          <a:off x="8860145" y="4015183"/>
          <a:ext cx="940142" cy="396000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ALEZE</a:t>
          </a:r>
          <a:endParaRPr lang="fr-FR" sz="1100" b="1">
            <a:solidFill>
              <a:srgbClr val="7030A0"/>
            </a:solidFill>
            <a:effectLst/>
          </a:endParaRPr>
        </a:p>
      </xdr:txBody>
    </xdr:sp>
    <xdr:clientData/>
  </xdr:twoCellAnchor>
  <xdr:twoCellAnchor>
    <xdr:from>
      <xdr:col>16</xdr:col>
      <xdr:colOff>249306</xdr:colOff>
      <xdr:row>9</xdr:row>
      <xdr:rowOff>182217</xdr:rowOff>
    </xdr:from>
    <xdr:to>
      <xdr:col>17</xdr:col>
      <xdr:colOff>426553</xdr:colOff>
      <xdr:row>11</xdr:row>
      <xdr:rowOff>97826</xdr:rowOff>
    </xdr:to>
    <xdr:sp macro="[0]!Rectangle128_Cliquer" textlink="">
      <xdr:nvSpPr>
        <xdr:cNvPr id="129" name="Rectangle 128"/>
        <xdr:cNvSpPr/>
      </xdr:nvSpPr>
      <xdr:spPr>
        <a:xfrm>
          <a:off x="7521436" y="2625587"/>
          <a:ext cx="939247" cy="39600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CHEMISE PL</a:t>
          </a:r>
        </a:p>
      </xdr:txBody>
    </xdr:sp>
    <xdr:clientData/>
  </xdr:twoCellAnchor>
  <xdr:twoCellAnchor>
    <xdr:from>
      <xdr:col>16</xdr:col>
      <xdr:colOff>276640</xdr:colOff>
      <xdr:row>11</xdr:row>
      <xdr:rowOff>133763</xdr:rowOff>
    </xdr:from>
    <xdr:to>
      <xdr:col>17</xdr:col>
      <xdr:colOff>453887</xdr:colOff>
      <xdr:row>13</xdr:row>
      <xdr:rowOff>49372</xdr:rowOff>
    </xdr:to>
    <xdr:sp macro="[0]!Rectangle129_Cliquer" textlink="">
      <xdr:nvSpPr>
        <xdr:cNvPr id="130" name="Rectangle 129"/>
        <xdr:cNvSpPr/>
      </xdr:nvSpPr>
      <xdr:spPr>
        <a:xfrm>
          <a:off x="9639715" y="2972213"/>
          <a:ext cx="939247" cy="391859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900" b="1">
              <a:solidFill>
                <a:schemeClr val="bg1"/>
              </a:solidFill>
              <a:effectLst/>
            </a:rPr>
            <a:t>REPASS</a:t>
          </a:r>
          <a:r>
            <a:rPr lang="fr-FR" sz="1050" b="1" baseline="0">
              <a:solidFill>
                <a:schemeClr val="bg1"/>
              </a:solidFill>
              <a:effectLst/>
            </a:rPr>
            <a:t> CHEM</a:t>
          </a:r>
          <a:endParaRPr lang="fr-FR" sz="1050" b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13</xdr:col>
      <xdr:colOff>71233</xdr:colOff>
      <xdr:row>15</xdr:row>
      <xdr:rowOff>162755</xdr:rowOff>
    </xdr:from>
    <xdr:to>
      <xdr:col>15</xdr:col>
      <xdr:colOff>49350</xdr:colOff>
      <xdr:row>17</xdr:row>
      <xdr:rowOff>82506</xdr:rowOff>
    </xdr:to>
    <xdr:sp macro="[0]!Rectangle133_Cliquer" textlink="">
      <xdr:nvSpPr>
        <xdr:cNvPr id="134" name="Rectangle 133"/>
        <xdr:cNvSpPr/>
      </xdr:nvSpPr>
      <xdr:spPr>
        <a:xfrm>
          <a:off x="6833983" y="4020380"/>
          <a:ext cx="940142" cy="396001"/>
        </a:xfrm>
        <a:prstGeom prst="rect">
          <a:avLst/>
        </a:prstGeom>
        <a:gradFill flip="none" rotWithShape="1">
          <a:gsLst>
            <a:gs pos="4800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 i="1">
              <a:solidFill>
                <a:schemeClr val="bg1"/>
              </a:solidFill>
              <a:effectLst/>
            </a:rPr>
            <a:t>CACHE</a:t>
          </a:r>
          <a:r>
            <a:rPr lang="fr-FR" sz="1100" b="1" i="1" baseline="0">
              <a:solidFill>
                <a:schemeClr val="bg1"/>
              </a:solidFill>
              <a:effectLst/>
            </a:rPr>
            <a:t> SOMMIER</a:t>
          </a:r>
          <a:endParaRPr lang="fr-FR" sz="1100" b="1" i="1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17</xdr:col>
      <xdr:colOff>416955</xdr:colOff>
      <xdr:row>2</xdr:row>
      <xdr:rowOff>209289</xdr:rowOff>
    </xdr:from>
    <xdr:to>
      <xdr:col>18</xdr:col>
      <xdr:colOff>529989</xdr:colOff>
      <xdr:row>4</xdr:row>
      <xdr:rowOff>64434</xdr:rowOff>
    </xdr:to>
    <xdr:sp macro="[0]!Rectangle137_Cliquer" textlink="">
      <xdr:nvSpPr>
        <xdr:cNvPr id="138" name="Rectangle 137"/>
        <xdr:cNvSpPr/>
      </xdr:nvSpPr>
      <xdr:spPr>
        <a:xfrm>
          <a:off x="8027430" y="904614"/>
          <a:ext cx="932184" cy="398070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COUV</a:t>
          </a:r>
          <a:r>
            <a:rPr lang="fr-FR" sz="1100" b="1" baseline="0">
              <a:solidFill>
                <a:schemeClr val="tx1"/>
              </a:solidFill>
              <a:effectLst/>
            </a:rPr>
            <a:t> ACRY 1P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9</xdr:col>
      <xdr:colOff>114300</xdr:colOff>
      <xdr:row>15</xdr:row>
      <xdr:rowOff>157784</xdr:rowOff>
    </xdr:from>
    <xdr:to>
      <xdr:col>11</xdr:col>
      <xdr:colOff>714375</xdr:colOff>
      <xdr:row>16</xdr:row>
      <xdr:rowOff>228600</xdr:rowOff>
    </xdr:to>
    <xdr:sp macro="[0]!transfert" textlink="">
      <xdr:nvSpPr>
        <xdr:cNvPr id="2" name="Rectangle à coins arrondis 1"/>
        <xdr:cNvSpPr/>
      </xdr:nvSpPr>
      <xdr:spPr>
        <a:xfrm>
          <a:off x="4086225" y="4015409"/>
          <a:ext cx="1752600" cy="308941"/>
        </a:xfrm>
        <a:prstGeom prst="roundRect">
          <a:avLst/>
        </a:prstGeom>
        <a:gradFill flip="none" rotWithShape="1">
          <a:gsLst>
            <a:gs pos="0">
              <a:srgbClr val="33CC33">
                <a:shade val="30000"/>
                <a:satMod val="115000"/>
              </a:srgbClr>
            </a:gs>
            <a:gs pos="50000">
              <a:srgbClr val="33CC33">
                <a:shade val="67500"/>
                <a:satMod val="115000"/>
              </a:srgbClr>
            </a:gs>
            <a:gs pos="100000">
              <a:srgbClr val="33CC33">
                <a:shade val="100000"/>
                <a:satMod val="115000"/>
              </a:srgbClr>
            </a:gs>
          </a:gsLst>
          <a:lin ang="16200000" scaled="1"/>
          <a:tileRect/>
        </a:gradFill>
        <a:ln/>
        <a:effectLst>
          <a:outerShdw blurRad="50800" dist="38100" dir="2700000" algn="tl" rotWithShape="0">
            <a:prstClr val="black"/>
          </a:outerShdw>
          <a:reflection endPos="0" dist="50800" dir="5400000" sy="-100000" algn="bl" rotWithShape="0"/>
        </a:effectLst>
        <a:scene3d>
          <a:camera prst="orthographicFront"/>
          <a:lightRig rig="threePt" dir="t"/>
        </a:scene3d>
        <a:sp3d>
          <a:bevelT prst="relaxedInset"/>
          <a:bevelB w="139700" h="139700" prst="divo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chemeClr val="bg1"/>
              </a:solidFill>
              <a:effectLst/>
            </a:rPr>
            <a:t>ENREGISTRER</a:t>
          </a:r>
        </a:p>
      </xdr:txBody>
    </xdr:sp>
    <xdr:clientData/>
  </xdr:twoCellAnchor>
  <xdr:oneCellAnchor>
    <xdr:from>
      <xdr:col>9</xdr:col>
      <xdr:colOff>114715</xdr:colOff>
      <xdr:row>13</xdr:row>
      <xdr:rowOff>232416</xdr:rowOff>
    </xdr:from>
    <xdr:ext cx="1866485" cy="348609"/>
    <xdr:sp macro="[0]!Rectangleàcoinsarrondis3_Cliquer" textlink="">
      <xdr:nvSpPr>
        <xdr:cNvPr id="4" name="Rectangle à coins arrondis 3"/>
        <xdr:cNvSpPr/>
      </xdr:nvSpPr>
      <xdr:spPr>
        <a:xfrm>
          <a:off x="5829715" y="3547116"/>
          <a:ext cx="1866485" cy="348609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5400000" scaled="1"/>
          <a:tileRect/>
        </a:gradFill>
        <a:ln/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chemeClr val="bg1"/>
              </a:solidFill>
              <a:effectLst/>
            </a:rPr>
            <a:t>TOUT EFFACER</a:t>
          </a:r>
        </a:p>
      </xdr:txBody>
    </xdr:sp>
    <xdr:clientData/>
  </xdr:oneCellAnchor>
  <xdr:twoCellAnchor>
    <xdr:from>
      <xdr:col>9</xdr:col>
      <xdr:colOff>115957</xdr:colOff>
      <xdr:row>12</xdr:row>
      <xdr:rowOff>82826</xdr:rowOff>
    </xdr:from>
    <xdr:to>
      <xdr:col>11</xdr:col>
      <xdr:colOff>720587</xdr:colOff>
      <xdr:row>13</xdr:row>
      <xdr:rowOff>190500</xdr:rowOff>
    </xdr:to>
    <xdr:sp macro="[0]!Rectangleàcoinsarrondis5_Cliquer" textlink="">
      <xdr:nvSpPr>
        <xdr:cNvPr id="6" name="Rectangle à coins arrondis 5"/>
        <xdr:cNvSpPr/>
      </xdr:nvSpPr>
      <xdr:spPr>
        <a:xfrm>
          <a:off x="3048000" y="3246783"/>
          <a:ext cx="1772478" cy="347869"/>
        </a:xfrm>
        <a:prstGeom prst="round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/>
        <a:scene3d>
          <a:camera prst="orthographicFront"/>
          <a:lightRig rig="threePt" dir="t"/>
        </a:scene3d>
        <a:sp3d>
          <a:bevelT prst="relaxedInset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ANNULE derniere ligne</a:t>
          </a:r>
        </a:p>
      </xdr:txBody>
    </xdr:sp>
    <xdr:clientData/>
  </xdr:twoCellAnchor>
  <xdr:twoCellAnchor>
    <xdr:from>
      <xdr:col>17</xdr:col>
      <xdr:colOff>397905</xdr:colOff>
      <xdr:row>0</xdr:row>
      <xdr:rowOff>43072</xdr:rowOff>
    </xdr:from>
    <xdr:to>
      <xdr:col>18</xdr:col>
      <xdr:colOff>510939</xdr:colOff>
      <xdr:row>1</xdr:row>
      <xdr:rowOff>50617</xdr:rowOff>
    </xdr:to>
    <xdr:sp macro="[0]!Rectangle105_Cliquer" textlink="">
      <xdr:nvSpPr>
        <xdr:cNvPr id="106" name="Rectangle 105"/>
        <xdr:cNvSpPr/>
      </xdr:nvSpPr>
      <xdr:spPr>
        <a:xfrm>
          <a:off x="8008380" y="43072"/>
          <a:ext cx="932184" cy="398070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/>
          <a:extrusionClr>
            <a:schemeClr val="tx1"/>
          </a:extrusionClr>
          <a:contourClr>
            <a:schemeClr val="tx1"/>
          </a:contourClr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tx1"/>
              </a:solidFill>
              <a:effectLst/>
            </a:rPr>
            <a:t>COUETTE</a:t>
          </a:r>
          <a:r>
            <a:rPr lang="fr-FR" sz="1100" b="1" baseline="0">
              <a:solidFill>
                <a:schemeClr val="tx1"/>
              </a:solidFill>
              <a:effectLst/>
            </a:rPr>
            <a:t> ACR 1P</a:t>
          </a:r>
          <a:endParaRPr lang="fr-FR" sz="1100" b="1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2</xdr:colOff>
      <xdr:row>0</xdr:row>
      <xdr:rowOff>0</xdr:rowOff>
    </xdr:from>
    <xdr:to>
      <xdr:col>12</xdr:col>
      <xdr:colOff>0</xdr:colOff>
      <xdr:row>0</xdr:row>
      <xdr:rowOff>368710</xdr:rowOff>
    </xdr:to>
    <xdr:sp macro="[0]!Macro5" textlink="">
      <xdr:nvSpPr>
        <xdr:cNvPr id="5" name="Rectangle à coins arrondis 4"/>
        <xdr:cNvSpPr/>
      </xdr:nvSpPr>
      <xdr:spPr>
        <a:xfrm>
          <a:off x="7855567" y="0"/>
          <a:ext cx="819352" cy="368710"/>
        </a:xfrm>
        <a:prstGeom prst="roundRect">
          <a:avLst/>
        </a:prstGeom>
        <a:solidFill>
          <a:srgbClr val="33CC33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EFFACE</a:t>
          </a:r>
        </a:p>
      </xdr:txBody>
    </xdr:sp>
    <xdr:clientData/>
  </xdr:twoCellAnchor>
  <xdr:twoCellAnchor>
    <xdr:from>
      <xdr:col>17</xdr:col>
      <xdr:colOff>428625</xdr:colOff>
      <xdr:row>13</xdr:row>
      <xdr:rowOff>171450</xdr:rowOff>
    </xdr:from>
    <xdr:to>
      <xdr:col>18</xdr:col>
      <xdr:colOff>628650</xdr:colOff>
      <xdr:row>15</xdr:row>
      <xdr:rowOff>85725</xdr:rowOff>
    </xdr:to>
    <xdr:sp macro="[0]!Rectangle2_Cliquer" textlink="">
      <xdr:nvSpPr>
        <xdr:cNvPr id="3" name="Rectangle 2"/>
        <xdr:cNvSpPr/>
      </xdr:nvSpPr>
      <xdr:spPr>
        <a:xfrm>
          <a:off x="10182225" y="3486150"/>
          <a:ext cx="1019175" cy="390525"/>
        </a:xfrm>
        <a:prstGeom prst="rect">
          <a:avLst/>
        </a:prstGeom>
        <a:gradFill flip="none" rotWithShape="1">
          <a:gsLst>
            <a:gs pos="0">
              <a:schemeClr val="accent5">
                <a:shade val="30000"/>
                <a:satMod val="115000"/>
              </a:schemeClr>
            </a:gs>
            <a:gs pos="50000">
              <a:schemeClr val="accent5">
                <a:shade val="67500"/>
                <a:satMod val="115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  <a:lin ang="81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 extrusionH="76200">
          <a:bevelT/>
          <a:extrusionClr>
            <a:schemeClr val="tx1"/>
          </a:extrusionClr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TO</a:t>
          </a:r>
        </a:p>
      </xdr:txBody>
    </xdr:sp>
    <xdr:clientData/>
  </xdr:twoCellAnchor>
  <xdr:twoCellAnchor>
    <xdr:from>
      <xdr:col>17</xdr:col>
      <xdr:colOff>428625</xdr:colOff>
      <xdr:row>15</xdr:row>
      <xdr:rowOff>152401</xdr:rowOff>
    </xdr:from>
    <xdr:to>
      <xdr:col>18</xdr:col>
      <xdr:colOff>638175</xdr:colOff>
      <xdr:row>17</xdr:row>
      <xdr:rowOff>95251</xdr:rowOff>
    </xdr:to>
    <xdr:sp macro="[0]!Rectangle9_Cliquer" textlink="">
      <xdr:nvSpPr>
        <xdr:cNvPr id="10" name="Rectangle 9"/>
        <xdr:cNvSpPr/>
      </xdr:nvSpPr>
      <xdr:spPr>
        <a:xfrm>
          <a:off x="10182225" y="3943351"/>
          <a:ext cx="1028700" cy="419100"/>
        </a:xfrm>
        <a:prstGeom prst="rect">
          <a:avLst/>
        </a:prstGeom>
        <a:gradFill flip="none" rotWithShape="1">
          <a:gsLst>
            <a:gs pos="0">
              <a:schemeClr val="accent5">
                <a:shade val="30000"/>
                <a:satMod val="115000"/>
              </a:schemeClr>
            </a:gs>
            <a:gs pos="50000">
              <a:schemeClr val="accent5">
                <a:shade val="67500"/>
                <a:satMod val="115000"/>
              </a:schemeClr>
            </a:gs>
            <a:gs pos="100000">
              <a:schemeClr val="accent5">
                <a:shade val="100000"/>
                <a:satMod val="115000"/>
              </a:schemeClr>
            </a:gs>
          </a:gsLst>
          <a:lin ang="16200000" scaled="1"/>
          <a:tileRect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 extrusionH="76200">
          <a:bevelT/>
          <a:extrusionClr>
            <a:schemeClr val="tx1"/>
          </a:extrusionClr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TT</a:t>
          </a:r>
        </a:p>
      </xdr:txBody>
    </xdr:sp>
    <xdr:clientData/>
  </xdr:twoCellAnchor>
  <xdr:twoCellAnchor>
    <xdr:from>
      <xdr:col>18</xdr:col>
      <xdr:colOff>705265</xdr:colOff>
      <xdr:row>13</xdr:row>
      <xdr:rowOff>181388</xdr:rowOff>
    </xdr:from>
    <xdr:to>
      <xdr:col>19</xdr:col>
      <xdr:colOff>682487</xdr:colOff>
      <xdr:row>15</xdr:row>
      <xdr:rowOff>96997</xdr:rowOff>
    </xdr:to>
    <xdr:sp macro="" textlink="">
      <xdr:nvSpPr>
        <xdr:cNvPr id="67" name="Rectangle 66"/>
        <xdr:cNvSpPr/>
      </xdr:nvSpPr>
      <xdr:spPr>
        <a:xfrm>
          <a:off x="11649490" y="3496088"/>
          <a:ext cx="939247" cy="391859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contrasting" dir="t"/>
        </a:scene3d>
        <a:sp3d extrusionH="76200" contourW="12700" prstMaterial="metal">
          <a:bevelT w="114300" prst="hardEdge"/>
          <a:extrusionClr>
            <a:schemeClr val="tx1"/>
          </a:extrusionClr>
          <a:contourClr>
            <a:schemeClr val="tx1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200" b="1">
              <a:solidFill>
                <a:schemeClr val="bg1"/>
              </a:solidFill>
              <a:effectLst/>
            </a:rPr>
            <a:t>GABARIT</a:t>
          </a:r>
        </a:p>
      </xdr:txBody>
    </xdr:sp>
    <xdr:clientData/>
  </xdr:twoCellAnchor>
  <xdr:twoCellAnchor>
    <xdr:from>
      <xdr:col>9</xdr:col>
      <xdr:colOff>28575</xdr:colOff>
      <xdr:row>18</xdr:row>
      <xdr:rowOff>39688</xdr:rowOff>
    </xdr:from>
    <xdr:to>
      <xdr:col>10</xdr:col>
      <xdr:colOff>504825</xdr:colOff>
      <xdr:row>19</xdr:row>
      <xdr:rowOff>49610</xdr:rowOff>
    </xdr:to>
    <xdr:sp macro="[0]!Rectangleaveccoinrogné6_Cliquer" textlink="">
      <xdr:nvSpPr>
        <xdr:cNvPr id="7" name="Rectangle avec coin rogné 6"/>
        <xdr:cNvSpPr/>
      </xdr:nvSpPr>
      <xdr:spPr>
        <a:xfrm>
          <a:off x="5128419" y="4544219"/>
          <a:ext cx="1002109" cy="248047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>
          <a:solidFill>
            <a:schemeClr val="tx2">
              <a:lumMod val="50000"/>
            </a:schemeClr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rgbClr val="FF0000"/>
              </a:solidFill>
              <a:effectLst/>
            </a:rPr>
            <a:t>CHEQUE</a:t>
          </a:r>
        </a:p>
      </xdr:txBody>
    </xdr:sp>
    <xdr:clientData/>
  </xdr:twoCellAnchor>
  <xdr:twoCellAnchor>
    <xdr:from>
      <xdr:col>7</xdr:col>
      <xdr:colOff>38496</xdr:colOff>
      <xdr:row>18</xdr:row>
      <xdr:rowOff>29766</xdr:rowOff>
    </xdr:from>
    <xdr:to>
      <xdr:col>9</xdr:col>
      <xdr:colOff>19446</xdr:colOff>
      <xdr:row>19</xdr:row>
      <xdr:rowOff>49610</xdr:rowOff>
    </xdr:to>
    <xdr:sp macro="[0]!Rectangleaveccoinrogné8_Cliquer" textlink="">
      <xdr:nvSpPr>
        <xdr:cNvPr id="9" name="Rectangle avec coin rogné 8"/>
        <xdr:cNvSpPr/>
      </xdr:nvSpPr>
      <xdr:spPr>
        <a:xfrm flipH="1">
          <a:off x="4126309" y="4534297"/>
          <a:ext cx="992981" cy="257969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rgbClr val="FF0000"/>
              </a:solidFill>
              <a:effectLst/>
            </a:rPr>
            <a:t>ESPECES</a:t>
          </a:r>
        </a:p>
      </xdr:txBody>
    </xdr:sp>
    <xdr:clientData/>
  </xdr:twoCellAnchor>
  <xdr:twoCellAnchor>
    <xdr:from>
      <xdr:col>7</xdr:col>
      <xdr:colOff>57545</xdr:colOff>
      <xdr:row>19</xdr:row>
      <xdr:rowOff>119063</xdr:rowOff>
    </xdr:from>
    <xdr:to>
      <xdr:col>10</xdr:col>
      <xdr:colOff>371871</xdr:colOff>
      <xdr:row>20</xdr:row>
      <xdr:rowOff>129778</xdr:rowOff>
    </xdr:to>
    <xdr:sp macro="[0]!Rectangleaveccoinrogné71_Cliquer" textlink="">
      <xdr:nvSpPr>
        <xdr:cNvPr id="72" name="Rectangle avec coin rogné 71"/>
        <xdr:cNvSpPr/>
      </xdr:nvSpPr>
      <xdr:spPr>
        <a:xfrm flipH="1">
          <a:off x="4145358" y="4861719"/>
          <a:ext cx="1852216" cy="248840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rgbClr val="FF0000"/>
              </a:solidFill>
              <a:effectLst/>
            </a:rPr>
            <a:t>Pas PAYE</a:t>
          </a:r>
        </a:p>
      </xdr:txBody>
    </xdr:sp>
    <xdr:clientData/>
  </xdr:twoCellAnchor>
  <xdr:twoCellAnchor>
    <xdr:from>
      <xdr:col>10</xdr:col>
      <xdr:colOff>542925</xdr:colOff>
      <xdr:row>18</xdr:row>
      <xdr:rowOff>49610</xdr:rowOff>
    </xdr:from>
    <xdr:to>
      <xdr:col>12</xdr:col>
      <xdr:colOff>66675</xdr:colOff>
      <xdr:row>19</xdr:row>
      <xdr:rowOff>59532</xdr:rowOff>
    </xdr:to>
    <xdr:sp macro="[0]!Rectangleaveccoinrogné72_Cliquer" textlink="">
      <xdr:nvSpPr>
        <xdr:cNvPr id="73" name="Rectangle avec coin rogné 72"/>
        <xdr:cNvSpPr/>
      </xdr:nvSpPr>
      <xdr:spPr>
        <a:xfrm>
          <a:off x="6168628" y="4554141"/>
          <a:ext cx="1002110" cy="248047"/>
        </a:xfrm>
        <a:prstGeom prst="snip1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54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800" b="1">
              <a:solidFill>
                <a:srgbClr val="FF0000"/>
              </a:solidFill>
              <a:effectLst/>
            </a:rPr>
            <a:t> C B</a:t>
          </a:r>
        </a:p>
      </xdr:txBody>
    </xdr:sp>
    <xdr:clientData/>
  </xdr:twoCellAnchor>
  <xdr:twoCellAnchor>
    <xdr:from>
      <xdr:col>0</xdr:col>
      <xdr:colOff>762001</xdr:colOff>
      <xdr:row>18</xdr:row>
      <xdr:rowOff>88605</xdr:rowOff>
    </xdr:from>
    <xdr:to>
      <xdr:col>5</xdr:col>
      <xdr:colOff>1</xdr:colOff>
      <xdr:row>20</xdr:row>
      <xdr:rowOff>96451</xdr:rowOff>
    </xdr:to>
    <xdr:sp macro="[0]!Rectangle12_Cliquer" textlink="">
      <xdr:nvSpPr>
        <xdr:cNvPr id="13" name="Rectangle 12"/>
        <xdr:cNvSpPr/>
      </xdr:nvSpPr>
      <xdr:spPr>
        <a:xfrm>
          <a:off x="762001" y="4681772"/>
          <a:ext cx="4222750" cy="494679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 editAs="absolute">
    <xdr:from>
      <xdr:col>0</xdr:col>
      <xdr:colOff>0</xdr:colOff>
      <xdr:row>0</xdr:row>
      <xdr:rowOff>19049</xdr:rowOff>
    </xdr:from>
    <xdr:to>
      <xdr:col>0</xdr:col>
      <xdr:colOff>1466850</xdr:colOff>
      <xdr:row>0</xdr:row>
      <xdr:rowOff>371474</xdr:rowOff>
    </xdr:to>
    <xdr:sp macro="" textlink="">
      <xdr:nvSpPr>
        <xdr:cNvPr id="11" name="Rectangle 10"/>
        <xdr:cNvSpPr/>
      </xdr:nvSpPr>
      <xdr:spPr>
        <a:xfrm>
          <a:off x="0" y="19049"/>
          <a:ext cx="1466850" cy="352425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CLIENTS</a:t>
          </a:r>
        </a:p>
      </xdr:txBody>
    </xdr:sp>
    <xdr:clientData/>
  </xdr:twoCellAnchor>
  <xdr:twoCellAnchor editAs="absolute">
    <xdr:from>
      <xdr:col>1</xdr:col>
      <xdr:colOff>9525</xdr:colOff>
      <xdr:row>0</xdr:row>
      <xdr:rowOff>9524</xdr:rowOff>
    </xdr:from>
    <xdr:to>
      <xdr:col>2</xdr:col>
      <xdr:colOff>47625</xdr:colOff>
      <xdr:row>0</xdr:row>
      <xdr:rowOff>381000</xdr:rowOff>
    </xdr:to>
    <xdr:sp macro="" textlink="">
      <xdr:nvSpPr>
        <xdr:cNvPr id="78" name="Rectangle 77"/>
        <xdr:cNvSpPr/>
      </xdr:nvSpPr>
      <xdr:spPr>
        <a:xfrm>
          <a:off x="1485900" y="9524"/>
          <a:ext cx="1466850" cy="371476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VETEMENTS</a:t>
          </a:r>
        </a:p>
      </xdr:txBody>
    </xdr:sp>
    <xdr:clientData/>
  </xdr:twoCellAnchor>
  <xdr:twoCellAnchor editAs="absolute">
    <xdr:from>
      <xdr:col>2</xdr:col>
      <xdr:colOff>47625</xdr:colOff>
      <xdr:row>0</xdr:row>
      <xdr:rowOff>9524</xdr:rowOff>
    </xdr:from>
    <xdr:to>
      <xdr:col>2</xdr:col>
      <xdr:colOff>571500</xdr:colOff>
      <xdr:row>0</xdr:row>
      <xdr:rowOff>381000</xdr:rowOff>
    </xdr:to>
    <xdr:sp macro="" textlink="">
      <xdr:nvSpPr>
        <xdr:cNvPr id="79" name="Rectangle 78"/>
        <xdr:cNvSpPr/>
      </xdr:nvSpPr>
      <xdr:spPr>
        <a:xfrm>
          <a:off x="2952750" y="9524"/>
          <a:ext cx="523875" cy="371476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PU</a:t>
          </a:r>
        </a:p>
      </xdr:txBody>
    </xdr:sp>
    <xdr:clientData/>
  </xdr:twoCellAnchor>
  <xdr:twoCellAnchor editAs="absolute">
    <xdr:from>
      <xdr:col>3</xdr:col>
      <xdr:colOff>0</xdr:colOff>
      <xdr:row>0</xdr:row>
      <xdr:rowOff>9524</xdr:rowOff>
    </xdr:from>
    <xdr:to>
      <xdr:col>4</xdr:col>
      <xdr:colOff>0</xdr:colOff>
      <xdr:row>0</xdr:row>
      <xdr:rowOff>381000</xdr:rowOff>
    </xdr:to>
    <xdr:sp macro="" textlink="">
      <xdr:nvSpPr>
        <xdr:cNvPr id="80" name="Rectangle 79"/>
        <xdr:cNvSpPr/>
      </xdr:nvSpPr>
      <xdr:spPr>
        <a:xfrm>
          <a:off x="3486150" y="9524"/>
          <a:ext cx="600075" cy="371476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QU</a:t>
          </a:r>
        </a:p>
      </xdr:txBody>
    </xdr:sp>
    <xdr:clientData/>
  </xdr:twoCellAnchor>
  <xdr:twoCellAnchor editAs="absolute">
    <xdr:from>
      <xdr:col>3</xdr:col>
      <xdr:colOff>590550</xdr:colOff>
      <xdr:row>0</xdr:row>
      <xdr:rowOff>9524</xdr:rowOff>
    </xdr:from>
    <xdr:to>
      <xdr:col>5</xdr:col>
      <xdr:colOff>0</xdr:colOff>
      <xdr:row>0</xdr:row>
      <xdr:rowOff>381000</xdr:rowOff>
    </xdr:to>
    <xdr:sp macro="" textlink="">
      <xdr:nvSpPr>
        <xdr:cNvPr id="84" name="Rectangle 83"/>
        <xdr:cNvSpPr/>
      </xdr:nvSpPr>
      <xdr:spPr>
        <a:xfrm>
          <a:off x="4083050" y="9524"/>
          <a:ext cx="894531" cy="371476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PAIEMENT</a:t>
          </a:r>
        </a:p>
      </xdr:txBody>
    </xdr:sp>
    <xdr:clientData/>
  </xdr:twoCellAnchor>
  <xdr:twoCellAnchor>
    <xdr:from>
      <xdr:col>0</xdr:col>
      <xdr:colOff>759951</xdr:colOff>
      <xdr:row>20</xdr:row>
      <xdr:rowOff>166259</xdr:rowOff>
    </xdr:from>
    <xdr:to>
      <xdr:col>1</xdr:col>
      <xdr:colOff>1333499</xdr:colOff>
      <xdr:row>22</xdr:row>
      <xdr:rowOff>21167</xdr:rowOff>
    </xdr:to>
    <xdr:sp macro="[0]!Rectanglecoinsarrondis2_Cliquer" textlink="">
      <xdr:nvSpPr>
        <xdr:cNvPr id="86" name="Rectangle : coins arrondis 85"/>
        <xdr:cNvSpPr/>
      </xdr:nvSpPr>
      <xdr:spPr>
        <a:xfrm>
          <a:off x="759951" y="5246259"/>
          <a:ext cx="2055215" cy="341741"/>
        </a:xfrm>
        <a:prstGeom prst="roundRect">
          <a:avLst/>
        </a:prstGeom>
        <a:gradFill flip="none" rotWithShape="1">
          <a:gsLst>
            <a:gs pos="0">
              <a:srgbClr val="C00000"/>
            </a:gs>
            <a:gs pos="50000">
              <a:srgbClr val="FF0000"/>
            </a:gs>
            <a:gs pos="100000">
              <a:schemeClr val="accent5">
                <a:lumMod val="105000"/>
                <a:satMod val="109000"/>
                <a:tint val="81000"/>
              </a:schemeClr>
            </a:gs>
          </a:gsLst>
          <a:lin ang="27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 Imprime la selection</a:t>
          </a:r>
        </a:p>
      </xdr:txBody>
    </xdr:sp>
    <xdr:clientData/>
  </xdr:twoCellAnchor>
  <xdr:twoCellAnchor>
    <xdr:from>
      <xdr:col>2</xdr:col>
      <xdr:colOff>95251</xdr:colOff>
      <xdr:row>20</xdr:row>
      <xdr:rowOff>169333</xdr:rowOff>
    </xdr:from>
    <xdr:to>
      <xdr:col>7</xdr:col>
      <xdr:colOff>31750</xdr:colOff>
      <xdr:row>22</xdr:row>
      <xdr:rowOff>21168</xdr:rowOff>
    </xdr:to>
    <xdr:sp macro="[0]!Rectanglecoinsarrondis15_Cliquer" textlink="">
      <xdr:nvSpPr>
        <xdr:cNvPr id="16" name="Rectangle : coins arrondis 15"/>
        <xdr:cNvSpPr/>
      </xdr:nvSpPr>
      <xdr:spPr>
        <a:xfrm>
          <a:off x="3005668" y="5249333"/>
          <a:ext cx="2010832" cy="338668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5">
                <a:lumMod val="105000"/>
                <a:satMod val="103000"/>
                <a:tint val="73000"/>
              </a:schemeClr>
            </a:gs>
            <a:gs pos="100000">
              <a:srgbClr val="FF0000"/>
            </a:gs>
          </a:gsLst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rgbClr val="FF0000"/>
              </a:solidFill>
              <a:effectLst/>
            </a:rPr>
            <a:t>Efface la selection</a:t>
          </a:r>
        </a:p>
      </xdr:txBody>
    </xdr:sp>
    <xdr:clientData/>
  </xdr:twoCellAnchor>
  <xdr:twoCellAnchor>
    <xdr:from>
      <xdr:col>17</xdr:col>
      <xdr:colOff>476250</xdr:colOff>
      <xdr:row>9</xdr:row>
      <xdr:rowOff>105833</xdr:rowOff>
    </xdr:from>
    <xdr:to>
      <xdr:col>19</xdr:col>
      <xdr:colOff>560916</xdr:colOff>
      <xdr:row>10</xdr:row>
      <xdr:rowOff>232833</xdr:rowOff>
    </xdr:to>
    <xdr:sp macro="[0]!Rectanglaveccoinarrondi13_Cliquer" textlink="">
      <xdr:nvSpPr>
        <xdr:cNvPr id="14" name="Rectangle : avec coin arrondi 13"/>
        <xdr:cNvSpPr/>
      </xdr:nvSpPr>
      <xdr:spPr>
        <a:xfrm>
          <a:off x="11990917" y="2508250"/>
          <a:ext cx="1862666" cy="370416"/>
        </a:xfrm>
        <a:prstGeom prst="round1Rect">
          <a:avLst/>
        </a:prstGeom>
        <a:gradFill flip="none" rotWithShape="1">
          <a:gsLst>
            <a:gs pos="0">
              <a:srgbClr val="7030A0">
                <a:shade val="30000"/>
                <a:satMod val="115000"/>
              </a:srgbClr>
            </a:gs>
            <a:gs pos="50000">
              <a:srgbClr val="7030A0">
                <a:shade val="67500"/>
                <a:satMod val="115000"/>
              </a:srgbClr>
            </a:gs>
            <a:gs pos="100000">
              <a:srgbClr val="7030A0">
                <a:shade val="100000"/>
                <a:satMod val="115000"/>
              </a:srgbClr>
            </a:gs>
          </a:gsLst>
          <a:lin ang="8100000" scaled="1"/>
          <a:tileRect/>
        </a:gradFill>
        <a:ln>
          <a:solidFill>
            <a:srgbClr val="FFFF00"/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TAPIS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85725</xdr:colOff>
      <xdr:row>0</xdr:row>
      <xdr:rowOff>47625</xdr:rowOff>
    </xdr:from>
    <xdr:to>
      <xdr:col>9</xdr:col>
      <xdr:colOff>307680</xdr:colOff>
      <xdr:row>0</xdr:row>
      <xdr:rowOff>514349</xdr:rowOff>
    </xdr:to>
    <xdr:sp macro="[0]!Rectangle12_Cliquer" textlink="">
      <xdr:nvSpPr>
        <xdr:cNvPr id="3" name="Rectangle 2"/>
        <xdr:cNvSpPr/>
      </xdr:nvSpPr>
      <xdr:spPr>
        <a:xfrm>
          <a:off x="8315325" y="47625"/>
          <a:ext cx="3660480" cy="466724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0</xdr:col>
      <xdr:colOff>219075</xdr:colOff>
      <xdr:row>0</xdr:row>
      <xdr:rowOff>0</xdr:rowOff>
    </xdr:from>
    <xdr:to>
      <xdr:col>2</xdr:col>
      <xdr:colOff>361950</xdr:colOff>
      <xdr:row>0</xdr:row>
      <xdr:rowOff>352425</xdr:rowOff>
    </xdr:to>
    <xdr:sp macro="" textlink="">
      <xdr:nvSpPr>
        <xdr:cNvPr id="2" name="Rectangle 1"/>
        <xdr:cNvSpPr/>
      </xdr:nvSpPr>
      <xdr:spPr>
        <a:xfrm>
          <a:off x="219075" y="0"/>
          <a:ext cx="1781175" cy="352425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3200" b="1">
              <a:solidFill>
                <a:schemeClr val="bg1"/>
              </a:solidFill>
              <a:effectLst/>
            </a:rPr>
            <a:t>CLIENTS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282465</xdr:colOff>
      <xdr:row>16</xdr:row>
      <xdr:rowOff>183930</xdr:rowOff>
    </xdr:from>
    <xdr:to>
      <xdr:col>70</xdr:col>
      <xdr:colOff>111672</xdr:colOff>
      <xdr:row>17</xdr:row>
      <xdr:rowOff>114171</xdr:rowOff>
    </xdr:to>
    <xdr:sp macro="[0]!Rectangle12_Cliquer" textlink="">
      <xdr:nvSpPr>
        <xdr:cNvPr id="2" name="Rectangle 1"/>
        <xdr:cNvSpPr/>
      </xdr:nvSpPr>
      <xdr:spPr>
        <a:xfrm>
          <a:off x="2174327" y="3080844"/>
          <a:ext cx="68179293" cy="370361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MENU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  	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</a:t>
          </a: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 	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</a:t>
          </a: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MENU  			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		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MENU MENU														MENU</a:t>
          </a:r>
          <a:endParaRPr lang="fr-FR" sz="3200" b="1">
            <a:solidFill>
              <a:schemeClr val="bg1"/>
            </a:solidFill>
            <a:effectLst/>
            <a:latin typeface="Arial Black" panose="020B0A04020102020204" pitchFamily="34" charset="0"/>
          </a:endParaRPr>
        </a:p>
      </xdr:txBody>
    </xdr:sp>
    <xdr:clientData/>
  </xdr:twoCellAnchor>
  <xdr:twoCellAnchor editAs="oneCell">
    <xdr:from>
      <xdr:col>3</xdr:col>
      <xdr:colOff>755431</xdr:colOff>
      <xdr:row>15</xdr:row>
      <xdr:rowOff>91966</xdr:rowOff>
    </xdr:from>
    <xdr:to>
      <xdr:col>6</xdr:col>
      <xdr:colOff>538110</xdr:colOff>
      <xdr:row>20</xdr:row>
      <xdr:rowOff>177293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47293" y="2798380"/>
          <a:ext cx="2804403" cy="1018120"/>
        </a:xfrm>
        <a:prstGeom prst="rect">
          <a:avLst/>
        </a:prstGeom>
      </xdr:spPr>
    </xdr:pic>
    <xdr:clientData/>
  </xdr:twoCellAnchor>
  <xdr:twoCellAnchor>
    <xdr:from>
      <xdr:col>7</xdr:col>
      <xdr:colOff>223344</xdr:colOff>
      <xdr:row>7</xdr:row>
      <xdr:rowOff>137948</xdr:rowOff>
    </xdr:from>
    <xdr:to>
      <xdr:col>9</xdr:col>
      <xdr:colOff>190500</xdr:colOff>
      <xdr:row>11</xdr:row>
      <xdr:rowOff>85396</xdr:rowOff>
    </xdr:to>
    <xdr:sp macro="[0]!Rectanglecoinsarrondis2_Cliquer" textlink="">
      <xdr:nvSpPr>
        <xdr:cNvPr id="3" name="Rectangle : coins arrondis 2"/>
        <xdr:cNvSpPr/>
      </xdr:nvSpPr>
      <xdr:spPr>
        <a:xfrm>
          <a:off x="6174827" y="1464879"/>
          <a:ext cx="1234966" cy="709448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BOUTON Imprime la selection</a:t>
          </a:r>
        </a:p>
      </xdr:txBody>
    </xdr:sp>
    <xdr:clientData/>
  </xdr:twoCellAnchor>
  <xdr:twoCellAnchor>
    <xdr:from>
      <xdr:col>68</xdr:col>
      <xdr:colOff>13138</xdr:colOff>
      <xdr:row>7</xdr:row>
      <xdr:rowOff>170793</xdr:rowOff>
    </xdr:from>
    <xdr:to>
      <xdr:col>69</xdr:col>
      <xdr:colOff>275897</xdr:colOff>
      <xdr:row>9</xdr:row>
      <xdr:rowOff>111672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68731086" y="1497724"/>
          <a:ext cx="1024759" cy="321879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endParaRPr lang="fr-FR" sz="1100" b="1">
            <a:solidFill>
              <a:schemeClr val="bg1"/>
            </a:solidFill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73887</xdr:colOff>
      <xdr:row>0</xdr:row>
      <xdr:rowOff>98181</xdr:rowOff>
    </xdr:from>
    <xdr:to>
      <xdr:col>16</xdr:col>
      <xdr:colOff>202243</xdr:colOff>
      <xdr:row>0</xdr:row>
      <xdr:rowOff>593353</xdr:rowOff>
    </xdr:to>
    <xdr:sp macro="[0]!Rectangle12_Cliquer" textlink="">
      <xdr:nvSpPr>
        <xdr:cNvPr id="2" name="Rectangle 1"/>
        <xdr:cNvSpPr/>
      </xdr:nvSpPr>
      <xdr:spPr>
        <a:xfrm>
          <a:off x="11448509" y="98181"/>
          <a:ext cx="1246990" cy="495172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20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16</xdr:col>
      <xdr:colOff>247609</xdr:colOff>
      <xdr:row>0</xdr:row>
      <xdr:rowOff>5917</xdr:rowOff>
    </xdr:from>
    <xdr:to>
      <xdr:col>17</xdr:col>
      <xdr:colOff>675610</xdr:colOff>
      <xdr:row>0</xdr:row>
      <xdr:rowOff>686687</xdr:rowOff>
    </xdr:to>
    <xdr:sp macro="[0]!Flèchedroiterayée2_Cliquer" textlink="">
      <xdr:nvSpPr>
        <xdr:cNvPr id="3" name="Flèche : droite rayée 2"/>
        <xdr:cNvSpPr/>
      </xdr:nvSpPr>
      <xdr:spPr>
        <a:xfrm>
          <a:off x="12740865" y="5917"/>
          <a:ext cx="1192216" cy="680770"/>
        </a:xfrm>
        <a:prstGeom prst="stripedRightArrow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l">
            <a:spcBef>
              <a:spcPts val="3600"/>
            </a:spcBef>
          </a:pPr>
          <a:r>
            <a:rPr lang="fr-FR" sz="1200" b="1" baseline="0">
              <a:solidFill>
                <a:schemeClr val="bg1"/>
              </a:solidFill>
              <a:effectLst/>
            </a:rPr>
            <a:t> </a:t>
          </a:r>
          <a:r>
            <a:rPr lang="fr-FR" sz="1200" b="1">
              <a:solidFill>
                <a:schemeClr val="bg1"/>
              </a:solidFill>
              <a:effectLst/>
            </a:rPr>
            <a:t>TABLEAU</a:t>
          </a:r>
        </a:p>
      </xdr:txBody>
    </xdr:sp>
    <xdr:clientData/>
  </xdr:twoCellAnchor>
  <xdr:twoCellAnchor>
    <xdr:from>
      <xdr:col>7</xdr:col>
      <xdr:colOff>22150</xdr:colOff>
      <xdr:row>0</xdr:row>
      <xdr:rowOff>11075</xdr:rowOff>
    </xdr:from>
    <xdr:to>
      <xdr:col>8</xdr:col>
      <xdr:colOff>44300</xdr:colOff>
      <xdr:row>0</xdr:row>
      <xdr:rowOff>299041</xdr:rowOff>
    </xdr:to>
    <xdr:sp macro="" textlink="">
      <xdr:nvSpPr>
        <xdr:cNvPr id="4" name="Rectangle 3"/>
        <xdr:cNvSpPr/>
      </xdr:nvSpPr>
      <xdr:spPr>
        <a:xfrm>
          <a:off x="6146947" y="11075"/>
          <a:ext cx="830667" cy="28796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TOTAL</a:t>
          </a:r>
        </a:p>
      </xdr:txBody>
    </xdr:sp>
    <xdr:clientData/>
  </xdr:twoCellAnchor>
  <xdr:twoCellAnchor>
    <xdr:from>
      <xdr:col>8</xdr:col>
      <xdr:colOff>1085407</xdr:colOff>
      <xdr:row>0</xdr:row>
      <xdr:rowOff>0</xdr:rowOff>
    </xdr:from>
    <xdr:to>
      <xdr:col>9</xdr:col>
      <xdr:colOff>587003</xdr:colOff>
      <xdr:row>0</xdr:row>
      <xdr:rowOff>287966</xdr:rowOff>
    </xdr:to>
    <xdr:sp macro="" textlink="">
      <xdr:nvSpPr>
        <xdr:cNvPr id="5" name="Rectangle 4"/>
        <xdr:cNvSpPr/>
      </xdr:nvSpPr>
      <xdr:spPr>
        <a:xfrm>
          <a:off x="8018721" y="0"/>
          <a:ext cx="598079" cy="28796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PIECES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0</xdr:row>
      <xdr:rowOff>287966</xdr:rowOff>
    </xdr:to>
    <xdr:sp macro="" textlink="">
      <xdr:nvSpPr>
        <xdr:cNvPr id="6" name="Rectangle 5"/>
        <xdr:cNvSpPr/>
      </xdr:nvSpPr>
      <xdr:spPr>
        <a:xfrm>
          <a:off x="8616802" y="0"/>
          <a:ext cx="919274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Espèce</a:t>
          </a:r>
          <a:r>
            <a:rPr lang="fr-FR" sz="1200" b="1">
              <a:solidFill>
                <a:schemeClr val="bg1"/>
              </a:solidFill>
              <a:effectLst/>
            </a:rPr>
            <a:t>s</a:t>
          </a:r>
        </a:p>
      </xdr:txBody>
    </xdr:sp>
    <xdr:clientData/>
  </xdr:twoCellAnchor>
  <xdr:twoCellAnchor>
    <xdr:from>
      <xdr:col>10</xdr:col>
      <xdr:colOff>908197</xdr:colOff>
      <xdr:row>0</xdr:row>
      <xdr:rowOff>0</xdr:rowOff>
    </xdr:from>
    <xdr:to>
      <xdr:col>12</xdr:col>
      <xdr:colOff>55375</xdr:colOff>
      <xdr:row>0</xdr:row>
      <xdr:rowOff>287966</xdr:rowOff>
    </xdr:to>
    <xdr:sp macro="" textlink="">
      <xdr:nvSpPr>
        <xdr:cNvPr id="7" name="Rectangle 6"/>
        <xdr:cNvSpPr/>
      </xdr:nvSpPr>
      <xdr:spPr>
        <a:xfrm>
          <a:off x="9524999" y="0"/>
          <a:ext cx="830667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Chèque</a:t>
          </a:r>
          <a:r>
            <a:rPr lang="fr-FR" sz="1100" b="1">
              <a:solidFill>
                <a:schemeClr val="bg1"/>
              </a:solidFill>
              <a:effectLst/>
            </a:rPr>
            <a:t>s</a:t>
          </a:r>
        </a:p>
      </xdr:txBody>
    </xdr:sp>
    <xdr:clientData/>
  </xdr:twoCellAnchor>
  <xdr:twoCellAnchor>
    <xdr:from>
      <xdr:col>12</xdr:col>
      <xdr:colOff>55376</xdr:colOff>
      <xdr:row>0</xdr:row>
      <xdr:rowOff>0</xdr:rowOff>
    </xdr:from>
    <xdr:to>
      <xdr:col>12</xdr:col>
      <xdr:colOff>1063256</xdr:colOff>
      <xdr:row>0</xdr:row>
      <xdr:rowOff>287966</xdr:rowOff>
    </xdr:to>
    <xdr:sp macro="" textlink="">
      <xdr:nvSpPr>
        <xdr:cNvPr id="8" name="Rectangle 7"/>
        <xdr:cNvSpPr/>
      </xdr:nvSpPr>
      <xdr:spPr>
        <a:xfrm>
          <a:off x="10355667" y="0"/>
          <a:ext cx="1007880" cy="287966"/>
        </a:xfrm>
        <a:prstGeom prst="rect">
          <a:avLst/>
        </a:prstGeom>
        <a:gradFill flip="none" rotWithShape="1">
          <a:gsLst>
            <a:gs pos="0">
              <a:schemeClr val="accent4">
                <a:lumMod val="40000"/>
                <a:lumOff val="60000"/>
              </a:schemeClr>
            </a:gs>
            <a:gs pos="46000">
              <a:schemeClr val="accent4">
                <a:lumMod val="95000"/>
                <a:lumOff val="5000"/>
              </a:schemeClr>
            </a:gs>
            <a:gs pos="100000">
              <a:schemeClr val="accent4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400" b="1">
              <a:solidFill>
                <a:schemeClr val="bg1"/>
              </a:solidFill>
              <a:effectLst/>
            </a:rPr>
            <a:t>Pas payé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276225</xdr:colOff>
      <xdr:row>0</xdr:row>
      <xdr:rowOff>295275</xdr:rowOff>
    </xdr:to>
    <xdr:sp macro="" textlink="">
      <xdr:nvSpPr>
        <xdr:cNvPr id="3" name="Rectangle 2"/>
        <xdr:cNvSpPr/>
      </xdr:nvSpPr>
      <xdr:spPr>
        <a:xfrm>
          <a:off x="0" y="0"/>
          <a:ext cx="4848225" cy="295275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stats</a:t>
          </a:r>
        </a:p>
      </xdr:txBody>
    </xdr:sp>
    <xdr:clientData/>
  </xdr:twoCellAnchor>
  <xdr:twoCellAnchor editAs="absolute">
    <xdr:from>
      <xdr:col>6</xdr:col>
      <xdr:colOff>361950</xdr:colOff>
      <xdr:row>0</xdr:row>
      <xdr:rowOff>28575</xdr:rowOff>
    </xdr:from>
    <xdr:to>
      <xdr:col>11</xdr:col>
      <xdr:colOff>212430</xdr:colOff>
      <xdr:row>0</xdr:row>
      <xdr:rowOff>466725</xdr:rowOff>
    </xdr:to>
    <xdr:sp macro="[0]!Rectangle12_Cliquer" textlink="">
      <xdr:nvSpPr>
        <xdr:cNvPr id="2" name="Rectangle 1"/>
        <xdr:cNvSpPr/>
      </xdr:nvSpPr>
      <xdr:spPr>
        <a:xfrm>
          <a:off x="4933950" y="28575"/>
          <a:ext cx="3660480" cy="438150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28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382087</xdr:colOff>
      <xdr:row>0</xdr:row>
      <xdr:rowOff>0</xdr:rowOff>
    </xdr:from>
    <xdr:to>
      <xdr:col>5</xdr:col>
      <xdr:colOff>1529774</xdr:colOff>
      <xdr:row>1</xdr:row>
      <xdr:rowOff>10876</xdr:rowOff>
    </xdr:to>
    <xdr:sp macro="[0]!Macro6" textlink="">
      <xdr:nvSpPr>
        <xdr:cNvPr id="2" name="Flèche gauche 1"/>
        <xdr:cNvSpPr/>
      </xdr:nvSpPr>
      <xdr:spPr>
        <a:xfrm>
          <a:off x="3884208" y="0"/>
          <a:ext cx="2186778" cy="289891"/>
        </a:xfrm>
        <a:prstGeom prst="leftArrow">
          <a:avLst>
            <a:gd name="adj1" fmla="val 100000"/>
            <a:gd name="adj2" fmla="val 5000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</a:t>
          </a:r>
          <a:r>
            <a:rPr lang="fr-FR" sz="1100" b="1" baseline="0"/>
            <a:t>      </a:t>
          </a:r>
          <a:r>
            <a:rPr lang="fr-FR" sz="1100" b="1"/>
            <a:t>C   A   I   S   S   E</a:t>
          </a:r>
        </a:p>
      </xdr:txBody>
    </xdr:sp>
    <xdr:clientData/>
  </xdr:twoCellAnchor>
  <xdr:twoCellAnchor>
    <xdr:from>
      <xdr:col>2</xdr:col>
      <xdr:colOff>875530</xdr:colOff>
      <xdr:row>0</xdr:row>
      <xdr:rowOff>9621</xdr:rowOff>
    </xdr:from>
    <xdr:to>
      <xdr:col>4</xdr:col>
      <xdr:colOff>269394</xdr:colOff>
      <xdr:row>0</xdr:row>
      <xdr:rowOff>269394</xdr:rowOff>
    </xdr:to>
    <xdr:sp macro="[0]!Module15.CLIENT" textlink="">
      <xdr:nvSpPr>
        <xdr:cNvPr id="3" name="Rectangle 2"/>
        <xdr:cNvSpPr/>
      </xdr:nvSpPr>
      <xdr:spPr>
        <a:xfrm>
          <a:off x="2414924" y="9621"/>
          <a:ext cx="1356591" cy="259773"/>
        </a:xfrm>
        <a:prstGeom prst="rect">
          <a:avLst/>
        </a:prstGeom>
        <a:solidFill>
          <a:srgbClr val="FF0000"/>
        </a:solidFill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100" b="1">
              <a:solidFill>
                <a:schemeClr val="bg1"/>
              </a:solidFill>
              <a:effectLst/>
            </a:rPr>
            <a:t>CLIENT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0</xdr:row>
      <xdr:rowOff>47625</xdr:rowOff>
    </xdr:from>
    <xdr:to>
      <xdr:col>15</xdr:col>
      <xdr:colOff>117180</xdr:colOff>
      <xdr:row>0</xdr:row>
      <xdr:rowOff>542797</xdr:rowOff>
    </xdr:to>
    <xdr:sp macro="[0]!Rectangle12_Cliquer" textlink="">
      <xdr:nvSpPr>
        <xdr:cNvPr id="2" name="Rectangle 1"/>
        <xdr:cNvSpPr/>
      </xdr:nvSpPr>
      <xdr:spPr>
        <a:xfrm>
          <a:off x="8229600" y="47625"/>
          <a:ext cx="2136480" cy="495172"/>
        </a:xfrm>
        <a:prstGeom prst="rect">
          <a:avLst/>
        </a:prstGeom>
        <a:solidFill>
          <a:srgbClr val="00206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16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 </a:t>
          </a:r>
          <a:r>
            <a:rPr lang="fr-FR" sz="3200" b="1">
              <a:solidFill>
                <a:schemeClr val="bg1"/>
              </a:solidFill>
              <a:effectLst/>
              <a:latin typeface="Arial Black" panose="020B0A04020102020204" pitchFamily="34" charset="0"/>
            </a:rPr>
            <a:t>MENU</a:t>
          </a:r>
        </a:p>
      </xdr:txBody>
    </xdr:sp>
    <xdr:clientData/>
  </xdr:twoCellAnchor>
  <xdr:twoCellAnchor>
    <xdr:from>
      <xdr:col>0</xdr:col>
      <xdr:colOff>114300</xdr:colOff>
      <xdr:row>0</xdr:row>
      <xdr:rowOff>47625</xdr:rowOff>
    </xdr:from>
    <xdr:to>
      <xdr:col>2</xdr:col>
      <xdr:colOff>1028700</xdr:colOff>
      <xdr:row>0</xdr:row>
      <xdr:rowOff>342900</xdr:rowOff>
    </xdr:to>
    <xdr:sp macro="" textlink="">
      <xdr:nvSpPr>
        <xdr:cNvPr id="3" name="Rectangle 2"/>
        <xdr:cNvSpPr/>
      </xdr:nvSpPr>
      <xdr:spPr>
        <a:xfrm>
          <a:off x="114300" y="47625"/>
          <a:ext cx="3305175" cy="295275"/>
        </a:xfrm>
        <a:prstGeom prst="rect">
          <a:avLst/>
        </a:prstGeom>
        <a:solidFill>
          <a:srgbClr val="C00000"/>
        </a:solidFill>
        <a:ln>
          <a:noFill/>
        </a:ln>
        <a:effec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Bef>
              <a:spcPts val="3600"/>
            </a:spcBef>
          </a:pPr>
          <a:r>
            <a:rPr lang="fr-FR" sz="2400" b="1">
              <a:solidFill>
                <a:schemeClr val="bg1"/>
              </a:solidFill>
              <a:effectLst/>
            </a:rPr>
            <a:t>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1:F37" totalsRowShown="0" headerRowDxfId="174" tableBorderDxfId="173">
  <autoFilter ref="A1:F37"/>
  <sortState ref="A2:F37">
    <sortCondition ref="C1:C37"/>
  </sortState>
  <tableColumns count="6">
    <tableColumn id="1" name="CODE CLIENT" dataDxfId="172"/>
    <tableColumn id="2" name="CIVILITE" dataDxfId="171"/>
    <tableColumn id="3" name="NOM" dataDxfId="170"/>
    <tableColumn id="4" name="VILLE" dataDxfId="169"/>
    <tableColumn id="5" name="TELEPHONE" dataDxfId="168"/>
    <tableColumn id="6" name="ADRESSE" dataDxfId="16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B1048576" totalsRowShown="0" headerRowDxfId="166" dataDxfId="165">
  <autoFilter ref="B1:B1048576"/>
  <tableColumns count="1">
    <tableColumn id="1" name="ARTICLES" dataDxfId="1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E1:E1048576" totalsRowShown="0" headerRowDxfId="78" dataDxfId="79">
  <autoFilter ref="E1:E1048576"/>
  <tableColumns count="1">
    <tableColumn id="1" name="PAIEMENT" dataDxfId="16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F1:F1048576" totalsRowShown="0" headerRowDxfId="76" dataDxfId="77">
  <autoFilter ref="F1:F1048576"/>
  <tableColumns count="1">
    <tableColumn id="1" name="CATEGORIE" dataDxfId="16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A1048576" totalsRowShown="0" headerRowDxfId="161" dataDxfId="160">
  <autoFilter ref="A1:A1048576"/>
  <tableColumns count="1">
    <tableColumn id="1" name="CLIENT" dataDxfId="15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1" displayName="Tableau1" ref="A2:K65" totalsRowShown="0">
  <autoFilter ref="A2:K65"/>
  <tableColumns count="11">
    <tableColumn id="1" name="PRIS" dataDxfId="158"/>
    <tableColumn id="2" name="FAIT" dataDxfId="157"/>
    <tableColumn id="3" name="DELAI" dataDxfId="156"/>
    <tableColumn id="4" name="N°" dataDxfId="155"/>
    <tableColumn id="5" name="CLIENT" dataDxfId="154"/>
    <tableColumn id="6" name="103" dataDxfId="153"/>
    <tableColumn id="7" name="Pieces" dataDxfId="152"/>
    <tableColumn id="8" name="Colonne1"/>
    <tableColumn id="9" name="Paiement" dataDxfId="151"/>
    <tableColumn id="10" name="0,00" dataDxfId="150"/>
    <tableColumn id="11" name="Heure" dataDxfId="1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ln/>
      </a:spPr>
      <a:bodyPr rot="0" spcFirstLastPara="0" vertOverflow="clip" horzOverflow="clip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spcBef>
            <a:spcPts val="3600"/>
          </a:spcBef>
          <a:defRPr sz="1100" b="1">
            <a:solidFill>
              <a:schemeClr val="bg1"/>
            </a:solidFill>
            <a:effectLst/>
          </a:defRPr>
        </a:defPPr>
      </a:lstStyle>
      <a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6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10.emf"/><Relationship Id="rId34" Type="http://schemas.openxmlformats.org/officeDocument/2006/relationships/ctrlProp" Target="../ctrlProps/ctrlProp1.xml"/><Relationship Id="rId7" Type="http://schemas.openxmlformats.org/officeDocument/2006/relationships/image" Target="../media/image3.emf"/><Relationship Id="rId12" Type="http://schemas.openxmlformats.org/officeDocument/2006/relationships/control" Target="../activeX/activeX5.xml"/><Relationship Id="rId17" Type="http://schemas.openxmlformats.org/officeDocument/2006/relationships/image" Target="../media/image8.emf"/><Relationship Id="rId25" Type="http://schemas.openxmlformats.org/officeDocument/2006/relationships/image" Target="../media/image12.emf"/><Relationship Id="rId33" Type="http://schemas.openxmlformats.org/officeDocument/2006/relationships/image" Target="../media/image16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4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ctrlProp" Target="../ctrlProps/ctrlProp4.xml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28" Type="http://schemas.openxmlformats.org/officeDocument/2006/relationships/control" Target="../activeX/activeX13.xml"/><Relationship Id="rId36" Type="http://schemas.openxmlformats.org/officeDocument/2006/relationships/ctrlProp" Target="../ctrlProps/ctrlProp3.xml"/><Relationship Id="rId10" Type="http://schemas.openxmlformats.org/officeDocument/2006/relationships/control" Target="../activeX/activeX4.xml"/><Relationship Id="rId19" Type="http://schemas.openxmlformats.org/officeDocument/2006/relationships/image" Target="../media/image9.emf"/><Relationship Id="rId31" Type="http://schemas.openxmlformats.org/officeDocument/2006/relationships/image" Target="../media/image15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3.emf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38"/>
  <sheetViews>
    <sheetView showRowColHeaders="0" workbookViewId="0">
      <selection activeCell="O15" sqref="O15"/>
    </sheetView>
  </sheetViews>
  <sheetFormatPr baseColWidth="10" defaultRowHeight="15" x14ac:dyDescent="0.25"/>
  <sheetData>
    <row r="1" spans="1:17" x14ac:dyDescent="0.25">
      <c r="A1" s="282"/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</row>
    <row r="2" spans="1:17" x14ac:dyDescent="0.25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6"/>
      <c r="N2" s="286"/>
      <c r="O2" s="283"/>
      <c r="P2" s="283"/>
      <c r="Q2" s="283"/>
    </row>
    <row r="3" spans="1:17" x14ac:dyDescent="0.25">
      <c r="A3" s="289"/>
      <c r="B3" s="283"/>
      <c r="C3" s="283"/>
      <c r="D3" s="284"/>
      <c r="E3" s="284"/>
      <c r="F3" s="284"/>
      <c r="G3" s="284"/>
      <c r="H3" s="284"/>
      <c r="I3" s="284"/>
      <c r="J3" s="284"/>
      <c r="K3" s="284"/>
      <c r="L3" s="284"/>
      <c r="M3" s="286"/>
      <c r="N3" s="286"/>
      <c r="O3" s="283"/>
      <c r="P3" s="283"/>
      <c r="Q3" s="283"/>
    </row>
    <row r="4" spans="1:17" x14ac:dyDescent="0.25">
      <c r="A4" s="283"/>
      <c r="B4" s="283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3"/>
      <c r="P4" s="283"/>
      <c r="Q4" s="283"/>
    </row>
    <row r="5" spans="1:17" x14ac:dyDescent="0.25">
      <c r="A5" s="283"/>
      <c r="B5" s="283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3"/>
      <c r="P5" s="283" t="s">
        <v>85</v>
      </c>
      <c r="Q5" s="283"/>
    </row>
    <row r="6" spans="1:17" x14ac:dyDescent="0.25">
      <c r="A6" s="283"/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7"/>
      <c r="N6" s="283"/>
      <c r="O6" s="283"/>
      <c r="P6" s="283"/>
      <c r="Q6" s="283"/>
    </row>
    <row r="7" spans="1:17" x14ac:dyDescent="0.25">
      <c r="A7" s="283"/>
      <c r="B7" s="283"/>
      <c r="C7" s="285"/>
      <c r="D7" s="286"/>
      <c r="E7" s="286"/>
      <c r="F7" s="286"/>
      <c r="G7" s="286"/>
      <c r="H7" s="286"/>
      <c r="I7" s="286"/>
      <c r="J7" s="286"/>
      <c r="K7" s="286"/>
      <c r="L7" s="286"/>
      <c r="M7" s="287"/>
      <c r="N7" s="283"/>
      <c r="O7" s="283"/>
      <c r="P7" s="283"/>
      <c r="Q7" s="283"/>
    </row>
    <row r="8" spans="1:17" x14ac:dyDescent="0.25">
      <c r="A8" s="283"/>
      <c r="B8" s="283"/>
      <c r="C8" s="285"/>
      <c r="D8" s="286"/>
      <c r="E8" s="286"/>
      <c r="F8" s="286"/>
      <c r="G8" s="286"/>
      <c r="H8" s="286"/>
      <c r="I8" s="286"/>
      <c r="J8" s="286"/>
      <c r="K8" s="286"/>
      <c r="L8" s="286"/>
      <c r="M8" s="287"/>
      <c r="N8" s="283"/>
      <c r="O8" s="283"/>
      <c r="P8" s="283"/>
      <c r="Q8" s="283"/>
    </row>
    <row r="9" spans="1:17" x14ac:dyDescent="0.25">
      <c r="A9" s="283"/>
      <c r="B9" s="283"/>
      <c r="C9" s="285"/>
      <c r="D9" s="286"/>
      <c r="E9" s="286"/>
      <c r="F9" s="286"/>
      <c r="G9" s="286"/>
      <c r="H9" s="286"/>
      <c r="I9" s="286"/>
      <c r="J9" s="286"/>
      <c r="K9" s="286"/>
      <c r="L9" s="286"/>
      <c r="M9" s="287"/>
      <c r="N9" s="283"/>
      <c r="O9" s="283"/>
      <c r="P9" s="283"/>
      <c r="Q9" s="283"/>
    </row>
    <row r="10" spans="1:17" x14ac:dyDescent="0.25">
      <c r="A10" s="283"/>
      <c r="B10" s="283"/>
      <c r="C10" s="285"/>
      <c r="D10" s="286"/>
      <c r="E10" s="286"/>
      <c r="F10" s="286"/>
      <c r="G10" s="286"/>
      <c r="H10" s="286"/>
      <c r="I10" s="286"/>
      <c r="J10" s="286"/>
      <c r="K10" s="286"/>
      <c r="L10" s="286"/>
      <c r="M10" s="287"/>
      <c r="N10" s="283"/>
      <c r="O10" s="283"/>
      <c r="P10" s="283"/>
      <c r="Q10" s="283"/>
    </row>
    <row r="11" spans="1:17" x14ac:dyDescent="0.25">
      <c r="A11" s="283"/>
      <c r="B11" s="283"/>
      <c r="C11" s="285"/>
      <c r="D11" s="286"/>
      <c r="E11" s="286"/>
      <c r="F11" s="286"/>
      <c r="G11" s="286"/>
      <c r="H11" s="286"/>
      <c r="I11" s="286"/>
      <c r="J11" s="286"/>
      <c r="K11" s="286"/>
      <c r="L11" s="286"/>
      <c r="M11" s="287"/>
      <c r="N11" s="283"/>
      <c r="O11" s="283"/>
      <c r="P11" s="283"/>
      <c r="Q11" s="283"/>
    </row>
    <row r="12" spans="1:17" x14ac:dyDescent="0.25">
      <c r="A12" s="283"/>
      <c r="B12" s="283"/>
      <c r="C12" s="285"/>
      <c r="D12" s="286"/>
      <c r="E12" s="286"/>
      <c r="F12" s="286"/>
      <c r="G12" s="286"/>
      <c r="H12" s="286"/>
      <c r="I12" s="286"/>
      <c r="J12" s="286"/>
      <c r="K12" s="286"/>
      <c r="L12" s="286"/>
      <c r="M12" s="287"/>
      <c r="N12" s="283"/>
      <c r="O12" s="283"/>
      <c r="P12" s="283"/>
      <c r="Q12" s="283"/>
    </row>
    <row r="13" spans="1:17" x14ac:dyDescent="0.25">
      <c r="A13" s="283"/>
      <c r="B13" s="283"/>
      <c r="C13" s="285"/>
      <c r="D13" s="286"/>
      <c r="E13" s="286"/>
      <c r="F13" s="286"/>
      <c r="G13" s="286"/>
      <c r="H13" s="286"/>
      <c r="I13" s="286"/>
      <c r="J13" s="286"/>
      <c r="K13" s="286"/>
      <c r="L13" s="286"/>
      <c r="M13" s="287"/>
      <c r="N13" s="283"/>
      <c r="O13" s="283"/>
      <c r="P13" s="283"/>
      <c r="Q13" s="283"/>
    </row>
    <row r="14" spans="1:17" x14ac:dyDescent="0.25">
      <c r="A14" s="283"/>
      <c r="B14" s="283"/>
      <c r="C14" s="285"/>
      <c r="D14" s="286"/>
      <c r="E14" s="286"/>
      <c r="F14" s="286"/>
      <c r="G14" s="286"/>
      <c r="H14" s="286"/>
      <c r="I14" s="286"/>
      <c r="J14" s="286"/>
      <c r="K14" s="286"/>
      <c r="L14" s="286"/>
      <c r="M14" s="287"/>
      <c r="N14" s="283"/>
      <c r="O14" s="283"/>
      <c r="P14" s="283"/>
      <c r="Q14" s="283"/>
    </row>
    <row r="15" spans="1:17" x14ac:dyDescent="0.25">
      <c r="A15" s="283"/>
      <c r="B15" s="283"/>
      <c r="C15" s="285"/>
      <c r="D15" s="286"/>
      <c r="E15" s="286"/>
      <c r="F15" s="286"/>
      <c r="G15" s="286"/>
      <c r="H15" s="286"/>
      <c r="I15" s="286"/>
      <c r="J15" s="286"/>
      <c r="K15" s="286"/>
      <c r="L15" s="286"/>
      <c r="M15" s="287"/>
      <c r="N15" s="283"/>
      <c r="O15" s="283"/>
      <c r="P15" s="283"/>
      <c r="Q15" s="283"/>
    </row>
    <row r="16" spans="1:17" x14ac:dyDescent="0.25">
      <c r="A16" s="283"/>
      <c r="B16" s="283"/>
      <c r="C16" s="285"/>
      <c r="D16" s="286"/>
      <c r="E16" s="286"/>
      <c r="F16" s="286"/>
      <c r="G16" s="286"/>
      <c r="H16" s="286"/>
      <c r="I16" s="286"/>
      <c r="J16" s="286"/>
      <c r="K16" s="286"/>
      <c r="L16" s="286"/>
      <c r="M16" s="287"/>
      <c r="N16" s="283"/>
      <c r="O16" s="283"/>
      <c r="P16" s="283"/>
      <c r="Q16" s="283"/>
    </row>
    <row r="17" spans="1:25" x14ac:dyDescent="0.25">
      <c r="A17" s="283"/>
      <c r="B17" s="283"/>
      <c r="C17" s="285"/>
      <c r="D17" s="286"/>
      <c r="E17" s="286"/>
      <c r="F17" s="286"/>
      <c r="G17" s="286"/>
      <c r="H17" s="286"/>
      <c r="I17" s="286"/>
      <c r="J17" s="286"/>
      <c r="K17" s="286"/>
      <c r="L17" s="286"/>
      <c r="M17" s="287"/>
      <c r="N17" s="283"/>
      <c r="O17" s="283"/>
      <c r="P17" s="283"/>
      <c r="Q17" s="283"/>
    </row>
    <row r="18" spans="1:25" x14ac:dyDescent="0.25">
      <c r="A18" s="283"/>
      <c r="B18" s="283"/>
      <c r="C18" s="285"/>
      <c r="D18" s="286"/>
      <c r="E18" s="286"/>
      <c r="F18" s="286"/>
      <c r="G18" s="286"/>
      <c r="H18" s="286"/>
      <c r="I18" s="286"/>
      <c r="J18" s="286"/>
      <c r="K18" s="286"/>
      <c r="L18" s="286"/>
      <c r="M18" s="287"/>
      <c r="N18" s="283"/>
      <c r="O18" s="283"/>
      <c r="P18" s="283"/>
      <c r="Q18" s="283"/>
    </row>
    <row r="19" spans="1:25" x14ac:dyDescent="0.25">
      <c r="A19" s="283"/>
      <c r="B19" s="283"/>
      <c r="C19" s="285"/>
      <c r="D19" s="286"/>
      <c r="E19" s="286"/>
      <c r="F19" s="286"/>
      <c r="G19" s="286"/>
      <c r="H19" s="286"/>
      <c r="I19" s="286"/>
      <c r="J19" s="286"/>
      <c r="K19" s="286"/>
      <c r="L19" s="286"/>
      <c r="M19" s="287"/>
      <c r="N19" s="283"/>
      <c r="O19" s="283"/>
      <c r="P19" s="283"/>
      <c r="Q19" s="283"/>
    </row>
    <row r="20" spans="1:25" x14ac:dyDescent="0.25">
      <c r="A20" s="283"/>
      <c r="B20" s="283"/>
      <c r="C20" s="285"/>
      <c r="D20" s="286"/>
      <c r="E20" s="286"/>
      <c r="F20" s="286"/>
      <c r="G20" s="286"/>
      <c r="H20" s="286"/>
      <c r="I20" s="286"/>
      <c r="J20" s="286"/>
      <c r="K20" s="286"/>
      <c r="L20" s="286"/>
      <c r="M20" s="287"/>
      <c r="N20" s="283"/>
      <c r="O20" s="283"/>
      <c r="P20" s="283"/>
      <c r="Q20" s="283"/>
    </row>
    <row r="21" spans="1:25" x14ac:dyDescent="0.25">
      <c r="A21" s="283"/>
      <c r="B21" s="283"/>
      <c r="C21" s="285"/>
      <c r="D21" s="286"/>
      <c r="E21" s="286"/>
      <c r="F21" s="286"/>
      <c r="G21" s="286"/>
      <c r="H21" s="286"/>
      <c r="I21" s="286"/>
      <c r="J21" s="286"/>
      <c r="K21" s="286"/>
      <c r="L21" s="286"/>
      <c r="M21" s="287"/>
      <c r="N21" s="283"/>
      <c r="O21" s="283"/>
      <c r="P21" s="283"/>
      <c r="Q21" s="283"/>
    </row>
    <row r="22" spans="1:25" x14ac:dyDescent="0.25">
      <c r="A22" s="283"/>
      <c r="B22" s="283"/>
      <c r="C22" s="285"/>
      <c r="D22" s="286"/>
      <c r="E22" s="286"/>
      <c r="F22" s="286"/>
      <c r="G22" s="286"/>
      <c r="H22" s="286"/>
      <c r="I22" s="286"/>
      <c r="J22" s="286"/>
      <c r="K22" s="286"/>
      <c r="L22" s="286"/>
      <c r="M22" s="287"/>
      <c r="N22" s="283"/>
      <c r="O22" s="283"/>
      <c r="P22" s="283"/>
      <c r="Q22" s="283"/>
    </row>
    <row r="23" spans="1:25" x14ac:dyDescent="0.25">
      <c r="A23" s="283"/>
      <c r="B23" s="283"/>
      <c r="C23" s="285"/>
      <c r="D23" s="286"/>
      <c r="E23" s="286"/>
      <c r="F23" s="286"/>
      <c r="G23" s="286"/>
      <c r="H23" s="286"/>
      <c r="I23" s="286"/>
      <c r="J23" s="286"/>
      <c r="K23" s="286"/>
      <c r="L23" s="286"/>
      <c r="M23" s="287"/>
      <c r="N23" s="283"/>
      <c r="O23" s="283"/>
      <c r="P23" s="283"/>
      <c r="Q23" s="283"/>
    </row>
    <row r="24" spans="1:25" x14ac:dyDescent="0.25">
      <c r="A24" s="283"/>
      <c r="B24" s="286"/>
      <c r="C24" s="286"/>
      <c r="D24" s="286"/>
      <c r="E24" s="286"/>
      <c r="F24" s="286"/>
      <c r="G24" s="286"/>
      <c r="H24" s="286"/>
      <c r="I24" s="286"/>
      <c r="J24" s="286"/>
      <c r="K24" s="286"/>
      <c r="L24" s="286"/>
      <c r="M24" s="286"/>
      <c r="N24" s="286"/>
      <c r="O24" s="283"/>
      <c r="P24" s="283"/>
      <c r="Q24" s="283"/>
    </row>
    <row r="25" spans="1:25" x14ac:dyDescent="0.25">
      <c r="A25" s="283"/>
      <c r="B25" s="286"/>
      <c r="C25" s="286"/>
      <c r="D25" s="288"/>
      <c r="E25" s="288"/>
      <c r="F25" s="288"/>
      <c r="G25" s="288"/>
      <c r="H25" s="288"/>
      <c r="I25" s="288"/>
      <c r="J25" s="288"/>
      <c r="K25" s="288"/>
      <c r="L25" s="288"/>
      <c r="M25" s="286"/>
      <c r="N25" s="286"/>
      <c r="O25" s="283"/>
      <c r="P25" s="283"/>
      <c r="Q25" s="283"/>
    </row>
    <row r="26" spans="1:25" x14ac:dyDescent="0.25">
      <c r="A26" s="283"/>
      <c r="B26" s="286"/>
      <c r="C26" s="286"/>
      <c r="D26" s="283"/>
      <c r="E26" s="283"/>
      <c r="F26" s="283"/>
      <c r="G26" s="283"/>
      <c r="H26" s="283"/>
      <c r="I26" s="283"/>
      <c r="J26" s="283"/>
      <c r="K26" s="283"/>
      <c r="L26" s="283"/>
      <c r="M26" s="286"/>
      <c r="N26" s="286"/>
      <c r="O26" s="283"/>
      <c r="P26" s="283"/>
      <c r="Q26" s="283"/>
    </row>
    <row r="27" spans="1:25" x14ac:dyDescent="0.25">
      <c r="A27" s="283"/>
      <c r="B27" s="286"/>
      <c r="C27" s="286"/>
      <c r="D27" s="283"/>
      <c r="E27" s="283"/>
      <c r="F27" s="283"/>
      <c r="G27" s="283"/>
      <c r="H27" s="283"/>
      <c r="I27" s="283"/>
      <c r="J27" s="283"/>
      <c r="K27" s="283"/>
      <c r="L27" s="283"/>
      <c r="M27" s="283"/>
      <c r="N27" s="283"/>
      <c r="O27" s="283"/>
      <c r="P27" s="283"/>
      <c r="Q27" s="283"/>
    </row>
    <row r="28" spans="1:25" ht="67.5" customHeight="1" x14ac:dyDescent="0.25">
      <c r="A28" s="283"/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3"/>
      <c r="T28" s="283"/>
      <c r="U28" s="283"/>
      <c r="V28" s="283"/>
      <c r="W28" s="283"/>
      <c r="X28" s="283"/>
      <c r="Y28" s="283"/>
    </row>
    <row r="29" spans="1:25" x14ac:dyDescent="0.25">
      <c r="A29" s="283"/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V29" s="283"/>
      <c r="W29" s="283"/>
      <c r="X29" s="283"/>
      <c r="Y29" s="283"/>
    </row>
    <row r="30" spans="1:25" x14ac:dyDescent="0.25">
      <c r="A30" s="283"/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3"/>
      <c r="T30" s="283"/>
      <c r="U30" s="283"/>
      <c r="V30" s="283"/>
      <c r="W30" s="283"/>
      <c r="X30" s="283"/>
      <c r="Y30" s="283"/>
    </row>
    <row r="31" spans="1:25" x14ac:dyDescent="0.25">
      <c r="A31" s="283"/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3"/>
      <c r="T31" s="283"/>
      <c r="U31" s="283"/>
      <c r="V31" s="283"/>
      <c r="W31" s="283"/>
      <c r="X31" s="283"/>
      <c r="Y31" s="283"/>
    </row>
    <row r="32" spans="1:25" x14ac:dyDescent="0.25">
      <c r="A32" s="283"/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3"/>
      <c r="T32" s="283"/>
      <c r="U32" s="283"/>
      <c r="V32" s="283"/>
      <c r="W32" s="283"/>
      <c r="X32" s="283"/>
      <c r="Y32" s="283"/>
    </row>
    <row r="33" spans="1:25" x14ac:dyDescent="0.25">
      <c r="A33" s="283"/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  <c r="T33" s="283"/>
      <c r="U33" s="283"/>
      <c r="V33" s="283"/>
      <c r="W33" s="283"/>
      <c r="X33" s="283"/>
      <c r="Y33" s="283"/>
    </row>
    <row r="34" spans="1:25" x14ac:dyDescent="0.25">
      <c r="A34" s="283"/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283"/>
      <c r="U34" s="283"/>
      <c r="V34" s="283"/>
      <c r="W34" s="283"/>
      <c r="X34" s="283"/>
      <c r="Y34" s="283"/>
    </row>
    <row r="35" spans="1:25" x14ac:dyDescent="0.25">
      <c r="A35" s="283"/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  <c r="T35" s="283"/>
      <c r="U35" s="283"/>
      <c r="V35" s="283"/>
      <c r="W35" s="283"/>
      <c r="X35" s="283"/>
      <c r="Y35" s="283"/>
    </row>
    <row r="36" spans="1:25" x14ac:dyDescent="0.25">
      <c r="A36" s="283"/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</row>
    <row r="37" spans="1:25" x14ac:dyDescent="0.25">
      <c r="A37" s="283"/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</row>
    <row r="38" spans="1:25" x14ac:dyDescent="0.25">
      <c r="A38" s="283"/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K194"/>
  <sheetViews>
    <sheetView tabSelected="1" zoomScale="81" zoomScaleNormal="81" workbookViewId="0">
      <selection activeCell="E26" sqref="E26"/>
    </sheetView>
  </sheetViews>
  <sheetFormatPr baseColWidth="10" defaultRowHeight="15.75" x14ac:dyDescent="0.25"/>
  <cols>
    <col min="1" max="1" width="22.140625" customWidth="1"/>
    <col min="2" max="2" width="21.42578125" style="210" customWidth="1"/>
    <col min="3" max="3" width="8.7109375" style="16" customWidth="1"/>
    <col min="4" max="4" width="9" style="186" customWidth="1"/>
    <col min="5" max="5" width="13.28515625" style="278" customWidth="1"/>
    <col min="6" max="6" width="18.28515625" style="17" hidden="1" customWidth="1"/>
    <col min="7" max="7" width="8" hidden="1" customWidth="1"/>
    <col min="8" max="8" width="11.140625" style="193" customWidth="1"/>
    <col min="9" max="9" width="14.5703125" style="193" customWidth="1"/>
    <col min="10" max="10" width="11.42578125" style="267" customWidth="1"/>
    <col min="11" max="11" width="9.85546875" style="1" customWidth="1"/>
    <col min="12" max="12" width="12.28515625" style="1" customWidth="1"/>
    <col min="13" max="13" width="12.28515625" style="267" hidden="1" customWidth="1"/>
    <col min="14" max="14" width="10.140625" style="168" customWidth="1"/>
    <col min="15" max="15" width="4.28515625" style="243" customWidth="1"/>
    <col min="16" max="16" width="14.140625" style="243" customWidth="1"/>
    <col min="18" max="18" width="12.28515625" customWidth="1"/>
    <col min="19" max="19" width="14.42578125" customWidth="1"/>
    <col min="20" max="20" width="11.140625" customWidth="1"/>
    <col min="21" max="21" width="1.28515625" hidden="1" customWidth="1"/>
    <col min="22" max="22" width="11.85546875" customWidth="1"/>
    <col min="23" max="23" width="12.85546875" style="122" customWidth="1"/>
    <col min="24" max="24" width="11.28515625" customWidth="1"/>
    <col min="25" max="25" width="13.85546875" customWidth="1"/>
    <col min="26" max="26" width="13.7109375" style="12" customWidth="1"/>
    <col min="27" max="27" width="8" style="32" customWidth="1"/>
    <col min="28" max="28" width="11.42578125" style="9"/>
    <col min="29" max="29" width="14.42578125" style="54" customWidth="1"/>
    <col min="30" max="30" width="26.140625" customWidth="1"/>
    <col min="31" max="31" width="8.140625" style="1" customWidth="1"/>
    <col min="32" max="32" width="2.5703125" customWidth="1"/>
    <col min="33" max="33" width="15" customWidth="1"/>
  </cols>
  <sheetData>
    <row r="1" spans="1:37" s="202" customFormat="1" ht="30.75" customHeight="1" thickBot="1" x14ac:dyDescent="0.3">
      <c r="A1" s="271"/>
      <c r="B1" s="197"/>
      <c r="C1" s="198"/>
      <c r="D1" s="196"/>
      <c r="E1" s="281" t="s">
        <v>319</v>
      </c>
      <c r="F1" s="280"/>
      <c r="G1" s="280"/>
      <c r="H1" s="216" t="s">
        <v>240</v>
      </c>
      <c r="I1" s="339" t="s">
        <v>11</v>
      </c>
      <c r="J1" s="400">
        <f>SUM(H2:H17)</f>
        <v>0</v>
      </c>
      <c r="K1" s="401"/>
      <c r="L1" s="209" t="s">
        <v>35</v>
      </c>
      <c r="M1" s="265"/>
      <c r="N1" s="257"/>
      <c r="O1" s="257"/>
      <c r="P1" s="258"/>
      <c r="Q1" s="257"/>
      <c r="R1" s="257"/>
      <c r="S1" s="257"/>
      <c r="T1" s="257"/>
      <c r="V1" s="203" t="s">
        <v>125</v>
      </c>
      <c r="W1" s="125">
        <f>SUM(W2:W101)</f>
        <v>913.80000000000018</v>
      </c>
      <c r="X1" s="254"/>
      <c r="Y1" s="199"/>
      <c r="Z1" s="200"/>
      <c r="AA1" s="199"/>
      <c r="AB1" s="199"/>
      <c r="AC1" s="201"/>
      <c r="AD1" s="199"/>
      <c r="AF1" s="204"/>
    </row>
    <row r="2" spans="1:37" ht="24" customHeight="1" x14ac:dyDescent="0.25">
      <c r="A2" s="430"/>
      <c r="B2" s="272"/>
      <c r="C2" s="190"/>
      <c r="D2" s="273"/>
      <c r="E2" s="276"/>
      <c r="F2" s="274"/>
      <c r="G2" s="255"/>
      <c r="H2" s="275">
        <f t="shared" ref="H2:H17" si="0">C2*D2</f>
        <v>0</v>
      </c>
      <c r="I2" s="360" t="s">
        <v>391</v>
      </c>
      <c r="J2" s="270">
        <f>D2*G2</f>
        <v>0</v>
      </c>
      <c r="K2" s="205">
        <f>SUM(J2:J17)</f>
        <v>0</v>
      </c>
      <c r="L2" s="208"/>
      <c r="M2" s="265">
        <f>(D2*G2)</f>
        <v>0</v>
      </c>
      <c r="N2" s="259"/>
      <c r="O2" s="259"/>
      <c r="P2" s="259"/>
      <c r="Q2" s="259"/>
      <c r="R2" s="259" t="s">
        <v>118</v>
      </c>
      <c r="S2" s="259"/>
      <c r="T2" s="259"/>
      <c r="V2" s="24" t="s">
        <v>126</v>
      </c>
      <c r="W2" s="118">
        <v>13.5</v>
      </c>
      <c r="X2" s="15" t="s">
        <v>320</v>
      </c>
      <c r="Y2" s="25"/>
      <c r="Z2" s="157"/>
      <c r="AA2" s="25"/>
      <c r="AB2" s="25"/>
      <c r="AC2" s="20"/>
      <c r="AD2" s="25"/>
      <c r="AE2" s="25"/>
      <c r="AF2" s="26"/>
      <c r="AG2" s="26"/>
      <c r="AH2" s="26"/>
      <c r="AI2" s="26"/>
    </row>
    <row r="3" spans="1:37" ht="21.75" customHeight="1" x14ac:dyDescent="0.3">
      <c r="A3" s="431"/>
      <c r="B3" s="272"/>
      <c r="C3" s="190"/>
      <c r="D3" s="273"/>
      <c r="E3" s="276"/>
      <c r="F3" s="274"/>
      <c r="G3" s="255"/>
      <c r="H3" s="275">
        <f t="shared" si="0"/>
        <v>0</v>
      </c>
      <c r="I3" s="275"/>
      <c r="J3" s="270">
        <f t="shared" ref="J3:J17" si="1">D3*G3</f>
        <v>0</v>
      </c>
      <c r="K3" s="206" t="s">
        <v>9</v>
      </c>
      <c r="L3" s="207">
        <f>L2-J1</f>
        <v>0</v>
      </c>
      <c r="M3" s="265">
        <f t="shared" ref="M3:M17" si="2">D3*G3</f>
        <v>0</v>
      </c>
      <c r="N3" s="259"/>
      <c r="O3" s="259"/>
      <c r="P3" s="259"/>
      <c r="Q3" s="259"/>
      <c r="R3" s="259" t="s">
        <v>118</v>
      </c>
      <c r="S3" s="259"/>
      <c r="T3" s="259"/>
      <c r="V3" s="24">
        <v>4</v>
      </c>
      <c r="W3" s="118">
        <v>36</v>
      </c>
      <c r="X3" s="15" t="s">
        <v>318</v>
      </c>
      <c r="Y3" s="25"/>
      <c r="Z3" s="157"/>
      <c r="AA3" s="25"/>
      <c r="AB3" s="25"/>
      <c r="AC3" s="20"/>
      <c r="AD3" s="25"/>
      <c r="AE3" s="25"/>
      <c r="AF3" s="26"/>
      <c r="AG3" s="26"/>
      <c r="AH3" s="26"/>
      <c r="AI3" s="26"/>
    </row>
    <row r="4" spans="1:37" ht="18.95" customHeight="1" x14ac:dyDescent="0.3">
      <c r="A4" s="358"/>
      <c r="B4" s="272"/>
      <c r="C4" s="190"/>
      <c r="D4" s="273"/>
      <c r="E4" s="276"/>
      <c r="F4" s="274"/>
      <c r="G4" s="255"/>
      <c r="H4" s="275">
        <f t="shared" si="0"/>
        <v>0</v>
      </c>
      <c r="I4" s="275"/>
      <c r="J4" s="270">
        <f t="shared" si="1"/>
        <v>0</v>
      </c>
      <c r="K4" s="171" t="s">
        <v>2</v>
      </c>
      <c r="L4" s="262">
        <f>J1</f>
        <v>0</v>
      </c>
      <c r="M4" s="265">
        <f t="shared" si="2"/>
        <v>0</v>
      </c>
      <c r="N4" s="259"/>
      <c r="O4" s="259"/>
      <c r="P4" s="259"/>
      <c r="Q4" s="259"/>
      <c r="R4" s="259" t="s">
        <v>118</v>
      </c>
      <c r="S4" s="259"/>
      <c r="T4" s="259"/>
      <c r="V4" s="24" t="s">
        <v>127</v>
      </c>
      <c r="W4" s="118">
        <v>31</v>
      </c>
      <c r="X4" s="15" t="s">
        <v>320</v>
      </c>
      <c r="Y4" s="25"/>
      <c r="Z4" s="157"/>
      <c r="AA4" s="25"/>
      <c r="AB4" s="25"/>
      <c r="AC4" s="20"/>
      <c r="AD4" s="25"/>
      <c r="AE4" s="25"/>
      <c r="AF4" s="28">
        <v>0.43194444444444446</v>
      </c>
      <c r="AG4" s="26"/>
      <c r="AH4" s="26"/>
      <c r="AI4" s="26"/>
    </row>
    <row r="5" spans="1:37" ht="18.95" customHeight="1" x14ac:dyDescent="0.3">
      <c r="A5" s="358"/>
      <c r="B5" s="272"/>
      <c r="C5" s="190"/>
      <c r="D5" s="273"/>
      <c r="E5" s="276"/>
      <c r="F5" s="274"/>
      <c r="G5" s="255"/>
      <c r="H5" s="275">
        <f t="shared" si="0"/>
        <v>0</v>
      </c>
      <c r="I5" s="275"/>
      <c r="J5" s="270">
        <f t="shared" si="1"/>
        <v>0</v>
      </c>
      <c r="K5" s="172" t="s">
        <v>3</v>
      </c>
      <c r="L5" s="263">
        <f>L4-L6</f>
        <v>0</v>
      </c>
      <c r="M5" s="265">
        <f t="shared" si="2"/>
        <v>0</v>
      </c>
      <c r="N5" s="259"/>
      <c r="O5" s="259"/>
      <c r="P5" s="259"/>
      <c r="Q5" s="259"/>
      <c r="R5" s="259" t="s">
        <v>118</v>
      </c>
      <c r="S5" s="259"/>
      <c r="T5" s="259"/>
      <c r="V5" s="24" t="s">
        <v>128</v>
      </c>
      <c r="W5" s="118">
        <v>27</v>
      </c>
      <c r="X5" s="15" t="s">
        <v>320</v>
      </c>
      <c r="Y5" s="25"/>
      <c r="Z5" s="157"/>
      <c r="AA5" s="25"/>
      <c r="AB5" s="25"/>
      <c r="AC5" s="20"/>
      <c r="AD5" s="25"/>
      <c r="AE5" s="25"/>
      <c r="AF5" s="26"/>
      <c r="AG5" s="26"/>
      <c r="AH5" s="26"/>
      <c r="AI5" s="26"/>
    </row>
    <row r="6" spans="1:37" s="7" customFormat="1" ht="18.95" customHeight="1" x14ac:dyDescent="0.3">
      <c r="A6" s="358"/>
      <c r="B6" s="272"/>
      <c r="C6" s="190"/>
      <c r="D6" s="273"/>
      <c r="E6" s="276"/>
      <c r="F6" s="274"/>
      <c r="G6" s="255"/>
      <c r="H6" s="275">
        <f t="shared" si="0"/>
        <v>0</v>
      </c>
      <c r="I6" s="275"/>
      <c r="J6" s="270">
        <f t="shared" si="1"/>
        <v>0</v>
      </c>
      <c r="K6" s="172" t="s">
        <v>4</v>
      </c>
      <c r="L6" s="263">
        <f>L4/1.2</f>
        <v>0</v>
      </c>
      <c r="M6" s="265">
        <f t="shared" si="2"/>
        <v>0</v>
      </c>
      <c r="N6" s="259"/>
      <c r="O6" s="259"/>
      <c r="P6" s="259"/>
      <c r="Q6" s="259"/>
      <c r="R6" s="259"/>
      <c r="S6" s="259"/>
      <c r="T6" s="259"/>
      <c r="U6"/>
      <c r="V6" s="24" t="s">
        <v>129</v>
      </c>
      <c r="W6" s="119">
        <v>30.5</v>
      </c>
      <c r="X6" s="15" t="s">
        <v>320</v>
      </c>
      <c r="Y6" s="25"/>
      <c r="Z6" s="157"/>
      <c r="AA6" s="25"/>
      <c r="AB6" s="25"/>
      <c r="AC6" s="20"/>
      <c r="AD6" s="25"/>
      <c r="AE6" s="30"/>
      <c r="AF6" s="23">
        <v>0.6694444444444444</v>
      </c>
      <c r="AG6" s="26"/>
      <c r="AH6" s="21"/>
      <c r="AI6" s="29"/>
    </row>
    <row r="7" spans="1:37" s="15" customFormat="1" ht="18.75" customHeight="1" x14ac:dyDescent="0.3">
      <c r="A7" s="358"/>
      <c r="B7" s="272"/>
      <c r="C7" s="190"/>
      <c r="D7" s="273"/>
      <c r="E7" s="276"/>
      <c r="F7" s="274"/>
      <c r="G7" s="255"/>
      <c r="H7" s="275">
        <f t="shared" si="0"/>
        <v>0</v>
      </c>
      <c r="I7" s="275"/>
      <c r="J7" s="270">
        <f t="shared" si="1"/>
        <v>0</v>
      </c>
      <c r="K7" s="173"/>
      <c r="L7" s="264"/>
      <c r="M7" s="265">
        <f t="shared" si="2"/>
        <v>0</v>
      </c>
      <c r="N7" s="259"/>
      <c r="O7" s="259"/>
      <c r="P7" s="259"/>
      <c r="Q7" s="259"/>
      <c r="R7" s="259"/>
      <c r="S7" s="259"/>
      <c r="T7" s="259"/>
      <c r="U7"/>
      <c r="V7" s="24" t="s">
        <v>130</v>
      </c>
      <c r="W7" s="119">
        <v>8.6</v>
      </c>
      <c r="X7" s="15" t="s">
        <v>320</v>
      </c>
      <c r="Y7" s="25"/>
      <c r="Z7" s="157"/>
      <c r="AA7" s="25"/>
      <c r="AB7" s="25"/>
      <c r="AC7" s="20"/>
      <c r="AD7" s="25"/>
      <c r="AE7" s="20"/>
      <c r="AG7" s="26"/>
      <c r="AI7" s="21"/>
    </row>
    <row r="8" spans="1:37" s="7" customFormat="1" ht="18.75" customHeight="1" x14ac:dyDescent="0.3">
      <c r="A8" s="358"/>
      <c r="B8" s="272"/>
      <c r="C8" s="190"/>
      <c r="D8" s="273"/>
      <c r="E8" s="276"/>
      <c r="F8" s="274"/>
      <c r="G8" s="255"/>
      <c r="H8" s="275">
        <f t="shared" si="0"/>
        <v>0</v>
      </c>
      <c r="I8" s="275"/>
      <c r="J8" s="270">
        <f t="shared" si="1"/>
        <v>0</v>
      </c>
      <c r="K8" s="166"/>
      <c r="L8" s="166"/>
      <c r="M8" s="265">
        <f t="shared" si="2"/>
        <v>0</v>
      </c>
      <c r="N8" s="259"/>
      <c r="O8" s="259"/>
      <c r="P8" s="259"/>
      <c r="Q8" s="259"/>
      <c r="R8" s="259"/>
      <c r="S8" s="259"/>
      <c r="T8" s="259"/>
      <c r="U8"/>
      <c r="V8" s="24" t="s">
        <v>131</v>
      </c>
      <c r="W8" s="119">
        <v>26.4</v>
      </c>
      <c r="X8" s="15" t="s">
        <v>320</v>
      </c>
      <c r="Y8" s="25"/>
      <c r="Z8" s="157"/>
      <c r="AA8" s="25"/>
      <c r="AB8" s="25"/>
      <c r="AC8" s="20"/>
      <c r="AD8" s="25"/>
      <c r="AE8" s="20"/>
      <c r="AF8" s="23"/>
      <c r="AG8" s="21"/>
      <c r="AH8" s="21"/>
      <c r="AI8" s="21"/>
      <c r="AJ8" s="15"/>
      <c r="AK8" s="15"/>
    </row>
    <row r="9" spans="1:37" s="15" customFormat="1" ht="18.75" customHeight="1" x14ac:dyDescent="0.3">
      <c r="A9" s="358"/>
      <c r="B9" s="272"/>
      <c r="C9" s="190"/>
      <c r="D9" s="273"/>
      <c r="E9" s="276"/>
      <c r="F9" s="274"/>
      <c r="G9" s="255"/>
      <c r="H9" s="275">
        <f t="shared" si="0"/>
        <v>0</v>
      </c>
      <c r="I9" s="275"/>
      <c r="J9" s="270">
        <f t="shared" si="1"/>
        <v>0</v>
      </c>
      <c r="K9" s="166" t="s">
        <v>85</v>
      </c>
      <c r="L9" s="166"/>
      <c r="M9" s="265">
        <f t="shared" si="2"/>
        <v>0</v>
      </c>
      <c r="N9" s="259"/>
      <c r="O9" s="259"/>
      <c r="P9" s="259"/>
      <c r="Q9" s="259"/>
      <c r="R9" s="259"/>
      <c r="S9" s="259"/>
      <c r="T9" s="259"/>
      <c r="U9"/>
      <c r="V9" s="24" t="s">
        <v>132</v>
      </c>
      <c r="W9" s="119">
        <v>6.8</v>
      </c>
      <c r="X9" s="15" t="s">
        <v>320</v>
      </c>
      <c r="Y9" s="25"/>
      <c r="Z9" s="157"/>
      <c r="AA9" s="25"/>
      <c r="AB9" s="25"/>
      <c r="AC9" s="20"/>
      <c r="AD9" s="25"/>
      <c r="AE9" s="20"/>
      <c r="AF9" s="23"/>
      <c r="AG9" s="21"/>
      <c r="AH9" s="21"/>
      <c r="AI9" s="21"/>
    </row>
    <row r="10" spans="1:37" s="7" customFormat="1" ht="18.75" customHeight="1" x14ac:dyDescent="0.3">
      <c r="A10" s="358"/>
      <c r="B10" s="272"/>
      <c r="C10" s="190"/>
      <c r="D10" s="273"/>
      <c r="E10" s="276"/>
      <c r="F10" s="274"/>
      <c r="G10" s="255"/>
      <c r="H10" s="275">
        <f t="shared" si="0"/>
        <v>0</v>
      </c>
      <c r="I10" s="275"/>
      <c r="J10" s="270">
        <f t="shared" si="1"/>
        <v>0</v>
      </c>
      <c r="K10" s="166"/>
      <c r="L10" s="166"/>
      <c r="M10" s="265">
        <f t="shared" si="2"/>
        <v>0</v>
      </c>
      <c r="N10" s="259"/>
      <c r="O10" s="259"/>
      <c r="P10" s="259"/>
      <c r="Q10" s="259"/>
      <c r="R10" s="259"/>
      <c r="S10" s="259"/>
      <c r="T10" s="259"/>
      <c r="U10"/>
      <c r="V10" s="66" t="s">
        <v>133</v>
      </c>
      <c r="W10" s="120">
        <v>62</v>
      </c>
      <c r="X10" s="15" t="s">
        <v>320</v>
      </c>
      <c r="Y10" s="25"/>
      <c r="Z10" s="157"/>
      <c r="AA10" s="25"/>
      <c r="AB10" s="25"/>
      <c r="AC10" s="20"/>
      <c r="AD10" s="25"/>
      <c r="AE10" s="20"/>
      <c r="AF10" s="23"/>
      <c r="AG10" s="21"/>
      <c r="AH10" s="21"/>
      <c r="AI10" s="21"/>
      <c r="AJ10" s="15"/>
      <c r="AK10" s="15"/>
    </row>
    <row r="11" spans="1:37" s="7" customFormat="1" ht="18.75" customHeight="1" x14ac:dyDescent="0.3">
      <c r="A11" s="358"/>
      <c r="B11" s="272"/>
      <c r="C11" s="190"/>
      <c r="D11" s="273"/>
      <c r="E11" s="276"/>
      <c r="F11" s="274"/>
      <c r="G11" s="255"/>
      <c r="H11" s="275">
        <f t="shared" si="0"/>
        <v>0</v>
      </c>
      <c r="I11" s="275"/>
      <c r="J11" s="270">
        <f t="shared" si="1"/>
        <v>0</v>
      </c>
      <c r="K11" s="166"/>
      <c r="L11" s="166"/>
      <c r="M11" s="265">
        <f t="shared" si="2"/>
        <v>0</v>
      </c>
      <c r="N11" s="170"/>
      <c r="O11" s="260"/>
      <c r="P11" s="170"/>
      <c r="Q11" s="170"/>
      <c r="R11" s="170"/>
      <c r="S11" s="170"/>
      <c r="T11" s="170"/>
      <c r="U11"/>
      <c r="V11" s="24" t="s">
        <v>134</v>
      </c>
      <c r="W11" s="119">
        <v>64.5</v>
      </c>
      <c r="X11" s="15" t="s">
        <v>320</v>
      </c>
      <c r="Y11" s="25"/>
      <c r="Z11" s="157"/>
      <c r="AA11" s="25"/>
      <c r="AB11" s="25"/>
      <c r="AC11" s="20"/>
      <c r="AD11" s="25"/>
      <c r="AE11" s="20"/>
      <c r="AF11" s="21"/>
      <c r="AG11" s="21"/>
      <c r="AH11" s="21"/>
      <c r="AI11" s="21"/>
      <c r="AJ11" s="15"/>
      <c r="AK11" s="15"/>
    </row>
    <row r="12" spans="1:37" ht="18.75" customHeight="1" x14ac:dyDescent="0.3">
      <c r="A12" s="358"/>
      <c r="B12" s="272"/>
      <c r="C12" s="190"/>
      <c r="D12" s="273"/>
      <c r="E12" s="276"/>
      <c r="F12" s="274"/>
      <c r="G12" s="255"/>
      <c r="H12" s="275">
        <f t="shared" si="0"/>
        <v>0</v>
      </c>
      <c r="I12" s="275"/>
      <c r="J12" s="270">
        <f t="shared" si="1"/>
        <v>0</v>
      </c>
      <c r="K12" s="166"/>
      <c r="L12" s="166"/>
      <c r="M12" s="265">
        <f t="shared" si="2"/>
        <v>0</v>
      </c>
      <c r="N12" s="170"/>
      <c r="O12" s="170"/>
      <c r="P12" s="170"/>
      <c r="Q12" s="170"/>
      <c r="R12" s="170"/>
      <c r="S12" s="170"/>
      <c r="T12" s="170"/>
      <c r="V12" s="24" t="s">
        <v>135</v>
      </c>
      <c r="W12" s="121">
        <v>12</v>
      </c>
      <c r="X12" s="15" t="s">
        <v>320</v>
      </c>
      <c r="Y12" s="25"/>
      <c r="Z12" s="157"/>
      <c r="AA12" s="25"/>
      <c r="AB12" s="25"/>
      <c r="AC12" s="20"/>
      <c r="AD12" s="25"/>
      <c r="AE12" s="20"/>
      <c r="AF12" s="21"/>
      <c r="AG12" s="21"/>
      <c r="AH12" s="21"/>
      <c r="AI12" s="21"/>
      <c r="AJ12" s="15"/>
      <c r="AK12" s="15"/>
    </row>
    <row r="13" spans="1:37" ht="18.75" customHeight="1" x14ac:dyDescent="0.3">
      <c r="A13" s="358"/>
      <c r="B13" s="272"/>
      <c r="C13" s="190"/>
      <c r="D13" s="273"/>
      <c r="E13" s="276"/>
      <c r="F13" s="274"/>
      <c r="G13" s="255"/>
      <c r="H13" s="275">
        <f t="shared" si="0"/>
        <v>0</v>
      </c>
      <c r="I13" s="275"/>
      <c r="J13" s="270">
        <f t="shared" si="1"/>
        <v>0</v>
      </c>
      <c r="K13" s="174"/>
      <c r="L13" s="167"/>
      <c r="M13" s="265">
        <f t="shared" si="2"/>
        <v>0</v>
      </c>
      <c r="N13" s="170"/>
      <c r="O13" s="170"/>
      <c r="P13" s="170"/>
      <c r="Q13" s="170"/>
      <c r="R13" s="170"/>
      <c r="S13" s="170"/>
      <c r="T13" s="170"/>
      <c r="V13" s="24" t="s">
        <v>136</v>
      </c>
      <c r="W13" s="121">
        <v>25</v>
      </c>
      <c r="X13" s="15" t="s">
        <v>320</v>
      </c>
      <c r="Y13" s="25"/>
      <c r="Z13" s="157"/>
      <c r="AA13" s="25"/>
      <c r="AB13" s="25"/>
      <c r="AC13" s="20"/>
      <c r="AD13" s="25"/>
      <c r="AG13" s="21"/>
      <c r="AI13" s="21"/>
      <c r="AJ13" s="15"/>
      <c r="AK13" s="15"/>
    </row>
    <row r="14" spans="1:37" ht="18.75" customHeight="1" x14ac:dyDescent="0.3">
      <c r="A14" s="358"/>
      <c r="B14" s="272"/>
      <c r="C14" s="190"/>
      <c r="D14" s="273"/>
      <c r="E14" s="276"/>
      <c r="F14" s="274"/>
      <c r="G14" s="255"/>
      <c r="H14" s="275">
        <f t="shared" si="0"/>
        <v>0</v>
      </c>
      <c r="I14" s="275"/>
      <c r="J14" s="270">
        <f t="shared" si="1"/>
        <v>0</v>
      </c>
      <c r="K14" s="174"/>
      <c r="L14" s="168"/>
      <c r="M14" s="265">
        <f t="shared" si="2"/>
        <v>0</v>
      </c>
      <c r="N14" s="170"/>
      <c r="O14" s="170"/>
      <c r="P14" s="170"/>
      <c r="Q14" s="170"/>
      <c r="R14" s="170"/>
      <c r="S14" s="170"/>
      <c r="T14" s="170"/>
      <c r="V14" s="24" t="s">
        <v>137</v>
      </c>
      <c r="W14" s="122">
        <v>15.5</v>
      </c>
      <c r="X14" s="15" t="s">
        <v>320</v>
      </c>
      <c r="Y14" s="25"/>
      <c r="Z14" s="157"/>
      <c r="AA14" s="25"/>
      <c r="AB14" s="25"/>
      <c r="AC14" s="20"/>
      <c r="AD14" s="25" t="s">
        <v>85</v>
      </c>
      <c r="AG14" s="21"/>
      <c r="AI14" s="21"/>
      <c r="AJ14" s="15"/>
      <c r="AK14" s="15"/>
    </row>
    <row r="15" spans="1:37" ht="18.75" customHeight="1" x14ac:dyDescent="0.3">
      <c r="A15" s="358"/>
      <c r="B15" s="272"/>
      <c r="C15" s="190"/>
      <c r="D15" s="273"/>
      <c r="E15" s="276"/>
      <c r="F15" s="274"/>
      <c r="G15" s="255"/>
      <c r="H15" s="275">
        <f t="shared" si="0"/>
        <v>0</v>
      </c>
      <c r="I15" s="275"/>
      <c r="J15" s="270">
        <f t="shared" si="1"/>
        <v>0</v>
      </c>
      <c r="K15" s="174"/>
      <c r="L15" s="168"/>
      <c r="M15" s="265">
        <f t="shared" si="2"/>
        <v>0</v>
      </c>
      <c r="N15" s="170"/>
      <c r="O15" s="170"/>
      <c r="P15" s="170"/>
      <c r="Q15" s="170"/>
      <c r="R15" s="170"/>
      <c r="S15" s="170"/>
      <c r="T15" s="170"/>
      <c r="V15" s="24" t="s">
        <v>138</v>
      </c>
      <c r="W15" s="122">
        <v>98.4</v>
      </c>
      <c r="X15" s="15" t="s">
        <v>320</v>
      </c>
      <c r="Y15" s="25"/>
      <c r="Z15" s="157"/>
      <c r="AA15" s="25"/>
      <c r="AB15" s="25"/>
      <c r="AC15" s="20"/>
      <c r="AD15" s="25"/>
      <c r="AE15" s="8"/>
      <c r="AG15" s="21"/>
      <c r="AI15" s="21"/>
      <c r="AJ15" s="15"/>
      <c r="AK15" s="15"/>
    </row>
    <row r="16" spans="1:37" ht="18.75" customHeight="1" x14ac:dyDescent="0.3">
      <c r="A16" s="358"/>
      <c r="B16" s="272"/>
      <c r="C16" s="190"/>
      <c r="D16" s="273"/>
      <c r="E16" s="276"/>
      <c r="F16" s="274"/>
      <c r="G16" s="255"/>
      <c r="H16" s="275">
        <f t="shared" si="0"/>
        <v>0</v>
      </c>
      <c r="I16" s="275"/>
      <c r="J16" s="270">
        <f t="shared" si="1"/>
        <v>0</v>
      </c>
      <c r="K16" s="174"/>
      <c r="L16" s="169"/>
      <c r="M16" s="265">
        <f t="shared" si="2"/>
        <v>0</v>
      </c>
      <c r="N16" s="170"/>
      <c r="O16" s="170"/>
      <c r="P16" s="170"/>
      <c r="Q16" s="170"/>
      <c r="R16" s="170"/>
      <c r="S16" s="170"/>
      <c r="T16" s="170"/>
      <c r="V16" s="24" t="s">
        <v>139</v>
      </c>
      <c r="W16" s="123">
        <v>9.4</v>
      </c>
      <c r="X16" s="15" t="s">
        <v>320</v>
      </c>
      <c r="Y16" s="25"/>
      <c r="Z16" s="157"/>
      <c r="AA16" s="25"/>
      <c r="AB16" s="25"/>
      <c r="AC16" s="20"/>
      <c r="AD16" s="25"/>
      <c r="AE16" s="8"/>
      <c r="AG16" s="21"/>
      <c r="AI16" s="21"/>
      <c r="AJ16" s="15"/>
      <c r="AK16" s="15"/>
    </row>
    <row r="17" spans="1:37" ht="18.75" customHeight="1" x14ac:dyDescent="0.3">
      <c r="A17" s="358"/>
      <c r="B17" s="272"/>
      <c r="C17" s="190"/>
      <c r="D17" s="273"/>
      <c r="E17" s="276"/>
      <c r="F17" s="274"/>
      <c r="G17" s="255"/>
      <c r="H17" s="275">
        <f t="shared" si="0"/>
        <v>0</v>
      </c>
      <c r="I17" s="275"/>
      <c r="J17" s="270">
        <f t="shared" si="1"/>
        <v>0</v>
      </c>
      <c r="K17" s="174"/>
      <c r="L17" s="304"/>
      <c r="M17" s="265">
        <f t="shared" si="2"/>
        <v>0</v>
      </c>
      <c r="N17" s="170"/>
      <c r="O17" s="170"/>
      <c r="P17" s="170"/>
      <c r="Q17" s="170"/>
      <c r="R17" s="170"/>
      <c r="S17" s="170"/>
      <c r="T17" s="170"/>
      <c r="V17" s="24" t="s">
        <v>183</v>
      </c>
      <c r="W17" s="123">
        <v>13.5</v>
      </c>
      <c r="X17" s="15" t="s">
        <v>320</v>
      </c>
      <c r="Y17" s="25"/>
      <c r="Z17" s="157"/>
      <c r="AA17" s="25"/>
      <c r="AB17" s="25"/>
      <c r="AC17" s="20"/>
      <c r="AD17" s="25"/>
      <c r="AE17" s="8"/>
      <c r="AF17" s="8"/>
      <c r="AG17" s="21"/>
      <c r="AI17" s="21"/>
      <c r="AJ17" s="15"/>
      <c r="AK17" s="15"/>
    </row>
    <row r="18" spans="1:37" ht="18.75" customHeight="1" x14ac:dyDescent="0.35">
      <c r="A18" s="305"/>
      <c r="B18" s="306"/>
      <c r="C18" s="307"/>
      <c r="D18" s="308"/>
      <c r="E18" s="290"/>
      <c r="F18" s="309"/>
      <c r="G18" s="294"/>
      <c r="H18" s="319">
        <f>J1</f>
        <v>0</v>
      </c>
      <c r="I18" s="319"/>
      <c r="J18" s="310"/>
      <c r="K18" s="311"/>
      <c r="L18" s="305"/>
      <c r="M18" s="293">
        <f>SUM(M2:M17)</f>
        <v>0</v>
      </c>
      <c r="N18" s="294"/>
      <c r="O18" s="294"/>
      <c r="P18" s="294"/>
      <c r="Q18" s="294"/>
      <c r="R18" s="294"/>
      <c r="S18" s="294"/>
      <c r="T18" s="294"/>
      <c r="V18" s="24"/>
      <c r="W18" s="124">
        <v>17.2</v>
      </c>
      <c r="X18" s="15" t="s">
        <v>320</v>
      </c>
      <c r="Y18" s="25"/>
      <c r="Z18" s="157"/>
      <c r="AA18" s="25"/>
      <c r="AB18" s="25"/>
      <c r="AC18" s="20"/>
      <c r="AD18" s="25"/>
      <c r="AE18" s="8"/>
      <c r="AF18" s="8"/>
      <c r="AG18" s="21"/>
      <c r="AI18" s="21"/>
      <c r="AJ18" s="15"/>
      <c r="AK18" s="15"/>
    </row>
    <row r="19" spans="1:37" ht="18.75" customHeight="1" x14ac:dyDescent="0.25">
      <c r="A19" s="294"/>
      <c r="B19" s="306"/>
      <c r="C19" s="303"/>
      <c r="D19" s="308"/>
      <c r="E19" s="312"/>
      <c r="F19" s="309"/>
      <c r="G19" s="294"/>
      <c r="H19" s="313"/>
      <c r="I19" s="313"/>
      <c r="J19" s="310" t="s">
        <v>85</v>
      </c>
      <c r="K19" s="297"/>
      <c r="L19" s="305"/>
      <c r="M19" s="295"/>
      <c r="N19" s="291"/>
      <c r="O19" s="291"/>
      <c r="P19" s="294"/>
      <c r="Q19" s="291"/>
      <c r="R19" s="291"/>
      <c r="S19" s="291"/>
      <c r="T19" s="291"/>
      <c r="U19" s="15"/>
      <c r="V19" s="19"/>
      <c r="W19" s="177">
        <v>10</v>
      </c>
      <c r="X19" s="15" t="s">
        <v>320</v>
      </c>
      <c r="Y19" s="20"/>
      <c r="Z19" s="20"/>
      <c r="AA19" s="25"/>
      <c r="AB19" s="25"/>
      <c r="AC19" s="20"/>
      <c r="AD19" s="25"/>
      <c r="AE19" s="8"/>
      <c r="AF19" s="8"/>
      <c r="AG19" s="21"/>
      <c r="AI19" s="21"/>
      <c r="AJ19" s="15"/>
      <c r="AK19" s="15"/>
    </row>
    <row r="20" spans="1:37" ht="18.75" customHeight="1" x14ac:dyDescent="0.25">
      <c r="A20" s="294"/>
      <c r="B20" s="306"/>
      <c r="C20" s="303"/>
      <c r="D20" s="308"/>
      <c r="E20" s="312"/>
      <c r="F20" s="309"/>
      <c r="G20" s="294"/>
      <c r="H20" s="313"/>
      <c r="I20" s="313"/>
      <c r="J20" s="310"/>
      <c r="K20" s="297"/>
      <c r="L20" s="305"/>
      <c r="M20" s="295"/>
      <c r="N20" s="291"/>
      <c r="O20" s="294"/>
      <c r="P20" s="294"/>
      <c r="Q20" s="291"/>
      <c r="R20" s="291"/>
      <c r="S20" s="291"/>
      <c r="T20" s="291"/>
      <c r="U20" s="15"/>
      <c r="V20" s="19"/>
      <c r="W20" s="177">
        <v>8.6</v>
      </c>
      <c r="X20" s="15" t="s">
        <v>320</v>
      </c>
      <c r="Y20" s="20"/>
      <c r="Z20" s="20"/>
      <c r="AA20" s="25"/>
      <c r="AB20" s="25"/>
      <c r="AC20" s="20"/>
      <c r="AD20" s="25"/>
      <c r="AE20" s="8"/>
      <c r="AF20" s="8"/>
      <c r="AG20" s="21"/>
      <c r="AI20" s="21"/>
      <c r="AJ20" s="15"/>
      <c r="AK20" s="15"/>
    </row>
    <row r="21" spans="1:37" ht="18.75" customHeight="1" x14ac:dyDescent="0.25">
      <c r="A21" s="294"/>
      <c r="B21" s="306"/>
      <c r="C21" s="303"/>
      <c r="D21" s="308"/>
      <c r="E21" s="314"/>
      <c r="F21" s="303"/>
      <c r="G21" s="294"/>
      <c r="H21" s="315"/>
      <c r="I21" s="315"/>
      <c r="J21" s="310"/>
      <c r="K21" s="297"/>
      <c r="L21" s="305"/>
      <c r="M21" s="295"/>
      <c r="N21" s="291"/>
      <c r="O21" s="294"/>
      <c r="P21" s="294"/>
      <c r="Q21" s="291"/>
      <c r="R21" s="291"/>
      <c r="S21" s="291"/>
      <c r="T21" s="291"/>
      <c r="U21" s="15"/>
      <c r="V21" s="19"/>
      <c r="W21" s="177">
        <v>15.9</v>
      </c>
      <c r="X21" s="15" t="s">
        <v>320</v>
      </c>
      <c r="Y21" s="20"/>
      <c r="Z21" s="20"/>
      <c r="AA21" s="25"/>
      <c r="AB21" s="25"/>
      <c r="AC21" s="20"/>
      <c r="AD21" s="25"/>
      <c r="AE21" s="8"/>
      <c r="AF21" s="8"/>
      <c r="AG21" s="21"/>
      <c r="AI21" s="21"/>
      <c r="AJ21" s="15"/>
      <c r="AK21" s="15"/>
    </row>
    <row r="22" spans="1:37" ht="18.75" customHeight="1" x14ac:dyDescent="0.25">
      <c r="A22" s="294"/>
      <c r="B22" s="306"/>
      <c r="C22" s="303"/>
      <c r="D22" s="308"/>
      <c r="E22" s="314"/>
      <c r="F22" s="303"/>
      <c r="G22" s="294"/>
      <c r="H22" s="315"/>
      <c r="I22" s="315"/>
      <c r="J22" s="310"/>
      <c r="K22" s="297"/>
      <c r="L22" s="305"/>
      <c r="M22" s="295"/>
      <c r="N22" s="291"/>
      <c r="O22" s="294"/>
      <c r="P22" s="294"/>
      <c r="Q22" s="291"/>
      <c r="R22" s="291"/>
      <c r="S22" s="291"/>
      <c r="T22" s="291"/>
      <c r="U22" s="15"/>
      <c r="V22" s="19"/>
      <c r="W22" s="177">
        <v>35.4</v>
      </c>
      <c r="X22" s="15" t="s">
        <v>320</v>
      </c>
      <c r="Y22" s="20"/>
      <c r="Z22" s="20"/>
      <c r="AA22" s="25"/>
      <c r="AB22" s="25"/>
      <c r="AC22" s="20"/>
      <c r="AD22" s="25"/>
      <c r="AE22" s="24"/>
      <c r="AF22" s="24"/>
      <c r="AG22" s="24"/>
      <c r="AH22" s="26"/>
      <c r="AI22" s="21"/>
      <c r="AJ22" s="15"/>
      <c r="AK22" s="15"/>
    </row>
    <row r="23" spans="1:37" s="6" customFormat="1" ht="18.75" customHeight="1" x14ac:dyDescent="0.25">
      <c r="A23" s="294"/>
      <c r="B23" s="316"/>
      <c r="C23" s="303"/>
      <c r="D23" s="308"/>
      <c r="E23" s="314"/>
      <c r="F23" s="303"/>
      <c r="G23" s="294"/>
      <c r="H23" s="315"/>
      <c r="I23" s="315"/>
      <c r="J23" s="310"/>
      <c r="K23" s="297"/>
      <c r="L23" s="317"/>
      <c r="M23" s="296"/>
      <c r="N23" s="153"/>
      <c r="O23" s="297"/>
      <c r="P23" s="297"/>
      <c r="Q23" s="153"/>
      <c r="R23" s="153"/>
      <c r="S23" s="153"/>
      <c r="T23" s="153"/>
      <c r="U23" s="15"/>
      <c r="V23" s="19"/>
      <c r="W23" s="177">
        <v>15.9</v>
      </c>
      <c r="X23" s="15" t="s">
        <v>320</v>
      </c>
      <c r="Y23" s="20"/>
      <c r="Z23" s="20"/>
      <c r="AA23" s="25"/>
      <c r="AB23" s="25"/>
      <c r="AC23" s="20"/>
      <c r="AD23" s="25"/>
      <c r="AE23" s="19"/>
      <c r="AF23" s="19"/>
      <c r="AG23" s="19"/>
      <c r="AH23" s="21"/>
      <c r="AI23" s="21"/>
      <c r="AJ23" s="15"/>
      <c r="AK23" s="15"/>
    </row>
    <row r="24" spans="1:37" ht="18.75" customHeight="1" x14ac:dyDescent="0.25">
      <c r="A24" s="294"/>
      <c r="B24" s="316"/>
      <c r="C24" s="303"/>
      <c r="D24" s="308"/>
      <c r="E24" s="314"/>
      <c r="F24" s="303"/>
      <c r="G24" s="294"/>
      <c r="H24" s="318"/>
      <c r="I24" s="318"/>
      <c r="J24" s="310"/>
      <c r="K24" s="297"/>
      <c r="L24" s="317"/>
      <c r="M24" s="296"/>
      <c r="N24" s="153"/>
      <c r="O24" s="297"/>
      <c r="P24" s="297"/>
      <c r="Q24" s="153"/>
      <c r="R24" s="153"/>
      <c r="S24" s="153"/>
      <c r="T24" s="153"/>
      <c r="U24" s="15"/>
      <c r="V24" s="19"/>
      <c r="W24" s="177">
        <v>7.2</v>
      </c>
      <c r="X24" s="15" t="s">
        <v>320</v>
      </c>
      <c r="Y24" s="20"/>
      <c r="Z24" s="20"/>
      <c r="AA24" s="25"/>
      <c r="AB24" s="25"/>
      <c r="AC24" s="20"/>
      <c r="AD24" s="25"/>
      <c r="AE24" s="25"/>
      <c r="AF24" s="24"/>
      <c r="AG24" s="24"/>
      <c r="AH24" s="26"/>
      <c r="AI24" s="26"/>
      <c r="AJ24" s="15"/>
    </row>
    <row r="25" spans="1:37" ht="18.75" customHeight="1" x14ac:dyDescent="0.25">
      <c r="A25" s="294"/>
      <c r="B25" s="316"/>
      <c r="C25" s="303"/>
      <c r="D25" s="308"/>
      <c r="E25" s="314"/>
      <c r="F25" s="303"/>
      <c r="G25" s="294"/>
      <c r="H25" s="315"/>
      <c r="I25" s="315"/>
      <c r="J25" s="310"/>
      <c r="K25" s="297"/>
      <c r="L25" s="317"/>
      <c r="M25" s="296"/>
      <c r="N25" s="153"/>
      <c r="O25" s="297"/>
      <c r="P25" s="297"/>
      <c r="Q25" s="153"/>
      <c r="R25" s="153"/>
      <c r="S25" s="153"/>
      <c r="T25" s="153"/>
      <c r="U25" s="15"/>
      <c r="V25" s="19"/>
      <c r="W25" s="177">
        <v>7.2</v>
      </c>
      <c r="X25" s="15" t="s">
        <v>320</v>
      </c>
      <c r="Y25" s="20"/>
      <c r="Z25" s="20"/>
      <c r="AA25" s="25"/>
      <c r="AB25" s="25"/>
      <c r="AC25" s="20"/>
      <c r="AD25" s="25"/>
      <c r="AE25" s="25"/>
      <c r="AF25" s="26"/>
      <c r="AG25" s="26"/>
      <c r="AH25" s="26"/>
      <c r="AI25" s="26"/>
    </row>
    <row r="26" spans="1:37" x14ac:dyDescent="0.25">
      <c r="A26" s="294"/>
      <c r="B26" s="316"/>
      <c r="C26" s="303"/>
      <c r="D26" s="308"/>
      <c r="E26" s="314"/>
      <c r="F26" s="303"/>
      <c r="G26" s="294"/>
      <c r="H26" s="315"/>
      <c r="I26" s="315"/>
      <c r="J26" s="310"/>
      <c r="K26" s="297"/>
      <c r="L26" s="297"/>
      <c r="M26" s="292"/>
      <c r="N26" s="291"/>
      <c r="O26" s="294"/>
      <c r="P26" s="294"/>
      <c r="Q26" s="291"/>
      <c r="R26" s="291"/>
      <c r="S26" s="291"/>
      <c r="T26" s="291"/>
      <c r="U26" s="15"/>
      <c r="V26" s="19"/>
      <c r="W26" s="177">
        <v>120.95</v>
      </c>
      <c r="X26" s="15" t="s">
        <v>320</v>
      </c>
      <c r="Y26" s="20"/>
      <c r="Z26" s="20"/>
      <c r="AA26" s="25"/>
      <c r="AB26" s="25"/>
      <c r="AC26" s="20"/>
      <c r="AD26" s="25"/>
    </row>
    <row r="27" spans="1:37" x14ac:dyDescent="0.25">
      <c r="A27" s="294"/>
      <c r="B27" s="316"/>
      <c r="C27" s="303"/>
      <c r="D27" s="308"/>
      <c r="E27" s="314"/>
      <c r="F27" s="303"/>
      <c r="G27" s="294"/>
      <c r="H27" s="315"/>
      <c r="I27" s="315"/>
      <c r="J27" s="310"/>
      <c r="K27" s="297"/>
      <c r="L27" s="297"/>
      <c r="M27" s="292"/>
      <c r="N27" s="291"/>
      <c r="O27" s="294"/>
      <c r="P27" s="294"/>
      <c r="Q27" s="291"/>
      <c r="R27" s="291"/>
      <c r="S27" s="291"/>
      <c r="T27" s="291"/>
      <c r="U27" s="15"/>
      <c r="V27" s="19"/>
      <c r="W27" s="177">
        <v>39.950000000000003</v>
      </c>
      <c r="X27" s="15" t="s">
        <v>320</v>
      </c>
      <c r="Y27" s="20"/>
      <c r="Z27" s="20"/>
      <c r="AA27" s="25"/>
      <c r="AB27" s="25"/>
      <c r="AC27" s="20"/>
      <c r="AD27" s="25"/>
    </row>
    <row r="28" spans="1:37" x14ac:dyDescent="0.25">
      <c r="A28" s="291"/>
      <c r="B28" s="298"/>
      <c r="C28" s="299"/>
      <c r="D28" s="300"/>
      <c r="E28" s="301"/>
      <c r="F28" s="299"/>
      <c r="G28" s="291"/>
      <c r="H28" s="302"/>
      <c r="I28" s="302"/>
      <c r="J28" s="292"/>
      <c r="K28" s="153"/>
      <c r="L28" s="153"/>
      <c r="M28" s="292"/>
      <c r="N28" s="291"/>
      <c r="O28" s="294"/>
      <c r="P28" s="294"/>
      <c r="Q28" s="291"/>
      <c r="R28" s="291"/>
      <c r="S28" s="291"/>
      <c r="T28" s="291"/>
      <c r="U28" s="15"/>
      <c r="V28" s="19"/>
      <c r="W28" s="177">
        <v>7.2</v>
      </c>
      <c r="X28" s="15" t="s">
        <v>320</v>
      </c>
      <c r="Y28" s="20"/>
      <c r="Z28" s="20"/>
      <c r="AA28" s="25"/>
      <c r="AB28" s="25"/>
      <c r="AC28" s="20"/>
      <c r="AD28" s="25"/>
    </row>
    <row r="29" spans="1:37" x14ac:dyDescent="0.25">
      <c r="A29" s="291"/>
      <c r="B29" s="298"/>
      <c r="C29" s="299"/>
      <c r="D29" s="300"/>
      <c r="E29" s="301"/>
      <c r="F29" s="299"/>
      <c r="G29" s="291"/>
      <c r="H29" s="302"/>
      <c r="I29" s="302"/>
      <c r="J29" s="292"/>
      <c r="K29" s="153"/>
      <c r="L29" s="153"/>
      <c r="M29" s="292"/>
      <c r="N29" s="291"/>
      <c r="O29" s="294"/>
      <c r="P29" s="294"/>
      <c r="Q29" s="291"/>
      <c r="R29" s="291"/>
      <c r="S29" s="291"/>
      <c r="T29" s="291"/>
      <c r="U29" s="15"/>
      <c r="V29" s="19"/>
      <c r="W29" s="177">
        <v>31</v>
      </c>
      <c r="X29" s="15" t="s">
        <v>320</v>
      </c>
      <c r="Y29" s="20"/>
      <c r="Z29" s="20"/>
      <c r="AA29" s="25"/>
      <c r="AB29" s="25"/>
      <c r="AC29" s="20"/>
      <c r="AD29" s="25"/>
    </row>
    <row r="30" spans="1:37" x14ac:dyDescent="0.25">
      <c r="A30" s="291"/>
      <c r="B30" s="298"/>
      <c r="C30" s="299"/>
      <c r="D30" s="300"/>
      <c r="E30" s="301"/>
      <c r="F30" s="299"/>
      <c r="G30" s="291"/>
      <c r="H30" s="302"/>
      <c r="I30" s="302"/>
      <c r="J30" s="292"/>
      <c r="K30" s="153"/>
      <c r="L30" s="153"/>
      <c r="M30" s="292"/>
      <c r="N30" s="291"/>
      <c r="O30" s="294"/>
      <c r="P30" s="294"/>
      <c r="Q30" s="291"/>
      <c r="R30" s="291"/>
      <c r="S30" s="291"/>
      <c r="T30" s="291"/>
      <c r="U30" s="15"/>
      <c r="V30" s="19"/>
      <c r="W30" s="177">
        <v>22.1</v>
      </c>
      <c r="X30" s="15" t="s">
        <v>320</v>
      </c>
      <c r="Y30" s="20"/>
      <c r="Z30" s="20"/>
      <c r="AA30" s="25"/>
      <c r="AB30" s="25"/>
      <c r="AC30" s="20"/>
      <c r="AD30" s="25"/>
    </row>
    <row r="31" spans="1:37" x14ac:dyDescent="0.25">
      <c r="A31" s="291"/>
      <c r="B31" s="298"/>
      <c r="C31" s="299"/>
      <c r="D31" s="300"/>
      <c r="E31" s="301"/>
      <c r="F31" s="299"/>
      <c r="G31" s="291"/>
      <c r="H31" s="302"/>
      <c r="I31" s="302"/>
      <c r="J31" s="292"/>
      <c r="K31" s="153"/>
      <c r="L31" s="153"/>
      <c r="M31" s="292"/>
      <c r="N31" s="291"/>
      <c r="O31" s="294"/>
      <c r="P31" s="294"/>
      <c r="Q31" s="291"/>
      <c r="R31" s="291"/>
      <c r="S31" s="291"/>
      <c r="T31" s="291"/>
      <c r="U31" s="15"/>
      <c r="V31" s="19"/>
      <c r="W31" s="177">
        <v>15.5</v>
      </c>
      <c r="X31" s="15" t="s">
        <v>320</v>
      </c>
      <c r="Y31" s="20"/>
      <c r="Z31" s="20"/>
      <c r="AA31" s="25"/>
      <c r="AB31" s="25"/>
      <c r="AC31" s="20"/>
      <c r="AD31" s="25"/>
    </row>
    <row r="32" spans="1:37" x14ac:dyDescent="0.25">
      <c r="A32" s="291"/>
      <c r="B32" s="298"/>
      <c r="C32" s="303"/>
      <c r="D32" s="300"/>
      <c r="E32" s="301"/>
      <c r="F32" s="299"/>
      <c r="G32" s="291"/>
      <c r="H32" s="302"/>
      <c r="I32" s="302"/>
      <c r="J32" s="292"/>
      <c r="K32" s="153"/>
      <c r="L32" s="153"/>
      <c r="M32" s="292"/>
      <c r="N32" s="291"/>
      <c r="O32" s="294"/>
      <c r="P32" s="294"/>
      <c r="Q32" s="291"/>
      <c r="R32" s="291"/>
      <c r="S32" s="291"/>
      <c r="T32" s="291"/>
      <c r="U32" s="15"/>
      <c r="V32" s="19"/>
      <c r="W32" s="177">
        <v>14.399999999999999</v>
      </c>
      <c r="X32" s="15" t="s">
        <v>320</v>
      </c>
      <c r="Y32" s="20"/>
      <c r="Z32" s="20"/>
      <c r="AA32" s="25"/>
      <c r="AB32" s="25"/>
      <c r="AC32" s="20"/>
      <c r="AD32" s="25"/>
    </row>
    <row r="33" spans="1:30" x14ac:dyDescent="0.25">
      <c r="A33" s="291"/>
      <c r="B33" s="298"/>
      <c r="C33" s="303"/>
      <c r="D33" s="300"/>
      <c r="E33" s="301"/>
      <c r="F33" s="299"/>
      <c r="G33" s="291"/>
      <c r="H33" s="302"/>
      <c r="I33" s="302"/>
      <c r="J33" s="292"/>
      <c r="K33" s="153"/>
      <c r="L33" s="153"/>
      <c r="M33" s="292"/>
      <c r="N33" s="291"/>
      <c r="O33" s="291"/>
      <c r="P33" s="294"/>
      <c r="Q33" s="291"/>
      <c r="R33" s="291"/>
      <c r="S33" s="291"/>
      <c r="T33" s="291"/>
      <c r="U33" s="15"/>
      <c r="V33" s="19"/>
      <c r="W33" s="177">
        <v>7.2</v>
      </c>
      <c r="X33" s="15" t="s">
        <v>320</v>
      </c>
      <c r="Y33" s="20"/>
      <c r="Z33" s="20"/>
      <c r="AA33" s="25"/>
      <c r="AB33" s="25"/>
      <c r="AC33" s="20"/>
      <c r="AD33" s="25"/>
    </row>
    <row r="34" spans="1:30" x14ac:dyDescent="0.25">
      <c r="A34" s="15"/>
      <c r="B34" s="211"/>
      <c r="C34" s="190"/>
      <c r="D34" s="187"/>
      <c r="E34" s="277"/>
      <c r="F34" s="179"/>
      <c r="H34" s="194"/>
      <c r="I34" s="194"/>
      <c r="J34" s="266"/>
      <c r="K34" s="178"/>
      <c r="L34" s="178"/>
      <c r="M34" s="266"/>
      <c r="O34" s="255"/>
      <c r="P34" s="255"/>
      <c r="Q34" s="15"/>
      <c r="R34" s="15"/>
      <c r="S34" s="15"/>
      <c r="T34" s="15"/>
      <c r="U34" s="15"/>
      <c r="V34" s="19" t="s">
        <v>278</v>
      </c>
      <c r="W34" s="177">
        <v>27</v>
      </c>
      <c r="X34" s="15" t="s">
        <v>320</v>
      </c>
      <c r="Y34" s="20"/>
      <c r="Z34" s="20"/>
      <c r="AA34" s="25"/>
      <c r="AB34" s="25"/>
      <c r="AC34" s="20"/>
      <c r="AD34" s="25"/>
    </row>
    <row r="35" spans="1:30" x14ac:dyDescent="0.25">
      <c r="A35" s="15"/>
      <c r="B35" s="211"/>
      <c r="C35" s="190"/>
      <c r="D35" s="187"/>
      <c r="E35" s="277"/>
      <c r="F35" s="179"/>
      <c r="H35" s="194"/>
      <c r="I35" s="194"/>
      <c r="J35" s="266"/>
      <c r="K35" s="178"/>
      <c r="L35" s="178"/>
      <c r="M35" s="266"/>
      <c r="O35" s="255"/>
      <c r="P35" s="255"/>
      <c r="Q35" s="15"/>
      <c r="R35" s="15"/>
      <c r="S35" s="15"/>
      <c r="T35" s="15"/>
      <c r="U35" s="15"/>
      <c r="V35" s="19" t="s">
        <v>279</v>
      </c>
      <c r="W35" s="177">
        <v>31</v>
      </c>
      <c r="X35" s="15" t="s">
        <v>318</v>
      </c>
      <c r="Y35" s="20"/>
      <c r="Z35" s="20"/>
      <c r="AA35" s="25"/>
      <c r="AB35" s="25"/>
      <c r="AC35" s="20"/>
      <c r="AD35" s="25"/>
    </row>
    <row r="36" spans="1:30" x14ac:dyDescent="0.25">
      <c r="A36" s="15"/>
      <c r="B36" s="211"/>
      <c r="C36" s="190"/>
      <c r="D36" s="187"/>
      <c r="E36" s="277"/>
      <c r="F36" s="179"/>
      <c r="H36" s="194"/>
      <c r="I36" s="194"/>
      <c r="J36" s="266"/>
      <c r="K36" s="178"/>
      <c r="L36" s="178"/>
      <c r="M36" s="266"/>
      <c r="O36" s="255"/>
      <c r="P36" s="255"/>
      <c r="Q36" s="15"/>
      <c r="R36" s="15"/>
      <c r="S36" s="15"/>
      <c r="T36" s="15"/>
      <c r="U36" s="15"/>
      <c r="V36" s="19" t="s">
        <v>280</v>
      </c>
      <c r="W36" s="177"/>
      <c r="X36" s="15"/>
      <c r="Y36" s="20"/>
      <c r="Z36" s="20"/>
      <c r="AA36" s="25"/>
      <c r="AB36" s="25"/>
      <c r="AC36" s="20"/>
      <c r="AD36" s="25"/>
    </row>
    <row r="37" spans="1:30" x14ac:dyDescent="0.25">
      <c r="A37" s="15"/>
      <c r="B37" s="211"/>
      <c r="C37" s="190"/>
      <c r="D37" s="187"/>
      <c r="E37" s="277"/>
      <c r="F37" s="179"/>
      <c r="H37" s="194"/>
      <c r="I37" s="194"/>
      <c r="J37" s="266"/>
      <c r="K37" s="178"/>
      <c r="L37" s="178"/>
      <c r="M37" s="266"/>
      <c r="O37" s="255"/>
      <c r="P37" s="255"/>
      <c r="Q37" s="15"/>
      <c r="R37" s="15"/>
      <c r="S37" s="15"/>
      <c r="T37" s="15"/>
      <c r="U37" s="15"/>
      <c r="V37" s="19" t="s">
        <v>281</v>
      </c>
      <c r="W37" s="177"/>
      <c r="X37" s="15"/>
      <c r="Y37" s="20"/>
      <c r="Z37" s="20"/>
      <c r="AA37" s="25"/>
      <c r="AB37" s="25"/>
      <c r="AC37" s="20"/>
      <c r="AD37" s="25"/>
    </row>
    <row r="38" spans="1:30" x14ac:dyDescent="0.25">
      <c r="A38" s="15"/>
      <c r="B38" s="211"/>
      <c r="C38" s="190"/>
      <c r="D38" s="187"/>
      <c r="E38" s="277"/>
      <c r="F38" s="179"/>
      <c r="H38" s="194"/>
      <c r="I38" s="194"/>
      <c r="J38" s="266"/>
      <c r="K38" s="178"/>
      <c r="L38" s="178"/>
      <c r="M38" s="266"/>
      <c r="O38" s="255"/>
      <c r="P38" s="255"/>
      <c r="Q38" s="15"/>
      <c r="R38" s="15"/>
      <c r="S38" s="15"/>
      <c r="T38" s="15"/>
      <c r="U38" s="15"/>
      <c r="V38" s="19" t="s">
        <v>282</v>
      </c>
      <c r="W38" s="177"/>
      <c r="X38" s="15"/>
      <c r="Y38" s="20"/>
      <c r="Z38" s="20"/>
      <c r="AA38" s="25"/>
      <c r="AB38" s="25"/>
      <c r="AC38" s="20"/>
      <c r="AD38" s="25"/>
    </row>
    <row r="39" spans="1:30" x14ac:dyDescent="0.25">
      <c r="A39" s="15"/>
      <c r="B39" s="211"/>
      <c r="C39" s="190"/>
      <c r="D39" s="187"/>
      <c r="E39" s="277"/>
      <c r="F39" s="179"/>
      <c r="H39" s="194"/>
      <c r="I39" s="194"/>
      <c r="J39" s="266"/>
      <c r="K39" s="178"/>
      <c r="L39" s="178"/>
      <c r="M39" s="266"/>
      <c r="O39" s="255"/>
      <c r="P39" s="255"/>
      <c r="Q39" s="15"/>
      <c r="R39" s="15"/>
      <c r="S39" s="15"/>
      <c r="T39" s="15"/>
      <c r="U39" s="15"/>
      <c r="V39" s="19" t="s">
        <v>283</v>
      </c>
      <c r="W39" s="177"/>
      <c r="X39" s="15"/>
      <c r="Y39" s="20"/>
      <c r="Z39" s="20"/>
      <c r="AA39" s="25"/>
      <c r="AB39" s="25"/>
      <c r="AC39" s="20"/>
      <c r="AD39" s="25"/>
    </row>
    <row r="40" spans="1:30" x14ac:dyDescent="0.25">
      <c r="A40" s="15"/>
      <c r="B40" s="211"/>
      <c r="C40" s="190"/>
      <c r="D40" s="187"/>
      <c r="E40" s="277"/>
      <c r="F40" s="179"/>
      <c r="H40" s="194"/>
      <c r="I40" s="194"/>
      <c r="J40" s="266"/>
      <c r="K40" s="178"/>
      <c r="L40" s="178"/>
      <c r="M40" s="266"/>
      <c r="O40" s="255"/>
      <c r="P40" s="255"/>
      <c r="Q40" s="15"/>
      <c r="R40" s="15"/>
      <c r="S40" s="15"/>
      <c r="T40" s="15"/>
      <c r="U40" s="15"/>
      <c r="V40" s="19" t="s">
        <v>284</v>
      </c>
      <c r="W40" s="177"/>
      <c r="X40" s="15"/>
      <c r="Y40" s="20"/>
      <c r="Z40" s="20"/>
      <c r="AA40" s="25"/>
      <c r="AB40" s="25"/>
      <c r="AC40" s="20"/>
      <c r="AD40" s="25"/>
    </row>
    <row r="41" spans="1:30" x14ac:dyDescent="0.25">
      <c r="A41" s="15"/>
      <c r="B41" s="211"/>
      <c r="C41" s="190"/>
      <c r="D41" s="187"/>
      <c r="E41" s="277"/>
      <c r="F41" s="179"/>
      <c r="H41" s="194"/>
      <c r="I41" s="194"/>
      <c r="J41" s="266"/>
      <c r="K41" s="178"/>
      <c r="L41" s="178"/>
      <c r="M41" s="266"/>
      <c r="O41" s="255"/>
      <c r="P41" s="255"/>
      <c r="Q41" s="15"/>
      <c r="R41" s="15"/>
      <c r="S41" s="15"/>
      <c r="T41" s="15"/>
      <c r="U41" s="15"/>
      <c r="V41" s="19" t="s">
        <v>285</v>
      </c>
      <c r="W41" s="177"/>
      <c r="X41" s="15"/>
      <c r="Y41" s="20"/>
      <c r="Z41" s="20"/>
      <c r="AA41" s="25"/>
      <c r="AB41" s="25"/>
      <c r="AC41" s="20"/>
      <c r="AD41" s="25"/>
    </row>
    <row r="42" spans="1:30" x14ac:dyDescent="0.25">
      <c r="A42" s="15"/>
      <c r="B42" s="211"/>
      <c r="C42" s="190"/>
      <c r="D42" s="187"/>
      <c r="E42" s="277"/>
      <c r="F42" s="179"/>
      <c r="H42" s="194"/>
      <c r="I42" s="194"/>
      <c r="J42" s="266"/>
      <c r="K42" s="178"/>
      <c r="L42" s="178"/>
      <c r="M42" s="266"/>
      <c r="O42" s="255"/>
      <c r="P42" s="255"/>
      <c r="Q42" s="15"/>
      <c r="R42" s="15"/>
      <c r="S42" s="15"/>
      <c r="T42" s="15"/>
      <c r="U42" s="15"/>
      <c r="V42" s="19" t="s">
        <v>286</v>
      </c>
      <c r="W42" s="177"/>
      <c r="X42" s="15"/>
      <c r="Y42" s="20"/>
      <c r="Z42" s="20"/>
      <c r="AA42" s="25"/>
      <c r="AB42" s="25"/>
      <c r="AC42" s="20"/>
      <c r="AD42" s="25"/>
    </row>
    <row r="43" spans="1:30" x14ac:dyDescent="0.25">
      <c r="A43" s="15"/>
      <c r="B43" s="211"/>
      <c r="C43" s="190"/>
      <c r="D43" s="187"/>
      <c r="E43" s="277"/>
      <c r="F43" s="179"/>
      <c r="H43" s="194"/>
      <c r="I43" s="194"/>
      <c r="J43" s="266"/>
      <c r="K43" s="178"/>
      <c r="L43" s="178"/>
      <c r="M43" s="266"/>
      <c r="O43" s="255"/>
      <c r="P43" s="255"/>
      <c r="Q43" s="15"/>
      <c r="R43" s="15"/>
      <c r="S43" s="15"/>
      <c r="T43" s="15"/>
      <c r="U43" s="15"/>
      <c r="V43" s="19" t="s">
        <v>287</v>
      </c>
      <c r="W43" s="177"/>
      <c r="X43" s="15"/>
      <c r="Y43" s="20"/>
      <c r="Z43" s="20"/>
      <c r="AA43" s="25"/>
      <c r="AB43" s="25"/>
      <c r="AC43" s="20"/>
      <c r="AD43" s="25"/>
    </row>
    <row r="44" spans="1:30" x14ac:dyDescent="0.25">
      <c r="A44" s="15"/>
      <c r="B44" s="211"/>
      <c r="C44" s="190"/>
      <c r="D44" s="187"/>
      <c r="E44" s="277"/>
      <c r="F44" s="179"/>
      <c r="H44" s="194"/>
      <c r="I44" s="194"/>
      <c r="J44" s="266"/>
      <c r="K44" s="178"/>
      <c r="L44" s="178"/>
      <c r="M44" s="266"/>
      <c r="O44" s="255"/>
      <c r="P44" s="255"/>
      <c r="Q44" s="15"/>
      <c r="R44" s="15"/>
      <c r="S44" s="15"/>
      <c r="T44" s="15"/>
      <c r="U44" s="15"/>
      <c r="V44" s="180"/>
      <c r="W44" s="177"/>
      <c r="X44" s="15"/>
      <c r="Y44" s="20"/>
      <c r="Z44" s="20"/>
      <c r="AA44" s="25"/>
      <c r="AB44" s="25"/>
      <c r="AC44" s="20"/>
      <c r="AD44" s="25"/>
    </row>
    <row r="45" spans="1:30" x14ac:dyDescent="0.25">
      <c r="A45" s="15"/>
      <c r="B45" s="211"/>
      <c r="C45" s="190"/>
      <c r="D45" s="187"/>
      <c r="E45" s="277"/>
      <c r="F45" s="179"/>
      <c r="H45" s="194"/>
      <c r="I45" s="194"/>
      <c r="J45" s="266"/>
      <c r="K45" s="178"/>
      <c r="L45" s="178"/>
      <c r="M45" s="266"/>
      <c r="O45" s="255"/>
      <c r="P45" s="255"/>
      <c r="Q45" s="15"/>
      <c r="R45" s="15"/>
      <c r="S45" s="15"/>
      <c r="T45" s="15"/>
      <c r="U45" s="15"/>
      <c r="V45" s="180"/>
      <c r="W45" s="177"/>
      <c r="X45" s="15"/>
      <c r="Y45" s="15"/>
      <c r="Z45" s="161"/>
      <c r="AA45" s="11"/>
    </row>
    <row r="46" spans="1:30" x14ac:dyDescent="0.25">
      <c r="A46" s="15"/>
      <c r="B46" s="211"/>
      <c r="C46" s="190"/>
      <c r="D46" s="187"/>
      <c r="E46" s="277"/>
      <c r="F46" s="179"/>
      <c r="H46" s="194"/>
      <c r="I46" s="194"/>
      <c r="J46" s="266"/>
      <c r="K46" s="178"/>
      <c r="L46" s="178"/>
      <c r="M46" s="266"/>
      <c r="O46" s="255"/>
      <c r="P46" s="255"/>
      <c r="Q46" s="15"/>
      <c r="R46" s="15"/>
      <c r="S46" s="15"/>
      <c r="T46" s="15"/>
      <c r="U46" s="15"/>
      <c r="V46" s="180"/>
      <c r="W46" s="177"/>
      <c r="X46" s="15"/>
      <c r="Y46" s="15"/>
      <c r="Z46" s="161"/>
      <c r="AA46" s="11"/>
    </row>
    <row r="47" spans="1:30" x14ac:dyDescent="0.25">
      <c r="A47" s="15"/>
      <c r="B47" s="211"/>
      <c r="C47" s="190"/>
      <c r="D47" s="187"/>
      <c r="E47" s="277"/>
      <c r="F47" s="179"/>
      <c r="H47" s="194"/>
      <c r="I47" s="194"/>
      <c r="J47" s="266"/>
      <c r="K47" s="178"/>
      <c r="L47" s="178"/>
      <c r="M47" s="266"/>
      <c r="O47" s="255"/>
      <c r="P47" s="255"/>
      <c r="Q47" s="15"/>
      <c r="R47" s="15"/>
      <c r="S47" s="15"/>
      <c r="T47" s="15"/>
      <c r="U47" s="15"/>
      <c r="V47" s="180"/>
      <c r="W47" s="177"/>
      <c r="X47" s="15"/>
      <c r="Y47" s="15"/>
      <c r="Z47" s="161"/>
      <c r="AA47" s="11"/>
    </row>
    <row r="48" spans="1:30" x14ac:dyDescent="0.25">
      <c r="A48" s="15"/>
      <c r="B48" s="211"/>
      <c r="C48" s="190"/>
      <c r="D48" s="187"/>
      <c r="E48" s="277"/>
      <c r="F48" s="179"/>
      <c r="H48" s="194"/>
      <c r="I48" s="194"/>
      <c r="J48" s="266"/>
      <c r="K48" s="178"/>
      <c r="L48" s="178"/>
      <c r="M48" s="266"/>
      <c r="O48" s="255"/>
      <c r="P48" s="255"/>
      <c r="Q48" s="15"/>
      <c r="R48" s="15"/>
      <c r="S48" s="15"/>
      <c r="T48" s="15"/>
      <c r="U48" s="15"/>
      <c r="V48" s="180"/>
      <c r="W48" s="177"/>
      <c r="X48" s="15"/>
      <c r="Y48" s="15"/>
      <c r="Z48" s="161"/>
      <c r="AA48" s="11"/>
    </row>
    <row r="49" spans="1:27" x14ac:dyDescent="0.25">
      <c r="A49" s="15"/>
      <c r="B49" s="211"/>
      <c r="C49" s="190"/>
      <c r="D49" s="187"/>
      <c r="E49" s="277"/>
      <c r="F49" s="179"/>
      <c r="H49" s="194"/>
      <c r="I49" s="194"/>
      <c r="J49" s="266"/>
      <c r="K49" s="178"/>
      <c r="L49" s="178"/>
      <c r="M49" s="266"/>
      <c r="O49" s="255"/>
      <c r="P49" s="255"/>
      <c r="Q49" s="15"/>
      <c r="R49" s="15"/>
      <c r="S49" s="15"/>
      <c r="T49" s="15"/>
      <c r="U49" s="15"/>
      <c r="V49" s="180"/>
      <c r="W49" s="177"/>
      <c r="X49" s="15"/>
      <c r="Y49" s="15"/>
      <c r="Z49" s="161"/>
      <c r="AA49" s="11"/>
    </row>
    <row r="50" spans="1:27" x14ac:dyDescent="0.25">
      <c r="A50" s="15"/>
      <c r="B50" s="211"/>
      <c r="C50" s="190"/>
      <c r="D50" s="187"/>
      <c r="E50" s="277"/>
      <c r="F50" s="179"/>
      <c r="H50" s="194"/>
      <c r="I50" s="194"/>
      <c r="J50" s="266"/>
      <c r="K50" s="178"/>
      <c r="L50" s="178"/>
      <c r="M50" s="266"/>
      <c r="O50" s="255"/>
      <c r="P50" s="255"/>
      <c r="Q50" s="15"/>
      <c r="R50" s="15"/>
      <c r="S50" s="15"/>
      <c r="T50" s="15"/>
      <c r="U50" s="15"/>
      <c r="V50" s="180"/>
      <c r="W50" s="177"/>
      <c r="X50" s="15"/>
      <c r="Y50" s="15"/>
      <c r="Z50" s="161"/>
      <c r="AA50" s="11"/>
    </row>
    <row r="51" spans="1:27" x14ac:dyDescent="0.25">
      <c r="A51" s="15"/>
      <c r="B51" s="211"/>
      <c r="C51" s="190"/>
      <c r="D51" s="187"/>
      <c r="E51" s="277"/>
      <c r="F51" s="179"/>
      <c r="H51" s="194"/>
      <c r="I51" s="194"/>
      <c r="J51" s="266"/>
      <c r="K51" s="178"/>
      <c r="L51" s="178"/>
      <c r="M51" s="266"/>
      <c r="O51" s="255"/>
      <c r="P51" s="255"/>
      <c r="Q51" s="15"/>
      <c r="R51" s="15"/>
      <c r="S51" s="15"/>
      <c r="T51" s="15"/>
      <c r="U51" s="15"/>
      <c r="V51" s="180"/>
      <c r="W51" s="177"/>
      <c r="X51" s="15"/>
      <c r="Y51" s="15"/>
      <c r="Z51" s="161"/>
      <c r="AA51" s="11"/>
    </row>
    <row r="52" spans="1:27" x14ac:dyDescent="0.25">
      <c r="A52" s="15"/>
      <c r="B52" s="211"/>
      <c r="C52" s="190"/>
      <c r="D52" s="187"/>
      <c r="E52" s="277"/>
      <c r="F52" s="179"/>
      <c r="H52" s="194"/>
      <c r="I52" s="194"/>
      <c r="J52" s="266"/>
      <c r="K52" s="178"/>
      <c r="L52" s="178"/>
      <c r="M52" s="266"/>
      <c r="O52" s="255"/>
      <c r="P52" s="255"/>
      <c r="Q52" s="15"/>
      <c r="R52" s="15"/>
      <c r="S52" s="15"/>
      <c r="T52" s="15"/>
      <c r="U52" s="15"/>
      <c r="V52" s="180"/>
      <c r="W52" s="177"/>
      <c r="X52" s="15"/>
      <c r="Y52" s="15"/>
      <c r="Z52" s="161"/>
      <c r="AA52" s="11"/>
    </row>
    <row r="53" spans="1:27" x14ac:dyDescent="0.25">
      <c r="A53" s="15"/>
      <c r="B53" s="211"/>
      <c r="C53" s="190"/>
      <c r="D53" s="187"/>
      <c r="E53" s="277"/>
      <c r="F53" s="179"/>
      <c r="H53" s="194"/>
      <c r="I53" s="194"/>
      <c r="J53" s="266"/>
      <c r="K53" s="178"/>
      <c r="L53" s="178"/>
      <c r="M53" s="266"/>
      <c r="O53" s="255"/>
      <c r="P53" s="255"/>
      <c r="Q53" s="15"/>
      <c r="R53" s="15"/>
      <c r="S53" s="15"/>
      <c r="T53" s="15"/>
      <c r="U53" s="15"/>
      <c r="V53" s="180"/>
      <c r="W53" s="177"/>
      <c r="X53" s="15"/>
      <c r="Y53" s="15"/>
      <c r="Z53" s="161"/>
      <c r="AA53" s="11"/>
    </row>
    <row r="54" spans="1:27" x14ac:dyDescent="0.25">
      <c r="A54" s="15"/>
      <c r="B54" s="211"/>
      <c r="C54" s="190"/>
      <c r="D54" s="187"/>
      <c r="E54" s="277"/>
      <c r="F54" s="179"/>
      <c r="H54" s="194"/>
      <c r="I54" s="194"/>
      <c r="J54" s="266"/>
      <c r="K54" s="178"/>
      <c r="L54" s="178"/>
      <c r="M54" s="266"/>
      <c r="O54" s="255"/>
      <c r="P54" s="255"/>
      <c r="Q54" s="15"/>
      <c r="R54" s="15"/>
      <c r="S54" s="15"/>
      <c r="T54" s="15"/>
      <c r="U54" s="15"/>
      <c r="V54" s="180"/>
      <c r="W54" s="177"/>
      <c r="X54" s="15"/>
      <c r="Y54" s="15"/>
      <c r="Z54" s="161"/>
      <c r="AA54" s="11"/>
    </row>
    <row r="55" spans="1:27" x14ac:dyDescent="0.25">
      <c r="B55" s="212"/>
      <c r="C55" s="191"/>
      <c r="F55" s="16"/>
      <c r="K55" s="2"/>
      <c r="L55" s="2"/>
      <c r="V55" s="8"/>
      <c r="W55" s="124"/>
      <c r="AA55" s="11"/>
    </row>
    <row r="56" spans="1:27" x14ac:dyDescent="0.25">
      <c r="B56" s="212"/>
      <c r="C56" s="191"/>
      <c r="F56" s="16"/>
      <c r="K56" s="2"/>
      <c r="L56" s="2"/>
      <c r="V56" s="8"/>
      <c r="AA56" s="11"/>
    </row>
    <row r="57" spans="1:27" x14ac:dyDescent="0.25">
      <c r="B57" s="212"/>
      <c r="C57" s="191"/>
      <c r="F57" s="16"/>
      <c r="K57" s="2"/>
      <c r="L57" s="2"/>
      <c r="V57" s="8"/>
      <c r="AA57" s="11"/>
    </row>
    <row r="58" spans="1:27" x14ac:dyDescent="0.25">
      <c r="B58" s="212"/>
      <c r="C58" s="191"/>
      <c r="F58" s="16"/>
      <c r="K58" s="2"/>
      <c r="L58" s="2"/>
      <c r="V58" s="8"/>
      <c r="AA58" s="11"/>
    </row>
    <row r="59" spans="1:27" x14ac:dyDescent="0.25">
      <c r="B59" s="212"/>
      <c r="C59" s="191"/>
      <c r="F59" s="16"/>
      <c r="K59" s="2"/>
      <c r="L59" s="2"/>
      <c r="V59" s="8"/>
      <c r="AA59" s="11"/>
    </row>
    <row r="60" spans="1:27" x14ac:dyDescent="0.25">
      <c r="B60" s="212"/>
      <c r="C60" s="191"/>
      <c r="F60" s="16"/>
      <c r="K60" s="2"/>
      <c r="L60" s="2"/>
      <c r="V60" s="8"/>
      <c r="AA60" s="11"/>
    </row>
    <row r="61" spans="1:27" x14ac:dyDescent="0.25">
      <c r="B61" s="212"/>
      <c r="C61" s="191"/>
      <c r="F61" s="16"/>
      <c r="K61" s="2"/>
      <c r="L61" s="2"/>
      <c r="V61" s="8"/>
      <c r="AA61" s="11"/>
    </row>
    <row r="62" spans="1:27" x14ac:dyDescent="0.25">
      <c r="B62" s="212"/>
      <c r="C62" s="191"/>
      <c r="F62" s="16"/>
      <c r="K62" s="2"/>
      <c r="L62" s="2"/>
      <c r="V62" s="8"/>
      <c r="AA62" s="11"/>
    </row>
    <row r="63" spans="1:27" x14ac:dyDescent="0.25">
      <c r="B63" s="212"/>
      <c r="C63" s="191"/>
      <c r="F63" s="16"/>
      <c r="K63" s="2"/>
      <c r="L63" s="2"/>
      <c r="V63" s="8"/>
      <c r="AA63" s="11"/>
    </row>
    <row r="64" spans="1:27" x14ac:dyDescent="0.25">
      <c r="B64" s="213"/>
      <c r="C64" s="191"/>
      <c r="F64" s="16"/>
      <c r="K64" s="2"/>
      <c r="L64" s="2"/>
      <c r="V64" s="8"/>
      <c r="AA64" s="11"/>
    </row>
    <row r="65" spans="2:27" x14ac:dyDescent="0.25">
      <c r="B65" s="213"/>
      <c r="C65" s="191"/>
      <c r="D65" s="188"/>
      <c r="F65" s="16"/>
      <c r="K65" s="2"/>
      <c r="L65" s="2"/>
      <c r="V65" s="8"/>
      <c r="AA65" s="11"/>
    </row>
    <row r="66" spans="2:27" x14ac:dyDescent="0.25">
      <c r="B66" s="213"/>
      <c r="C66" s="191"/>
      <c r="F66" s="16"/>
      <c r="K66" s="2"/>
      <c r="L66" s="2"/>
      <c r="V66" s="8"/>
      <c r="AA66" s="11"/>
    </row>
    <row r="67" spans="2:27" x14ac:dyDescent="0.25">
      <c r="B67" s="212"/>
      <c r="C67" s="191"/>
      <c r="F67" s="16"/>
      <c r="K67" s="2"/>
      <c r="L67" s="2"/>
      <c r="V67" s="8"/>
      <c r="AA67" s="11"/>
    </row>
    <row r="68" spans="2:27" x14ac:dyDescent="0.25">
      <c r="C68" s="191"/>
      <c r="F68" s="16"/>
      <c r="K68" s="2"/>
      <c r="L68" s="2"/>
      <c r="V68" s="8"/>
      <c r="AA68" s="11"/>
    </row>
    <row r="69" spans="2:27" x14ac:dyDescent="0.25">
      <c r="C69" s="191"/>
      <c r="F69" s="16"/>
      <c r="K69" s="2"/>
      <c r="L69" s="2"/>
      <c r="V69" s="8"/>
      <c r="AA69" s="11"/>
    </row>
    <row r="70" spans="2:27" x14ac:dyDescent="0.25">
      <c r="C70" s="191"/>
      <c r="F70" s="16"/>
      <c r="K70" s="2"/>
      <c r="L70" s="2"/>
      <c r="V70" s="8"/>
      <c r="AA70" s="11"/>
    </row>
    <row r="71" spans="2:27" x14ac:dyDescent="0.25">
      <c r="C71" s="191"/>
      <c r="F71" s="16"/>
      <c r="K71" s="2"/>
      <c r="L71" s="2"/>
      <c r="V71" s="8"/>
      <c r="AA71" s="11"/>
    </row>
    <row r="72" spans="2:27" x14ac:dyDescent="0.25">
      <c r="C72" s="191"/>
      <c r="F72" s="16"/>
      <c r="K72" s="2"/>
      <c r="L72" s="2"/>
      <c r="V72" s="8"/>
      <c r="AA72" s="11"/>
    </row>
    <row r="73" spans="2:27" x14ac:dyDescent="0.25">
      <c r="C73" s="191"/>
      <c r="F73" s="16"/>
      <c r="K73" s="2"/>
      <c r="L73" s="2"/>
      <c r="V73" s="8"/>
      <c r="AA73" s="11"/>
    </row>
    <row r="74" spans="2:27" x14ac:dyDescent="0.25">
      <c r="C74" s="191"/>
      <c r="F74" s="16"/>
      <c r="K74" s="2"/>
      <c r="L74" s="2"/>
      <c r="V74" s="8"/>
      <c r="AA74" s="11"/>
    </row>
    <row r="75" spans="2:27" x14ac:dyDescent="0.25">
      <c r="C75" s="191"/>
      <c r="F75" s="16"/>
      <c r="K75" s="2"/>
      <c r="L75" s="2"/>
      <c r="V75" s="8"/>
      <c r="AA75" s="11"/>
    </row>
    <row r="76" spans="2:27" x14ac:dyDescent="0.25">
      <c r="C76" s="191"/>
      <c r="F76" s="16"/>
      <c r="K76" s="2"/>
      <c r="L76" s="2"/>
      <c r="V76" s="8"/>
      <c r="AA76" s="11"/>
    </row>
    <row r="77" spans="2:27" x14ac:dyDescent="0.25">
      <c r="C77" s="191"/>
      <c r="F77" s="16"/>
      <c r="K77" s="2"/>
      <c r="L77" s="2"/>
      <c r="V77" s="8"/>
      <c r="AA77" s="11"/>
    </row>
    <row r="78" spans="2:27" x14ac:dyDescent="0.25">
      <c r="C78" s="191"/>
      <c r="F78" s="16"/>
      <c r="K78" s="2"/>
      <c r="L78" s="2"/>
      <c r="V78" s="8"/>
      <c r="AA78" s="11"/>
    </row>
    <row r="79" spans="2:27" x14ac:dyDescent="0.25">
      <c r="C79" s="191"/>
      <c r="F79" s="16"/>
      <c r="K79" s="2"/>
      <c r="L79" s="2"/>
      <c r="V79" s="8"/>
      <c r="AA79" s="11"/>
    </row>
    <row r="80" spans="2:27" x14ac:dyDescent="0.25">
      <c r="C80" s="191"/>
      <c r="F80" s="16"/>
      <c r="K80" s="2"/>
      <c r="L80" s="2"/>
      <c r="V80" s="8"/>
      <c r="AA80" s="11"/>
    </row>
    <row r="81" spans="3:27" x14ac:dyDescent="0.25">
      <c r="C81" s="191"/>
      <c r="F81" s="16"/>
      <c r="K81" s="2"/>
      <c r="L81" s="2"/>
      <c r="V81" s="8"/>
      <c r="AA81" s="11"/>
    </row>
    <row r="82" spans="3:27" x14ac:dyDescent="0.25">
      <c r="C82" s="191"/>
      <c r="F82" s="16"/>
      <c r="K82" s="2"/>
      <c r="L82" s="2"/>
      <c r="V82" s="8"/>
      <c r="AA82" s="11"/>
    </row>
    <row r="83" spans="3:27" x14ac:dyDescent="0.25">
      <c r="C83" s="191"/>
      <c r="F83" s="16"/>
      <c r="K83" s="2"/>
      <c r="L83" s="2"/>
      <c r="V83" s="8"/>
      <c r="AA83" s="11"/>
    </row>
    <row r="84" spans="3:27" x14ac:dyDescent="0.25">
      <c r="C84" s="191"/>
      <c r="F84" s="16"/>
      <c r="K84" s="2"/>
      <c r="L84" s="2"/>
      <c r="V84" s="8"/>
      <c r="AA84" s="11"/>
    </row>
    <row r="85" spans="3:27" x14ac:dyDescent="0.25">
      <c r="C85" s="191"/>
      <c r="F85" s="16"/>
      <c r="K85" s="2"/>
      <c r="L85" s="2"/>
      <c r="V85" s="8"/>
      <c r="AA85" s="11"/>
    </row>
    <row r="86" spans="3:27" x14ac:dyDescent="0.25">
      <c r="C86" s="191"/>
      <c r="F86" s="16"/>
      <c r="K86" s="2"/>
      <c r="L86" s="2"/>
      <c r="V86" s="8"/>
      <c r="AA86" s="11"/>
    </row>
    <row r="87" spans="3:27" x14ac:dyDescent="0.25">
      <c r="C87" s="191"/>
      <c r="F87" s="16"/>
      <c r="K87" s="2"/>
      <c r="L87" s="2"/>
      <c r="V87" s="8"/>
      <c r="AA87" s="11"/>
    </row>
    <row r="88" spans="3:27" x14ac:dyDescent="0.25">
      <c r="C88" s="191"/>
      <c r="F88" s="16"/>
      <c r="K88" s="2"/>
      <c r="L88" s="2"/>
      <c r="V88" s="8"/>
      <c r="AA88" s="11"/>
    </row>
    <row r="89" spans="3:27" x14ac:dyDescent="0.25">
      <c r="C89" s="191"/>
      <c r="F89" s="16"/>
      <c r="K89" s="2"/>
      <c r="L89" s="2"/>
      <c r="V89" s="8"/>
      <c r="AA89" s="11"/>
    </row>
    <row r="90" spans="3:27" x14ac:dyDescent="0.25">
      <c r="C90" s="191"/>
      <c r="F90" s="16"/>
      <c r="K90" s="2"/>
      <c r="L90" s="2"/>
      <c r="V90" s="8"/>
      <c r="AA90" s="11"/>
    </row>
    <row r="91" spans="3:27" x14ac:dyDescent="0.25">
      <c r="C91" s="191"/>
      <c r="F91" s="16"/>
      <c r="K91" s="2"/>
      <c r="L91" s="2"/>
      <c r="V91" s="8"/>
      <c r="AA91" s="11"/>
    </row>
    <row r="92" spans="3:27" x14ac:dyDescent="0.25">
      <c r="C92" s="191"/>
      <c r="F92" s="16"/>
      <c r="K92" s="2"/>
      <c r="L92" s="2"/>
      <c r="V92" s="8"/>
      <c r="AA92" s="11"/>
    </row>
    <row r="93" spans="3:27" x14ac:dyDescent="0.25">
      <c r="C93" s="191"/>
      <c r="F93" s="16"/>
      <c r="K93" s="2"/>
      <c r="L93" s="2"/>
      <c r="V93" s="8"/>
      <c r="AA93" s="11"/>
    </row>
    <row r="94" spans="3:27" x14ac:dyDescent="0.25">
      <c r="C94" s="191"/>
      <c r="F94" s="16"/>
      <c r="K94" s="2"/>
      <c r="L94" s="2"/>
      <c r="V94" s="8"/>
      <c r="AA94" s="11"/>
    </row>
    <row r="95" spans="3:27" x14ac:dyDescent="0.25">
      <c r="C95" s="191"/>
      <c r="F95" s="16"/>
      <c r="K95" s="2"/>
      <c r="L95" s="2"/>
      <c r="V95" s="8"/>
      <c r="AA95" s="11"/>
    </row>
    <row r="96" spans="3:27" x14ac:dyDescent="0.25">
      <c r="C96" s="191"/>
      <c r="F96" s="16"/>
      <c r="K96" s="2"/>
      <c r="L96" s="2"/>
      <c r="V96" s="8"/>
      <c r="AA96" s="11"/>
    </row>
    <row r="97" spans="2:31" x14ac:dyDescent="0.25">
      <c r="C97" s="191"/>
      <c r="F97" s="16"/>
      <c r="K97" s="2"/>
      <c r="L97" s="2"/>
      <c r="V97" s="8"/>
      <c r="AA97" s="11"/>
    </row>
    <row r="98" spans="2:31" x14ac:dyDescent="0.25">
      <c r="C98" s="191"/>
      <c r="F98" s="16"/>
      <c r="K98" s="2"/>
      <c r="L98" s="2"/>
      <c r="V98" s="8"/>
      <c r="AA98" s="11"/>
    </row>
    <row r="99" spans="2:31" x14ac:dyDescent="0.25">
      <c r="C99" s="191"/>
      <c r="F99" s="16"/>
      <c r="K99" s="2"/>
      <c r="L99" s="2"/>
      <c r="V99" s="8"/>
      <c r="AA99" s="11"/>
    </row>
    <row r="100" spans="2:31" x14ac:dyDescent="0.25">
      <c r="C100" s="191"/>
      <c r="F100" s="16"/>
      <c r="K100" s="2"/>
      <c r="L100" s="2"/>
      <c r="V100" s="8"/>
      <c r="AA100" s="11"/>
    </row>
    <row r="101" spans="2:31" x14ac:dyDescent="0.25">
      <c r="C101" s="191"/>
      <c r="F101" s="16"/>
      <c r="K101" s="2"/>
      <c r="L101" s="2"/>
      <c r="V101" s="8"/>
      <c r="AA101" s="11"/>
    </row>
    <row r="102" spans="2:31" s="5" customFormat="1" x14ac:dyDescent="0.25">
      <c r="B102" s="214"/>
      <c r="C102" s="192"/>
      <c r="D102" s="189"/>
      <c r="E102" s="279"/>
      <c r="F102" s="18"/>
      <c r="H102" s="195"/>
      <c r="I102" s="195"/>
      <c r="J102" s="268"/>
      <c r="K102" s="4"/>
      <c r="L102" s="4"/>
      <c r="M102" s="268"/>
      <c r="N102" s="261"/>
      <c r="O102" s="256"/>
      <c r="P102" s="256"/>
      <c r="W102" s="126"/>
      <c r="Z102" s="158"/>
      <c r="AA102" s="10"/>
      <c r="AB102" s="13"/>
      <c r="AC102" s="55"/>
      <c r="AD102"/>
      <c r="AE102" s="3"/>
    </row>
    <row r="103" spans="2:31" x14ac:dyDescent="0.25">
      <c r="F103" s="16"/>
      <c r="K103" s="2"/>
      <c r="L103" s="2"/>
    </row>
    <row r="104" spans="2:31" x14ac:dyDescent="0.25">
      <c r="F104" s="16"/>
      <c r="K104" s="2"/>
      <c r="L104" s="2"/>
    </row>
    <row r="105" spans="2:31" x14ac:dyDescent="0.25">
      <c r="F105" s="16"/>
      <c r="K105" s="2"/>
      <c r="L105" s="2"/>
    </row>
    <row r="106" spans="2:31" x14ac:dyDescent="0.25">
      <c r="F106" s="16"/>
      <c r="K106" s="2"/>
      <c r="L106" s="2"/>
    </row>
    <row r="107" spans="2:31" x14ac:dyDescent="0.25">
      <c r="F107" s="16"/>
      <c r="K107" s="2"/>
      <c r="L107" s="2"/>
    </row>
    <row r="108" spans="2:31" x14ac:dyDescent="0.25">
      <c r="F108" s="16"/>
      <c r="K108" s="2"/>
      <c r="L108" s="2"/>
    </row>
    <row r="109" spans="2:31" x14ac:dyDescent="0.25">
      <c r="F109" s="16"/>
      <c r="K109" s="2"/>
      <c r="L109" s="2"/>
    </row>
    <row r="110" spans="2:31" x14ac:dyDescent="0.25">
      <c r="F110" s="16"/>
      <c r="K110" s="2"/>
      <c r="L110" s="2"/>
    </row>
    <row r="111" spans="2:31" x14ac:dyDescent="0.25">
      <c r="F111" s="16"/>
      <c r="K111" s="2"/>
      <c r="L111" s="2"/>
    </row>
    <row r="112" spans="2:31" x14ac:dyDescent="0.25">
      <c r="F112" s="16"/>
      <c r="K112" s="2"/>
      <c r="L112" s="2"/>
    </row>
    <row r="113" spans="6:12" x14ac:dyDescent="0.25">
      <c r="F113" s="16"/>
      <c r="K113" s="2"/>
      <c r="L113" s="2"/>
    </row>
    <row r="114" spans="6:12" x14ac:dyDescent="0.25">
      <c r="F114" s="16"/>
      <c r="K114" s="2"/>
      <c r="L114" s="2"/>
    </row>
    <row r="115" spans="6:12" x14ac:dyDescent="0.25">
      <c r="F115" s="16"/>
      <c r="K115" s="2"/>
      <c r="L115" s="2"/>
    </row>
    <row r="116" spans="6:12" x14ac:dyDescent="0.25">
      <c r="F116" s="16"/>
      <c r="K116" s="2"/>
      <c r="L116" s="2"/>
    </row>
    <row r="117" spans="6:12" x14ac:dyDescent="0.25">
      <c r="F117" s="16"/>
      <c r="K117" s="2"/>
      <c r="L117" s="2"/>
    </row>
    <row r="118" spans="6:12" x14ac:dyDescent="0.25">
      <c r="F118" s="16"/>
      <c r="K118" s="2"/>
      <c r="L118" s="2"/>
    </row>
    <row r="119" spans="6:12" x14ac:dyDescent="0.25">
      <c r="F119" s="16"/>
      <c r="K119" s="2"/>
      <c r="L119" s="2"/>
    </row>
    <row r="120" spans="6:12" x14ac:dyDescent="0.25">
      <c r="F120" s="16"/>
      <c r="K120" s="2"/>
      <c r="L120" s="2"/>
    </row>
    <row r="121" spans="6:12" x14ac:dyDescent="0.25">
      <c r="F121" s="16"/>
      <c r="K121" s="2"/>
      <c r="L121" s="2"/>
    </row>
    <row r="122" spans="6:12" x14ac:dyDescent="0.25">
      <c r="F122" s="16"/>
      <c r="K122" s="2"/>
      <c r="L122" s="2"/>
    </row>
    <row r="123" spans="6:12" x14ac:dyDescent="0.25">
      <c r="F123" s="16"/>
      <c r="K123" s="2"/>
      <c r="L123" s="2"/>
    </row>
    <row r="124" spans="6:12" x14ac:dyDescent="0.25">
      <c r="F124" s="16"/>
      <c r="K124" s="2"/>
      <c r="L124" s="2"/>
    </row>
    <row r="125" spans="6:12" x14ac:dyDescent="0.25">
      <c r="F125" s="16"/>
      <c r="K125" s="2"/>
      <c r="L125" s="2"/>
    </row>
    <row r="126" spans="6:12" x14ac:dyDescent="0.25">
      <c r="F126" s="16"/>
      <c r="K126" s="2"/>
      <c r="L126" s="2"/>
    </row>
    <row r="127" spans="6:12" x14ac:dyDescent="0.25">
      <c r="F127" s="16"/>
      <c r="K127" s="2"/>
      <c r="L127" s="2"/>
    </row>
    <row r="128" spans="6:12" x14ac:dyDescent="0.25">
      <c r="F128" s="16"/>
      <c r="K128" s="2"/>
      <c r="L128" s="2"/>
    </row>
    <row r="129" spans="6:12" x14ac:dyDescent="0.25">
      <c r="F129" s="16"/>
      <c r="K129" s="2"/>
      <c r="L129" s="2"/>
    </row>
    <row r="130" spans="6:12" x14ac:dyDescent="0.25">
      <c r="F130" s="16"/>
      <c r="K130" s="2"/>
      <c r="L130" s="2"/>
    </row>
    <row r="131" spans="6:12" x14ac:dyDescent="0.25">
      <c r="F131" s="16"/>
      <c r="K131" s="2"/>
      <c r="L131" s="2"/>
    </row>
    <row r="132" spans="6:12" x14ac:dyDescent="0.25">
      <c r="F132" s="16"/>
      <c r="K132" s="2"/>
      <c r="L132" s="2"/>
    </row>
    <row r="133" spans="6:12" x14ac:dyDescent="0.25">
      <c r="F133" s="16"/>
      <c r="K133" s="2"/>
      <c r="L133" s="2"/>
    </row>
    <row r="134" spans="6:12" x14ac:dyDescent="0.25">
      <c r="F134" s="16"/>
      <c r="K134" s="2"/>
      <c r="L134" s="2"/>
    </row>
    <row r="135" spans="6:12" x14ac:dyDescent="0.25">
      <c r="F135" s="16"/>
      <c r="K135" s="2"/>
      <c r="L135" s="2"/>
    </row>
    <row r="136" spans="6:12" x14ac:dyDescent="0.25">
      <c r="F136" s="16"/>
      <c r="K136" s="2"/>
      <c r="L136" s="2"/>
    </row>
    <row r="137" spans="6:12" x14ac:dyDescent="0.25">
      <c r="F137" s="16"/>
      <c r="K137" s="2"/>
      <c r="L137" s="2"/>
    </row>
    <row r="138" spans="6:12" x14ac:dyDescent="0.25">
      <c r="F138" s="16"/>
      <c r="K138" s="2"/>
      <c r="L138" s="2"/>
    </row>
    <row r="139" spans="6:12" x14ac:dyDescent="0.25">
      <c r="F139" s="16"/>
      <c r="K139" s="2"/>
      <c r="L139" s="2"/>
    </row>
    <row r="140" spans="6:12" x14ac:dyDescent="0.25">
      <c r="F140" s="16"/>
      <c r="K140" s="2"/>
      <c r="L140" s="2"/>
    </row>
    <row r="141" spans="6:12" x14ac:dyDescent="0.25">
      <c r="F141" s="16"/>
      <c r="K141" s="2"/>
      <c r="L141" s="2"/>
    </row>
    <row r="142" spans="6:12" x14ac:dyDescent="0.25">
      <c r="F142" s="16"/>
      <c r="K142" s="2"/>
      <c r="L142" s="2"/>
    </row>
    <row r="143" spans="6:12" x14ac:dyDescent="0.25">
      <c r="F143" s="16"/>
      <c r="K143" s="2"/>
      <c r="L143" s="2"/>
    </row>
    <row r="144" spans="6:12" x14ac:dyDescent="0.25">
      <c r="F144" s="16"/>
      <c r="K144" s="2"/>
      <c r="L144" s="2"/>
    </row>
    <row r="145" spans="6:12" x14ac:dyDescent="0.25">
      <c r="F145" s="16"/>
      <c r="K145" s="2"/>
      <c r="L145" s="2"/>
    </row>
    <row r="146" spans="6:12" x14ac:dyDescent="0.25">
      <c r="F146" s="16"/>
      <c r="K146" s="2"/>
      <c r="L146" s="2"/>
    </row>
    <row r="147" spans="6:12" x14ac:dyDescent="0.25">
      <c r="F147" s="16"/>
      <c r="K147" s="2"/>
      <c r="L147" s="2"/>
    </row>
    <row r="148" spans="6:12" x14ac:dyDescent="0.25">
      <c r="F148" s="16"/>
      <c r="K148" s="2"/>
      <c r="L148" s="2"/>
    </row>
    <row r="149" spans="6:12" x14ac:dyDescent="0.25">
      <c r="F149" s="16"/>
      <c r="K149" s="2"/>
      <c r="L149" s="2"/>
    </row>
    <row r="150" spans="6:12" x14ac:dyDescent="0.25">
      <c r="F150" s="16"/>
      <c r="K150" s="2"/>
      <c r="L150" s="2"/>
    </row>
    <row r="151" spans="6:12" x14ac:dyDescent="0.25">
      <c r="F151" s="16"/>
      <c r="K151" s="2"/>
      <c r="L151" s="2"/>
    </row>
    <row r="152" spans="6:12" x14ac:dyDescent="0.25">
      <c r="F152" s="16"/>
      <c r="K152" s="2"/>
      <c r="L152" s="2"/>
    </row>
    <row r="153" spans="6:12" x14ac:dyDescent="0.25">
      <c r="F153" s="16"/>
      <c r="K153" s="2"/>
      <c r="L153" s="2"/>
    </row>
    <row r="154" spans="6:12" x14ac:dyDescent="0.25">
      <c r="F154" s="16"/>
      <c r="K154" s="2"/>
      <c r="L154" s="2"/>
    </row>
    <row r="155" spans="6:12" x14ac:dyDescent="0.25">
      <c r="F155" s="16"/>
      <c r="K155" s="2"/>
      <c r="L155" s="2"/>
    </row>
    <row r="156" spans="6:12" x14ac:dyDescent="0.25">
      <c r="F156" s="16"/>
      <c r="K156" s="2"/>
      <c r="L156" s="2"/>
    </row>
    <row r="157" spans="6:12" x14ac:dyDescent="0.25">
      <c r="F157" s="16"/>
      <c r="K157" s="2"/>
      <c r="L157" s="2"/>
    </row>
    <row r="158" spans="6:12" x14ac:dyDescent="0.25">
      <c r="F158" s="16"/>
      <c r="K158" s="2"/>
      <c r="L158" s="2"/>
    </row>
    <row r="159" spans="6:12" x14ac:dyDescent="0.25">
      <c r="F159" s="16"/>
      <c r="K159" s="2"/>
      <c r="L159" s="2"/>
    </row>
    <row r="160" spans="6:12" x14ac:dyDescent="0.25">
      <c r="F160" s="16"/>
      <c r="K160" s="2"/>
      <c r="L160" s="2"/>
    </row>
    <row r="161" spans="6:12" x14ac:dyDescent="0.25">
      <c r="F161" s="16"/>
      <c r="K161" s="2"/>
      <c r="L161" s="2"/>
    </row>
    <row r="162" spans="6:12" x14ac:dyDescent="0.25">
      <c r="F162" s="16"/>
      <c r="K162" s="2"/>
      <c r="L162" s="2"/>
    </row>
    <row r="163" spans="6:12" x14ac:dyDescent="0.25">
      <c r="F163" s="16"/>
      <c r="K163" s="2"/>
      <c r="L163" s="2"/>
    </row>
    <row r="164" spans="6:12" x14ac:dyDescent="0.25">
      <c r="F164" s="16"/>
      <c r="K164" s="2"/>
      <c r="L164" s="2"/>
    </row>
    <row r="165" spans="6:12" x14ac:dyDescent="0.25">
      <c r="F165" s="16"/>
      <c r="K165" s="2"/>
      <c r="L165" s="2"/>
    </row>
    <row r="166" spans="6:12" x14ac:dyDescent="0.25">
      <c r="F166" s="16"/>
      <c r="K166" s="2"/>
      <c r="L166" s="2"/>
    </row>
    <row r="167" spans="6:12" x14ac:dyDescent="0.25">
      <c r="F167" s="16"/>
      <c r="K167" s="2"/>
      <c r="L167" s="2"/>
    </row>
    <row r="168" spans="6:12" x14ac:dyDescent="0.25">
      <c r="F168" s="16"/>
      <c r="K168" s="2"/>
      <c r="L168" s="2"/>
    </row>
    <row r="169" spans="6:12" x14ac:dyDescent="0.25">
      <c r="F169" s="16"/>
      <c r="K169" s="2"/>
      <c r="L169" s="2"/>
    </row>
    <row r="170" spans="6:12" x14ac:dyDescent="0.25">
      <c r="F170" s="16"/>
      <c r="K170" s="2"/>
      <c r="L170" s="2"/>
    </row>
    <row r="171" spans="6:12" x14ac:dyDescent="0.25">
      <c r="F171" s="16"/>
      <c r="K171" s="2"/>
      <c r="L171" s="2"/>
    </row>
    <row r="172" spans="6:12" x14ac:dyDescent="0.25">
      <c r="F172" s="16"/>
      <c r="K172" s="2"/>
      <c r="L172" s="2"/>
    </row>
    <row r="173" spans="6:12" x14ac:dyDescent="0.25">
      <c r="F173" s="16"/>
      <c r="K173" s="2"/>
      <c r="L173" s="2"/>
    </row>
    <row r="174" spans="6:12" x14ac:dyDescent="0.25">
      <c r="F174" s="16"/>
      <c r="K174" s="2"/>
      <c r="L174" s="2"/>
    </row>
    <row r="175" spans="6:12" x14ac:dyDescent="0.25">
      <c r="F175" s="16"/>
      <c r="K175" s="2"/>
      <c r="L175" s="2"/>
    </row>
    <row r="176" spans="6:12" x14ac:dyDescent="0.25">
      <c r="F176" s="16"/>
      <c r="K176" s="2"/>
      <c r="L176" s="2"/>
    </row>
    <row r="177" spans="6:12" x14ac:dyDescent="0.25">
      <c r="F177" s="16"/>
      <c r="K177" s="2"/>
      <c r="L177" s="2"/>
    </row>
    <row r="178" spans="6:12" x14ac:dyDescent="0.25">
      <c r="F178" s="16"/>
      <c r="K178" s="2"/>
      <c r="L178" s="2"/>
    </row>
    <row r="179" spans="6:12" x14ac:dyDescent="0.25">
      <c r="F179" s="16"/>
      <c r="K179" s="2"/>
      <c r="L179" s="2"/>
    </row>
    <row r="180" spans="6:12" x14ac:dyDescent="0.25">
      <c r="F180" s="16"/>
      <c r="K180" s="2"/>
      <c r="L180" s="2"/>
    </row>
    <row r="181" spans="6:12" x14ac:dyDescent="0.25">
      <c r="F181" s="16"/>
      <c r="K181" s="2"/>
      <c r="L181" s="2"/>
    </row>
    <row r="182" spans="6:12" x14ac:dyDescent="0.25">
      <c r="F182" s="16"/>
      <c r="K182" s="2"/>
      <c r="L182" s="2"/>
    </row>
    <row r="183" spans="6:12" x14ac:dyDescent="0.25">
      <c r="F183" s="16"/>
      <c r="K183" s="2"/>
      <c r="L183" s="2"/>
    </row>
    <row r="184" spans="6:12" x14ac:dyDescent="0.25">
      <c r="F184" s="16"/>
      <c r="K184" s="2"/>
      <c r="L184" s="2"/>
    </row>
    <row r="185" spans="6:12" x14ac:dyDescent="0.25">
      <c r="F185" s="16"/>
      <c r="K185" s="2"/>
      <c r="L185" s="2"/>
    </row>
    <row r="186" spans="6:12" x14ac:dyDescent="0.25">
      <c r="F186" s="16"/>
      <c r="K186" s="2"/>
      <c r="L186" s="2"/>
    </row>
    <row r="187" spans="6:12" x14ac:dyDescent="0.25">
      <c r="F187" s="16"/>
      <c r="K187" s="2"/>
      <c r="L187" s="2"/>
    </row>
    <row r="188" spans="6:12" x14ac:dyDescent="0.25">
      <c r="F188" s="16"/>
      <c r="K188" s="2"/>
      <c r="L188" s="2"/>
    </row>
    <row r="189" spans="6:12" x14ac:dyDescent="0.25">
      <c r="F189" s="16"/>
      <c r="K189" s="2"/>
      <c r="L189" s="2"/>
    </row>
    <row r="190" spans="6:12" x14ac:dyDescent="0.25">
      <c r="F190" s="16"/>
      <c r="K190" s="2"/>
      <c r="L190" s="2"/>
    </row>
    <row r="191" spans="6:12" x14ac:dyDescent="0.25">
      <c r="F191" s="16"/>
      <c r="K191" s="2"/>
      <c r="L191" s="2"/>
    </row>
    <row r="192" spans="6:12" x14ac:dyDescent="0.25">
      <c r="F192" s="16"/>
      <c r="K192" s="2"/>
      <c r="L192" s="2"/>
    </row>
    <row r="193" spans="6:12" x14ac:dyDescent="0.25">
      <c r="F193" s="16"/>
      <c r="K193" s="2"/>
      <c r="L193" s="2"/>
    </row>
    <row r="194" spans="6:12" x14ac:dyDescent="0.25">
      <c r="F194" s="16"/>
      <c r="K194" s="2"/>
      <c r="L194" s="2"/>
    </row>
  </sheetData>
  <mergeCells count="1">
    <mergeCell ref="J1:K1"/>
  </mergeCells>
  <conditionalFormatting sqref="N23:T25 L13:L15 J2:L2 E19:F66 H19:K25 H18:I18 F2:F18 H26:M66 M1:M17 K3:L12 J3:J17">
    <cfRule type="cellIs" dxfId="148" priority="10" operator="lessThanOrEqual">
      <formula>0</formula>
    </cfRule>
  </conditionalFormatting>
  <conditionalFormatting sqref="H2:I17">
    <cfRule type="cellIs" dxfId="147" priority="4" operator="equal">
      <formula>0</formula>
    </cfRule>
  </conditionalFormatting>
  <conditionalFormatting sqref="E2:E18">
    <cfRule type="cellIs" dxfId="146" priority="1" operator="equal">
      <formula>0</formula>
    </cfRule>
  </conditionalFormatting>
  <dataValidations xWindow="164" yWindow="178" count="1">
    <dataValidation type="list" allowBlank="1" showInputMessage="1" showErrorMessage="1" prompt="N° de TICKET" sqref="A3">
      <formula1>N°TICKET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 differentOddEven="1">
    <oddHeader>&amp;L&amp;"Arial,Normal"                   DANIE Pressing
&amp;C1 Place de l 'Ecu&amp;R78770 Thoiry                &amp;D</oddHeader>
  </headerFooter>
  <drawing r:id="rId2"/>
  <legacyDrawing r:id="rId3"/>
  <controls>
    <mc:AlternateContent xmlns:mc="http://schemas.openxmlformats.org/markup-compatibility/2006">
      <mc:Choice Requires="x14">
        <control shapeId="1100" r:id="rId4" name="CommandButton65">
          <controlPr defaultSize="0" autoLine="0" r:id="rId5">
            <anchor moveWithCells="1">
              <from>
                <xdr:col>15</xdr:col>
                <xdr:colOff>104775</xdr:colOff>
                <xdr:row>17</xdr:row>
                <xdr:rowOff>142875</xdr:rowOff>
              </from>
              <to>
                <xdr:col>16</xdr:col>
                <xdr:colOff>190500</xdr:colOff>
                <xdr:row>19</xdr:row>
                <xdr:rowOff>9525</xdr:rowOff>
              </to>
            </anchor>
          </controlPr>
        </control>
      </mc:Choice>
      <mc:Fallback>
        <control shapeId="1100" r:id="rId4" name="CommandButton65"/>
      </mc:Fallback>
    </mc:AlternateContent>
    <mc:AlternateContent xmlns:mc="http://schemas.openxmlformats.org/markup-compatibility/2006">
      <mc:Choice Requires="x14">
        <control shapeId="1099" r:id="rId6" name="CommandButton64">
          <controlPr defaultSize="0" autoLine="0" autoPict="0" r:id="rId7">
            <anchor moveWithCells="1">
              <from>
                <xdr:col>13</xdr:col>
                <xdr:colOff>76200</xdr:colOff>
                <xdr:row>17</xdr:row>
                <xdr:rowOff>133350</xdr:rowOff>
              </from>
              <to>
                <xdr:col>15</xdr:col>
                <xdr:colOff>38100</xdr:colOff>
                <xdr:row>19</xdr:row>
                <xdr:rowOff>76200</xdr:rowOff>
              </to>
            </anchor>
          </controlPr>
        </control>
      </mc:Choice>
      <mc:Fallback>
        <control shapeId="1099" r:id="rId6" name="CommandButton64"/>
      </mc:Fallback>
    </mc:AlternateContent>
    <mc:AlternateContent xmlns:mc="http://schemas.openxmlformats.org/markup-compatibility/2006">
      <mc:Choice Requires="x14">
        <control shapeId="1087" r:id="rId8" name="CommandButton54">
          <controlPr defaultSize="0" autoLine="0" r:id="rId9">
            <anchor moveWithCells="1">
              <from>
                <xdr:col>17</xdr:col>
                <xdr:colOff>533400</xdr:colOff>
                <xdr:row>17</xdr:row>
                <xdr:rowOff>114300</xdr:rowOff>
              </from>
              <to>
                <xdr:col>19</xdr:col>
                <xdr:colOff>381000</xdr:colOff>
                <xdr:row>18</xdr:row>
                <xdr:rowOff>219075</xdr:rowOff>
              </to>
            </anchor>
          </controlPr>
        </control>
      </mc:Choice>
      <mc:Fallback>
        <control shapeId="1087" r:id="rId8" name="CommandButton54"/>
      </mc:Fallback>
    </mc:AlternateContent>
    <mc:AlternateContent xmlns:mc="http://schemas.openxmlformats.org/markup-compatibility/2006">
      <mc:Choice Requires="x14">
        <control shapeId="1085" r:id="rId10" name="CommandButton52">
          <controlPr defaultSize="0" autoLine="0" r:id="rId11">
            <anchor moveWithCells="1">
              <from>
                <xdr:col>10</xdr:col>
                <xdr:colOff>200025</xdr:colOff>
                <xdr:row>10</xdr:row>
                <xdr:rowOff>152400</xdr:rowOff>
              </from>
              <to>
                <xdr:col>10</xdr:col>
                <xdr:colOff>609600</xdr:colOff>
                <xdr:row>12</xdr:row>
                <xdr:rowOff>57150</xdr:rowOff>
              </to>
            </anchor>
          </controlPr>
        </control>
      </mc:Choice>
      <mc:Fallback>
        <control shapeId="1085" r:id="rId10" name="CommandButton52"/>
      </mc:Fallback>
    </mc:AlternateContent>
    <mc:AlternateContent xmlns:mc="http://schemas.openxmlformats.org/markup-compatibility/2006">
      <mc:Choice Requires="x14">
        <control shapeId="1084" r:id="rId12" name="CommandButton51">
          <controlPr defaultSize="0" autoLine="0" r:id="rId13">
            <anchor moveWithCells="1">
              <from>
                <xdr:col>9</xdr:col>
                <xdr:colOff>514350</xdr:colOff>
                <xdr:row>10</xdr:row>
                <xdr:rowOff>142875</xdr:rowOff>
              </from>
              <to>
                <xdr:col>10</xdr:col>
                <xdr:colOff>171450</xdr:colOff>
                <xdr:row>12</xdr:row>
                <xdr:rowOff>47625</xdr:rowOff>
              </to>
            </anchor>
          </controlPr>
        </control>
      </mc:Choice>
      <mc:Fallback>
        <control shapeId="1084" r:id="rId12" name="CommandButton51"/>
      </mc:Fallback>
    </mc:AlternateContent>
    <mc:AlternateContent xmlns:mc="http://schemas.openxmlformats.org/markup-compatibility/2006">
      <mc:Choice Requires="x14">
        <control shapeId="1075" r:id="rId14" name="CommandButton43">
          <controlPr defaultSize="0" autoLine="0" r:id="rId15">
            <anchor moveWithCells="1">
              <from>
                <xdr:col>9</xdr:col>
                <xdr:colOff>514350</xdr:colOff>
                <xdr:row>7</xdr:row>
                <xdr:rowOff>38100</xdr:rowOff>
              </from>
              <to>
                <xdr:col>10</xdr:col>
                <xdr:colOff>152400</xdr:colOff>
                <xdr:row>8</xdr:row>
                <xdr:rowOff>180975</xdr:rowOff>
              </to>
            </anchor>
          </controlPr>
        </control>
      </mc:Choice>
      <mc:Fallback>
        <control shapeId="1075" r:id="rId14" name="CommandButton43"/>
      </mc:Fallback>
    </mc:AlternateContent>
    <mc:AlternateContent xmlns:mc="http://schemas.openxmlformats.org/markup-compatibility/2006">
      <mc:Choice Requires="x14">
        <control shapeId="1058" r:id="rId16" name="CommandButton30">
          <controlPr defaultSize="0" autoLine="0" r:id="rId17">
            <anchor moveWithCells="1">
              <from>
                <xdr:col>18</xdr:col>
                <xdr:colOff>600075</xdr:colOff>
                <xdr:row>8</xdr:row>
                <xdr:rowOff>28575</xdr:rowOff>
              </from>
              <to>
                <xdr:col>19</xdr:col>
                <xdr:colOff>590550</xdr:colOff>
                <xdr:row>9</xdr:row>
                <xdr:rowOff>85725</xdr:rowOff>
              </to>
            </anchor>
          </controlPr>
        </control>
      </mc:Choice>
      <mc:Fallback>
        <control shapeId="1058" r:id="rId16" name="CommandButton30"/>
      </mc:Fallback>
    </mc:AlternateContent>
    <mc:AlternateContent xmlns:mc="http://schemas.openxmlformats.org/markup-compatibility/2006">
      <mc:Choice Requires="x14">
        <control shapeId="1043" r:id="rId18" name="CommandButton15">
          <controlPr defaultSize="0" autoLine="0" autoPict="0" r:id="rId19">
            <anchor moveWithCells="1">
              <from>
                <xdr:col>17</xdr:col>
                <xdr:colOff>466725</xdr:colOff>
                <xdr:row>8</xdr:row>
                <xdr:rowOff>38100</xdr:rowOff>
              </from>
              <to>
                <xdr:col>18</xdr:col>
                <xdr:colOff>600075</xdr:colOff>
                <xdr:row>9</xdr:row>
                <xdr:rowOff>85725</xdr:rowOff>
              </to>
            </anchor>
          </controlPr>
        </control>
      </mc:Choice>
      <mc:Fallback>
        <control shapeId="1043" r:id="rId18" name="CommandButton15"/>
      </mc:Fallback>
    </mc:AlternateContent>
    <mc:AlternateContent xmlns:mc="http://schemas.openxmlformats.org/markup-compatibility/2006">
      <mc:Choice Requires="x14">
        <control shapeId="1076" r:id="rId20" name="CommandButton44">
          <controlPr defaultSize="0" autoLine="0" r:id="rId21">
            <anchor moveWithCells="1">
              <from>
                <xdr:col>10</xdr:col>
                <xdr:colOff>190500</xdr:colOff>
                <xdr:row>7</xdr:row>
                <xdr:rowOff>38100</xdr:rowOff>
              </from>
              <to>
                <xdr:col>10</xdr:col>
                <xdr:colOff>609600</xdr:colOff>
                <xdr:row>8</xdr:row>
                <xdr:rowOff>171450</xdr:rowOff>
              </to>
            </anchor>
          </controlPr>
        </control>
      </mc:Choice>
      <mc:Fallback>
        <control shapeId="1076" r:id="rId20" name="CommandButton44"/>
      </mc:Fallback>
    </mc:AlternateContent>
    <mc:AlternateContent xmlns:mc="http://schemas.openxmlformats.org/markup-compatibility/2006">
      <mc:Choice Requires="x14">
        <control shapeId="1078" r:id="rId22" name="CommandButton45">
          <controlPr defaultSize="0" autoLine="0" r:id="rId23">
            <anchor moveWithCells="1">
              <from>
                <xdr:col>10</xdr:col>
                <xdr:colOff>647700</xdr:colOff>
                <xdr:row>7</xdr:row>
                <xdr:rowOff>38100</xdr:rowOff>
              </from>
              <to>
                <xdr:col>11</xdr:col>
                <xdr:colOff>381000</xdr:colOff>
                <xdr:row>8</xdr:row>
                <xdr:rowOff>180975</xdr:rowOff>
              </to>
            </anchor>
          </controlPr>
        </control>
      </mc:Choice>
      <mc:Fallback>
        <control shapeId="1078" r:id="rId22" name="CommandButton45"/>
      </mc:Fallback>
    </mc:AlternateContent>
    <mc:AlternateContent xmlns:mc="http://schemas.openxmlformats.org/markup-compatibility/2006">
      <mc:Choice Requires="x14">
        <control shapeId="1079" r:id="rId24" name="CommandButton46">
          <controlPr defaultSize="0" autoLine="0" autoPict="0" r:id="rId25">
            <anchor moveWithCells="1">
              <from>
                <xdr:col>11</xdr:col>
                <xdr:colOff>447675</xdr:colOff>
                <xdr:row>7</xdr:row>
                <xdr:rowOff>28575</xdr:rowOff>
              </from>
              <to>
                <xdr:col>13</xdr:col>
                <xdr:colOff>38100</xdr:colOff>
                <xdr:row>8</xdr:row>
                <xdr:rowOff>171450</xdr:rowOff>
              </to>
            </anchor>
          </controlPr>
        </control>
      </mc:Choice>
      <mc:Fallback>
        <control shapeId="1079" r:id="rId24" name="CommandButton46"/>
      </mc:Fallback>
    </mc:AlternateContent>
    <mc:AlternateContent xmlns:mc="http://schemas.openxmlformats.org/markup-compatibility/2006">
      <mc:Choice Requires="x14">
        <control shapeId="1080" r:id="rId26" name="CommandButton47">
          <controlPr defaultSize="0" autoLine="0" r:id="rId27">
            <anchor moveWithCells="1">
              <from>
                <xdr:col>9</xdr:col>
                <xdr:colOff>504825</xdr:colOff>
                <xdr:row>8</xdr:row>
                <xdr:rowOff>200025</xdr:rowOff>
              </from>
              <to>
                <xdr:col>10</xdr:col>
                <xdr:colOff>152400</xdr:colOff>
                <xdr:row>10</xdr:row>
                <xdr:rowOff>114300</xdr:rowOff>
              </to>
            </anchor>
          </controlPr>
        </control>
      </mc:Choice>
      <mc:Fallback>
        <control shapeId="1080" r:id="rId26" name="CommandButton47"/>
      </mc:Fallback>
    </mc:AlternateContent>
    <mc:AlternateContent xmlns:mc="http://schemas.openxmlformats.org/markup-compatibility/2006">
      <mc:Choice Requires="x14">
        <control shapeId="1081" r:id="rId28" name="CommandButton48">
          <controlPr defaultSize="0" autoLine="0" r:id="rId29">
            <anchor moveWithCells="1">
              <from>
                <xdr:col>10</xdr:col>
                <xdr:colOff>200025</xdr:colOff>
                <xdr:row>8</xdr:row>
                <xdr:rowOff>209550</xdr:rowOff>
              </from>
              <to>
                <xdr:col>10</xdr:col>
                <xdr:colOff>609600</xdr:colOff>
                <xdr:row>10</xdr:row>
                <xdr:rowOff>114300</xdr:rowOff>
              </to>
            </anchor>
          </controlPr>
        </control>
      </mc:Choice>
      <mc:Fallback>
        <control shapeId="1081" r:id="rId28" name="CommandButton48"/>
      </mc:Fallback>
    </mc:AlternateContent>
    <mc:AlternateContent xmlns:mc="http://schemas.openxmlformats.org/markup-compatibility/2006">
      <mc:Choice Requires="x14">
        <control shapeId="1082" r:id="rId30" name="CommandButton49">
          <controlPr defaultSize="0" autoLine="0" r:id="rId31">
            <anchor moveWithCells="1">
              <from>
                <xdr:col>10</xdr:col>
                <xdr:colOff>638175</xdr:colOff>
                <xdr:row>8</xdr:row>
                <xdr:rowOff>209550</xdr:rowOff>
              </from>
              <to>
                <xdr:col>11</xdr:col>
                <xdr:colOff>381000</xdr:colOff>
                <xdr:row>10</xdr:row>
                <xdr:rowOff>114300</xdr:rowOff>
              </to>
            </anchor>
          </controlPr>
        </control>
      </mc:Choice>
      <mc:Fallback>
        <control shapeId="1082" r:id="rId30" name="CommandButton49"/>
      </mc:Fallback>
    </mc:AlternateContent>
    <mc:AlternateContent xmlns:mc="http://schemas.openxmlformats.org/markup-compatibility/2006">
      <mc:Choice Requires="x14">
        <control shapeId="1083" r:id="rId32" name="CommandButton50">
          <controlPr defaultSize="0" autoLine="0" r:id="rId33">
            <anchor moveWithCells="1">
              <from>
                <xdr:col>11</xdr:col>
                <xdr:colOff>466725</xdr:colOff>
                <xdr:row>8</xdr:row>
                <xdr:rowOff>209550</xdr:rowOff>
              </from>
              <to>
                <xdr:col>13</xdr:col>
                <xdr:colOff>28575</xdr:colOff>
                <xdr:row>10</xdr:row>
                <xdr:rowOff>114300</xdr:rowOff>
              </to>
            </anchor>
          </controlPr>
        </control>
      </mc:Choice>
      <mc:Fallback>
        <control shapeId="1083" r:id="rId32" name="CommandButton50"/>
      </mc:Fallback>
    </mc:AlternateContent>
    <mc:AlternateContent xmlns:mc="http://schemas.openxmlformats.org/markup-compatibility/2006">
      <mc:Choice Requires="x14">
        <control shapeId="1106" r:id="rId34" name="Button 82">
          <controlPr defaultSize="0" print="0" autoFill="0" autoPict="0" macro="[0]!Macro3">
            <anchor moveWithCells="1" sizeWithCells="1">
              <from>
                <xdr:col>17</xdr:col>
                <xdr:colOff>504825</xdr:colOff>
                <xdr:row>11</xdr:row>
                <xdr:rowOff>66675</xdr:rowOff>
              </from>
              <to>
                <xdr:col>19</xdr:col>
                <xdr:colOff>514350</xdr:colOff>
                <xdr:row>13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7" r:id="rId35" name="Button 83">
          <controlPr defaultSize="0" print="0" autoFill="0" autoPict="0" macro="[0]!Macro3">
            <anchor moveWithCells="1" sizeWithCells="1">
              <from>
                <xdr:col>19</xdr:col>
                <xdr:colOff>1495425</xdr:colOff>
                <xdr:row>0</xdr:row>
                <xdr:rowOff>0</xdr:rowOff>
              </from>
              <to>
                <xdr:col>20</xdr:col>
                <xdr:colOff>609600</xdr:colOff>
                <xdr:row>0</xdr:row>
                <xdr:rowOff>371475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8" r:id="rId36" name="Button 84">
          <controlPr defaultSize="0" print="0" autoFill="0" autoPict="0" macro="[0]!Macro4">
            <anchor moveWithCells="1" sizeWithCells="1">
              <from>
                <xdr:col>11</xdr:col>
                <xdr:colOff>723900</xdr:colOff>
                <xdr:row>19</xdr:row>
                <xdr:rowOff>171450</xdr:rowOff>
              </from>
              <to>
                <xdr:col>14</xdr:col>
                <xdr:colOff>123825</xdr:colOff>
                <xdr:row>21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9" r:id="rId37" name="Button 85">
          <controlPr defaultSize="0" print="0" autoFill="0" autoPict="0" macro="[0]!Macro10">
            <anchor moveWithCells="1" sizeWithCells="1">
              <from>
                <xdr:col>15</xdr:col>
                <xdr:colOff>47625</xdr:colOff>
                <xdr:row>19</xdr:row>
                <xdr:rowOff>200025</xdr:rowOff>
              </from>
              <to>
                <xdr:col>16</xdr:col>
                <xdr:colOff>695325</xdr:colOff>
                <xdr:row>21</xdr:row>
                <xdr:rowOff>47625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164" yWindow="178" count="2">
        <x14:dataValidation type="list" allowBlank="1" showInputMessage="1" showErrorMessage="1">
          <x14:formula1>
            <xm:f>DONNEES!$A$8:$A$15</xm:f>
          </x14:formula1>
          <xm:sqref>AB45:AB101</xm:sqref>
        </x14:dataValidation>
        <x14:dataValidation type="list" allowBlank="1" showInputMessage="1" showErrorMessage="1" prompt="CLIENT">
          <x14:formula1>
            <xm:f>CLIENT!$C$2:$C$98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F100"/>
  <sheetViews>
    <sheetView workbookViewId="0">
      <pane ySplit="1" topLeftCell="A2" activePane="bottomLeft" state="frozen"/>
      <selection pane="bottomLeft" activeCell="E28" sqref="E28"/>
    </sheetView>
  </sheetViews>
  <sheetFormatPr baseColWidth="10" defaultRowHeight="15" x14ac:dyDescent="0.25"/>
  <cols>
    <col min="1" max="1" width="15.5703125" style="321" customWidth="1"/>
    <col min="2" max="2" width="11.42578125" style="321" customWidth="1"/>
    <col min="3" max="3" width="20" style="337" customWidth="1"/>
    <col min="4" max="4" width="18" style="323" customWidth="1"/>
    <col min="5" max="5" width="17" style="321" customWidth="1"/>
    <col min="6" max="6" width="41.42578125" style="324" customWidth="1"/>
    <col min="7" max="7" width="28.7109375" customWidth="1"/>
  </cols>
  <sheetData>
    <row r="1" spans="1:6" s="328" customFormat="1" ht="58.5" customHeight="1" x14ac:dyDescent="0.25">
      <c r="A1" s="332" t="s">
        <v>328</v>
      </c>
      <c r="B1" s="326" t="s">
        <v>329</v>
      </c>
      <c r="C1" s="334" t="s">
        <v>330</v>
      </c>
      <c r="D1" s="327" t="s">
        <v>331</v>
      </c>
      <c r="E1" s="326" t="s">
        <v>332</v>
      </c>
      <c r="F1" s="327" t="s">
        <v>337</v>
      </c>
    </row>
    <row r="2" spans="1:6" x14ac:dyDescent="0.25">
      <c r="A2" s="333">
        <v>35</v>
      </c>
      <c r="C2" s="363"/>
      <c r="F2" s="320"/>
    </row>
    <row r="3" spans="1:6" x14ac:dyDescent="0.25">
      <c r="A3" s="333">
        <v>3</v>
      </c>
      <c r="C3" s="336" t="s">
        <v>222</v>
      </c>
      <c r="F3" s="320"/>
    </row>
    <row r="4" spans="1:6" x14ac:dyDescent="0.25">
      <c r="A4" s="404">
        <v>2</v>
      </c>
      <c r="C4" s="335" t="s">
        <v>230</v>
      </c>
      <c r="F4" s="320"/>
    </row>
    <row r="5" spans="1:6" x14ac:dyDescent="0.25">
      <c r="A5" s="333">
        <v>1</v>
      </c>
      <c r="C5" s="335" t="s">
        <v>114</v>
      </c>
      <c r="F5" s="320"/>
    </row>
    <row r="6" spans="1:6" x14ac:dyDescent="0.25">
      <c r="A6" s="333">
        <v>6</v>
      </c>
      <c r="C6" s="336" t="s">
        <v>205</v>
      </c>
      <c r="F6" s="320"/>
    </row>
    <row r="7" spans="1:6" x14ac:dyDescent="0.25">
      <c r="A7" s="333">
        <v>7</v>
      </c>
      <c r="C7" s="335" t="s">
        <v>180</v>
      </c>
      <c r="F7" s="320"/>
    </row>
    <row r="8" spans="1:6" x14ac:dyDescent="0.25">
      <c r="A8" s="333">
        <v>8</v>
      </c>
      <c r="C8" s="432" t="s">
        <v>398</v>
      </c>
      <c r="F8" s="320"/>
    </row>
    <row r="9" spans="1:6" x14ac:dyDescent="0.25">
      <c r="A9" s="333">
        <v>9</v>
      </c>
      <c r="C9" s="335" t="s">
        <v>8</v>
      </c>
      <c r="F9" s="320"/>
    </row>
    <row r="10" spans="1:6" x14ac:dyDescent="0.25">
      <c r="A10" s="333">
        <v>10</v>
      </c>
      <c r="C10" s="432" t="s">
        <v>297</v>
      </c>
      <c r="E10" s="321" t="s">
        <v>295</v>
      </c>
      <c r="F10" s="320"/>
    </row>
    <row r="11" spans="1:6" x14ac:dyDescent="0.25">
      <c r="A11" s="333">
        <v>11</v>
      </c>
      <c r="C11" s="433" t="s">
        <v>223</v>
      </c>
      <c r="F11" s="320"/>
    </row>
    <row r="12" spans="1:6" x14ac:dyDescent="0.25">
      <c r="A12" s="333">
        <v>12</v>
      </c>
      <c r="C12" s="433" t="s">
        <v>399</v>
      </c>
      <c r="F12" s="320"/>
    </row>
    <row r="13" spans="1:6" x14ac:dyDescent="0.25">
      <c r="A13" s="333">
        <v>13</v>
      </c>
      <c r="C13" s="336" t="s">
        <v>208</v>
      </c>
      <c r="F13" s="320"/>
    </row>
    <row r="14" spans="1:6" x14ac:dyDescent="0.25">
      <c r="A14" s="333">
        <v>14</v>
      </c>
      <c r="C14" s="432" t="s">
        <v>290</v>
      </c>
      <c r="E14" s="321" t="s">
        <v>288</v>
      </c>
      <c r="F14" s="320"/>
    </row>
    <row r="15" spans="1:6" x14ac:dyDescent="0.25">
      <c r="A15" s="333">
        <v>15</v>
      </c>
      <c r="C15" s="336" t="s">
        <v>184</v>
      </c>
      <c r="F15" s="320"/>
    </row>
    <row r="16" spans="1:6" x14ac:dyDescent="0.25">
      <c r="A16" s="333">
        <v>16</v>
      </c>
      <c r="C16" s="432" t="s">
        <v>400</v>
      </c>
      <c r="F16" s="320"/>
    </row>
    <row r="17" spans="1:6" x14ac:dyDescent="0.25">
      <c r="A17" s="333">
        <v>5</v>
      </c>
      <c r="C17" s="336" t="s">
        <v>141</v>
      </c>
      <c r="F17" s="320"/>
    </row>
    <row r="18" spans="1:6" x14ac:dyDescent="0.25">
      <c r="A18" s="333">
        <v>18</v>
      </c>
      <c r="C18" s="336" t="s">
        <v>120</v>
      </c>
      <c r="F18" s="320"/>
    </row>
    <row r="19" spans="1:6" x14ac:dyDescent="0.25">
      <c r="A19" s="333">
        <v>19</v>
      </c>
      <c r="C19" s="335" t="s">
        <v>167</v>
      </c>
      <c r="F19" s="320"/>
    </row>
    <row r="20" spans="1:6" x14ac:dyDescent="0.25">
      <c r="A20" s="333">
        <v>20</v>
      </c>
      <c r="C20" s="432" t="s">
        <v>401</v>
      </c>
      <c r="F20" s="320"/>
    </row>
    <row r="21" spans="1:6" x14ac:dyDescent="0.25">
      <c r="A21" s="333">
        <v>21</v>
      </c>
      <c r="C21" s="337" t="s">
        <v>301</v>
      </c>
      <c r="F21" s="320"/>
    </row>
    <row r="22" spans="1:6" x14ac:dyDescent="0.25">
      <c r="A22" s="333">
        <v>22</v>
      </c>
      <c r="C22" s="336" t="s">
        <v>143</v>
      </c>
      <c r="F22" s="320"/>
    </row>
    <row r="23" spans="1:6" x14ac:dyDescent="0.25">
      <c r="A23" s="333">
        <v>23</v>
      </c>
      <c r="C23" s="336" t="s">
        <v>147</v>
      </c>
      <c r="F23" s="320"/>
    </row>
    <row r="24" spans="1:6" x14ac:dyDescent="0.25">
      <c r="A24" s="333">
        <v>24</v>
      </c>
      <c r="C24" s="335" t="s">
        <v>110</v>
      </c>
      <c r="F24" s="320"/>
    </row>
    <row r="25" spans="1:6" x14ac:dyDescent="0.25">
      <c r="A25" s="333">
        <v>25</v>
      </c>
      <c r="C25" s="336" t="s">
        <v>226</v>
      </c>
      <c r="F25" s="320"/>
    </row>
    <row r="26" spans="1:6" x14ac:dyDescent="0.25">
      <c r="A26" s="333">
        <v>26</v>
      </c>
      <c r="C26" s="433" t="s">
        <v>402</v>
      </c>
      <c r="F26" s="320"/>
    </row>
    <row r="27" spans="1:6" x14ac:dyDescent="0.25">
      <c r="A27" s="333">
        <v>27</v>
      </c>
      <c r="C27" s="433" t="s">
        <v>403</v>
      </c>
      <c r="F27" s="320"/>
    </row>
    <row r="28" spans="1:6" x14ac:dyDescent="0.25">
      <c r="A28" s="333">
        <v>28</v>
      </c>
      <c r="C28" s="433" t="s">
        <v>225</v>
      </c>
      <c r="F28" s="320"/>
    </row>
    <row r="29" spans="1:6" x14ac:dyDescent="0.25">
      <c r="A29" s="333">
        <v>29</v>
      </c>
      <c r="C29" s="433" t="s">
        <v>404</v>
      </c>
      <c r="D29" s="323" t="s">
        <v>268</v>
      </c>
      <c r="F29" s="320"/>
    </row>
    <row r="30" spans="1:6" x14ac:dyDescent="0.25">
      <c r="A30" s="333">
        <v>30</v>
      </c>
      <c r="C30" s="432" t="s">
        <v>405</v>
      </c>
      <c r="F30" s="320"/>
    </row>
    <row r="31" spans="1:6" x14ac:dyDescent="0.25">
      <c r="A31" s="333">
        <v>31</v>
      </c>
      <c r="C31" s="335" t="s">
        <v>75</v>
      </c>
      <c r="F31" s="320"/>
    </row>
    <row r="32" spans="1:6" x14ac:dyDescent="0.25">
      <c r="A32" s="333">
        <v>32</v>
      </c>
      <c r="C32" s="434" t="s">
        <v>197</v>
      </c>
      <c r="F32" s="320"/>
    </row>
    <row r="33" spans="1:6" x14ac:dyDescent="0.25">
      <c r="A33" s="333">
        <v>33</v>
      </c>
      <c r="C33" s="433" t="s">
        <v>406</v>
      </c>
      <c r="F33" s="320"/>
    </row>
    <row r="34" spans="1:6" x14ac:dyDescent="0.25">
      <c r="A34" s="333">
        <v>34</v>
      </c>
      <c r="C34" s="338" t="s">
        <v>61</v>
      </c>
      <c r="F34" s="320"/>
    </row>
    <row r="35" spans="1:6" x14ac:dyDescent="0.25">
      <c r="A35" s="333">
        <v>17</v>
      </c>
      <c r="C35" s="432" t="s">
        <v>407</v>
      </c>
      <c r="F35" s="320"/>
    </row>
    <row r="36" spans="1:6" x14ac:dyDescent="0.25">
      <c r="A36" s="333">
        <v>4</v>
      </c>
      <c r="C36" s="335" t="s">
        <v>102</v>
      </c>
      <c r="F36" s="320"/>
    </row>
    <row r="37" spans="1:6" x14ac:dyDescent="0.25">
      <c r="A37" s="333"/>
      <c r="C37" s="362"/>
      <c r="F37" s="320"/>
    </row>
    <row r="98" spans="1:6" x14ac:dyDescent="0.25">
      <c r="A98" s="322"/>
      <c r="F98" s="325"/>
    </row>
    <row r="100" spans="1:6" s="215" customFormat="1" x14ac:dyDescent="0.25">
      <c r="A100" s="321"/>
      <c r="B100" s="321"/>
      <c r="C100" s="337"/>
      <c r="D100" s="323"/>
      <c r="E100" s="321"/>
      <c r="F100" s="324"/>
    </row>
  </sheetData>
  <sortState ref="B2:E99">
    <sortCondition ref="B1"/>
  </sortState>
  <conditionalFormatting sqref="B2:C97 D2:D96 E2:E97">
    <cfRule type="expression" dxfId="145" priority="1">
      <formula>NOT(MOD(ROW(),2))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BV51"/>
  <sheetViews>
    <sheetView zoomScale="145" zoomScaleNormal="145" workbookViewId="0">
      <selection activeCell="D9" sqref="D9"/>
    </sheetView>
  </sheetViews>
  <sheetFormatPr baseColWidth="10" defaultRowHeight="15" x14ac:dyDescent="0.25"/>
  <cols>
    <col min="1" max="1" width="10.7109375" customWidth="1"/>
    <col min="2" max="2" width="9.140625" customWidth="1"/>
    <col min="3" max="3" width="8.42578125" customWidth="1"/>
    <col min="4" max="4" width="17.140625" customWidth="1"/>
    <col min="5" max="5" width="13.85546875" customWidth="1"/>
    <col min="6" max="6" width="14.28515625" customWidth="1"/>
    <col min="7" max="7" width="15.5703125" customWidth="1"/>
    <col min="9" max="9" width="7.5703125" customWidth="1"/>
    <col min="11" max="11" width="22.28515625" customWidth="1"/>
    <col min="12" max="12" width="15" customWidth="1"/>
    <col min="13" max="13" width="19" customWidth="1"/>
    <col min="14" max="14" width="15.5703125" customWidth="1"/>
    <col min="15" max="15" width="9.7109375" customWidth="1"/>
    <col min="16" max="16" width="16.28515625" customWidth="1"/>
    <col min="18" max="18" width="23.28515625" customWidth="1"/>
    <col min="19" max="19" width="28" customWidth="1"/>
    <col min="20" max="20" width="16" customWidth="1"/>
    <col min="21" max="21" width="16.28515625" customWidth="1"/>
    <col min="24" max="24" width="19.28515625" customWidth="1"/>
    <col min="25" max="25" width="19" customWidth="1"/>
    <col min="26" max="26" width="16.85546875" customWidth="1"/>
    <col min="27" max="27" width="13.42578125" customWidth="1"/>
    <col min="29" max="29" width="15.140625" customWidth="1"/>
    <col min="31" max="31" width="12.7109375" customWidth="1"/>
    <col min="32" max="32" width="21" customWidth="1"/>
    <col min="33" max="33" width="15.7109375" customWidth="1"/>
    <col min="34" max="34" width="15.140625" customWidth="1"/>
    <col min="35" max="35" width="17.42578125" customWidth="1"/>
    <col min="36" max="36" width="19.5703125" customWidth="1"/>
    <col min="37" max="37" width="18.5703125" customWidth="1"/>
    <col min="38" max="38" width="16.5703125" customWidth="1"/>
    <col min="39" max="40" width="15.28515625" customWidth="1"/>
    <col min="41" max="41" width="20.5703125" customWidth="1"/>
    <col min="42" max="42" width="14" customWidth="1"/>
    <col min="43" max="43" width="14.140625" customWidth="1"/>
    <col min="44" max="44" width="15.5703125" customWidth="1"/>
    <col min="53" max="54" width="14.5703125" customWidth="1"/>
    <col min="55" max="56" width="16.5703125" customWidth="1"/>
    <col min="57" max="57" width="18.7109375" customWidth="1"/>
    <col min="58" max="59" width="23" customWidth="1"/>
    <col min="60" max="60" width="24.7109375" customWidth="1"/>
    <col min="61" max="61" width="13" customWidth="1"/>
    <col min="62" max="62" width="16.85546875" customWidth="1"/>
    <col min="64" max="65" width="17.85546875" customWidth="1"/>
    <col min="66" max="66" width="14.140625" customWidth="1"/>
    <col min="72" max="72" width="18.5703125" customWidth="1"/>
  </cols>
  <sheetData>
    <row r="1" spans="1:74" s="185" customFormat="1" ht="14.25" x14ac:dyDescent="0.2">
      <c r="A1" s="163" t="s">
        <v>243</v>
      </c>
      <c r="B1" s="163" t="s">
        <v>242</v>
      </c>
      <c r="C1" s="163" t="s">
        <v>244</v>
      </c>
      <c r="D1" s="163" t="s">
        <v>315</v>
      </c>
      <c r="E1" s="163" t="s">
        <v>316</v>
      </c>
      <c r="F1" s="163" t="s">
        <v>245</v>
      </c>
      <c r="G1" s="163" t="s">
        <v>246</v>
      </c>
      <c r="H1" s="163" t="s">
        <v>247</v>
      </c>
      <c r="I1" s="163" t="s">
        <v>248</v>
      </c>
      <c r="J1" s="163" t="s">
        <v>249</v>
      </c>
      <c r="K1" s="163" t="s">
        <v>142</v>
      </c>
      <c r="L1" s="163" t="s">
        <v>250</v>
      </c>
      <c r="M1" s="163" t="s">
        <v>5</v>
      </c>
      <c r="N1" s="163" t="s">
        <v>70</v>
      </c>
      <c r="O1" s="163" t="s">
        <v>251</v>
      </c>
      <c r="P1" s="163" t="s">
        <v>252</v>
      </c>
      <c r="Q1" s="163" t="s">
        <v>6</v>
      </c>
      <c r="R1" s="163" t="s">
        <v>253</v>
      </c>
      <c r="S1" s="163" t="s">
        <v>254</v>
      </c>
      <c r="T1" s="163" t="s">
        <v>72</v>
      </c>
      <c r="U1" s="163" t="s">
        <v>71</v>
      </c>
      <c r="V1" s="163" t="s">
        <v>255</v>
      </c>
      <c r="W1" s="163" t="s">
        <v>34</v>
      </c>
      <c r="X1" s="163" t="s">
        <v>256</v>
      </c>
      <c r="Y1" s="163" t="s">
        <v>73</v>
      </c>
      <c r="Z1" s="163" t="s">
        <v>257</v>
      </c>
      <c r="AA1" s="163" t="s">
        <v>258</v>
      </c>
      <c r="AB1" s="163" t="s">
        <v>259</v>
      </c>
      <c r="AC1" s="163" t="s">
        <v>260</v>
      </c>
      <c r="AD1" s="182" t="s">
        <v>261</v>
      </c>
      <c r="AE1" s="164" t="s">
        <v>262</v>
      </c>
      <c r="AF1" s="165" t="s">
        <v>311</v>
      </c>
      <c r="AG1" s="165" t="s">
        <v>312</v>
      </c>
      <c r="AH1" s="165" t="s">
        <v>313</v>
      </c>
      <c r="AI1" s="165" t="s">
        <v>263</v>
      </c>
      <c r="AJ1" s="250" t="s">
        <v>234</v>
      </c>
      <c r="AK1" s="250" t="s">
        <v>235</v>
      </c>
      <c r="AL1" s="250" t="s">
        <v>264</v>
      </c>
      <c r="AM1" s="250" t="s">
        <v>265</v>
      </c>
      <c r="AN1" s="250" t="s">
        <v>314</v>
      </c>
      <c r="AO1" s="182" t="s">
        <v>0</v>
      </c>
      <c r="AP1" s="183" t="s">
        <v>266</v>
      </c>
      <c r="AQ1" s="184">
        <v>1</v>
      </c>
      <c r="AR1" s="184">
        <v>2</v>
      </c>
      <c r="AS1" s="184">
        <v>3</v>
      </c>
      <c r="AT1" s="184">
        <v>4</v>
      </c>
      <c r="AU1" s="184">
        <v>5</v>
      </c>
      <c r="AV1" s="184">
        <v>6</v>
      </c>
      <c r="AW1" s="184">
        <v>7</v>
      </c>
      <c r="AX1" s="184">
        <v>8</v>
      </c>
      <c r="AY1" s="184">
        <v>9</v>
      </c>
      <c r="AZ1" s="184">
        <v>10</v>
      </c>
      <c r="BA1" s="182" t="s">
        <v>66</v>
      </c>
      <c r="BB1" s="185" t="s">
        <v>170</v>
      </c>
      <c r="BC1" s="163" t="s">
        <v>267</v>
      </c>
      <c r="BD1" s="163" t="s">
        <v>233</v>
      </c>
      <c r="BE1" s="251" t="s">
        <v>293</v>
      </c>
      <c r="BF1" s="251" t="s">
        <v>305</v>
      </c>
      <c r="BG1" s="251" t="s">
        <v>306</v>
      </c>
      <c r="BH1" s="252" t="s">
        <v>307</v>
      </c>
      <c r="BI1" s="252" t="s">
        <v>308</v>
      </c>
      <c r="BJ1" s="252" t="s">
        <v>309</v>
      </c>
      <c r="BK1" s="185" t="s">
        <v>67</v>
      </c>
      <c r="BL1" s="185" t="s">
        <v>173</v>
      </c>
      <c r="BM1" s="185" t="s">
        <v>172</v>
      </c>
      <c r="BN1" s="163" t="s">
        <v>310</v>
      </c>
      <c r="BO1" s="253" t="s">
        <v>317</v>
      </c>
      <c r="BP1" s="253" t="s">
        <v>318</v>
      </c>
      <c r="BQ1" s="253" t="s">
        <v>238</v>
      </c>
      <c r="BR1" s="253" t="s">
        <v>319</v>
      </c>
      <c r="BS1" s="185" t="s">
        <v>394</v>
      </c>
      <c r="BT1" s="185" t="s">
        <v>392</v>
      </c>
    </row>
    <row r="2" spans="1:74" s="156" customFormat="1" x14ac:dyDescent="0.25">
      <c r="A2" s="153">
        <v>15.5</v>
      </c>
      <c r="B2" s="153">
        <v>7.2</v>
      </c>
      <c r="C2" s="153">
        <v>8.6</v>
      </c>
      <c r="D2" s="153">
        <v>4.8</v>
      </c>
      <c r="E2" s="153">
        <v>5.0999999999999996</v>
      </c>
      <c r="F2" s="153">
        <v>6.5</v>
      </c>
      <c r="G2" s="153">
        <v>6.2</v>
      </c>
      <c r="H2" s="153">
        <v>13.5</v>
      </c>
      <c r="I2" s="153">
        <v>7.5</v>
      </c>
      <c r="J2" s="153">
        <v>6.5</v>
      </c>
      <c r="K2" s="154">
        <v>8.1</v>
      </c>
      <c r="L2" s="154">
        <v>7.5</v>
      </c>
      <c r="M2" s="154">
        <v>15</v>
      </c>
      <c r="N2" s="154">
        <v>17</v>
      </c>
      <c r="O2" s="154">
        <v>5.9</v>
      </c>
      <c r="P2" s="154">
        <v>13.5</v>
      </c>
      <c r="Q2" s="154">
        <v>6.8</v>
      </c>
      <c r="R2" s="154">
        <v>14.9</v>
      </c>
      <c r="S2" s="154">
        <v>19.5</v>
      </c>
      <c r="T2" s="154">
        <v>21</v>
      </c>
      <c r="U2" s="154">
        <v>12.9</v>
      </c>
      <c r="V2" s="153">
        <v>6.8</v>
      </c>
      <c r="W2" s="153">
        <v>8.5</v>
      </c>
      <c r="X2" s="156">
        <v>15.9</v>
      </c>
      <c r="Y2" s="156">
        <v>15.9</v>
      </c>
      <c r="Z2" s="156">
        <v>19.899999999999999</v>
      </c>
      <c r="AA2" s="154">
        <v>20.9</v>
      </c>
      <c r="AB2" s="154">
        <v>22.4</v>
      </c>
      <c r="AC2" s="154">
        <v>35.6</v>
      </c>
      <c r="AD2" s="154"/>
      <c r="AE2" s="155">
        <v>4.7</v>
      </c>
      <c r="AF2" s="156">
        <v>9.5</v>
      </c>
      <c r="AG2" s="156">
        <v>2.25</v>
      </c>
      <c r="AH2" s="156">
        <v>0</v>
      </c>
      <c r="AI2" s="156">
        <v>6.9</v>
      </c>
      <c r="AJ2" s="156">
        <v>21</v>
      </c>
      <c r="AK2" s="156">
        <v>27</v>
      </c>
      <c r="AL2" s="156">
        <v>29.95</v>
      </c>
      <c r="AM2" s="156">
        <v>39.950000000000003</v>
      </c>
      <c r="AN2" s="156">
        <v>15.25</v>
      </c>
      <c r="AP2" s="156">
        <v>27</v>
      </c>
      <c r="AQ2" s="156">
        <v>8.5</v>
      </c>
      <c r="AR2" s="156">
        <v>13</v>
      </c>
      <c r="BB2" s="156">
        <v>13.9</v>
      </c>
      <c r="BC2" s="156">
        <v>18.5</v>
      </c>
      <c r="BD2" s="156">
        <v>0</v>
      </c>
      <c r="BE2" s="156">
        <v>13</v>
      </c>
      <c r="BF2" s="156">
        <v>8.5</v>
      </c>
      <c r="BG2" s="156">
        <v>4.7</v>
      </c>
      <c r="BH2" s="156">
        <v>3.95</v>
      </c>
      <c r="BI2" s="156">
        <v>4.8</v>
      </c>
      <c r="BJ2" s="156">
        <v>5.0999999999999996</v>
      </c>
      <c r="BK2" s="156">
        <v>63</v>
      </c>
      <c r="BL2" s="156">
        <v>17.5</v>
      </c>
      <c r="BM2" s="156">
        <v>12</v>
      </c>
      <c r="BN2" s="156">
        <v>8.5</v>
      </c>
      <c r="BS2" s="156">
        <v>19.5</v>
      </c>
      <c r="BT2" s="156">
        <v>39.9</v>
      </c>
    </row>
    <row r="3" spans="1:74" s="181" customFormat="1" x14ac:dyDescent="0.25">
      <c r="A3" s="181">
        <v>1</v>
      </c>
      <c r="B3" s="181">
        <v>1</v>
      </c>
      <c r="C3" s="181">
        <v>1</v>
      </c>
      <c r="D3" s="181">
        <v>1</v>
      </c>
      <c r="E3" s="181">
        <v>1</v>
      </c>
      <c r="F3" s="181">
        <v>1</v>
      </c>
      <c r="G3" s="181">
        <v>1</v>
      </c>
      <c r="H3" s="181">
        <v>1</v>
      </c>
      <c r="I3" s="181">
        <v>1</v>
      </c>
      <c r="J3" s="181">
        <v>1</v>
      </c>
      <c r="K3" s="181">
        <v>1</v>
      </c>
      <c r="L3" s="181">
        <v>1</v>
      </c>
      <c r="M3" s="181">
        <v>1</v>
      </c>
      <c r="N3" s="181">
        <v>1</v>
      </c>
      <c r="O3" s="181">
        <v>1</v>
      </c>
      <c r="P3" s="181">
        <v>1</v>
      </c>
      <c r="Q3" s="181">
        <v>1</v>
      </c>
      <c r="R3" s="181">
        <v>1</v>
      </c>
      <c r="S3" s="181">
        <v>1</v>
      </c>
      <c r="T3" s="181">
        <v>1</v>
      </c>
      <c r="U3" s="181">
        <v>1</v>
      </c>
      <c r="V3" s="181">
        <v>1</v>
      </c>
      <c r="W3" s="181">
        <v>1</v>
      </c>
      <c r="X3" s="181">
        <v>1</v>
      </c>
      <c r="Y3" s="181">
        <v>1</v>
      </c>
      <c r="Z3" s="181">
        <v>1</v>
      </c>
      <c r="AA3" s="181">
        <v>1</v>
      </c>
      <c r="AB3" s="181">
        <v>1</v>
      </c>
      <c r="AC3" s="181">
        <v>1</v>
      </c>
      <c r="AD3" s="181">
        <v>1</v>
      </c>
      <c r="AE3" s="181">
        <v>1</v>
      </c>
      <c r="AF3" s="181">
        <v>1</v>
      </c>
      <c r="AG3" s="181">
        <v>1</v>
      </c>
      <c r="AH3" s="181">
        <v>1</v>
      </c>
      <c r="AI3" s="181">
        <v>1</v>
      </c>
      <c r="AJ3" s="181">
        <v>1</v>
      </c>
      <c r="AK3" s="181">
        <v>1</v>
      </c>
      <c r="AL3" s="181">
        <v>1</v>
      </c>
      <c r="AM3" s="181">
        <v>1</v>
      </c>
      <c r="AN3" s="181">
        <v>1</v>
      </c>
      <c r="AO3" s="181">
        <v>1</v>
      </c>
      <c r="AP3" s="181">
        <v>1</v>
      </c>
      <c r="AQ3" s="181">
        <v>1</v>
      </c>
      <c r="AR3" s="181">
        <v>1</v>
      </c>
      <c r="AS3" s="181">
        <v>1</v>
      </c>
      <c r="AT3" s="181">
        <v>1</v>
      </c>
      <c r="AU3" s="181">
        <v>1</v>
      </c>
      <c r="AV3" s="181">
        <v>1</v>
      </c>
      <c r="AW3" s="181">
        <v>1</v>
      </c>
      <c r="AX3" s="181">
        <v>1</v>
      </c>
      <c r="AY3" s="181">
        <v>1</v>
      </c>
      <c r="AZ3" s="181">
        <v>1</v>
      </c>
      <c r="BA3" s="54"/>
      <c r="BB3" s="181">
        <v>1</v>
      </c>
      <c r="BC3" s="181">
        <v>1</v>
      </c>
      <c r="BD3" s="181">
        <v>1</v>
      </c>
      <c r="BE3" s="181">
        <v>1</v>
      </c>
      <c r="BF3" s="181">
        <v>1</v>
      </c>
      <c r="BG3" s="181">
        <v>1</v>
      </c>
      <c r="BH3" s="181">
        <v>1</v>
      </c>
      <c r="BI3" s="181">
        <v>1</v>
      </c>
      <c r="BJ3" s="181">
        <v>1</v>
      </c>
      <c r="BK3" s="181">
        <v>1</v>
      </c>
      <c r="BL3" s="181">
        <v>1</v>
      </c>
      <c r="BM3" s="181">
        <v>1</v>
      </c>
      <c r="BN3" s="181">
        <v>1</v>
      </c>
      <c r="BS3" s="181">
        <v>1</v>
      </c>
      <c r="BT3" s="181">
        <v>1</v>
      </c>
    </row>
    <row r="4" spans="1:74" s="181" customFormat="1" x14ac:dyDescent="0.25">
      <c r="A4" s="175" t="s">
        <v>236</v>
      </c>
      <c r="B4" s="175" t="s">
        <v>236</v>
      </c>
      <c r="C4" s="175" t="s">
        <v>236</v>
      </c>
      <c r="D4" s="175" t="s">
        <v>236</v>
      </c>
      <c r="E4" s="175" t="s">
        <v>236</v>
      </c>
      <c r="F4" s="175" t="s">
        <v>236</v>
      </c>
      <c r="G4" s="175" t="s">
        <v>236</v>
      </c>
      <c r="H4" s="175" t="s">
        <v>236</v>
      </c>
      <c r="I4" s="175" t="s">
        <v>236</v>
      </c>
      <c r="J4" s="175" t="s">
        <v>236</v>
      </c>
      <c r="K4" s="175" t="s">
        <v>236</v>
      </c>
      <c r="L4" s="175" t="s">
        <v>236</v>
      </c>
      <c r="M4" s="175" t="s">
        <v>236</v>
      </c>
      <c r="N4" s="175" t="s">
        <v>236</v>
      </c>
      <c r="O4" s="175" t="s">
        <v>236</v>
      </c>
      <c r="P4" s="175" t="s">
        <v>236</v>
      </c>
      <c r="Q4" s="175" t="s">
        <v>236</v>
      </c>
      <c r="R4" s="175" t="s">
        <v>236</v>
      </c>
      <c r="S4" s="175" t="s">
        <v>236</v>
      </c>
      <c r="T4" s="175" t="s">
        <v>236</v>
      </c>
      <c r="U4" s="175" t="s">
        <v>236</v>
      </c>
      <c r="V4" s="175" t="s">
        <v>236</v>
      </c>
      <c r="W4" s="175" t="s">
        <v>236</v>
      </c>
      <c r="X4" s="175" t="s">
        <v>236</v>
      </c>
      <c r="Y4" s="175" t="s">
        <v>236</v>
      </c>
      <c r="Z4" s="175" t="s">
        <v>236</v>
      </c>
      <c r="AA4" s="175" t="s">
        <v>237</v>
      </c>
      <c r="AB4" s="175" t="s">
        <v>237</v>
      </c>
      <c r="AC4" s="175" t="s">
        <v>236</v>
      </c>
      <c r="AE4" s="175" t="s">
        <v>294</v>
      </c>
      <c r="AF4" s="175" t="s">
        <v>294</v>
      </c>
      <c r="AG4" s="175" t="s">
        <v>294</v>
      </c>
      <c r="AH4" s="175" t="s">
        <v>294</v>
      </c>
      <c r="AI4" s="175" t="s">
        <v>294</v>
      </c>
      <c r="AJ4" s="175" t="s">
        <v>237</v>
      </c>
      <c r="AK4" s="175" t="s">
        <v>237</v>
      </c>
      <c r="AL4" s="175" t="s">
        <v>237</v>
      </c>
      <c r="AM4" s="175" t="s">
        <v>237</v>
      </c>
      <c r="AN4" s="175" t="s">
        <v>237</v>
      </c>
      <c r="AO4" s="175" t="s">
        <v>237</v>
      </c>
      <c r="AP4" s="175" t="s">
        <v>237</v>
      </c>
      <c r="BB4" s="175" t="s">
        <v>7</v>
      </c>
      <c r="BC4" s="175" t="s">
        <v>236</v>
      </c>
      <c r="BD4" s="175" t="s">
        <v>236</v>
      </c>
      <c r="BE4" s="181" t="s">
        <v>294</v>
      </c>
      <c r="BF4" s="181" t="s">
        <v>294</v>
      </c>
      <c r="BG4" s="181" t="s">
        <v>294</v>
      </c>
      <c r="BH4" s="181" t="s">
        <v>237</v>
      </c>
      <c r="BI4" s="181" t="s">
        <v>237</v>
      </c>
      <c r="BJ4" s="181" t="s">
        <v>237</v>
      </c>
      <c r="BL4" s="181" t="s">
        <v>300</v>
      </c>
      <c r="BM4" s="181" t="s">
        <v>300</v>
      </c>
      <c r="BN4" s="181" t="s">
        <v>236</v>
      </c>
      <c r="BS4" s="181" t="s">
        <v>338</v>
      </c>
      <c r="BT4" s="181" t="s">
        <v>236</v>
      </c>
    </row>
    <row r="5" spans="1:74" s="244" customFormat="1" x14ac:dyDescent="0.25">
      <c r="A5" s="244">
        <v>2</v>
      </c>
      <c r="B5" s="244">
        <v>1</v>
      </c>
      <c r="C5" s="244">
        <v>1</v>
      </c>
      <c r="D5" s="244">
        <v>1</v>
      </c>
      <c r="E5" s="244">
        <v>1</v>
      </c>
      <c r="F5" s="244">
        <v>1</v>
      </c>
      <c r="G5" s="244">
        <v>1</v>
      </c>
      <c r="H5" s="244">
        <v>1</v>
      </c>
      <c r="I5" s="244">
        <v>1</v>
      </c>
      <c r="J5" s="244">
        <v>1</v>
      </c>
      <c r="K5" s="244">
        <v>1</v>
      </c>
      <c r="L5" s="244">
        <v>1</v>
      </c>
      <c r="M5" s="244">
        <v>1</v>
      </c>
      <c r="N5" s="244">
        <v>1</v>
      </c>
      <c r="O5" s="244">
        <v>1</v>
      </c>
      <c r="P5" s="244">
        <v>1</v>
      </c>
      <c r="Q5" s="244">
        <v>1</v>
      </c>
      <c r="R5" s="244">
        <v>1</v>
      </c>
      <c r="S5" s="244">
        <v>1</v>
      </c>
      <c r="T5" s="244">
        <v>1</v>
      </c>
      <c r="U5" s="244">
        <v>1</v>
      </c>
      <c r="V5" s="244">
        <v>1</v>
      </c>
      <c r="W5" s="244">
        <v>1</v>
      </c>
      <c r="X5" s="244">
        <v>1</v>
      </c>
      <c r="Y5" s="244">
        <v>1</v>
      </c>
      <c r="Z5" s="244">
        <v>1</v>
      </c>
      <c r="AA5" s="244">
        <v>1</v>
      </c>
      <c r="AB5" s="244">
        <v>1</v>
      </c>
      <c r="AC5" s="244">
        <v>1</v>
      </c>
      <c r="AE5" s="244">
        <v>1</v>
      </c>
      <c r="AF5" s="244">
        <v>1</v>
      </c>
      <c r="AG5" s="244">
        <v>1</v>
      </c>
      <c r="AH5" s="244">
        <v>1</v>
      </c>
      <c r="AI5" s="244">
        <v>1</v>
      </c>
      <c r="AJ5" s="244">
        <v>1</v>
      </c>
      <c r="AK5" s="244">
        <v>1</v>
      </c>
      <c r="AL5" s="244">
        <v>1</v>
      </c>
      <c r="AM5" s="244">
        <v>1</v>
      </c>
      <c r="AN5" s="244">
        <v>1</v>
      </c>
      <c r="AO5" s="244">
        <v>1</v>
      </c>
      <c r="AP5" s="244">
        <v>1</v>
      </c>
      <c r="BC5" s="244">
        <v>1</v>
      </c>
      <c r="BD5" s="244">
        <v>1</v>
      </c>
      <c r="BE5" s="244">
        <v>1</v>
      </c>
      <c r="BF5" s="244">
        <v>1</v>
      </c>
      <c r="BG5" s="244">
        <v>1</v>
      </c>
      <c r="BH5" s="244">
        <v>1</v>
      </c>
      <c r="BI5" s="244">
        <v>1</v>
      </c>
      <c r="BJ5" s="244">
        <v>1</v>
      </c>
      <c r="BN5" s="244">
        <v>1</v>
      </c>
      <c r="BT5" s="244">
        <v>1</v>
      </c>
    </row>
    <row r="6" spans="1:74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22</v>
      </c>
      <c r="W6" s="6">
        <v>23</v>
      </c>
      <c r="X6" s="6">
        <v>24</v>
      </c>
      <c r="Y6" s="6">
        <v>25</v>
      </c>
      <c r="Z6" s="6">
        <v>26</v>
      </c>
      <c r="AA6" s="6">
        <v>27</v>
      </c>
      <c r="AB6" s="6">
        <v>28</v>
      </c>
      <c r="AC6" s="6">
        <v>29</v>
      </c>
      <c r="AD6" s="6">
        <v>30</v>
      </c>
      <c r="AE6" s="6">
        <v>31</v>
      </c>
      <c r="AF6" s="6">
        <v>32</v>
      </c>
      <c r="AG6" s="6">
        <v>33</v>
      </c>
      <c r="AH6" s="6">
        <v>34</v>
      </c>
      <c r="AI6" s="6">
        <v>35</v>
      </c>
      <c r="AJ6" s="6">
        <v>36</v>
      </c>
      <c r="AK6" s="6">
        <v>37</v>
      </c>
      <c r="AL6" s="6">
        <v>38</v>
      </c>
      <c r="AM6" s="6">
        <v>39</v>
      </c>
      <c r="AN6" s="6">
        <v>40</v>
      </c>
      <c r="AO6" s="6">
        <v>41</v>
      </c>
      <c r="AP6" s="6">
        <v>42</v>
      </c>
      <c r="AQ6" s="6">
        <v>43</v>
      </c>
      <c r="AR6" s="6">
        <v>44</v>
      </c>
      <c r="AS6" s="6">
        <v>45</v>
      </c>
      <c r="AT6" s="6">
        <v>46</v>
      </c>
      <c r="AU6" s="6">
        <v>47</v>
      </c>
      <c r="AV6" s="6">
        <v>48</v>
      </c>
      <c r="AW6" s="6">
        <v>49</v>
      </c>
      <c r="AX6" s="6">
        <v>50</v>
      </c>
      <c r="AY6" s="6">
        <v>51</v>
      </c>
      <c r="AZ6" s="6">
        <v>52</v>
      </c>
      <c r="BA6" s="6">
        <v>53</v>
      </c>
      <c r="BB6" s="6">
        <v>54</v>
      </c>
      <c r="BC6" s="6">
        <v>55</v>
      </c>
      <c r="BD6" s="6">
        <v>56</v>
      </c>
      <c r="BE6" s="6">
        <v>57</v>
      </c>
      <c r="BF6" s="6">
        <v>58</v>
      </c>
      <c r="BG6" s="6">
        <v>59</v>
      </c>
      <c r="BH6" s="6">
        <v>60</v>
      </c>
      <c r="BI6" s="6">
        <v>61</v>
      </c>
      <c r="BJ6" s="6">
        <v>62</v>
      </c>
      <c r="BK6" s="6">
        <v>63</v>
      </c>
      <c r="BL6" s="6">
        <v>64</v>
      </c>
      <c r="BM6" s="6">
        <v>65</v>
      </c>
      <c r="BN6" s="6">
        <v>66</v>
      </c>
      <c r="BO6" s="6">
        <v>67</v>
      </c>
      <c r="BP6" s="6">
        <v>68</v>
      </c>
      <c r="BQ6" s="6">
        <v>69</v>
      </c>
      <c r="BR6" s="6">
        <v>70</v>
      </c>
      <c r="BS6" s="6">
        <v>71</v>
      </c>
      <c r="BT6" s="6">
        <v>72</v>
      </c>
    </row>
    <row r="7" spans="1:74" x14ac:dyDescent="0.25">
      <c r="B7" s="359"/>
    </row>
    <row r="8" spans="1:74" x14ac:dyDescent="0.25">
      <c r="B8" s="359"/>
    </row>
    <row r="9" spans="1:74" x14ac:dyDescent="0.25">
      <c r="A9" t="s">
        <v>319</v>
      </c>
      <c r="B9" s="359"/>
    </row>
    <row r="10" spans="1:74" x14ac:dyDescent="0.25">
      <c r="A10" t="s">
        <v>18</v>
      </c>
      <c r="B10" s="359"/>
      <c r="BV10" s="399" t="s">
        <v>393</v>
      </c>
    </row>
    <row r="11" spans="1:74" x14ac:dyDescent="0.25">
      <c r="A11" t="s">
        <v>20</v>
      </c>
      <c r="B11" s="359" t="s">
        <v>344</v>
      </c>
    </row>
    <row r="12" spans="1:74" ht="15" customHeight="1" x14ac:dyDescent="0.25">
      <c r="A12" t="s">
        <v>238</v>
      </c>
      <c r="B12" s="359" t="s">
        <v>345</v>
      </c>
    </row>
    <row r="13" spans="1:74" ht="11.25" customHeight="1" x14ac:dyDescent="0.25">
      <c r="B13" s="359" t="s">
        <v>346</v>
      </c>
      <c r="BO13" s="399"/>
    </row>
    <row r="14" spans="1:74" x14ac:dyDescent="0.25">
      <c r="B14" s="359" t="s">
        <v>347</v>
      </c>
    </row>
    <row r="15" spans="1:74" x14ac:dyDescent="0.25">
      <c r="B15" s="359" t="s">
        <v>348</v>
      </c>
    </row>
    <row r="16" spans="1:74" x14ac:dyDescent="0.25">
      <c r="B16" s="359" t="s">
        <v>349</v>
      </c>
      <c r="AQ16" s="159"/>
      <c r="BF16" s="31" t="s">
        <v>79</v>
      </c>
    </row>
    <row r="17" spans="2:2" ht="12.75" customHeight="1" x14ac:dyDescent="0.25">
      <c r="B17" s="359" t="s">
        <v>350</v>
      </c>
    </row>
    <row r="18" spans="2:2" x14ac:dyDescent="0.25">
      <c r="B18" s="359" t="s">
        <v>351</v>
      </c>
    </row>
    <row r="19" spans="2:2" x14ac:dyDescent="0.25">
      <c r="B19" s="359" t="s">
        <v>352</v>
      </c>
    </row>
    <row r="20" spans="2:2" ht="15.75" customHeight="1" x14ac:dyDescent="0.25">
      <c r="B20" s="359" t="s">
        <v>353</v>
      </c>
    </row>
    <row r="21" spans="2:2" x14ac:dyDescent="0.25">
      <c r="B21" s="359" t="s">
        <v>354</v>
      </c>
    </row>
    <row r="22" spans="2:2" x14ac:dyDescent="0.25">
      <c r="B22" s="359" t="s">
        <v>355</v>
      </c>
    </row>
    <row r="23" spans="2:2" x14ac:dyDescent="0.25">
      <c r="B23" s="359" t="s">
        <v>356</v>
      </c>
    </row>
    <row r="24" spans="2:2" x14ac:dyDescent="0.25">
      <c r="B24" s="359" t="s">
        <v>357</v>
      </c>
    </row>
    <row r="25" spans="2:2" x14ac:dyDescent="0.25">
      <c r="B25" s="359" t="s">
        <v>358</v>
      </c>
    </row>
    <row r="26" spans="2:2" x14ac:dyDescent="0.25">
      <c r="B26" s="359" t="s">
        <v>359</v>
      </c>
    </row>
    <row r="27" spans="2:2" x14ac:dyDescent="0.25">
      <c r="B27" s="359" t="s">
        <v>360</v>
      </c>
    </row>
    <row r="28" spans="2:2" x14ac:dyDescent="0.25">
      <c r="B28" s="359" t="s">
        <v>361</v>
      </c>
    </row>
    <row r="29" spans="2:2" x14ac:dyDescent="0.25">
      <c r="B29" s="359" t="s">
        <v>362</v>
      </c>
    </row>
    <row r="30" spans="2:2" x14ac:dyDescent="0.25">
      <c r="B30" s="359" t="s">
        <v>363</v>
      </c>
    </row>
    <row r="31" spans="2:2" x14ac:dyDescent="0.25">
      <c r="B31" s="359" t="s">
        <v>364</v>
      </c>
    </row>
    <row r="32" spans="2:2" x14ac:dyDescent="0.25">
      <c r="B32" s="359" t="s">
        <v>365</v>
      </c>
    </row>
    <row r="33" spans="2:2" x14ac:dyDescent="0.25">
      <c r="B33" s="359" t="s">
        <v>366</v>
      </c>
    </row>
    <row r="34" spans="2:2" x14ac:dyDescent="0.25">
      <c r="B34" s="359" t="s">
        <v>367</v>
      </c>
    </row>
    <row r="35" spans="2:2" x14ac:dyDescent="0.25">
      <c r="B35" s="359" t="s">
        <v>368</v>
      </c>
    </row>
    <row r="36" spans="2:2" x14ac:dyDescent="0.25">
      <c r="B36" s="359" t="s">
        <v>369</v>
      </c>
    </row>
    <row r="37" spans="2:2" x14ac:dyDescent="0.25">
      <c r="B37" s="359" t="s">
        <v>370</v>
      </c>
    </row>
    <row r="38" spans="2:2" x14ac:dyDescent="0.25">
      <c r="B38" s="359" t="s">
        <v>371</v>
      </c>
    </row>
    <row r="39" spans="2:2" x14ac:dyDescent="0.25">
      <c r="B39" s="359" t="s">
        <v>372</v>
      </c>
    </row>
    <row r="40" spans="2:2" x14ac:dyDescent="0.25">
      <c r="B40" s="359" t="s">
        <v>373</v>
      </c>
    </row>
    <row r="41" spans="2:2" x14ac:dyDescent="0.25">
      <c r="B41" s="359" t="s">
        <v>374</v>
      </c>
    </row>
    <row r="42" spans="2:2" x14ac:dyDescent="0.25">
      <c r="B42" s="359" t="s">
        <v>375</v>
      </c>
    </row>
    <row r="43" spans="2:2" x14ac:dyDescent="0.25">
      <c r="B43" s="359" t="s">
        <v>376</v>
      </c>
    </row>
    <row r="44" spans="2:2" x14ac:dyDescent="0.25">
      <c r="B44" s="359" t="s">
        <v>377</v>
      </c>
    </row>
    <row r="45" spans="2:2" x14ac:dyDescent="0.25">
      <c r="B45" s="359" t="s">
        <v>378</v>
      </c>
    </row>
    <row r="46" spans="2:2" x14ac:dyDescent="0.25">
      <c r="B46" s="359" t="s">
        <v>379</v>
      </c>
    </row>
    <row r="47" spans="2:2" x14ac:dyDescent="0.25">
      <c r="B47" s="359" t="s">
        <v>380</v>
      </c>
    </row>
    <row r="48" spans="2:2" x14ac:dyDescent="0.25">
      <c r="B48" s="359" t="s">
        <v>381</v>
      </c>
    </row>
    <row r="49" spans="2:2" x14ac:dyDescent="0.25">
      <c r="B49" s="359" t="s">
        <v>382</v>
      </c>
    </row>
    <row r="50" spans="2:2" x14ac:dyDescent="0.25">
      <c r="B50" s="359" t="s">
        <v>383</v>
      </c>
    </row>
    <row r="51" spans="2:2" x14ac:dyDescent="0.25">
      <c r="B51" s="359" t="s">
        <v>384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AB300"/>
  <sheetViews>
    <sheetView zoomScale="86" zoomScaleNormal="86" workbookViewId="0">
      <pane ySplit="1" topLeftCell="A2" activePane="bottomLeft" state="frozen"/>
      <selection pane="bottomLeft" activeCell="Q10" sqref="Q10"/>
    </sheetView>
  </sheetViews>
  <sheetFormatPr baseColWidth="10" defaultRowHeight="15.75" x14ac:dyDescent="0.25"/>
  <cols>
    <col min="1" max="1" width="19.85546875" style="352" customWidth="1"/>
    <col min="2" max="2" width="23.140625" style="347" customWidth="1"/>
    <col min="3" max="3" width="11" style="355" customWidth="1"/>
    <col min="4" max="4" width="6.85546875" style="355" customWidth="1"/>
    <col min="5" max="5" width="16.5703125" style="347" customWidth="1"/>
    <col min="6" max="6" width="14.42578125" style="347" customWidth="1"/>
    <col min="7" max="7" width="14.28515625" style="352" hidden="1" customWidth="1"/>
    <col min="8" max="8" width="12.140625" style="347" customWidth="1"/>
    <col min="9" max="9" width="16.42578125" style="356" customWidth="1"/>
    <col min="10" max="10" width="8.85546875" style="347" customWidth="1"/>
    <col min="11" max="11" width="13.7109375" style="395" customWidth="1"/>
    <col min="12" max="12" width="11.42578125" style="398"/>
    <col min="13" max="13" width="16.140625" style="398" customWidth="1"/>
    <col min="14" max="14" width="5.28515625" style="347" customWidth="1"/>
    <col min="15" max="15" width="1.85546875" style="347" hidden="1" customWidth="1"/>
    <col min="16" max="16384" width="11.42578125" style="347"/>
  </cols>
  <sheetData>
    <row r="1" spans="1:28" s="340" customFormat="1" ht="51.75" customHeight="1" x14ac:dyDescent="0.5">
      <c r="A1" s="364" t="s">
        <v>69</v>
      </c>
      <c r="B1" s="364" t="s">
        <v>325</v>
      </c>
      <c r="C1" s="365" t="s">
        <v>241</v>
      </c>
      <c r="D1" s="366" t="s">
        <v>395</v>
      </c>
      <c r="E1" s="402" t="s">
        <v>327</v>
      </c>
      <c r="F1" s="403" t="s">
        <v>239</v>
      </c>
      <c r="G1" s="364" t="s">
        <v>326</v>
      </c>
      <c r="H1" s="423">
        <f>SUM(H2:H200)</f>
        <v>128.44999999999999</v>
      </c>
      <c r="I1" s="367" t="s">
        <v>11</v>
      </c>
      <c r="J1" s="424">
        <f>SUM(J2:J300)</f>
        <v>10</v>
      </c>
      <c r="K1" s="422">
        <f>SUM(K2:K299)</f>
        <v>44</v>
      </c>
      <c r="L1" s="394">
        <f>SUM(L2:L299)</f>
        <v>39.950000000000003</v>
      </c>
      <c r="M1" s="394">
        <f>SUM(M2:M299)</f>
        <v>44.5</v>
      </c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28" ht="22.5" customHeight="1" x14ac:dyDescent="0.35">
      <c r="A2" s="380"/>
      <c r="B2" s="272"/>
      <c r="C2" s="190"/>
      <c r="D2" s="273"/>
      <c r="E2" s="276"/>
      <c r="F2" s="274"/>
      <c r="G2" s="255">
        <v>1</v>
      </c>
      <c r="H2" s="275">
        <f t="shared" ref="H2:H21" si="0">C2*D2</f>
        <v>0</v>
      </c>
      <c r="I2" s="360"/>
      <c r="J2" s="407">
        <f>D2*G2</f>
        <v>0</v>
      </c>
      <c r="K2" s="425"/>
      <c r="L2" s="425"/>
      <c r="M2" s="425"/>
    </row>
    <row r="3" spans="1:28" ht="18.75" customHeight="1" x14ac:dyDescent="0.25">
      <c r="A3" s="361" t="s">
        <v>385</v>
      </c>
      <c r="B3" s="272" t="s">
        <v>242</v>
      </c>
      <c r="C3" s="190">
        <v>7.2</v>
      </c>
      <c r="D3" s="273">
        <v>1</v>
      </c>
      <c r="E3" s="276" t="s">
        <v>318</v>
      </c>
      <c r="F3" s="274" t="s">
        <v>236</v>
      </c>
      <c r="G3" s="255">
        <v>1</v>
      </c>
      <c r="H3" s="275">
        <f t="shared" ref="H3:H24" si="1">C3*D3</f>
        <v>7.2</v>
      </c>
      <c r="I3" s="360" t="s">
        <v>386</v>
      </c>
      <c r="J3" s="270">
        <f>D3*G3</f>
        <v>1</v>
      </c>
      <c r="K3" s="395">
        <f>IF(E3="Espèces",H3,0)</f>
        <v>7.2</v>
      </c>
      <c r="L3" s="395">
        <f>IF(E3="Cheque",H3,0)</f>
        <v>0</v>
      </c>
      <c r="M3" s="395">
        <f>IF(E3="Pas payé",H3,0)</f>
        <v>0</v>
      </c>
    </row>
    <row r="4" spans="1:28" ht="18.75" x14ac:dyDescent="0.3">
      <c r="A4" s="357" t="s">
        <v>339</v>
      </c>
      <c r="B4" s="272" t="s">
        <v>234</v>
      </c>
      <c r="C4" s="190">
        <v>21</v>
      </c>
      <c r="D4" s="273">
        <v>1</v>
      </c>
      <c r="E4" s="276" t="s">
        <v>318</v>
      </c>
      <c r="F4" s="274" t="s">
        <v>237</v>
      </c>
      <c r="G4" s="255">
        <v>1</v>
      </c>
      <c r="H4" s="275">
        <f t="shared" si="1"/>
        <v>21</v>
      </c>
      <c r="I4" s="275"/>
      <c r="J4" s="270">
        <f t="shared" ref="J4" si="2">D4*G4</f>
        <v>1</v>
      </c>
      <c r="K4" s="395">
        <f t="shared" ref="K4:K8" si="3">IF(E4="Espèces",H4,0)</f>
        <v>21</v>
      </c>
      <c r="L4" s="395">
        <f t="shared" ref="L4:L67" si="4">IF(E4="Cheque",H4,0)</f>
        <v>0</v>
      </c>
      <c r="M4" s="395">
        <f t="shared" ref="M4:M67" si="5">IF(E4="Pas payé",H4,0)</f>
        <v>0</v>
      </c>
    </row>
    <row r="5" spans="1:28" ht="18.75" x14ac:dyDescent="0.3">
      <c r="A5" s="357" t="s">
        <v>341</v>
      </c>
      <c r="B5" s="272" t="s">
        <v>265</v>
      </c>
      <c r="C5" s="190">
        <v>39.950000000000003</v>
      </c>
      <c r="D5" s="273">
        <v>1</v>
      </c>
      <c r="E5" s="276" t="s">
        <v>317</v>
      </c>
      <c r="F5" s="274" t="s">
        <v>237</v>
      </c>
      <c r="G5" s="255">
        <v>1</v>
      </c>
      <c r="H5" s="275">
        <f t="shared" si="1"/>
        <v>39.950000000000003</v>
      </c>
      <c r="I5" s="360" t="s">
        <v>389</v>
      </c>
      <c r="J5" s="270">
        <f>D5*G5</f>
        <v>1</v>
      </c>
      <c r="K5" s="395">
        <f t="shared" si="3"/>
        <v>0</v>
      </c>
      <c r="L5" s="395">
        <f t="shared" si="4"/>
        <v>39.950000000000003</v>
      </c>
      <c r="M5" s="395">
        <f t="shared" si="5"/>
        <v>0</v>
      </c>
    </row>
    <row r="6" spans="1:28" ht="18" x14ac:dyDescent="0.25">
      <c r="A6" s="375" t="s">
        <v>388</v>
      </c>
      <c r="B6" s="377" t="s">
        <v>390</v>
      </c>
      <c r="C6" s="190"/>
      <c r="D6" s="273"/>
      <c r="E6" s="276"/>
      <c r="F6" s="274"/>
      <c r="G6" s="255"/>
      <c r="H6" s="275">
        <f t="shared" si="1"/>
        <v>0</v>
      </c>
      <c r="I6" s="275"/>
      <c r="J6" s="270">
        <f t="shared" ref="J6" si="6">D6*G6</f>
        <v>0</v>
      </c>
      <c r="K6" s="395">
        <f t="shared" si="3"/>
        <v>0</v>
      </c>
      <c r="L6" s="395">
        <f t="shared" si="4"/>
        <v>0</v>
      </c>
      <c r="M6" s="395">
        <f t="shared" si="5"/>
        <v>0</v>
      </c>
    </row>
    <row r="7" spans="1:28" ht="18" x14ac:dyDescent="0.25">
      <c r="A7" s="375" t="s">
        <v>120</v>
      </c>
      <c r="B7" s="272" t="s">
        <v>242</v>
      </c>
      <c r="C7" s="190">
        <v>7.2</v>
      </c>
      <c r="D7" s="273">
        <v>1</v>
      </c>
      <c r="E7" s="276" t="s">
        <v>318</v>
      </c>
      <c r="F7" s="274" t="s">
        <v>236</v>
      </c>
      <c r="G7" s="255">
        <v>1</v>
      </c>
      <c r="H7" s="275">
        <f t="shared" si="1"/>
        <v>7.2</v>
      </c>
      <c r="I7" s="360" t="s">
        <v>391</v>
      </c>
      <c r="J7" s="270">
        <f>D7*G7</f>
        <v>1</v>
      </c>
      <c r="K7" s="395">
        <f t="shared" si="3"/>
        <v>7.2</v>
      </c>
      <c r="L7" s="395">
        <f t="shared" si="4"/>
        <v>0</v>
      </c>
      <c r="M7" s="395">
        <f t="shared" si="5"/>
        <v>0</v>
      </c>
    </row>
    <row r="8" spans="1:28" ht="18.75" x14ac:dyDescent="0.3">
      <c r="A8" s="376" t="s">
        <v>342</v>
      </c>
      <c r="B8" s="272" t="s">
        <v>244</v>
      </c>
      <c r="C8" s="190">
        <v>8.6</v>
      </c>
      <c r="D8" s="273">
        <v>1</v>
      </c>
      <c r="E8" s="276" t="s">
        <v>318</v>
      </c>
      <c r="F8" s="274" t="s">
        <v>236</v>
      </c>
      <c r="G8" s="255">
        <v>1</v>
      </c>
      <c r="H8" s="275">
        <f t="shared" si="1"/>
        <v>8.6</v>
      </c>
      <c r="I8" s="275"/>
      <c r="J8" s="270">
        <f t="shared" ref="J8" si="7">D8*G8</f>
        <v>1</v>
      </c>
      <c r="K8" s="395">
        <f t="shared" si="3"/>
        <v>8.6</v>
      </c>
      <c r="L8" s="395">
        <f t="shared" si="4"/>
        <v>0</v>
      </c>
      <c r="M8" s="395">
        <f t="shared" si="5"/>
        <v>0</v>
      </c>
    </row>
    <row r="9" spans="1:28" ht="18" x14ac:dyDescent="0.25">
      <c r="A9" s="379" t="s">
        <v>110</v>
      </c>
      <c r="B9" s="272" t="s">
        <v>243</v>
      </c>
      <c r="C9" s="190">
        <v>15.5</v>
      </c>
      <c r="D9" s="273">
        <v>2</v>
      </c>
      <c r="E9" s="276" t="s">
        <v>319</v>
      </c>
      <c r="F9" s="274" t="s">
        <v>236</v>
      </c>
      <c r="G9" s="255">
        <v>2</v>
      </c>
      <c r="H9" s="275">
        <f t="shared" si="1"/>
        <v>31</v>
      </c>
      <c r="I9" s="360" t="s">
        <v>391</v>
      </c>
      <c r="J9" s="270">
        <f>D9*G9</f>
        <v>4</v>
      </c>
      <c r="K9" s="395">
        <f t="shared" ref="K9:K66" si="8">IF(E9="Espèces",H9,0)</f>
        <v>0</v>
      </c>
      <c r="L9" s="395">
        <f t="shared" si="4"/>
        <v>0</v>
      </c>
      <c r="M9" s="395">
        <f t="shared" si="5"/>
        <v>31</v>
      </c>
    </row>
    <row r="10" spans="1:28" ht="18.75" x14ac:dyDescent="0.3">
      <c r="A10" s="378" t="s">
        <v>343</v>
      </c>
      <c r="B10" s="272" t="s">
        <v>247</v>
      </c>
      <c r="C10" s="190">
        <v>13.5</v>
      </c>
      <c r="D10" s="273">
        <v>1</v>
      </c>
      <c r="E10" s="276" t="s">
        <v>319</v>
      </c>
      <c r="F10" s="274" t="s">
        <v>236</v>
      </c>
      <c r="G10" s="255">
        <v>1</v>
      </c>
      <c r="H10" s="275">
        <f t="shared" si="1"/>
        <v>13.5</v>
      </c>
      <c r="I10" s="275"/>
      <c r="J10" s="270">
        <f t="shared" ref="J10:J24" si="9">D10*G10</f>
        <v>1</v>
      </c>
      <c r="K10" s="395">
        <f t="shared" si="8"/>
        <v>0</v>
      </c>
      <c r="L10" s="395">
        <f t="shared" si="4"/>
        <v>0</v>
      </c>
      <c r="M10" s="395">
        <f t="shared" si="5"/>
        <v>13.5</v>
      </c>
    </row>
    <row r="11" spans="1:28" ht="18.75" x14ac:dyDescent="0.3">
      <c r="A11" s="358"/>
      <c r="B11" s="272"/>
      <c r="C11" s="190"/>
      <c r="D11" s="273"/>
      <c r="E11" s="276"/>
      <c r="F11" s="274"/>
      <c r="G11" s="255"/>
      <c r="H11" s="275">
        <f t="shared" si="1"/>
        <v>0</v>
      </c>
      <c r="I11" s="275"/>
      <c r="J11" s="270">
        <f t="shared" si="9"/>
        <v>0</v>
      </c>
      <c r="K11" s="395">
        <f t="shared" si="8"/>
        <v>0</v>
      </c>
      <c r="L11" s="395">
        <f t="shared" si="4"/>
        <v>0</v>
      </c>
      <c r="M11" s="395">
        <f t="shared" si="5"/>
        <v>0</v>
      </c>
    </row>
    <row r="12" spans="1:28" ht="18.75" x14ac:dyDescent="0.3">
      <c r="A12" s="358"/>
      <c r="B12" s="272"/>
      <c r="C12" s="190"/>
      <c r="D12" s="273"/>
      <c r="E12" s="276"/>
      <c r="F12" s="274"/>
      <c r="G12" s="255"/>
      <c r="H12" s="275">
        <f t="shared" si="1"/>
        <v>0</v>
      </c>
      <c r="I12" s="275"/>
      <c r="J12" s="270">
        <f t="shared" si="9"/>
        <v>0</v>
      </c>
      <c r="K12" s="395">
        <f t="shared" si="8"/>
        <v>0</v>
      </c>
      <c r="L12" s="395">
        <f t="shared" si="4"/>
        <v>0</v>
      </c>
      <c r="M12" s="395">
        <f t="shared" si="5"/>
        <v>0</v>
      </c>
    </row>
    <row r="13" spans="1:28" ht="18.75" x14ac:dyDescent="0.3">
      <c r="A13" s="358"/>
      <c r="B13" s="272"/>
      <c r="C13" s="190"/>
      <c r="D13" s="273"/>
      <c r="E13" s="276"/>
      <c r="F13" s="274"/>
      <c r="G13" s="255"/>
      <c r="H13" s="275">
        <f t="shared" si="1"/>
        <v>0</v>
      </c>
      <c r="I13" s="275"/>
      <c r="J13" s="270">
        <f t="shared" si="9"/>
        <v>0</v>
      </c>
      <c r="K13" s="395">
        <f t="shared" si="8"/>
        <v>0</v>
      </c>
      <c r="L13" s="395">
        <f t="shared" si="4"/>
        <v>0</v>
      </c>
      <c r="M13" s="395">
        <f t="shared" si="5"/>
        <v>0</v>
      </c>
    </row>
    <row r="14" spans="1:28" ht="18.75" x14ac:dyDescent="0.3">
      <c r="A14" s="358"/>
      <c r="B14" s="272"/>
      <c r="C14" s="190"/>
      <c r="D14" s="273"/>
      <c r="E14" s="276"/>
      <c r="F14" s="274"/>
      <c r="G14" s="255"/>
      <c r="H14" s="275">
        <f t="shared" si="1"/>
        <v>0</v>
      </c>
      <c r="I14" s="275"/>
      <c r="J14" s="270">
        <f t="shared" si="9"/>
        <v>0</v>
      </c>
      <c r="K14" s="395">
        <f t="shared" si="8"/>
        <v>0</v>
      </c>
      <c r="L14" s="395">
        <f t="shared" si="4"/>
        <v>0</v>
      </c>
      <c r="M14" s="395">
        <f t="shared" si="5"/>
        <v>0</v>
      </c>
    </row>
    <row r="15" spans="1:28" ht="18.75" x14ac:dyDescent="0.3">
      <c r="A15" s="358"/>
      <c r="B15" s="272"/>
      <c r="C15" s="190"/>
      <c r="D15" s="273"/>
      <c r="E15" s="276"/>
      <c r="F15" s="274"/>
      <c r="G15" s="255"/>
      <c r="H15" s="275">
        <f t="shared" si="1"/>
        <v>0</v>
      </c>
      <c r="I15" s="275"/>
      <c r="J15" s="270">
        <f t="shared" si="9"/>
        <v>0</v>
      </c>
      <c r="K15" s="395">
        <f t="shared" si="8"/>
        <v>0</v>
      </c>
      <c r="L15" s="395">
        <f t="shared" si="4"/>
        <v>0</v>
      </c>
      <c r="M15" s="395">
        <f t="shared" si="5"/>
        <v>0</v>
      </c>
    </row>
    <row r="16" spans="1:28" ht="18.75" x14ac:dyDescent="0.3">
      <c r="A16" s="358"/>
      <c r="B16" s="272"/>
      <c r="C16" s="190"/>
      <c r="D16" s="273"/>
      <c r="E16" s="276"/>
      <c r="F16" s="274"/>
      <c r="G16" s="255"/>
      <c r="H16" s="275">
        <f t="shared" si="1"/>
        <v>0</v>
      </c>
      <c r="I16" s="275"/>
      <c r="J16" s="270">
        <f t="shared" si="9"/>
        <v>0</v>
      </c>
      <c r="K16" s="395">
        <f t="shared" si="8"/>
        <v>0</v>
      </c>
      <c r="L16" s="395">
        <f t="shared" si="4"/>
        <v>0</v>
      </c>
      <c r="M16" s="395">
        <f t="shared" si="5"/>
        <v>0</v>
      </c>
    </row>
    <row r="17" spans="1:13" ht="18.75" x14ac:dyDescent="0.3">
      <c r="A17" s="358"/>
      <c r="B17" s="272"/>
      <c r="C17" s="190"/>
      <c r="D17" s="273"/>
      <c r="E17" s="276"/>
      <c r="F17" s="274"/>
      <c r="G17" s="255"/>
      <c r="H17" s="275">
        <f t="shared" si="1"/>
        <v>0</v>
      </c>
      <c r="I17" s="275"/>
      <c r="J17" s="270">
        <f t="shared" si="9"/>
        <v>0</v>
      </c>
      <c r="K17" s="395">
        <f t="shared" si="8"/>
        <v>0</v>
      </c>
      <c r="L17" s="395">
        <f t="shared" si="4"/>
        <v>0</v>
      </c>
      <c r="M17" s="395">
        <f t="shared" si="5"/>
        <v>0</v>
      </c>
    </row>
    <row r="18" spans="1:13" ht="18.75" x14ac:dyDescent="0.3">
      <c r="A18" s="358"/>
      <c r="B18" s="272"/>
      <c r="C18" s="190"/>
      <c r="D18" s="273"/>
      <c r="E18" s="276"/>
      <c r="F18" s="274"/>
      <c r="G18" s="255"/>
      <c r="H18" s="275">
        <f t="shared" si="1"/>
        <v>0</v>
      </c>
      <c r="I18" s="275"/>
      <c r="J18" s="270">
        <f t="shared" si="9"/>
        <v>0</v>
      </c>
      <c r="K18" s="395">
        <f t="shared" si="8"/>
        <v>0</v>
      </c>
      <c r="L18" s="395">
        <f t="shared" si="4"/>
        <v>0</v>
      </c>
      <c r="M18" s="395">
        <f t="shared" si="5"/>
        <v>0</v>
      </c>
    </row>
    <row r="19" spans="1:13" ht="18.75" x14ac:dyDescent="0.3">
      <c r="A19" s="358"/>
      <c r="B19" s="272"/>
      <c r="C19" s="190"/>
      <c r="D19" s="273"/>
      <c r="E19" s="276"/>
      <c r="F19" s="274"/>
      <c r="G19" s="255"/>
      <c r="H19" s="275">
        <f t="shared" si="1"/>
        <v>0</v>
      </c>
      <c r="I19" s="275"/>
      <c r="J19" s="270">
        <f t="shared" si="9"/>
        <v>0</v>
      </c>
      <c r="K19" s="395">
        <f t="shared" si="8"/>
        <v>0</v>
      </c>
      <c r="L19" s="395">
        <f t="shared" si="4"/>
        <v>0</v>
      </c>
      <c r="M19" s="395">
        <f t="shared" si="5"/>
        <v>0</v>
      </c>
    </row>
    <row r="20" spans="1:13" ht="18.75" x14ac:dyDescent="0.3">
      <c r="A20" s="358"/>
      <c r="B20" s="272"/>
      <c r="C20" s="190"/>
      <c r="D20" s="273"/>
      <c r="E20" s="276"/>
      <c r="F20" s="274"/>
      <c r="G20" s="255"/>
      <c r="H20" s="275">
        <f t="shared" si="1"/>
        <v>0</v>
      </c>
      <c r="I20" s="275"/>
      <c r="J20" s="270">
        <f t="shared" si="9"/>
        <v>0</v>
      </c>
      <c r="K20" s="395">
        <f t="shared" si="8"/>
        <v>0</v>
      </c>
      <c r="L20" s="395">
        <f t="shared" si="4"/>
        <v>0</v>
      </c>
      <c r="M20" s="395">
        <f t="shared" si="5"/>
        <v>0</v>
      </c>
    </row>
    <row r="21" spans="1:13" ht="18.75" x14ac:dyDescent="0.3">
      <c r="A21" s="358"/>
      <c r="B21" s="272"/>
      <c r="C21" s="190"/>
      <c r="D21" s="273"/>
      <c r="E21" s="276"/>
      <c r="F21" s="274"/>
      <c r="G21" s="255"/>
      <c r="H21" s="275">
        <f t="shared" si="1"/>
        <v>0</v>
      </c>
      <c r="I21" s="275"/>
      <c r="J21" s="270">
        <f t="shared" si="9"/>
        <v>0</v>
      </c>
      <c r="K21" s="395">
        <f t="shared" si="8"/>
        <v>0</v>
      </c>
      <c r="L21" s="395">
        <f t="shared" si="4"/>
        <v>0</v>
      </c>
      <c r="M21" s="395">
        <f t="shared" si="5"/>
        <v>0</v>
      </c>
    </row>
    <row r="22" spans="1:13" ht="18.75" x14ac:dyDescent="0.3">
      <c r="A22" s="358"/>
      <c r="B22" s="272"/>
      <c r="C22" s="190"/>
      <c r="D22" s="273"/>
      <c r="E22" s="276"/>
      <c r="F22" s="274"/>
      <c r="G22" s="255"/>
      <c r="H22" s="275">
        <f t="shared" si="1"/>
        <v>0</v>
      </c>
      <c r="I22" s="275"/>
      <c r="J22" s="270">
        <f t="shared" si="9"/>
        <v>0</v>
      </c>
      <c r="K22" s="395">
        <f t="shared" si="8"/>
        <v>0</v>
      </c>
      <c r="L22" s="395">
        <f t="shared" si="4"/>
        <v>0</v>
      </c>
      <c r="M22" s="395">
        <f t="shared" si="5"/>
        <v>0</v>
      </c>
    </row>
    <row r="23" spans="1:13" ht="18.75" x14ac:dyDescent="0.3">
      <c r="A23" s="358"/>
      <c r="B23" s="272"/>
      <c r="C23" s="190"/>
      <c r="D23" s="273"/>
      <c r="E23" s="276"/>
      <c r="F23" s="274"/>
      <c r="G23" s="255"/>
      <c r="H23" s="275">
        <f t="shared" si="1"/>
        <v>0</v>
      </c>
      <c r="I23" s="275"/>
      <c r="J23" s="270">
        <f t="shared" si="9"/>
        <v>0</v>
      </c>
      <c r="K23" s="395">
        <f t="shared" si="8"/>
        <v>0</v>
      </c>
      <c r="L23" s="395">
        <f t="shared" si="4"/>
        <v>0</v>
      </c>
      <c r="M23" s="395">
        <f t="shared" si="5"/>
        <v>0</v>
      </c>
    </row>
    <row r="24" spans="1:13" ht="18.75" x14ac:dyDescent="0.3">
      <c r="A24" s="358"/>
      <c r="B24" s="272"/>
      <c r="C24" s="190"/>
      <c r="D24" s="273"/>
      <c r="E24" s="276"/>
      <c r="F24" s="274"/>
      <c r="G24" s="255"/>
      <c r="H24" s="275">
        <f t="shared" si="1"/>
        <v>0</v>
      </c>
      <c r="I24" s="275"/>
      <c r="J24" s="270">
        <f t="shared" si="9"/>
        <v>0</v>
      </c>
      <c r="K24" s="395">
        <f t="shared" si="8"/>
        <v>0</v>
      </c>
      <c r="L24" s="395">
        <f t="shared" si="4"/>
        <v>0</v>
      </c>
      <c r="M24" s="395">
        <f t="shared" si="5"/>
        <v>0</v>
      </c>
    </row>
    <row r="25" spans="1:13" x14ac:dyDescent="0.25">
      <c r="A25" s="344"/>
      <c r="B25" s="341"/>
      <c r="C25" s="342"/>
      <c r="D25" s="343"/>
      <c r="E25" s="276"/>
      <c r="F25" s="274"/>
      <c r="G25" s="344"/>
      <c r="H25" s="345">
        <f t="shared" ref="H22:H29" si="10">C25*D25</f>
        <v>0</v>
      </c>
      <c r="I25" s="345"/>
      <c r="J25" s="346">
        <f t="shared" ref="J22:J29" si="11">D25*G25</f>
        <v>0</v>
      </c>
      <c r="K25" s="395">
        <f t="shared" si="8"/>
        <v>0</v>
      </c>
      <c r="L25" s="395">
        <f t="shared" si="4"/>
        <v>0</v>
      </c>
      <c r="M25" s="395">
        <f t="shared" si="5"/>
        <v>0</v>
      </c>
    </row>
    <row r="26" spans="1:13" x14ac:dyDescent="0.25">
      <c r="A26" s="344"/>
      <c r="B26" s="341"/>
      <c r="C26" s="342"/>
      <c r="D26" s="343"/>
      <c r="E26" s="276"/>
      <c r="F26" s="274"/>
      <c r="G26" s="344"/>
      <c r="H26" s="345">
        <f t="shared" si="10"/>
        <v>0</v>
      </c>
      <c r="I26" s="345"/>
      <c r="J26" s="346">
        <f t="shared" si="11"/>
        <v>0</v>
      </c>
      <c r="K26" s="395">
        <f t="shared" si="8"/>
        <v>0</v>
      </c>
      <c r="L26" s="395">
        <f t="shared" si="4"/>
        <v>0</v>
      </c>
      <c r="M26" s="395">
        <f t="shared" si="5"/>
        <v>0</v>
      </c>
    </row>
    <row r="27" spans="1:13" x14ac:dyDescent="0.25">
      <c r="A27" s="344"/>
      <c r="B27" s="341"/>
      <c r="C27" s="342"/>
      <c r="D27" s="343"/>
      <c r="E27" s="276"/>
      <c r="F27" s="274"/>
      <c r="G27" s="344"/>
      <c r="H27" s="345">
        <f t="shared" si="10"/>
        <v>0</v>
      </c>
      <c r="I27" s="345"/>
      <c r="J27" s="346">
        <f t="shared" si="11"/>
        <v>0</v>
      </c>
      <c r="K27" s="395">
        <f t="shared" si="8"/>
        <v>0</v>
      </c>
      <c r="L27" s="395">
        <f t="shared" si="4"/>
        <v>0</v>
      </c>
      <c r="M27" s="395">
        <f t="shared" si="5"/>
        <v>0</v>
      </c>
    </row>
    <row r="28" spans="1:13" x14ac:dyDescent="0.25">
      <c r="A28" s="344"/>
      <c r="B28" s="341"/>
      <c r="C28" s="342"/>
      <c r="D28" s="343"/>
      <c r="E28" s="276"/>
      <c r="F28" s="274"/>
      <c r="G28" s="344"/>
      <c r="H28" s="345">
        <f t="shared" si="10"/>
        <v>0</v>
      </c>
      <c r="I28" s="345"/>
      <c r="J28" s="346">
        <f t="shared" si="11"/>
        <v>0</v>
      </c>
      <c r="K28" s="395">
        <f t="shared" si="8"/>
        <v>0</v>
      </c>
      <c r="L28" s="395">
        <f t="shared" si="4"/>
        <v>0</v>
      </c>
      <c r="M28" s="395">
        <f t="shared" si="5"/>
        <v>0</v>
      </c>
    </row>
    <row r="29" spans="1:13" x14ac:dyDescent="0.25">
      <c r="A29" s="344"/>
      <c r="B29" s="341"/>
      <c r="C29" s="342"/>
      <c r="D29" s="343"/>
      <c r="E29" s="276"/>
      <c r="F29" s="274"/>
      <c r="G29" s="344"/>
      <c r="H29" s="345">
        <f t="shared" si="10"/>
        <v>0</v>
      </c>
      <c r="I29" s="345"/>
      <c r="J29" s="346">
        <f t="shared" si="11"/>
        <v>0</v>
      </c>
      <c r="K29" s="395">
        <f t="shared" si="8"/>
        <v>0</v>
      </c>
      <c r="L29" s="395">
        <f t="shared" si="4"/>
        <v>0</v>
      </c>
      <c r="M29" s="395">
        <f t="shared" si="5"/>
        <v>0</v>
      </c>
    </row>
    <row r="30" spans="1:13" x14ac:dyDescent="0.25">
      <c r="A30" s="344"/>
      <c r="B30" s="341"/>
      <c r="C30" s="348"/>
      <c r="D30" s="349"/>
      <c r="E30" s="276"/>
      <c r="F30" s="274"/>
      <c r="G30" s="344"/>
      <c r="H30" s="345"/>
      <c r="I30" s="346">
        <f t="shared" ref="I30:I39" si="12">D30*G30</f>
        <v>0</v>
      </c>
      <c r="K30" s="395">
        <f t="shared" si="8"/>
        <v>0</v>
      </c>
      <c r="L30" s="395">
        <f t="shared" si="4"/>
        <v>0</v>
      </c>
      <c r="M30" s="395">
        <f t="shared" si="5"/>
        <v>0</v>
      </c>
    </row>
    <row r="31" spans="1:13" x14ac:dyDescent="0.25">
      <c r="A31" s="344"/>
      <c r="B31" s="341"/>
      <c r="C31" s="348"/>
      <c r="D31" s="349"/>
      <c r="E31" s="276"/>
      <c r="F31" s="274"/>
      <c r="G31" s="344"/>
      <c r="H31" s="345"/>
      <c r="I31" s="346">
        <f t="shared" si="12"/>
        <v>0</v>
      </c>
      <c r="K31" s="395">
        <f t="shared" si="8"/>
        <v>0</v>
      </c>
      <c r="L31" s="395">
        <f t="shared" si="4"/>
        <v>0</v>
      </c>
      <c r="M31" s="395">
        <f t="shared" si="5"/>
        <v>0</v>
      </c>
    </row>
    <row r="32" spans="1:13" x14ac:dyDescent="0.25">
      <c r="A32" s="344"/>
      <c r="B32" s="341"/>
      <c r="C32" s="348"/>
      <c r="D32" s="349"/>
      <c r="E32" s="276"/>
      <c r="F32" s="274"/>
      <c r="G32" s="344"/>
      <c r="H32" s="345"/>
      <c r="I32" s="346">
        <f t="shared" si="12"/>
        <v>0</v>
      </c>
      <c r="K32" s="395">
        <f t="shared" si="8"/>
        <v>0</v>
      </c>
      <c r="L32" s="395">
        <f t="shared" si="4"/>
        <v>0</v>
      </c>
      <c r="M32" s="395">
        <f t="shared" si="5"/>
        <v>0</v>
      </c>
    </row>
    <row r="33" spans="1:13" x14ac:dyDescent="0.25">
      <c r="A33" s="344"/>
      <c r="B33" s="341"/>
      <c r="C33" s="348"/>
      <c r="D33" s="349"/>
      <c r="E33" s="276"/>
      <c r="F33" s="274"/>
      <c r="G33" s="344"/>
      <c r="H33" s="345"/>
      <c r="I33" s="346">
        <f t="shared" si="12"/>
        <v>0</v>
      </c>
      <c r="K33" s="395">
        <f t="shared" si="8"/>
        <v>0</v>
      </c>
      <c r="L33" s="395">
        <f t="shared" si="4"/>
        <v>0</v>
      </c>
      <c r="M33" s="395">
        <f t="shared" si="5"/>
        <v>0</v>
      </c>
    </row>
    <row r="34" spans="1:13" x14ac:dyDescent="0.25">
      <c r="A34" s="344"/>
      <c r="B34" s="341"/>
      <c r="C34" s="348"/>
      <c r="D34" s="349"/>
      <c r="E34" s="276"/>
      <c r="F34" s="274"/>
      <c r="G34" s="344"/>
      <c r="H34" s="345">
        <f t="shared" ref="H34:H39" si="13">C34*D34</f>
        <v>0</v>
      </c>
      <c r="I34" s="346">
        <f t="shared" si="12"/>
        <v>0</v>
      </c>
      <c r="K34" s="395">
        <f t="shared" si="8"/>
        <v>0</v>
      </c>
      <c r="L34" s="395">
        <f t="shared" si="4"/>
        <v>0</v>
      </c>
      <c r="M34" s="395">
        <f t="shared" si="5"/>
        <v>0</v>
      </c>
    </row>
    <row r="35" spans="1:13" x14ac:dyDescent="0.25">
      <c r="A35" s="344"/>
      <c r="B35" s="341"/>
      <c r="C35" s="348"/>
      <c r="D35" s="349"/>
      <c r="E35" s="276"/>
      <c r="F35" s="274"/>
      <c r="G35" s="344"/>
      <c r="H35" s="345">
        <f t="shared" si="13"/>
        <v>0</v>
      </c>
      <c r="I35" s="346">
        <f t="shared" si="12"/>
        <v>0</v>
      </c>
      <c r="K35" s="395">
        <f t="shared" si="8"/>
        <v>0</v>
      </c>
      <c r="L35" s="395">
        <f t="shared" si="4"/>
        <v>0</v>
      </c>
      <c r="M35" s="395">
        <f t="shared" si="5"/>
        <v>0</v>
      </c>
    </row>
    <row r="36" spans="1:13" x14ac:dyDescent="0.25">
      <c r="A36" s="344"/>
      <c r="B36" s="341"/>
      <c r="C36" s="348"/>
      <c r="D36" s="349"/>
      <c r="E36" s="276"/>
      <c r="F36" s="274"/>
      <c r="G36" s="344"/>
      <c r="H36" s="345">
        <f t="shared" si="13"/>
        <v>0</v>
      </c>
      <c r="I36" s="346">
        <f t="shared" si="12"/>
        <v>0</v>
      </c>
      <c r="K36" s="395">
        <f t="shared" si="8"/>
        <v>0</v>
      </c>
      <c r="L36" s="395">
        <f t="shared" si="4"/>
        <v>0</v>
      </c>
      <c r="M36" s="395">
        <f t="shared" si="5"/>
        <v>0</v>
      </c>
    </row>
    <row r="37" spans="1:13" x14ac:dyDescent="0.25">
      <c r="A37" s="344"/>
      <c r="B37" s="341"/>
      <c r="C37" s="348"/>
      <c r="D37" s="349"/>
      <c r="E37" s="276"/>
      <c r="F37" s="274"/>
      <c r="G37" s="344"/>
      <c r="H37" s="345">
        <f t="shared" si="13"/>
        <v>0</v>
      </c>
      <c r="I37" s="346">
        <f t="shared" si="12"/>
        <v>0</v>
      </c>
      <c r="K37" s="395">
        <f t="shared" si="8"/>
        <v>0</v>
      </c>
      <c r="L37" s="395">
        <f t="shared" si="4"/>
        <v>0</v>
      </c>
      <c r="M37" s="395">
        <f t="shared" si="5"/>
        <v>0</v>
      </c>
    </row>
    <row r="38" spans="1:13" x14ac:dyDescent="0.25">
      <c r="A38" s="344"/>
      <c r="B38" s="341"/>
      <c r="C38" s="348"/>
      <c r="D38" s="349"/>
      <c r="E38" s="276"/>
      <c r="F38" s="274"/>
      <c r="G38" s="344"/>
      <c r="H38" s="345">
        <f t="shared" si="13"/>
        <v>0</v>
      </c>
      <c r="I38" s="346">
        <f t="shared" si="12"/>
        <v>0</v>
      </c>
      <c r="K38" s="395">
        <f t="shared" si="8"/>
        <v>0</v>
      </c>
      <c r="L38" s="395">
        <f t="shared" si="4"/>
        <v>0</v>
      </c>
      <c r="M38" s="395">
        <f t="shared" si="5"/>
        <v>0</v>
      </c>
    </row>
    <row r="39" spans="1:13" x14ac:dyDescent="0.25">
      <c r="A39" s="344"/>
      <c r="B39" s="341"/>
      <c r="C39" s="348"/>
      <c r="D39" s="349"/>
      <c r="E39" s="276"/>
      <c r="F39" s="274"/>
      <c r="G39" s="344"/>
      <c r="H39" s="345">
        <f t="shared" si="13"/>
        <v>0</v>
      </c>
      <c r="I39" s="346">
        <f t="shared" si="12"/>
        <v>0</v>
      </c>
      <c r="K39" s="395">
        <f t="shared" si="8"/>
        <v>0</v>
      </c>
      <c r="L39" s="395">
        <f t="shared" si="4"/>
        <v>0</v>
      </c>
      <c r="M39" s="395">
        <f t="shared" si="5"/>
        <v>0</v>
      </c>
    </row>
    <row r="40" spans="1:13" x14ac:dyDescent="0.25">
      <c r="A40" s="350"/>
      <c r="B40" s="341"/>
      <c r="C40" s="348"/>
      <c r="D40" s="349"/>
      <c r="E40" s="276"/>
      <c r="F40" s="274"/>
      <c r="G40" s="344"/>
      <c r="H40" s="345"/>
      <c r="I40" s="351"/>
      <c r="K40" s="395">
        <f t="shared" si="8"/>
        <v>0</v>
      </c>
      <c r="L40" s="395">
        <f t="shared" si="4"/>
        <v>0</v>
      </c>
      <c r="M40" s="395">
        <f t="shared" si="5"/>
        <v>0</v>
      </c>
    </row>
    <row r="41" spans="1:13" x14ac:dyDescent="0.25">
      <c r="A41" s="350"/>
      <c r="B41" s="341"/>
      <c r="C41" s="348"/>
      <c r="D41" s="349"/>
      <c r="E41" s="276"/>
      <c r="F41" s="274"/>
      <c r="G41" s="344"/>
      <c r="H41" s="345"/>
      <c r="I41" s="351"/>
      <c r="K41" s="395">
        <f t="shared" si="8"/>
        <v>0</v>
      </c>
      <c r="L41" s="395">
        <f t="shared" si="4"/>
        <v>0</v>
      </c>
      <c r="M41" s="395">
        <f t="shared" si="5"/>
        <v>0</v>
      </c>
    </row>
    <row r="42" spans="1:13" x14ac:dyDescent="0.25">
      <c r="A42" s="350"/>
      <c r="B42" s="341"/>
      <c r="C42" s="348"/>
      <c r="D42" s="349"/>
      <c r="E42" s="276"/>
      <c r="F42" s="274"/>
      <c r="G42" s="344"/>
      <c r="H42" s="345">
        <f t="shared" ref="H42:H50" si="14">C42*D42</f>
        <v>0</v>
      </c>
      <c r="I42" s="351">
        <f t="shared" ref="I42:I50" si="15">D42*G42</f>
        <v>0</v>
      </c>
      <c r="K42" s="395">
        <f t="shared" si="8"/>
        <v>0</v>
      </c>
      <c r="L42" s="395">
        <f t="shared" si="4"/>
        <v>0</v>
      </c>
      <c r="M42" s="395">
        <f t="shared" si="5"/>
        <v>0</v>
      </c>
    </row>
    <row r="43" spans="1:13" x14ac:dyDescent="0.25">
      <c r="A43" s="350"/>
      <c r="B43" s="341"/>
      <c r="C43" s="348"/>
      <c r="D43" s="349"/>
      <c r="E43" s="276"/>
      <c r="F43" s="274"/>
      <c r="G43" s="344"/>
      <c r="H43" s="345">
        <f t="shared" si="14"/>
        <v>0</v>
      </c>
      <c r="I43" s="351">
        <f t="shared" si="15"/>
        <v>0</v>
      </c>
      <c r="K43" s="395">
        <f t="shared" si="8"/>
        <v>0</v>
      </c>
      <c r="L43" s="395">
        <f t="shared" si="4"/>
        <v>0</v>
      </c>
      <c r="M43" s="395">
        <f t="shared" si="5"/>
        <v>0</v>
      </c>
    </row>
    <row r="44" spans="1:13" x14ac:dyDescent="0.25">
      <c r="A44" s="350"/>
      <c r="B44" s="341"/>
      <c r="C44" s="348"/>
      <c r="D44" s="349"/>
      <c r="E44" s="276"/>
      <c r="F44" s="274"/>
      <c r="G44" s="344"/>
      <c r="H44" s="345">
        <f t="shared" si="14"/>
        <v>0</v>
      </c>
      <c r="I44" s="351">
        <f t="shared" si="15"/>
        <v>0</v>
      </c>
      <c r="K44" s="395">
        <f t="shared" si="8"/>
        <v>0</v>
      </c>
      <c r="L44" s="395">
        <f t="shared" si="4"/>
        <v>0</v>
      </c>
      <c r="M44" s="395">
        <f t="shared" si="5"/>
        <v>0</v>
      </c>
    </row>
    <row r="45" spans="1:13" x14ac:dyDescent="0.25">
      <c r="A45" s="350"/>
      <c r="B45" s="341"/>
      <c r="C45" s="348"/>
      <c r="D45" s="349"/>
      <c r="E45" s="276"/>
      <c r="F45" s="274"/>
      <c r="G45" s="344"/>
      <c r="H45" s="345">
        <f t="shared" si="14"/>
        <v>0</v>
      </c>
      <c r="I45" s="351">
        <f t="shared" si="15"/>
        <v>0</v>
      </c>
      <c r="K45" s="395">
        <f t="shared" si="8"/>
        <v>0</v>
      </c>
      <c r="L45" s="395">
        <f t="shared" si="4"/>
        <v>0</v>
      </c>
      <c r="M45" s="395">
        <f t="shared" si="5"/>
        <v>0</v>
      </c>
    </row>
    <row r="46" spans="1:13" x14ac:dyDescent="0.25">
      <c r="A46" s="350"/>
      <c r="B46" s="341"/>
      <c r="C46" s="348"/>
      <c r="D46" s="349"/>
      <c r="E46" s="276"/>
      <c r="F46" s="274"/>
      <c r="G46" s="344"/>
      <c r="H46" s="345">
        <f t="shared" si="14"/>
        <v>0</v>
      </c>
      <c r="I46" s="351">
        <f t="shared" si="15"/>
        <v>0</v>
      </c>
      <c r="K46" s="395">
        <f t="shared" si="8"/>
        <v>0</v>
      </c>
      <c r="L46" s="395">
        <f t="shared" si="4"/>
        <v>0</v>
      </c>
      <c r="M46" s="395">
        <f t="shared" si="5"/>
        <v>0</v>
      </c>
    </row>
    <row r="47" spans="1:13" x14ac:dyDescent="0.25">
      <c r="A47" s="350"/>
      <c r="B47" s="341"/>
      <c r="C47" s="348"/>
      <c r="D47" s="349"/>
      <c r="E47" s="276"/>
      <c r="F47" s="274"/>
      <c r="G47" s="344"/>
      <c r="H47" s="345">
        <f t="shared" si="14"/>
        <v>0</v>
      </c>
      <c r="I47" s="351">
        <f t="shared" si="15"/>
        <v>0</v>
      </c>
      <c r="K47" s="395">
        <f t="shared" si="8"/>
        <v>0</v>
      </c>
      <c r="L47" s="395">
        <f t="shared" si="4"/>
        <v>0</v>
      </c>
      <c r="M47" s="395">
        <f t="shared" si="5"/>
        <v>0</v>
      </c>
    </row>
    <row r="48" spans="1:13" x14ac:dyDescent="0.25">
      <c r="A48" s="350"/>
      <c r="B48" s="341"/>
      <c r="C48" s="348"/>
      <c r="D48" s="349"/>
      <c r="E48" s="276"/>
      <c r="F48" s="274"/>
      <c r="G48" s="344"/>
      <c r="H48" s="345">
        <f t="shared" si="14"/>
        <v>0</v>
      </c>
      <c r="I48" s="351">
        <f t="shared" si="15"/>
        <v>0</v>
      </c>
      <c r="K48" s="395">
        <f t="shared" si="8"/>
        <v>0</v>
      </c>
      <c r="L48" s="395">
        <f t="shared" si="4"/>
        <v>0</v>
      </c>
      <c r="M48" s="395">
        <f t="shared" si="5"/>
        <v>0</v>
      </c>
    </row>
    <row r="49" spans="1:13" x14ac:dyDescent="0.25">
      <c r="A49" s="350"/>
      <c r="B49" s="341"/>
      <c r="C49" s="348"/>
      <c r="D49" s="349"/>
      <c r="E49" s="276"/>
      <c r="F49" s="274"/>
      <c r="G49" s="344"/>
      <c r="H49" s="345">
        <f t="shared" si="14"/>
        <v>0</v>
      </c>
      <c r="I49" s="351">
        <f t="shared" si="15"/>
        <v>0</v>
      </c>
      <c r="K49" s="395">
        <f t="shared" si="8"/>
        <v>0</v>
      </c>
      <c r="L49" s="395">
        <f t="shared" si="4"/>
        <v>0</v>
      </c>
      <c r="M49" s="395">
        <f t="shared" si="5"/>
        <v>0</v>
      </c>
    </row>
    <row r="50" spans="1:13" x14ac:dyDescent="0.25">
      <c r="A50" s="350"/>
      <c r="B50" s="341"/>
      <c r="C50" s="348"/>
      <c r="D50" s="349"/>
      <c r="E50" s="276"/>
      <c r="F50" s="274"/>
      <c r="G50" s="344"/>
      <c r="H50" s="345">
        <f t="shared" si="14"/>
        <v>0</v>
      </c>
      <c r="I50" s="351">
        <f t="shared" si="15"/>
        <v>0</v>
      </c>
      <c r="K50" s="395">
        <f t="shared" si="8"/>
        <v>0</v>
      </c>
      <c r="L50" s="395">
        <f t="shared" si="4"/>
        <v>0</v>
      </c>
      <c r="M50" s="395">
        <f t="shared" si="5"/>
        <v>0</v>
      </c>
    </row>
    <row r="51" spans="1:13" x14ac:dyDescent="0.25">
      <c r="B51" s="353"/>
      <c r="C51" s="348"/>
      <c r="D51" s="349"/>
      <c r="E51" s="276"/>
      <c r="F51" s="176"/>
      <c r="G51" s="347"/>
      <c r="H51" s="354">
        <f t="shared" ref="H51:H59" si="16">C51*D51</f>
        <v>0</v>
      </c>
      <c r="I51" s="351">
        <f t="shared" ref="I51:I59" si="17">D51*G51</f>
        <v>0</v>
      </c>
      <c r="K51" s="395">
        <f t="shared" si="8"/>
        <v>0</v>
      </c>
      <c r="L51" s="395">
        <f t="shared" si="4"/>
        <v>0</v>
      </c>
      <c r="M51" s="395">
        <f t="shared" si="5"/>
        <v>0</v>
      </c>
    </row>
    <row r="52" spans="1:13" x14ac:dyDescent="0.25">
      <c r="B52" s="353"/>
      <c r="C52" s="348"/>
      <c r="D52" s="349"/>
      <c r="E52" s="276"/>
      <c r="F52" s="176"/>
      <c r="G52" s="347"/>
      <c r="H52" s="354">
        <f t="shared" si="16"/>
        <v>0</v>
      </c>
      <c r="I52" s="351">
        <f t="shared" si="17"/>
        <v>0</v>
      </c>
      <c r="K52" s="395">
        <f t="shared" si="8"/>
        <v>0</v>
      </c>
      <c r="L52" s="395">
        <f t="shared" si="4"/>
        <v>0</v>
      </c>
      <c r="M52" s="395">
        <f t="shared" si="5"/>
        <v>0</v>
      </c>
    </row>
    <row r="53" spans="1:13" x14ac:dyDescent="0.25">
      <c r="B53" s="353"/>
      <c r="C53" s="348"/>
      <c r="D53" s="349"/>
      <c r="E53" s="276"/>
      <c r="F53" s="176"/>
      <c r="G53" s="347"/>
      <c r="H53" s="354">
        <f t="shared" si="16"/>
        <v>0</v>
      </c>
      <c r="I53" s="351">
        <f t="shared" si="17"/>
        <v>0</v>
      </c>
      <c r="K53" s="395">
        <f t="shared" si="8"/>
        <v>0</v>
      </c>
      <c r="L53" s="395">
        <f t="shared" si="4"/>
        <v>0</v>
      </c>
      <c r="M53" s="395">
        <f t="shared" si="5"/>
        <v>0</v>
      </c>
    </row>
    <row r="54" spans="1:13" x14ac:dyDescent="0.25">
      <c r="B54" s="353"/>
      <c r="C54" s="348"/>
      <c r="D54" s="349"/>
      <c r="E54" s="276"/>
      <c r="F54" s="176"/>
      <c r="G54" s="347"/>
      <c r="H54" s="354">
        <f t="shared" si="16"/>
        <v>0</v>
      </c>
      <c r="I54" s="351">
        <f t="shared" si="17"/>
        <v>0</v>
      </c>
      <c r="K54" s="395">
        <f t="shared" si="8"/>
        <v>0</v>
      </c>
      <c r="L54" s="395">
        <f t="shared" si="4"/>
        <v>0</v>
      </c>
      <c r="M54" s="395">
        <f t="shared" si="5"/>
        <v>0</v>
      </c>
    </row>
    <row r="55" spans="1:13" x14ac:dyDescent="0.25">
      <c r="B55" s="353"/>
      <c r="C55" s="348"/>
      <c r="D55" s="349"/>
      <c r="E55" s="276"/>
      <c r="F55" s="176"/>
      <c r="G55" s="347"/>
      <c r="H55" s="354">
        <f t="shared" si="16"/>
        <v>0</v>
      </c>
      <c r="I55" s="351">
        <f t="shared" si="17"/>
        <v>0</v>
      </c>
      <c r="K55" s="395">
        <f t="shared" si="8"/>
        <v>0</v>
      </c>
      <c r="L55" s="395">
        <f t="shared" si="4"/>
        <v>0</v>
      </c>
      <c r="M55" s="395">
        <f t="shared" si="5"/>
        <v>0</v>
      </c>
    </row>
    <row r="56" spans="1:13" x14ac:dyDescent="0.25">
      <c r="B56" s="353"/>
      <c r="C56" s="348"/>
      <c r="D56" s="349"/>
      <c r="E56" s="276"/>
      <c r="F56" s="176"/>
      <c r="G56" s="347"/>
      <c r="H56" s="354">
        <f t="shared" si="16"/>
        <v>0</v>
      </c>
      <c r="I56" s="351">
        <f t="shared" si="17"/>
        <v>0</v>
      </c>
      <c r="K56" s="395">
        <f t="shared" si="8"/>
        <v>0</v>
      </c>
      <c r="L56" s="395">
        <f t="shared" si="4"/>
        <v>0</v>
      </c>
      <c r="M56" s="395">
        <f t="shared" si="5"/>
        <v>0</v>
      </c>
    </row>
    <row r="57" spans="1:13" x14ac:dyDescent="0.25">
      <c r="B57" s="353"/>
      <c r="C57" s="348"/>
      <c r="D57" s="349"/>
      <c r="E57" s="276"/>
      <c r="F57" s="176"/>
      <c r="G57" s="347"/>
      <c r="H57" s="354">
        <f t="shared" si="16"/>
        <v>0</v>
      </c>
      <c r="I57" s="351">
        <f t="shared" si="17"/>
        <v>0</v>
      </c>
      <c r="K57" s="395">
        <f t="shared" si="8"/>
        <v>0</v>
      </c>
      <c r="L57" s="395">
        <f t="shared" si="4"/>
        <v>0</v>
      </c>
      <c r="M57" s="395">
        <f t="shared" si="5"/>
        <v>0</v>
      </c>
    </row>
    <row r="58" spans="1:13" x14ac:dyDescent="0.25">
      <c r="B58" s="353"/>
      <c r="C58" s="348"/>
      <c r="D58" s="349"/>
      <c r="E58" s="276"/>
      <c r="F58" s="176"/>
      <c r="G58" s="347"/>
      <c r="H58" s="354">
        <f t="shared" si="16"/>
        <v>0</v>
      </c>
      <c r="I58" s="351">
        <f t="shared" si="17"/>
        <v>0</v>
      </c>
      <c r="K58" s="395">
        <f t="shared" si="8"/>
        <v>0</v>
      </c>
      <c r="L58" s="395">
        <f t="shared" si="4"/>
        <v>0</v>
      </c>
      <c r="M58" s="395">
        <f t="shared" si="5"/>
        <v>0</v>
      </c>
    </row>
    <row r="59" spans="1:13" x14ac:dyDescent="0.25">
      <c r="B59" s="353"/>
      <c r="C59" s="348"/>
      <c r="D59" s="349"/>
      <c r="E59" s="276"/>
      <c r="F59" s="176"/>
      <c r="G59" s="347"/>
      <c r="H59" s="354">
        <f t="shared" si="16"/>
        <v>0</v>
      </c>
      <c r="I59" s="351">
        <f t="shared" si="17"/>
        <v>0</v>
      </c>
      <c r="K59" s="395">
        <f t="shared" si="8"/>
        <v>0</v>
      </c>
      <c r="L59" s="395">
        <f t="shared" si="4"/>
        <v>0</v>
      </c>
      <c r="M59" s="395">
        <f t="shared" si="5"/>
        <v>0</v>
      </c>
    </row>
    <row r="60" spans="1:13" x14ac:dyDescent="0.25">
      <c r="E60" s="276"/>
      <c r="K60" s="395">
        <f t="shared" si="8"/>
        <v>0</v>
      </c>
      <c r="L60" s="395">
        <f t="shared" si="4"/>
        <v>0</v>
      </c>
      <c r="M60" s="395">
        <f t="shared" si="5"/>
        <v>0</v>
      </c>
    </row>
    <row r="61" spans="1:13" x14ac:dyDescent="0.25">
      <c r="E61" s="276"/>
      <c r="K61" s="395">
        <f t="shared" si="8"/>
        <v>0</v>
      </c>
      <c r="L61" s="395">
        <f t="shared" si="4"/>
        <v>0</v>
      </c>
      <c r="M61" s="395">
        <f t="shared" si="5"/>
        <v>0</v>
      </c>
    </row>
    <row r="62" spans="1:13" x14ac:dyDescent="0.25">
      <c r="E62" s="276"/>
      <c r="K62" s="395">
        <f t="shared" si="8"/>
        <v>0</v>
      </c>
      <c r="L62" s="395">
        <f t="shared" si="4"/>
        <v>0</v>
      </c>
      <c r="M62" s="395">
        <f t="shared" si="5"/>
        <v>0</v>
      </c>
    </row>
    <row r="63" spans="1:13" x14ac:dyDescent="0.25">
      <c r="E63" s="276"/>
      <c r="K63" s="395">
        <f t="shared" si="8"/>
        <v>0</v>
      </c>
      <c r="L63" s="395">
        <f t="shared" si="4"/>
        <v>0</v>
      </c>
      <c r="M63" s="395">
        <f t="shared" si="5"/>
        <v>0</v>
      </c>
    </row>
    <row r="64" spans="1:13" x14ac:dyDescent="0.25">
      <c r="E64" s="276"/>
      <c r="K64" s="395">
        <f t="shared" si="8"/>
        <v>0</v>
      </c>
      <c r="L64" s="395">
        <f t="shared" si="4"/>
        <v>0</v>
      </c>
      <c r="M64" s="395">
        <f t="shared" si="5"/>
        <v>0</v>
      </c>
    </row>
    <row r="65" spans="5:13" x14ac:dyDescent="0.25">
      <c r="E65" s="276"/>
      <c r="K65" s="395">
        <f t="shared" si="8"/>
        <v>0</v>
      </c>
      <c r="L65" s="395">
        <f t="shared" si="4"/>
        <v>0</v>
      </c>
      <c r="M65" s="395">
        <f t="shared" si="5"/>
        <v>0</v>
      </c>
    </row>
    <row r="66" spans="5:13" x14ac:dyDescent="0.25">
      <c r="E66" s="276"/>
      <c r="K66" s="395">
        <f t="shared" si="8"/>
        <v>0</v>
      </c>
      <c r="L66" s="395">
        <f t="shared" si="4"/>
        <v>0</v>
      </c>
      <c r="M66" s="395">
        <f t="shared" si="5"/>
        <v>0</v>
      </c>
    </row>
    <row r="67" spans="5:13" x14ac:dyDescent="0.25">
      <c r="E67" s="276"/>
      <c r="K67" s="395">
        <f t="shared" ref="K67:K130" si="18">IF(E67="Espèces",H67,0)</f>
        <v>0</v>
      </c>
      <c r="L67" s="395">
        <f t="shared" si="4"/>
        <v>0</v>
      </c>
      <c r="M67" s="395">
        <f t="shared" si="5"/>
        <v>0</v>
      </c>
    </row>
    <row r="68" spans="5:13" x14ac:dyDescent="0.25">
      <c r="E68" s="276"/>
      <c r="K68" s="395">
        <f t="shared" si="18"/>
        <v>0</v>
      </c>
      <c r="L68" s="395">
        <f t="shared" ref="L68:L131" si="19">IF(E68="Cheque",H68,0)</f>
        <v>0</v>
      </c>
      <c r="M68" s="395">
        <f t="shared" ref="M68:M131" si="20">IF(E68="Pas payé",H68,0)</f>
        <v>0</v>
      </c>
    </row>
    <row r="69" spans="5:13" x14ac:dyDescent="0.25">
      <c r="E69" s="276"/>
      <c r="K69" s="395">
        <f t="shared" si="18"/>
        <v>0</v>
      </c>
      <c r="L69" s="395">
        <f t="shared" si="19"/>
        <v>0</v>
      </c>
      <c r="M69" s="395">
        <f t="shared" si="20"/>
        <v>0</v>
      </c>
    </row>
    <row r="70" spans="5:13" x14ac:dyDescent="0.25">
      <c r="E70" s="276"/>
      <c r="K70" s="395">
        <f t="shared" si="18"/>
        <v>0</v>
      </c>
      <c r="L70" s="395">
        <f t="shared" si="19"/>
        <v>0</v>
      </c>
      <c r="M70" s="395">
        <f t="shared" si="20"/>
        <v>0</v>
      </c>
    </row>
    <row r="71" spans="5:13" x14ac:dyDescent="0.25">
      <c r="E71" s="276"/>
      <c r="K71" s="395">
        <f t="shared" si="18"/>
        <v>0</v>
      </c>
      <c r="L71" s="395">
        <f t="shared" si="19"/>
        <v>0</v>
      </c>
      <c r="M71" s="395">
        <f t="shared" si="20"/>
        <v>0</v>
      </c>
    </row>
    <row r="72" spans="5:13" x14ac:dyDescent="0.25">
      <c r="E72" s="276"/>
      <c r="K72" s="395">
        <f t="shared" si="18"/>
        <v>0</v>
      </c>
      <c r="L72" s="395">
        <f t="shared" si="19"/>
        <v>0</v>
      </c>
      <c r="M72" s="395">
        <f t="shared" si="20"/>
        <v>0</v>
      </c>
    </row>
    <row r="73" spans="5:13" x14ac:dyDescent="0.25">
      <c r="E73" s="276"/>
      <c r="K73" s="395">
        <f t="shared" si="18"/>
        <v>0</v>
      </c>
      <c r="L73" s="395">
        <f t="shared" si="19"/>
        <v>0</v>
      </c>
      <c r="M73" s="395">
        <f t="shared" si="20"/>
        <v>0</v>
      </c>
    </row>
    <row r="74" spans="5:13" x14ac:dyDescent="0.25">
      <c r="E74" s="276"/>
      <c r="K74" s="395">
        <f t="shared" si="18"/>
        <v>0</v>
      </c>
      <c r="L74" s="395">
        <f t="shared" si="19"/>
        <v>0</v>
      </c>
      <c r="M74" s="395">
        <f t="shared" si="20"/>
        <v>0</v>
      </c>
    </row>
    <row r="75" spans="5:13" x14ac:dyDescent="0.25">
      <c r="E75" s="276"/>
      <c r="K75" s="395">
        <f t="shared" si="18"/>
        <v>0</v>
      </c>
      <c r="L75" s="395">
        <f t="shared" si="19"/>
        <v>0</v>
      </c>
      <c r="M75" s="395">
        <f t="shared" si="20"/>
        <v>0</v>
      </c>
    </row>
    <row r="76" spans="5:13" x14ac:dyDescent="0.25">
      <c r="E76" s="276"/>
      <c r="K76" s="395">
        <f t="shared" si="18"/>
        <v>0</v>
      </c>
      <c r="L76" s="395">
        <f t="shared" si="19"/>
        <v>0</v>
      </c>
      <c r="M76" s="395">
        <f t="shared" si="20"/>
        <v>0</v>
      </c>
    </row>
    <row r="77" spans="5:13" x14ac:dyDescent="0.25">
      <c r="E77" s="276"/>
      <c r="K77" s="395">
        <f t="shared" si="18"/>
        <v>0</v>
      </c>
      <c r="L77" s="395">
        <f t="shared" si="19"/>
        <v>0</v>
      </c>
      <c r="M77" s="395">
        <f t="shared" si="20"/>
        <v>0</v>
      </c>
    </row>
    <row r="78" spans="5:13" x14ac:dyDescent="0.25">
      <c r="E78" s="276"/>
      <c r="K78" s="395">
        <f t="shared" si="18"/>
        <v>0</v>
      </c>
      <c r="L78" s="395">
        <f t="shared" si="19"/>
        <v>0</v>
      </c>
      <c r="M78" s="395">
        <f t="shared" si="20"/>
        <v>0</v>
      </c>
    </row>
    <row r="79" spans="5:13" x14ac:dyDescent="0.25">
      <c r="E79" s="276"/>
      <c r="K79" s="395">
        <f t="shared" si="18"/>
        <v>0</v>
      </c>
      <c r="L79" s="395">
        <f t="shared" si="19"/>
        <v>0</v>
      </c>
      <c r="M79" s="395">
        <f t="shared" si="20"/>
        <v>0</v>
      </c>
    </row>
    <row r="80" spans="5:13" x14ac:dyDescent="0.25">
      <c r="E80" s="276"/>
      <c r="K80" s="395">
        <f t="shared" si="18"/>
        <v>0</v>
      </c>
      <c r="L80" s="395">
        <f t="shared" si="19"/>
        <v>0</v>
      </c>
      <c r="M80" s="395">
        <f t="shared" si="20"/>
        <v>0</v>
      </c>
    </row>
    <row r="81" spans="5:13" x14ac:dyDescent="0.25">
      <c r="E81" s="276"/>
      <c r="K81" s="395">
        <f t="shared" si="18"/>
        <v>0</v>
      </c>
      <c r="L81" s="395">
        <f t="shared" si="19"/>
        <v>0</v>
      </c>
      <c r="M81" s="395">
        <f t="shared" si="20"/>
        <v>0</v>
      </c>
    </row>
    <row r="82" spans="5:13" x14ac:dyDescent="0.25">
      <c r="E82" s="276"/>
      <c r="K82" s="395">
        <f t="shared" si="18"/>
        <v>0</v>
      </c>
      <c r="L82" s="395">
        <f t="shared" si="19"/>
        <v>0</v>
      </c>
      <c r="M82" s="395">
        <f t="shared" si="20"/>
        <v>0</v>
      </c>
    </row>
    <row r="83" spans="5:13" x14ac:dyDescent="0.25">
      <c r="E83" s="276"/>
      <c r="K83" s="395">
        <f t="shared" si="18"/>
        <v>0</v>
      </c>
      <c r="L83" s="395">
        <f t="shared" si="19"/>
        <v>0</v>
      </c>
      <c r="M83" s="395">
        <f t="shared" si="20"/>
        <v>0</v>
      </c>
    </row>
    <row r="84" spans="5:13" x14ac:dyDescent="0.25">
      <c r="E84" s="276"/>
      <c r="K84" s="395">
        <f t="shared" si="18"/>
        <v>0</v>
      </c>
      <c r="L84" s="395">
        <f t="shared" si="19"/>
        <v>0</v>
      </c>
      <c r="M84" s="395">
        <f t="shared" si="20"/>
        <v>0</v>
      </c>
    </row>
    <row r="85" spans="5:13" x14ac:dyDescent="0.25">
      <c r="E85" s="276"/>
      <c r="K85" s="395">
        <f t="shared" si="18"/>
        <v>0</v>
      </c>
      <c r="L85" s="395">
        <f t="shared" si="19"/>
        <v>0</v>
      </c>
      <c r="M85" s="395">
        <f t="shared" si="20"/>
        <v>0</v>
      </c>
    </row>
    <row r="86" spans="5:13" x14ac:dyDescent="0.25">
      <c r="E86" s="276"/>
      <c r="K86" s="395">
        <f t="shared" si="18"/>
        <v>0</v>
      </c>
      <c r="L86" s="395">
        <f t="shared" si="19"/>
        <v>0</v>
      </c>
      <c r="M86" s="395">
        <f t="shared" si="20"/>
        <v>0</v>
      </c>
    </row>
    <row r="87" spans="5:13" x14ac:dyDescent="0.25">
      <c r="E87" s="276"/>
      <c r="K87" s="395">
        <f t="shared" si="18"/>
        <v>0</v>
      </c>
      <c r="L87" s="395">
        <f t="shared" si="19"/>
        <v>0</v>
      </c>
      <c r="M87" s="395">
        <f t="shared" si="20"/>
        <v>0</v>
      </c>
    </row>
    <row r="88" spans="5:13" x14ac:dyDescent="0.25">
      <c r="E88" s="276"/>
      <c r="K88" s="395">
        <f t="shared" si="18"/>
        <v>0</v>
      </c>
      <c r="L88" s="395">
        <f t="shared" si="19"/>
        <v>0</v>
      </c>
      <c r="M88" s="395">
        <f t="shared" si="20"/>
        <v>0</v>
      </c>
    </row>
    <row r="89" spans="5:13" x14ac:dyDescent="0.25">
      <c r="E89" s="276"/>
      <c r="K89" s="395">
        <f t="shared" si="18"/>
        <v>0</v>
      </c>
      <c r="L89" s="395">
        <f t="shared" si="19"/>
        <v>0</v>
      </c>
      <c r="M89" s="395">
        <f t="shared" si="20"/>
        <v>0</v>
      </c>
    </row>
    <row r="90" spans="5:13" x14ac:dyDescent="0.25">
      <c r="E90" s="276"/>
      <c r="K90" s="395">
        <f t="shared" si="18"/>
        <v>0</v>
      </c>
      <c r="L90" s="395">
        <f t="shared" si="19"/>
        <v>0</v>
      </c>
      <c r="M90" s="395">
        <f t="shared" si="20"/>
        <v>0</v>
      </c>
    </row>
    <row r="91" spans="5:13" x14ac:dyDescent="0.25">
      <c r="E91" s="276"/>
      <c r="K91" s="395">
        <f t="shared" si="18"/>
        <v>0</v>
      </c>
      <c r="L91" s="395">
        <f t="shared" si="19"/>
        <v>0</v>
      </c>
      <c r="M91" s="395">
        <f t="shared" si="20"/>
        <v>0</v>
      </c>
    </row>
    <row r="92" spans="5:13" x14ac:dyDescent="0.25">
      <c r="E92" s="276"/>
      <c r="K92" s="395">
        <f t="shared" si="18"/>
        <v>0</v>
      </c>
      <c r="L92" s="395">
        <f t="shared" si="19"/>
        <v>0</v>
      </c>
      <c r="M92" s="395">
        <f t="shared" si="20"/>
        <v>0</v>
      </c>
    </row>
    <row r="93" spans="5:13" x14ac:dyDescent="0.25">
      <c r="E93" s="276"/>
      <c r="K93" s="395">
        <f t="shared" si="18"/>
        <v>0</v>
      </c>
      <c r="L93" s="395">
        <f t="shared" si="19"/>
        <v>0</v>
      </c>
      <c r="M93" s="395">
        <f t="shared" si="20"/>
        <v>0</v>
      </c>
    </row>
    <row r="94" spans="5:13" x14ac:dyDescent="0.25">
      <c r="E94" s="276"/>
      <c r="K94" s="395">
        <f t="shared" si="18"/>
        <v>0</v>
      </c>
      <c r="L94" s="395">
        <f t="shared" si="19"/>
        <v>0</v>
      </c>
      <c r="M94" s="395">
        <f t="shared" si="20"/>
        <v>0</v>
      </c>
    </row>
    <row r="95" spans="5:13" x14ac:dyDescent="0.25">
      <c r="E95" s="276"/>
      <c r="K95" s="395">
        <f t="shared" si="18"/>
        <v>0</v>
      </c>
      <c r="L95" s="395">
        <f t="shared" si="19"/>
        <v>0</v>
      </c>
      <c r="M95" s="395">
        <f t="shared" si="20"/>
        <v>0</v>
      </c>
    </row>
    <row r="96" spans="5:13" x14ac:dyDescent="0.25">
      <c r="E96" s="276"/>
      <c r="K96" s="395">
        <f t="shared" si="18"/>
        <v>0</v>
      </c>
      <c r="L96" s="395">
        <f t="shared" si="19"/>
        <v>0</v>
      </c>
      <c r="M96" s="395">
        <f t="shared" si="20"/>
        <v>0</v>
      </c>
    </row>
    <row r="97" spans="5:13" x14ac:dyDescent="0.25">
      <c r="E97" s="276"/>
      <c r="K97" s="395">
        <f t="shared" si="18"/>
        <v>0</v>
      </c>
      <c r="L97" s="395">
        <f t="shared" si="19"/>
        <v>0</v>
      </c>
      <c r="M97" s="395">
        <f t="shared" si="20"/>
        <v>0</v>
      </c>
    </row>
    <row r="98" spans="5:13" x14ac:dyDescent="0.25">
      <c r="E98" s="276"/>
      <c r="K98" s="395">
        <f t="shared" si="18"/>
        <v>0</v>
      </c>
      <c r="L98" s="395">
        <f t="shared" si="19"/>
        <v>0</v>
      </c>
      <c r="M98" s="395">
        <f t="shared" si="20"/>
        <v>0</v>
      </c>
    </row>
    <row r="99" spans="5:13" x14ac:dyDescent="0.25">
      <c r="E99" s="276"/>
      <c r="K99" s="395">
        <f t="shared" si="18"/>
        <v>0</v>
      </c>
      <c r="L99" s="395">
        <f t="shared" si="19"/>
        <v>0</v>
      </c>
      <c r="M99" s="395">
        <f t="shared" si="20"/>
        <v>0</v>
      </c>
    </row>
    <row r="100" spans="5:13" x14ac:dyDescent="0.25">
      <c r="E100" s="276"/>
      <c r="K100" s="395">
        <f t="shared" si="18"/>
        <v>0</v>
      </c>
      <c r="L100" s="395">
        <f t="shared" si="19"/>
        <v>0</v>
      </c>
      <c r="M100" s="395">
        <f t="shared" si="20"/>
        <v>0</v>
      </c>
    </row>
    <row r="101" spans="5:13" x14ac:dyDescent="0.25">
      <c r="E101" s="276"/>
      <c r="K101" s="395">
        <f t="shared" si="18"/>
        <v>0</v>
      </c>
      <c r="L101" s="395">
        <f t="shared" si="19"/>
        <v>0</v>
      </c>
      <c r="M101" s="395">
        <f t="shared" si="20"/>
        <v>0</v>
      </c>
    </row>
    <row r="102" spans="5:13" x14ac:dyDescent="0.25">
      <c r="E102" s="276"/>
      <c r="K102" s="395">
        <f t="shared" si="18"/>
        <v>0</v>
      </c>
      <c r="L102" s="395">
        <f t="shared" si="19"/>
        <v>0</v>
      </c>
      <c r="M102" s="395">
        <f t="shared" si="20"/>
        <v>0</v>
      </c>
    </row>
    <row r="103" spans="5:13" x14ac:dyDescent="0.25">
      <c r="E103" s="276"/>
      <c r="K103" s="395">
        <f t="shared" si="18"/>
        <v>0</v>
      </c>
      <c r="L103" s="395">
        <f t="shared" si="19"/>
        <v>0</v>
      </c>
      <c r="M103" s="395">
        <f t="shared" si="20"/>
        <v>0</v>
      </c>
    </row>
    <row r="104" spans="5:13" x14ac:dyDescent="0.25">
      <c r="E104" s="276"/>
      <c r="K104" s="395">
        <f t="shared" si="18"/>
        <v>0</v>
      </c>
      <c r="L104" s="395">
        <f t="shared" si="19"/>
        <v>0</v>
      </c>
      <c r="M104" s="395">
        <f t="shared" si="20"/>
        <v>0</v>
      </c>
    </row>
    <row r="105" spans="5:13" x14ac:dyDescent="0.25">
      <c r="E105" s="276"/>
      <c r="K105" s="395">
        <f t="shared" si="18"/>
        <v>0</v>
      </c>
      <c r="L105" s="395">
        <f t="shared" si="19"/>
        <v>0</v>
      </c>
      <c r="M105" s="395">
        <f t="shared" si="20"/>
        <v>0</v>
      </c>
    </row>
    <row r="106" spans="5:13" x14ac:dyDescent="0.25">
      <c r="E106" s="276"/>
      <c r="K106" s="395">
        <f t="shared" si="18"/>
        <v>0</v>
      </c>
      <c r="L106" s="395">
        <f t="shared" si="19"/>
        <v>0</v>
      </c>
      <c r="M106" s="395">
        <f t="shared" si="20"/>
        <v>0</v>
      </c>
    </row>
    <row r="107" spans="5:13" x14ac:dyDescent="0.25">
      <c r="E107" s="276"/>
      <c r="K107" s="395">
        <f t="shared" si="18"/>
        <v>0</v>
      </c>
      <c r="L107" s="395">
        <f t="shared" si="19"/>
        <v>0</v>
      </c>
      <c r="M107" s="395">
        <f t="shared" si="20"/>
        <v>0</v>
      </c>
    </row>
    <row r="108" spans="5:13" x14ac:dyDescent="0.25">
      <c r="E108" s="276"/>
      <c r="K108" s="395">
        <f t="shared" si="18"/>
        <v>0</v>
      </c>
      <c r="L108" s="395">
        <f t="shared" si="19"/>
        <v>0</v>
      </c>
      <c r="M108" s="395">
        <f t="shared" si="20"/>
        <v>0</v>
      </c>
    </row>
    <row r="109" spans="5:13" x14ac:dyDescent="0.25">
      <c r="E109" s="276"/>
      <c r="K109" s="395">
        <f t="shared" si="18"/>
        <v>0</v>
      </c>
      <c r="L109" s="395">
        <f t="shared" si="19"/>
        <v>0</v>
      </c>
      <c r="M109" s="395">
        <f t="shared" si="20"/>
        <v>0</v>
      </c>
    </row>
    <row r="110" spans="5:13" x14ac:dyDescent="0.25">
      <c r="E110" s="276"/>
      <c r="K110" s="395">
        <f t="shared" si="18"/>
        <v>0</v>
      </c>
      <c r="L110" s="395">
        <f t="shared" si="19"/>
        <v>0</v>
      </c>
      <c r="M110" s="395">
        <f t="shared" si="20"/>
        <v>0</v>
      </c>
    </row>
    <row r="111" spans="5:13" x14ac:dyDescent="0.25">
      <c r="E111" s="276"/>
      <c r="K111" s="395">
        <f t="shared" si="18"/>
        <v>0</v>
      </c>
      <c r="L111" s="395">
        <f t="shared" si="19"/>
        <v>0</v>
      </c>
      <c r="M111" s="395">
        <f t="shared" si="20"/>
        <v>0</v>
      </c>
    </row>
    <row r="112" spans="5:13" x14ac:dyDescent="0.25">
      <c r="E112" s="276"/>
      <c r="K112" s="395">
        <f t="shared" si="18"/>
        <v>0</v>
      </c>
      <c r="L112" s="395">
        <f t="shared" si="19"/>
        <v>0</v>
      </c>
      <c r="M112" s="395">
        <f t="shared" si="20"/>
        <v>0</v>
      </c>
    </row>
    <row r="113" spans="5:13" x14ac:dyDescent="0.25">
      <c r="E113" s="276"/>
      <c r="K113" s="395">
        <f t="shared" si="18"/>
        <v>0</v>
      </c>
      <c r="L113" s="395">
        <f t="shared" si="19"/>
        <v>0</v>
      </c>
      <c r="M113" s="395">
        <f t="shared" si="20"/>
        <v>0</v>
      </c>
    </row>
    <row r="114" spans="5:13" x14ac:dyDescent="0.25">
      <c r="E114" s="276"/>
      <c r="K114" s="395">
        <f t="shared" si="18"/>
        <v>0</v>
      </c>
      <c r="L114" s="395">
        <f t="shared" si="19"/>
        <v>0</v>
      </c>
      <c r="M114" s="395">
        <f t="shared" si="20"/>
        <v>0</v>
      </c>
    </row>
    <row r="115" spans="5:13" x14ac:dyDescent="0.25">
      <c r="E115" s="276"/>
      <c r="K115" s="395">
        <f t="shared" si="18"/>
        <v>0</v>
      </c>
      <c r="L115" s="395">
        <f t="shared" si="19"/>
        <v>0</v>
      </c>
      <c r="M115" s="395">
        <f t="shared" si="20"/>
        <v>0</v>
      </c>
    </row>
    <row r="116" spans="5:13" x14ac:dyDescent="0.25">
      <c r="E116" s="276"/>
      <c r="K116" s="395">
        <f t="shared" si="18"/>
        <v>0</v>
      </c>
      <c r="L116" s="395">
        <f t="shared" si="19"/>
        <v>0</v>
      </c>
      <c r="M116" s="395">
        <f t="shared" si="20"/>
        <v>0</v>
      </c>
    </row>
    <row r="117" spans="5:13" x14ac:dyDescent="0.25">
      <c r="E117" s="276"/>
      <c r="K117" s="395">
        <f t="shared" si="18"/>
        <v>0</v>
      </c>
      <c r="L117" s="395">
        <f t="shared" si="19"/>
        <v>0</v>
      </c>
      <c r="M117" s="395">
        <f t="shared" si="20"/>
        <v>0</v>
      </c>
    </row>
    <row r="118" spans="5:13" x14ac:dyDescent="0.25">
      <c r="E118" s="276"/>
      <c r="K118" s="395">
        <f t="shared" si="18"/>
        <v>0</v>
      </c>
      <c r="L118" s="395">
        <f t="shared" si="19"/>
        <v>0</v>
      </c>
      <c r="M118" s="395">
        <f t="shared" si="20"/>
        <v>0</v>
      </c>
    </row>
    <row r="119" spans="5:13" x14ac:dyDescent="0.25">
      <c r="E119" s="276"/>
      <c r="K119" s="395">
        <f t="shared" si="18"/>
        <v>0</v>
      </c>
      <c r="L119" s="395">
        <f t="shared" si="19"/>
        <v>0</v>
      </c>
      <c r="M119" s="395">
        <f t="shared" si="20"/>
        <v>0</v>
      </c>
    </row>
    <row r="120" spans="5:13" x14ac:dyDescent="0.25">
      <c r="E120" s="276"/>
      <c r="K120" s="395">
        <f t="shared" si="18"/>
        <v>0</v>
      </c>
      <c r="L120" s="395">
        <f t="shared" si="19"/>
        <v>0</v>
      </c>
      <c r="M120" s="395">
        <f t="shared" si="20"/>
        <v>0</v>
      </c>
    </row>
    <row r="121" spans="5:13" x14ac:dyDescent="0.25">
      <c r="E121" s="276"/>
      <c r="K121" s="395">
        <f t="shared" si="18"/>
        <v>0</v>
      </c>
      <c r="L121" s="395">
        <f t="shared" si="19"/>
        <v>0</v>
      </c>
      <c r="M121" s="395">
        <f t="shared" si="20"/>
        <v>0</v>
      </c>
    </row>
    <row r="122" spans="5:13" x14ac:dyDescent="0.25">
      <c r="E122" s="276"/>
      <c r="K122" s="395">
        <f t="shared" si="18"/>
        <v>0</v>
      </c>
      <c r="L122" s="395">
        <f t="shared" si="19"/>
        <v>0</v>
      </c>
      <c r="M122" s="395">
        <f t="shared" si="20"/>
        <v>0</v>
      </c>
    </row>
    <row r="123" spans="5:13" x14ac:dyDescent="0.25">
      <c r="E123" s="276"/>
      <c r="K123" s="395">
        <f t="shared" si="18"/>
        <v>0</v>
      </c>
      <c r="L123" s="395">
        <f t="shared" si="19"/>
        <v>0</v>
      </c>
      <c r="M123" s="395">
        <f t="shared" si="20"/>
        <v>0</v>
      </c>
    </row>
    <row r="124" spans="5:13" x14ac:dyDescent="0.25">
      <c r="E124" s="276"/>
      <c r="K124" s="395">
        <f t="shared" si="18"/>
        <v>0</v>
      </c>
      <c r="L124" s="395">
        <f t="shared" si="19"/>
        <v>0</v>
      </c>
      <c r="M124" s="395">
        <f t="shared" si="20"/>
        <v>0</v>
      </c>
    </row>
    <row r="125" spans="5:13" x14ac:dyDescent="0.25">
      <c r="E125" s="276"/>
      <c r="K125" s="395">
        <f t="shared" si="18"/>
        <v>0</v>
      </c>
      <c r="L125" s="395">
        <f t="shared" si="19"/>
        <v>0</v>
      </c>
      <c r="M125" s="395">
        <f t="shared" si="20"/>
        <v>0</v>
      </c>
    </row>
    <row r="126" spans="5:13" x14ac:dyDescent="0.25">
      <c r="E126" s="276"/>
      <c r="K126" s="395">
        <f t="shared" si="18"/>
        <v>0</v>
      </c>
      <c r="L126" s="395">
        <f t="shared" si="19"/>
        <v>0</v>
      </c>
      <c r="M126" s="395">
        <f t="shared" si="20"/>
        <v>0</v>
      </c>
    </row>
    <row r="127" spans="5:13" x14ac:dyDescent="0.25">
      <c r="E127" s="276"/>
      <c r="K127" s="395">
        <f t="shared" si="18"/>
        <v>0</v>
      </c>
      <c r="L127" s="395">
        <f t="shared" si="19"/>
        <v>0</v>
      </c>
      <c r="M127" s="395">
        <f t="shared" si="20"/>
        <v>0</v>
      </c>
    </row>
    <row r="128" spans="5:13" x14ac:dyDescent="0.25">
      <c r="E128" s="276"/>
      <c r="K128" s="395">
        <f t="shared" si="18"/>
        <v>0</v>
      </c>
      <c r="L128" s="395">
        <f t="shared" si="19"/>
        <v>0</v>
      </c>
      <c r="M128" s="395">
        <f t="shared" si="20"/>
        <v>0</v>
      </c>
    </row>
    <row r="129" spans="5:13" x14ac:dyDescent="0.25">
      <c r="E129" s="276"/>
      <c r="K129" s="395">
        <f t="shared" si="18"/>
        <v>0</v>
      </c>
      <c r="L129" s="395">
        <f t="shared" si="19"/>
        <v>0</v>
      </c>
      <c r="M129" s="395">
        <f t="shared" si="20"/>
        <v>0</v>
      </c>
    </row>
    <row r="130" spans="5:13" x14ac:dyDescent="0.25">
      <c r="E130" s="276"/>
      <c r="K130" s="395">
        <f t="shared" si="18"/>
        <v>0</v>
      </c>
      <c r="L130" s="395">
        <f t="shared" si="19"/>
        <v>0</v>
      </c>
      <c r="M130" s="395">
        <f t="shared" si="20"/>
        <v>0</v>
      </c>
    </row>
    <row r="131" spans="5:13" x14ac:dyDescent="0.25">
      <c r="E131" s="276"/>
      <c r="K131" s="395">
        <f t="shared" ref="K131:K194" si="21">IF(E131="Espèces",H131,0)</f>
        <v>0</v>
      </c>
      <c r="L131" s="395">
        <f t="shared" si="19"/>
        <v>0</v>
      </c>
      <c r="M131" s="395">
        <f t="shared" si="20"/>
        <v>0</v>
      </c>
    </row>
    <row r="132" spans="5:13" x14ac:dyDescent="0.25">
      <c r="E132" s="276"/>
      <c r="K132" s="395">
        <f t="shared" si="21"/>
        <v>0</v>
      </c>
      <c r="L132" s="395">
        <f t="shared" ref="L132:L195" si="22">IF(E132="Cheque",H132,0)</f>
        <v>0</v>
      </c>
      <c r="M132" s="395">
        <f t="shared" ref="M132:M195" si="23">IF(E132="Pas payé",H132,0)</f>
        <v>0</v>
      </c>
    </row>
    <row r="133" spans="5:13" x14ac:dyDescent="0.25">
      <c r="E133" s="276"/>
      <c r="K133" s="395">
        <f t="shared" si="21"/>
        <v>0</v>
      </c>
      <c r="L133" s="395">
        <f t="shared" si="22"/>
        <v>0</v>
      </c>
      <c r="M133" s="395">
        <f t="shared" si="23"/>
        <v>0</v>
      </c>
    </row>
    <row r="134" spans="5:13" x14ac:dyDescent="0.25">
      <c r="E134" s="276"/>
      <c r="K134" s="395">
        <f t="shared" si="21"/>
        <v>0</v>
      </c>
      <c r="L134" s="395">
        <f t="shared" si="22"/>
        <v>0</v>
      </c>
      <c r="M134" s="395">
        <f t="shared" si="23"/>
        <v>0</v>
      </c>
    </row>
    <row r="135" spans="5:13" x14ac:dyDescent="0.25">
      <c r="E135" s="276"/>
      <c r="K135" s="395">
        <f t="shared" si="21"/>
        <v>0</v>
      </c>
      <c r="L135" s="395">
        <f t="shared" si="22"/>
        <v>0</v>
      </c>
      <c r="M135" s="395">
        <f t="shared" si="23"/>
        <v>0</v>
      </c>
    </row>
    <row r="136" spans="5:13" x14ac:dyDescent="0.25">
      <c r="E136" s="276"/>
      <c r="K136" s="395">
        <f t="shared" si="21"/>
        <v>0</v>
      </c>
      <c r="L136" s="395">
        <f t="shared" si="22"/>
        <v>0</v>
      </c>
      <c r="M136" s="395">
        <f t="shared" si="23"/>
        <v>0</v>
      </c>
    </row>
    <row r="137" spans="5:13" x14ac:dyDescent="0.25">
      <c r="E137" s="276"/>
      <c r="K137" s="395">
        <f t="shared" si="21"/>
        <v>0</v>
      </c>
      <c r="L137" s="395">
        <f t="shared" si="22"/>
        <v>0</v>
      </c>
      <c r="M137" s="395">
        <f t="shared" si="23"/>
        <v>0</v>
      </c>
    </row>
    <row r="138" spans="5:13" x14ac:dyDescent="0.25">
      <c r="E138" s="276"/>
      <c r="K138" s="395">
        <f t="shared" si="21"/>
        <v>0</v>
      </c>
      <c r="L138" s="395">
        <f t="shared" si="22"/>
        <v>0</v>
      </c>
      <c r="M138" s="395">
        <f t="shared" si="23"/>
        <v>0</v>
      </c>
    </row>
    <row r="139" spans="5:13" x14ac:dyDescent="0.25">
      <c r="E139" s="276"/>
      <c r="K139" s="395">
        <f t="shared" si="21"/>
        <v>0</v>
      </c>
      <c r="L139" s="395">
        <f t="shared" si="22"/>
        <v>0</v>
      </c>
      <c r="M139" s="395">
        <f t="shared" si="23"/>
        <v>0</v>
      </c>
    </row>
    <row r="140" spans="5:13" x14ac:dyDescent="0.25">
      <c r="E140" s="276"/>
      <c r="K140" s="395">
        <f t="shared" si="21"/>
        <v>0</v>
      </c>
      <c r="L140" s="395">
        <f t="shared" si="22"/>
        <v>0</v>
      </c>
      <c r="M140" s="395">
        <f t="shared" si="23"/>
        <v>0</v>
      </c>
    </row>
    <row r="141" spans="5:13" x14ac:dyDescent="0.25">
      <c r="E141" s="276"/>
      <c r="K141" s="395">
        <f t="shared" si="21"/>
        <v>0</v>
      </c>
      <c r="L141" s="395">
        <f t="shared" si="22"/>
        <v>0</v>
      </c>
      <c r="M141" s="395">
        <f t="shared" si="23"/>
        <v>0</v>
      </c>
    </row>
    <row r="142" spans="5:13" x14ac:dyDescent="0.25">
      <c r="E142" s="276"/>
      <c r="K142" s="395">
        <f t="shared" si="21"/>
        <v>0</v>
      </c>
      <c r="L142" s="395">
        <f t="shared" si="22"/>
        <v>0</v>
      </c>
      <c r="M142" s="395">
        <f t="shared" si="23"/>
        <v>0</v>
      </c>
    </row>
    <row r="143" spans="5:13" x14ac:dyDescent="0.25">
      <c r="E143" s="276"/>
      <c r="K143" s="395">
        <f t="shared" si="21"/>
        <v>0</v>
      </c>
      <c r="L143" s="395">
        <f t="shared" si="22"/>
        <v>0</v>
      </c>
      <c r="M143" s="395">
        <f t="shared" si="23"/>
        <v>0</v>
      </c>
    </row>
    <row r="144" spans="5:13" x14ac:dyDescent="0.25">
      <c r="E144" s="276"/>
      <c r="K144" s="395">
        <f t="shared" si="21"/>
        <v>0</v>
      </c>
      <c r="L144" s="395">
        <f t="shared" si="22"/>
        <v>0</v>
      </c>
      <c r="M144" s="395">
        <f t="shared" si="23"/>
        <v>0</v>
      </c>
    </row>
    <row r="145" spans="5:13" x14ac:dyDescent="0.25">
      <c r="E145" s="276"/>
      <c r="K145" s="395">
        <f t="shared" si="21"/>
        <v>0</v>
      </c>
      <c r="L145" s="395">
        <f t="shared" si="22"/>
        <v>0</v>
      </c>
      <c r="M145" s="395">
        <f t="shared" si="23"/>
        <v>0</v>
      </c>
    </row>
    <row r="146" spans="5:13" x14ac:dyDescent="0.25">
      <c r="E146" s="276"/>
      <c r="K146" s="395">
        <f t="shared" si="21"/>
        <v>0</v>
      </c>
      <c r="L146" s="395">
        <f t="shared" si="22"/>
        <v>0</v>
      </c>
      <c r="M146" s="395">
        <f t="shared" si="23"/>
        <v>0</v>
      </c>
    </row>
    <row r="147" spans="5:13" x14ac:dyDescent="0.25">
      <c r="E147" s="276"/>
      <c r="K147" s="395">
        <f t="shared" si="21"/>
        <v>0</v>
      </c>
      <c r="L147" s="395">
        <f t="shared" si="22"/>
        <v>0</v>
      </c>
      <c r="M147" s="395">
        <f t="shared" si="23"/>
        <v>0</v>
      </c>
    </row>
    <row r="148" spans="5:13" x14ac:dyDescent="0.25">
      <c r="E148" s="276"/>
      <c r="K148" s="395">
        <f t="shared" si="21"/>
        <v>0</v>
      </c>
      <c r="L148" s="395">
        <f t="shared" si="22"/>
        <v>0</v>
      </c>
      <c r="M148" s="395">
        <f t="shared" si="23"/>
        <v>0</v>
      </c>
    </row>
    <row r="149" spans="5:13" x14ac:dyDescent="0.25">
      <c r="E149" s="276"/>
      <c r="K149" s="395">
        <f t="shared" si="21"/>
        <v>0</v>
      </c>
      <c r="L149" s="395">
        <f t="shared" si="22"/>
        <v>0</v>
      </c>
      <c r="M149" s="395">
        <f t="shared" si="23"/>
        <v>0</v>
      </c>
    </row>
    <row r="150" spans="5:13" x14ac:dyDescent="0.25">
      <c r="E150" s="276"/>
      <c r="K150" s="395">
        <f t="shared" si="21"/>
        <v>0</v>
      </c>
      <c r="L150" s="395">
        <f t="shared" si="22"/>
        <v>0</v>
      </c>
      <c r="M150" s="395">
        <f t="shared" si="23"/>
        <v>0</v>
      </c>
    </row>
    <row r="151" spans="5:13" x14ac:dyDescent="0.25">
      <c r="E151" s="276"/>
      <c r="K151" s="395">
        <f t="shared" si="21"/>
        <v>0</v>
      </c>
      <c r="L151" s="395">
        <f t="shared" si="22"/>
        <v>0</v>
      </c>
      <c r="M151" s="395">
        <f t="shared" si="23"/>
        <v>0</v>
      </c>
    </row>
    <row r="152" spans="5:13" x14ac:dyDescent="0.25">
      <c r="E152" s="276"/>
      <c r="K152" s="395">
        <f t="shared" si="21"/>
        <v>0</v>
      </c>
      <c r="L152" s="395">
        <f t="shared" si="22"/>
        <v>0</v>
      </c>
      <c r="M152" s="395">
        <f t="shared" si="23"/>
        <v>0</v>
      </c>
    </row>
    <row r="153" spans="5:13" x14ac:dyDescent="0.25">
      <c r="E153" s="276"/>
      <c r="K153" s="395">
        <f t="shared" si="21"/>
        <v>0</v>
      </c>
      <c r="L153" s="395">
        <f t="shared" si="22"/>
        <v>0</v>
      </c>
      <c r="M153" s="395">
        <f t="shared" si="23"/>
        <v>0</v>
      </c>
    </row>
    <row r="154" spans="5:13" x14ac:dyDescent="0.25">
      <c r="E154" s="276"/>
      <c r="K154" s="395">
        <f t="shared" si="21"/>
        <v>0</v>
      </c>
      <c r="L154" s="395">
        <f t="shared" si="22"/>
        <v>0</v>
      </c>
      <c r="M154" s="395">
        <f t="shared" si="23"/>
        <v>0</v>
      </c>
    </row>
    <row r="155" spans="5:13" x14ac:dyDescent="0.25">
      <c r="E155" s="276"/>
      <c r="K155" s="395">
        <f t="shared" si="21"/>
        <v>0</v>
      </c>
      <c r="L155" s="395">
        <f t="shared" si="22"/>
        <v>0</v>
      </c>
      <c r="M155" s="395">
        <f t="shared" si="23"/>
        <v>0</v>
      </c>
    </row>
    <row r="156" spans="5:13" x14ac:dyDescent="0.25">
      <c r="E156" s="276"/>
      <c r="K156" s="395">
        <f t="shared" si="21"/>
        <v>0</v>
      </c>
      <c r="L156" s="395">
        <f t="shared" si="22"/>
        <v>0</v>
      </c>
      <c r="M156" s="395">
        <f t="shared" si="23"/>
        <v>0</v>
      </c>
    </row>
    <row r="157" spans="5:13" x14ac:dyDescent="0.25">
      <c r="E157" s="276"/>
      <c r="K157" s="395">
        <f t="shared" si="21"/>
        <v>0</v>
      </c>
      <c r="L157" s="395">
        <f t="shared" si="22"/>
        <v>0</v>
      </c>
      <c r="M157" s="395">
        <f t="shared" si="23"/>
        <v>0</v>
      </c>
    </row>
    <row r="158" spans="5:13" x14ac:dyDescent="0.25">
      <c r="E158" s="276"/>
      <c r="K158" s="395">
        <f t="shared" si="21"/>
        <v>0</v>
      </c>
      <c r="L158" s="395">
        <f t="shared" si="22"/>
        <v>0</v>
      </c>
      <c r="M158" s="395">
        <f t="shared" si="23"/>
        <v>0</v>
      </c>
    </row>
    <row r="159" spans="5:13" x14ac:dyDescent="0.25">
      <c r="E159" s="276"/>
      <c r="K159" s="395">
        <f t="shared" si="21"/>
        <v>0</v>
      </c>
      <c r="L159" s="395">
        <f t="shared" si="22"/>
        <v>0</v>
      </c>
      <c r="M159" s="395">
        <f t="shared" si="23"/>
        <v>0</v>
      </c>
    </row>
    <row r="160" spans="5:13" x14ac:dyDescent="0.25">
      <c r="E160" s="276"/>
      <c r="K160" s="395">
        <f t="shared" si="21"/>
        <v>0</v>
      </c>
      <c r="L160" s="395">
        <f t="shared" si="22"/>
        <v>0</v>
      </c>
      <c r="M160" s="395">
        <f t="shared" si="23"/>
        <v>0</v>
      </c>
    </row>
    <row r="161" spans="5:13" x14ac:dyDescent="0.25">
      <c r="E161" s="276"/>
      <c r="K161" s="395">
        <f t="shared" si="21"/>
        <v>0</v>
      </c>
      <c r="L161" s="395">
        <f t="shared" si="22"/>
        <v>0</v>
      </c>
      <c r="M161" s="395">
        <f t="shared" si="23"/>
        <v>0</v>
      </c>
    </row>
    <row r="162" spans="5:13" x14ac:dyDescent="0.25">
      <c r="E162" s="276"/>
      <c r="K162" s="395">
        <f t="shared" si="21"/>
        <v>0</v>
      </c>
      <c r="L162" s="395">
        <f t="shared" si="22"/>
        <v>0</v>
      </c>
      <c r="M162" s="395">
        <f t="shared" si="23"/>
        <v>0</v>
      </c>
    </row>
    <row r="163" spans="5:13" x14ac:dyDescent="0.25">
      <c r="E163" s="276"/>
      <c r="K163" s="395">
        <f t="shared" si="21"/>
        <v>0</v>
      </c>
      <c r="L163" s="395">
        <f t="shared" si="22"/>
        <v>0</v>
      </c>
      <c r="M163" s="395">
        <f t="shared" si="23"/>
        <v>0</v>
      </c>
    </row>
    <row r="164" spans="5:13" x14ac:dyDescent="0.25">
      <c r="E164" s="276"/>
      <c r="K164" s="395">
        <f t="shared" si="21"/>
        <v>0</v>
      </c>
      <c r="L164" s="395">
        <f t="shared" si="22"/>
        <v>0</v>
      </c>
      <c r="M164" s="395">
        <f t="shared" si="23"/>
        <v>0</v>
      </c>
    </row>
    <row r="165" spans="5:13" x14ac:dyDescent="0.25">
      <c r="E165" s="276"/>
      <c r="K165" s="395">
        <f t="shared" si="21"/>
        <v>0</v>
      </c>
      <c r="L165" s="395">
        <f t="shared" si="22"/>
        <v>0</v>
      </c>
      <c r="M165" s="395">
        <f t="shared" si="23"/>
        <v>0</v>
      </c>
    </row>
    <row r="166" spans="5:13" x14ac:dyDescent="0.25">
      <c r="E166" s="276"/>
      <c r="K166" s="395">
        <f t="shared" si="21"/>
        <v>0</v>
      </c>
      <c r="L166" s="395">
        <f t="shared" si="22"/>
        <v>0</v>
      </c>
      <c r="M166" s="395">
        <f t="shared" si="23"/>
        <v>0</v>
      </c>
    </row>
    <row r="167" spans="5:13" x14ac:dyDescent="0.25">
      <c r="E167" s="276"/>
      <c r="K167" s="395">
        <f t="shared" si="21"/>
        <v>0</v>
      </c>
      <c r="L167" s="395">
        <f t="shared" si="22"/>
        <v>0</v>
      </c>
      <c r="M167" s="395">
        <f t="shared" si="23"/>
        <v>0</v>
      </c>
    </row>
    <row r="168" spans="5:13" x14ac:dyDescent="0.25">
      <c r="E168" s="276"/>
      <c r="K168" s="395">
        <f t="shared" si="21"/>
        <v>0</v>
      </c>
      <c r="L168" s="395">
        <f t="shared" si="22"/>
        <v>0</v>
      </c>
      <c r="M168" s="395">
        <f t="shared" si="23"/>
        <v>0</v>
      </c>
    </row>
    <row r="169" spans="5:13" x14ac:dyDescent="0.25">
      <c r="E169" s="276"/>
      <c r="K169" s="395">
        <f t="shared" si="21"/>
        <v>0</v>
      </c>
      <c r="L169" s="395">
        <f t="shared" si="22"/>
        <v>0</v>
      </c>
      <c r="M169" s="395">
        <f t="shared" si="23"/>
        <v>0</v>
      </c>
    </row>
    <row r="170" spans="5:13" x14ac:dyDescent="0.25">
      <c r="E170" s="276"/>
      <c r="K170" s="395">
        <f t="shared" si="21"/>
        <v>0</v>
      </c>
      <c r="L170" s="395">
        <f t="shared" si="22"/>
        <v>0</v>
      </c>
      <c r="M170" s="395">
        <f t="shared" si="23"/>
        <v>0</v>
      </c>
    </row>
    <row r="171" spans="5:13" x14ac:dyDescent="0.25">
      <c r="E171" s="276"/>
      <c r="K171" s="395">
        <f t="shared" si="21"/>
        <v>0</v>
      </c>
      <c r="L171" s="395">
        <f t="shared" si="22"/>
        <v>0</v>
      </c>
      <c r="M171" s="395">
        <f t="shared" si="23"/>
        <v>0</v>
      </c>
    </row>
    <row r="172" spans="5:13" x14ac:dyDescent="0.25">
      <c r="E172" s="276"/>
      <c r="K172" s="395">
        <f t="shared" si="21"/>
        <v>0</v>
      </c>
      <c r="L172" s="395">
        <f t="shared" si="22"/>
        <v>0</v>
      </c>
      <c r="M172" s="395">
        <f t="shared" si="23"/>
        <v>0</v>
      </c>
    </row>
    <row r="173" spans="5:13" x14ac:dyDescent="0.25">
      <c r="E173" s="276"/>
      <c r="K173" s="395">
        <f t="shared" si="21"/>
        <v>0</v>
      </c>
      <c r="L173" s="395">
        <f t="shared" si="22"/>
        <v>0</v>
      </c>
      <c r="M173" s="395">
        <f t="shared" si="23"/>
        <v>0</v>
      </c>
    </row>
    <row r="174" spans="5:13" x14ac:dyDescent="0.25">
      <c r="E174" s="276"/>
      <c r="K174" s="395">
        <f t="shared" si="21"/>
        <v>0</v>
      </c>
      <c r="L174" s="395">
        <f t="shared" si="22"/>
        <v>0</v>
      </c>
      <c r="M174" s="395">
        <f t="shared" si="23"/>
        <v>0</v>
      </c>
    </row>
    <row r="175" spans="5:13" x14ac:dyDescent="0.25">
      <c r="E175" s="276"/>
      <c r="K175" s="395">
        <f t="shared" si="21"/>
        <v>0</v>
      </c>
      <c r="L175" s="395">
        <f t="shared" si="22"/>
        <v>0</v>
      </c>
      <c r="M175" s="395">
        <f t="shared" si="23"/>
        <v>0</v>
      </c>
    </row>
    <row r="176" spans="5:13" x14ac:dyDescent="0.25">
      <c r="E176" s="276"/>
      <c r="K176" s="395">
        <f t="shared" si="21"/>
        <v>0</v>
      </c>
      <c r="L176" s="395">
        <f t="shared" si="22"/>
        <v>0</v>
      </c>
      <c r="M176" s="395">
        <f t="shared" si="23"/>
        <v>0</v>
      </c>
    </row>
    <row r="177" spans="5:13" x14ac:dyDescent="0.25">
      <c r="E177" s="276"/>
      <c r="K177" s="395">
        <f t="shared" si="21"/>
        <v>0</v>
      </c>
      <c r="L177" s="395">
        <f t="shared" si="22"/>
        <v>0</v>
      </c>
      <c r="M177" s="395">
        <f t="shared" si="23"/>
        <v>0</v>
      </c>
    </row>
    <row r="178" spans="5:13" x14ac:dyDescent="0.25">
      <c r="E178" s="276"/>
      <c r="K178" s="395">
        <f t="shared" si="21"/>
        <v>0</v>
      </c>
      <c r="L178" s="395">
        <f t="shared" si="22"/>
        <v>0</v>
      </c>
      <c r="M178" s="395">
        <f t="shared" si="23"/>
        <v>0</v>
      </c>
    </row>
    <row r="179" spans="5:13" x14ac:dyDescent="0.25">
      <c r="E179" s="276"/>
      <c r="K179" s="395">
        <f t="shared" si="21"/>
        <v>0</v>
      </c>
      <c r="L179" s="395">
        <f t="shared" si="22"/>
        <v>0</v>
      </c>
      <c r="M179" s="395">
        <f t="shared" si="23"/>
        <v>0</v>
      </c>
    </row>
    <row r="180" spans="5:13" x14ac:dyDescent="0.25">
      <c r="E180" s="276"/>
      <c r="K180" s="395">
        <f t="shared" si="21"/>
        <v>0</v>
      </c>
      <c r="L180" s="395">
        <f t="shared" si="22"/>
        <v>0</v>
      </c>
      <c r="M180" s="395">
        <f t="shared" si="23"/>
        <v>0</v>
      </c>
    </row>
    <row r="181" spans="5:13" x14ac:dyDescent="0.25">
      <c r="E181" s="276"/>
      <c r="K181" s="395">
        <f t="shared" si="21"/>
        <v>0</v>
      </c>
      <c r="L181" s="395">
        <f t="shared" si="22"/>
        <v>0</v>
      </c>
      <c r="M181" s="395">
        <f t="shared" si="23"/>
        <v>0</v>
      </c>
    </row>
    <row r="182" spans="5:13" x14ac:dyDescent="0.25">
      <c r="E182" s="276"/>
      <c r="K182" s="395">
        <f t="shared" si="21"/>
        <v>0</v>
      </c>
      <c r="L182" s="395">
        <f t="shared" si="22"/>
        <v>0</v>
      </c>
      <c r="M182" s="395">
        <f t="shared" si="23"/>
        <v>0</v>
      </c>
    </row>
    <row r="183" spans="5:13" x14ac:dyDescent="0.25">
      <c r="E183" s="276"/>
      <c r="K183" s="395">
        <f t="shared" si="21"/>
        <v>0</v>
      </c>
      <c r="L183" s="395">
        <f t="shared" si="22"/>
        <v>0</v>
      </c>
      <c r="M183" s="395">
        <f t="shared" si="23"/>
        <v>0</v>
      </c>
    </row>
    <row r="184" spans="5:13" x14ac:dyDescent="0.25">
      <c r="E184" s="276"/>
      <c r="K184" s="395">
        <f t="shared" si="21"/>
        <v>0</v>
      </c>
      <c r="L184" s="395">
        <f t="shared" si="22"/>
        <v>0</v>
      </c>
      <c r="M184" s="395">
        <f t="shared" si="23"/>
        <v>0</v>
      </c>
    </row>
    <row r="185" spans="5:13" x14ac:dyDescent="0.25">
      <c r="E185" s="276"/>
      <c r="K185" s="395">
        <f t="shared" si="21"/>
        <v>0</v>
      </c>
      <c r="L185" s="395">
        <f t="shared" si="22"/>
        <v>0</v>
      </c>
      <c r="M185" s="395">
        <f t="shared" si="23"/>
        <v>0</v>
      </c>
    </row>
    <row r="186" spans="5:13" x14ac:dyDescent="0.25">
      <c r="E186" s="276"/>
      <c r="K186" s="395">
        <f t="shared" si="21"/>
        <v>0</v>
      </c>
      <c r="L186" s="395">
        <f t="shared" si="22"/>
        <v>0</v>
      </c>
      <c r="M186" s="395">
        <f t="shared" si="23"/>
        <v>0</v>
      </c>
    </row>
    <row r="187" spans="5:13" x14ac:dyDescent="0.25">
      <c r="E187" s="276"/>
      <c r="K187" s="395">
        <f t="shared" si="21"/>
        <v>0</v>
      </c>
      <c r="L187" s="395">
        <f t="shared" si="22"/>
        <v>0</v>
      </c>
      <c r="M187" s="395">
        <f t="shared" si="23"/>
        <v>0</v>
      </c>
    </row>
    <row r="188" spans="5:13" x14ac:dyDescent="0.25">
      <c r="E188" s="276"/>
      <c r="K188" s="395">
        <f t="shared" si="21"/>
        <v>0</v>
      </c>
      <c r="L188" s="395">
        <f t="shared" si="22"/>
        <v>0</v>
      </c>
      <c r="M188" s="395">
        <f t="shared" si="23"/>
        <v>0</v>
      </c>
    </row>
    <row r="189" spans="5:13" x14ac:dyDescent="0.25">
      <c r="E189" s="276"/>
      <c r="K189" s="395">
        <f t="shared" si="21"/>
        <v>0</v>
      </c>
      <c r="L189" s="395">
        <f t="shared" si="22"/>
        <v>0</v>
      </c>
      <c r="M189" s="395">
        <f t="shared" si="23"/>
        <v>0</v>
      </c>
    </row>
    <row r="190" spans="5:13" x14ac:dyDescent="0.25">
      <c r="E190" s="276"/>
      <c r="K190" s="395">
        <f t="shared" si="21"/>
        <v>0</v>
      </c>
      <c r="L190" s="395">
        <f t="shared" si="22"/>
        <v>0</v>
      </c>
      <c r="M190" s="395">
        <f t="shared" si="23"/>
        <v>0</v>
      </c>
    </row>
    <row r="191" spans="5:13" x14ac:dyDescent="0.25">
      <c r="E191" s="276"/>
      <c r="K191" s="395">
        <f t="shared" si="21"/>
        <v>0</v>
      </c>
      <c r="L191" s="395">
        <f t="shared" si="22"/>
        <v>0</v>
      </c>
      <c r="M191" s="395">
        <f t="shared" si="23"/>
        <v>0</v>
      </c>
    </row>
    <row r="192" spans="5:13" x14ac:dyDescent="0.25">
      <c r="E192" s="276"/>
      <c r="K192" s="395">
        <f t="shared" si="21"/>
        <v>0</v>
      </c>
      <c r="L192" s="395">
        <f t="shared" si="22"/>
        <v>0</v>
      </c>
      <c r="M192" s="395">
        <f t="shared" si="23"/>
        <v>0</v>
      </c>
    </row>
    <row r="193" spans="5:13" x14ac:dyDescent="0.25">
      <c r="E193" s="276"/>
      <c r="K193" s="395">
        <f t="shared" si="21"/>
        <v>0</v>
      </c>
      <c r="L193" s="395">
        <f t="shared" si="22"/>
        <v>0</v>
      </c>
      <c r="M193" s="395">
        <f t="shared" si="23"/>
        <v>0</v>
      </c>
    </row>
    <row r="194" spans="5:13" x14ac:dyDescent="0.25">
      <c r="E194" s="276"/>
      <c r="K194" s="395">
        <f t="shared" si="21"/>
        <v>0</v>
      </c>
      <c r="L194" s="395">
        <f t="shared" si="22"/>
        <v>0</v>
      </c>
      <c r="M194" s="395">
        <f t="shared" si="23"/>
        <v>0</v>
      </c>
    </row>
    <row r="195" spans="5:13" x14ac:dyDescent="0.25">
      <c r="E195" s="276"/>
      <c r="K195" s="395">
        <f t="shared" ref="K195:K258" si="24">IF(E195="Espèces",H195,0)</f>
        <v>0</v>
      </c>
      <c r="L195" s="395">
        <f t="shared" si="22"/>
        <v>0</v>
      </c>
      <c r="M195" s="395">
        <f t="shared" si="23"/>
        <v>0</v>
      </c>
    </row>
    <row r="196" spans="5:13" x14ac:dyDescent="0.25">
      <c r="E196" s="276"/>
      <c r="K196" s="395">
        <f t="shared" si="24"/>
        <v>0</v>
      </c>
      <c r="L196" s="395">
        <f t="shared" ref="L196:L259" si="25">IF(E196="Cheque",H196,0)</f>
        <v>0</v>
      </c>
      <c r="M196" s="395">
        <f t="shared" ref="M196:M259" si="26">IF(E196="Pas payé",H196,0)</f>
        <v>0</v>
      </c>
    </row>
    <row r="197" spans="5:13" x14ac:dyDescent="0.25">
      <c r="E197" s="276"/>
      <c r="K197" s="395">
        <f t="shared" si="24"/>
        <v>0</v>
      </c>
      <c r="L197" s="395">
        <f t="shared" si="25"/>
        <v>0</v>
      </c>
      <c r="M197" s="395">
        <f t="shared" si="26"/>
        <v>0</v>
      </c>
    </row>
    <row r="198" spans="5:13" x14ac:dyDescent="0.25">
      <c r="E198" s="276"/>
      <c r="K198" s="395">
        <f t="shared" si="24"/>
        <v>0</v>
      </c>
      <c r="L198" s="395">
        <f t="shared" si="25"/>
        <v>0</v>
      </c>
      <c r="M198" s="395">
        <f t="shared" si="26"/>
        <v>0</v>
      </c>
    </row>
    <row r="199" spans="5:13" x14ac:dyDescent="0.25">
      <c r="E199" s="276"/>
      <c r="K199" s="395">
        <f t="shared" si="24"/>
        <v>0</v>
      </c>
      <c r="L199" s="395">
        <f t="shared" si="25"/>
        <v>0</v>
      </c>
      <c r="M199" s="395">
        <f t="shared" si="26"/>
        <v>0</v>
      </c>
    </row>
    <row r="200" spans="5:13" x14ac:dyDescent="0.25">
      <c r="E200" s="276"/>
      <c r="K200" s="395">
        <f t="shared" si="24"/>
        <v>0</v>
      </c>
      <c r="L200" s="395">
        <f t="shared" si="25"/>
        <v>0</v>
      </c>
      <c r="M200" s="395">
        <f t="shared" si="26"/>
        <v>0</v>
      </c>
    </row>
    <row r="201" spans="5:13" x14ac:dyDescent="0.25">
      <c r="E201" s="276"/>
      <c r="K201" s="395">
        <f t="shared" si="24"/>
        <v>0</v>
      </c>
      <c r="L201" s="395">
        <f t="shared" si="25"/>
        <v>0</v>
      </c>
      <c r="M201" s="395">
        <f t="shared" si="26"/>
        <v>0</v>
      </c>
    </row>
    <row r="202" spans="5:13" x14ac:dyDescent="0.25">
      <c r="E202" s="276"/>
      <c r="K202" s="395">
        <f t="shared" si="24"/>
        <v>0</v>
      </c>
      <c r="L202" s="395">
        <f t="shared" si="25"/>
        <v>0</v>
      </c>
      <c r="M202" s="395">
        <f t="shared" si="26"/>
        <v>0</v>
      </c>
    </row>
    <row r="203" spans="5:13" x14ac:dyDescent="0.25">
      <c r="E203" s="276"/>
      <c r="K203" s="395">
        <f t="shared" si="24"/>
        <v>0</v>
      </c>
      <c r="L203" s="395">
        <f t="shared" si="25"/>
        <v>0</v>
      </c>
      <c r="M203" s="395">
        <f t="shared" si="26"/>
        <v>0</v>
      </c>
    </row>
    <row r="204" spans="5:13" x14ac:dyDescent="0.25">
      <c r="E204" s="276"/>
      <c r="K204" s="395">
        <f t="shared" si="24"/>
        <v>0</v>
      </c>
      <c r="L204" s="395">
        <f t="shared" si="25"/>
        <v>0</v>
      </c>
      <c r="M204" s="395">
        <f t="shared" si="26"/>
        <v>0</v>
      </c>
    </row>
    <row r="205" spans="5:13" x14ac:dyDescent="0.25">
      <c r="E205" s="276"/>
      <c r="K205" s="395">
        <f t="shared" si="24"/>
        <v>0</v>
      </c>
      <c r="L205" s="395">
        <f t="shared" si="25"/>
        <v>0</v>
      </c>
      <c r="M205" s="395">
        <f t="shared" si="26"/>
        <v>0</v>
      </c>
    </row>
    <row r="206" spans="5:13" x14ac:dyDescent="0.25">
      <c r="E206" s="276"/>
      <c r="K206" s="395">
        <f t="shared" si="24"/>
        <v>0</v>
      </c>
      <c r="L206" s="395">
        <f t="shared" si="25"/>
        <v>0</v>
      </c>
      <c r="M206" s="395">
        <f t="shared" si="26"/>
        <v>0</v>
      </c>
    </row>
    <row r="207" spans="5:13" x14ac:dyDescent="0.25">
      <c r="E207" s="276"/>
      <c r="K207" s="395">
        <f t="shared" si="24"/>
        <v>0</v>
      </c>
      <c r="L207" s="395">
        <f t="shared" si="25"/>
        <v>0</v>
      </c>
      <c r="M207" s="395">
        <f t="shared" si="26"/>
        <v>0</v>
      </c>
    </row>
    <row r="208" spans="5:13" x14ac:dyDescent="0.25">
      <c r="E208" s="276"/>
      <c r="K208" s="395">
        <f t="shared" si="24"/>
        <v>0</v>
      </c>
      <c r="L208" s="395">
        <f t="shared" si="25"/>
        <v>0</v>
      </c>
      <c r="M208" s="395">
        <f t="shared" si="26"/>
        <v>0</v>
      </c>
    </row>
    <row r="209" spans="5:13" x14ac:dyDescent="0.25">
      <c r="E209" s="276"/>
      <c r="K209" s="395">
        <f t="shared" si="24"/>
        <v>0</v>
      </c>
      <c r="L209" s="395">
        <f t="shared" si="25"/>
        <v>0</v>
      </c>
      <c r="M209" s="395">
        <f t="shared" si="26"/>
        <v>0</v>
      </c>
    </row>
    <row r="210" spans="5:13" x14ac:dyDescent="0.25">
      <c r="E210" s="276"/>
      <c r="K210" s="395">
        <f t="shared" si="24"/>
        <v>0</v>
      </c>
      <c r="L210" s="395">
        <f t="shared" si="25"/>
        <v>0</v>
      </c>
      <c r="M210" s="395">
        <f t="shared" si="26"/>
        <v>0</v>
      </c>
    </row>
    <row r="211" spans="5:13" x14ac:dyDescent="0.25">
      <c r="E211" s="276"/>
      <c r="K211" s="395">
        <f t="shared" si="24"/>
        <v>0</v>
      </c>
      <c r="L211" s="395">
        <f t="shared" si="25"/>
        <v>0</v>
      </c>
      <c r="M211" s="395">
        <f t="shared" si="26"/>
        <v>0</v>
      </c>
    </row>
    <row r="212" spans="5:13" x14ac:dyDescent="0.25">
      <c r="E212" s="276"/>
      <c r="K212" s="395">
        <f t="shared" si="24"/>
        <v>0</v>
      </c>
      <c r="L212" s="395">
        <f t="shared" si="25"/>
        <v>0</v>
      </c>
      <c r="M212" s="395">
        <f t="shared" si="26"/>
        <v>0</v>
      </c>
    </row>
    <row r="213" spans="5:13" x14ac:dyDescent="0.25">
      <c r="E213" s="276"/>
      <c r="K213" s="395">
        <f t="shared" si="24"/>
        <v>0</v>
      </c>
      <c r="L213" s="395">
        <f t="shared" si="25"/>
        <v>0</v>
      </c>
      <c r="M213" s="395">
        <f t="shared" si="26"/>
        <v>0</v>
      </c>
    </row>
    <row r="214" spans="5:13" x14ac:dyDescent="0.25">
      <c r="E214" s="276"/>
      <c r="K214" s="395">
        <f t="shared" si="24"/>
        <v>0</v>
      </c>
      <c r="L214" s="395">
        <f t="shared" si="25"/>
        <v>0</v>
      </c>
      <c r="M214" s="395">
        <f t="shared" si="26"/>
        <v>0</v>
      </c>
    </row>
    <row r="215" spans="5:13" x14ac:dyDescent="0.25">
      <c r="E215" s="276"/>
      <c r="K215" s="395">
        <f t="shared" si="24"/>
        <v>0</v>
      </c>
      <c r="L215" s="395">
        <f t="shared" si="25"/>
        <v>0</v>
      </c>
      <c r="M215" s="395">
        <f t="shared" si="26"/>
        <v>0</v>
      </c>
    </row>
    <row r="216" spans="5:13" x14ac:dyDescent="0.25">
      <c r="E216" s="276"/>
      <c r="K216" s="395">
        <f t="shared" si="24"/>
        <v>0</v>
      </c>
      <c r="L216" s="395">
        <f t="shared" si="25"/>
        <v>0</v>
      </c>
      <c r="M216" s="395">
        <f t="shared" si="26"/>
        <v>0</v>
      </c>
    </row>
    <row r="217" spans="5:13" x14ac:dyDescent="0.25">
      <c r="E217" s="276"/>
      <c r="K217" s="395">
        <f t="shared" si="24"/>
        <v>0</v>
      </c>
      <c r="L217" s="395">
        <f t="shared" si="25"/>
        <v>0</v>
      </c>
      <c r="M217" s="395">
        <f t="shared" si="26"/>
        <v>0</v>
      </c>
    </row>
    <row r="218" spans="5:13" x14ac:dyDescent="0.25">
      <c r="E218" s="276"/>
      <c r="K218" s="395">
        <f t="shared" si="24"/>
        <v>0</v>
      </c>
      <c r="L218" s="395">
        <f t="shared" si="25"/>
        <v>0</v>
      </c>
      <c r="M218" s="395">
        <f t="shared" si="26"/>
        <v>0</v>
      </c>
    </row>
    <row r="219" spans="5:13" x14ac:dyDescent="0.25">
      <c r="E219" s="276"/>
      <c r="K219" s="395">
        <f t="shared" si="24"/>
        <v>0</v>
      </c>
      <c r="L219" s="395">
        <f t="shared" si="25"/>
        <v>0</v>
      </c>
      <c r="M219" s="395">
        <f t="shared" si="26"/>
        <v>0</v>
      </c>
    </row>
    <row r="220" spans="5:13" x14ac:dyDescent="0.25">
      <c r="E220" s="276"/>
      <c r="K220" s="395">
        <f t="shared" si="24"/>
        <v>0</v>
      </c>
      <c r="L220" s="395">
        <f t="shared" si="25"/>
        <v>0</v>
      </c>
      <c r="M220" s="395">
        <f t="shared" si="26"/>
        <v>0</v>
      </c>
    </row>
    <row r="221" spans="5:13" x14ac:dyDescent="0.25">
      <c r="E221" s="276"/>
      <c r="K221" s="395">
        <f t="shared" si="24"/>
        <v>0</v>
      </c>
      <c r="L221" s="395">
        <f t="shared" si="25"/>
        <v>0</v>
      </c>
      <c r="M221" s="395">
        <f t="shared" si="26"/>
        <v>0</v>
      </c>
    </row>
    <row r="222" spans="5:13" x14ac:dyDescent="0.25">
      <c r="E222" s="276"/>
      <c r="K222" s="395">
        <f t="shared" si="24"/>
        <v>0</v>
      </c>
      <c r="L222" s="395">
        <f t="shared" si="25"/>
        <v>0</v>
      </c>
      <c r="M222" s="395">
        <f t="shared" si="26"/>
        <v>0</v>
      </c>
    </row>
    <row r="223" spans="5:13" x14ac:dyDescent="0.25">
      <c r="E223" s="276"/>
      <c r="K223" s="395">
        <f t="shared" si="24"/>
        <v>0</v>
      </c>
      <c r="L223" s="395">
        <f t="shared" si="25"/>
        <v>0</v>
      </c>
      <c r="M223" s="395">
        <f t="shared" si="26"/>
        <v>0</v>
      </c>
    </row>
    <row r="224" spans="5:13" x14ac:dyDescent="0.25">
      <c r="E224" s="276"/>
      <c r="K224" s="395">
        <f t="shared" si="24"/>
        <v>0</v>
      </c>
      <c r="L224" s="395">
        <f t="shared" si="25"/>
        <v>0</v>
      </c>
      <c r="M224" s="395">
        <f t="shared" si="26"/>
        <v>0</v>
      </c>
    </row>
    <row r="225" spans="5:13" x14ac:dyDescent="0.25">
      <c r="E225" s="276"/>
      <c r="K225" s="395">
        <f t="shared" si="24"/>
        <v>0</v>
      </c>
      <c r="L225" s="395">
        <f t="shared" si="25"/>
        <v>0</v>
      </c>
      <c r="M225" s="395">
        <f t="shared" si="26"/>
        <v>0</v>
      </c>
    </row>
    <row r="226" spans="5:13" x14ac:dyDescent="0.25">
      <c r="E226" s="276"/>
      <c r="K226" s="395">
        <f t="shared" si="24"/>
        <v>0</v>
      </c>
      <c r="L226" s="395">
        <f t="shared" si="25"/>
        <v>0</v>
      </c>
      <c r="M226" s="395">
        <f t="shared" si="26"/>
        <v>0</v>
      </c>
    </row>
    <row r="227" spans="5:13" x14ac:dyDescent="0.25">
      <c r="E227" s="276"/>
      <c r="K227" s="395">
        <f t="shared" si="24"/>
        <v>0</v>
      </c>
      <c r="L227" s="395">
        <f t="shared" si="25"/>
        <v>0</v>
      </c>
      <c r="M227" s="395">
        <f t="shared" si="26"/>
        <v>0</v>
      </c>
    </row>
    <row r="228" spans="5:13" x14ac:dyDescent="0.25">
      <c r="E228" s="276"/>
      <c r="K228" s="395">
        <f t="shared" si="24"/>
        <v>0</v>
      </c>
      <c r="L228" s="395">
        <f t="shared" si="25"/>
        <v>0</v>
      </c>
      <c r="M228" s="395">
        <f t="shared" si="26"/>
        <v>0</v>
      </c>
    </row>
    <row r="229" spans="5:13" x14ac:dyDescent="0.25">
      <c r="E229" s="276"/>
      <c r="K229" s="395">
        <f t="shared" si="24"/>
        <v>0</v>
      </c>
      <c r="L229" s="395">
        <f t="shared" si="25"/>
        <v>0</v>
      </c>
      <c r="M229" s="395">
        <f t="shared" si="26"/>
        <v>0</v>
      </c>
    </row>
    <row r="230" spans="5:13" x14ac:dyDescent="0.25">
      <c r="E230" s="276"/>
      <c r="K230" s="395">
        <f t="shared" si="24"/>
        <v>0</v>
      </c>
      <c r="L230" s="395">
        <f t="shared" si="25"/>
        <v>0</v>
      </c>
      <c r="M230" s="395">
        <f t="shared" si="26"/>
        <v>0</v>
      </c>
    </row>
    <row r="231" spans="5:13" x14ac:dyDescent="0.25">
      <c r="E231" s="276"/>
      <c r="K231" s="395">
        <f t="shared" si="24"/>
        <v>0</v>
      </c>
      <c r="L231" s="395">
        <f t="shared" si="25"/>
        <v>0</v>
      </c>
      <c r="M231" s="395">
        <f t="shared" si="26"/>
        <v>0</v>
      </c>
    </row>
    <row r="232" spans="5:13" x14ac:dyDescent="0.25">
      <c r="E232" s="276"/>
      <c r="K232" s="395">
        <f t="shared" si="24"/>
        <v>0</v>
      </c>
      <c r="L232" s="395">
        <f t="shared" si="25"/>
        <v>0</v>
      </c>
      <c r="M232" s="395">
        <f t="shared" si="26"/>
        <v>0</v>
      </c>
    </row>
    <row r="233" spans="5:13" x14ac:dyDescent="0.25">
      <c r="E233" s="276"/>
      <c r="K233" s="395">
        <f t="shared" si="24"/>
        <v>0</v>
      </c>
      <c r="L233" s="395">
        <f t="shared" si="25"/>
        <v>0</v>
      </c>
      <c r="M233" s="395">
        <f t="shared" si="26"/>
        <v>0</v>
      </c>
    </row>
    <row r="234" spans="5:13" x14ac:dyDescent="0.25">
      <c r="E234" s="276"/>
      <c r="K234" s="395">
        <f t="shared" si="24"/>
        <v>0</v>
      </c>
      <c r="L234" s="395">
        <f t="shared" si="25"/>
        <v>0</v>
      </c>
      <c r="M234" s="395">
        <f t="shared" si="26"/>
        <v>0</v>
      </c>
    </row>
    <row r="235" spans="5:13" x14ac:dyDescent="0.25">
      <c r="E235" s="276"/>
      <c r="K235" s="395">
        <f t="shared" si="24"/>
        <v>0</v>
      </c>
      <c r="L235" s="395">
        <f t="shared" si="25"/>
        <v>0</v>
      </c>
      <c r="M235" s="395">
        <f t="shared" si="26"/>
        <v>0</v>
      </c>
    </row>
    <row r="236" spans="5:13" x14ac:dyDescent="0.25">
      <c r="E236" s="276"/>
      <c r="K236" s="395">
        <f t="shared" si="24"/>
        <v>0</v>
      </c>
      <c r="L236" s="395">
        <f t="shared" si="25"/>
        <v>0</v>
      </c>
      <c r="M236" s="395">
        <f t="shared" si="26"/>
        <v>0</v>
      </c>
    </row>
    <row r="237" spans="5:13" x14ac:dyDescent="0.25">
      <c r="E237" s="276"/>
      <c r="K237" s="395">
        <f t="shared" si="24"/>
        <v>0</v>
      </c>
      <c r="L237" s="395">
        <f t="shared" si="25"/>
        <v>0</v>
      </c>
      <c r="M237" s="395">
        <f t="shared" si="26"/>
        <v>0</v>
      </c>
    </row>
    <row r="238" spans="5:13" x14ac:dyDescent="0.25">
      <c r="E238" s="276"/>
      <c r="K238" s="395">
        <f t="shared" si="24"/>
        <v>0</v>
      </c>
      <c r="L238" s="395">
        <f t="shared" si="25"/>
        <v>0</v>
      </c>
      <c r="M238" s="395">
        <f t="shared" si="26"/>
        <v>0</v>
      </c>
    </row>
    <row r="239" spans="5:13" x14ac:dyDescent="0.25">
      <c r="E239" s="276"/>
      <c r="K239" s="395">
        <f t="shared" si="24"/>
        <v>0</v>
      </c>
      <c r="L239" s="395">
        <f t="shared" si="25"/>
        <v>0</v>
      </c>
      <c r="M239" s="395">
        <f t="shared" si="26"/>
        <v>0</v>
      </c>
    </row>
    <row r="240" spans="5:13" x14ac:dyDescent="0.25">
      <c r="E240" s="276"/>
      <c r="K240" s="395">
        <f t="shared" si="24"/>
        <v>0</v>
      </c>
      <c r="L240" s="395">
        <f t="shared" si="25"/>
        <v>0</v>
      </c>
      <c r="M240" s="395">
        <f t="shared" si="26"/>
        <v>0</v>
      </c>
    </row>
    <row r="241" spans="5:13" x14ac:dyDescent="0.25">
      <c r="E241" s="276"/>
      <c r="K241" s="395">
        <f t="shared" si="24"/>
        <v>0</v>
      </c>
      <c r="L241" s="395">
        <f t="shared" si="25"/>
        <v>0</v>
      </c>
      <c r="M241" s="395">
        <f t="shared" si="26"/>
        <v>0</v>
      </c>
    </row>
    <row r="242" spans="5:13" x14ac:dyDescent="0.25">
      <c r="E242" s="276"/>
      <c r="K242" s="395">
        <f t="shared" si="24"/>
        <v>0</v>
      </c>
      <c r="L242" s="395">
        <f t="shared" si="25"/>
        <v>0</v>
      </c>
      <c r="M242" s="395">
        <f t="shared" si="26"/>
        <v>0</v>
      </c>
    </row>
    <row r="243" spans="5:13" x14ac:dyDescent="0.25">
      <c r="E243" s="276"/>
      <c r="K243" s="395">
        <f t="shared" si="24"/>
        <v>0</v>
      </c>
      <c r="L243" s="395">
        <f t="shared" si="25"/>
        <v>0</v>
      </c>
      <c r="M243" s="395">
        <f t="shared" si="26"/>
        <v>0</v>
      </c>
    </row>
    <row r="244" spans="5:13" x14ac:dyDescent="0.25">
      <c r="E244" s="276"/>
      <c r="K244" s="395">
        <f t="shared" si="24"/>
        <v>0</v>
      </c>
      <c r="L244" s="395">
        <f t="shared" si="25"/>
        <v>0</v>
      </c>
      <c r="M244" s="395">
        <f t="shared" si="26"/>
        <v>0</v>
      </c>
    </row>
    <row r="245" spans="5:13" x14ac:dyDescent="0.25">
      <c r="E245" s="276"/>
      <c r="K245" s="395">
        <f t="shared" si="24"/>
        <v>0</v>
      </c>
      <c r="L245" s="395">
        <f t="shared" si="25"/>
        <v>0</v>
      </c>
      <c r="M245" s="395">
        <f t="shared" si="26"/>
        <v>0</v>
      </c>
    </row>
    <row r="246" spans="5:13" x14ac:dyDescent="0.25">
      <c r="E246" s="276"/>
      <c r="K246" s="395">
        <f t="shared" si="24"/>
        <v>0</v>
      </c>
      <c r="L246" s="395">
        <f t="shared" si="25"/>
        <v>0</v>
      </c>
      <c r="M246" s="395">
        <f t="shared" si="26"/>
        <v>0</v>
      </c>
    </row>
    <row r="247" spans="5:13" x14ac:dyDescent="0.25">
      <c r="E247" s="276"/>
      <c r="K247" s="395">
        <f t="shared" si="24"/>
        <v>0</v>
      </c>
      <c r="L247" s="395">
        <f t="shared" si="25"/>
        <v>0</v>
      </c>
      <c r="M247" s="395">
        <f t="shared" si="26"/>
        <v>0</v>
      </c>
    </row>
    <row r="248" spans="5:13" x14ac:dyDescent="0.25">
      <c r="E248" s="276"/>
      <c r="K248" s="395">
        <f t="shared" si="24"/>
        <v>0</v>
      </c>
      <c r="L248" s="395">
        <f t="shared" si="25"/>
        <v>0</v>
      </c>
      <c r="M248" s="395">
        <f t="shared" si="26"/>
        <v>0</v>
      </c>
    </row>
    <row r="249" spans="5:13" x14ac:dyDescent="0.25">
      <c r="E249" s="276"/>
      <c r="K249" s="395">
        <f t="shared" si="24"/>
        <v>0</v>
      </c>
      <c r="L249" s="395">
        <f t="shared" si="25"/>
        <v>0</v>
      </c>
      <c r="M249" s="395">
        <f t="shared" si="26"/>
        <v>0</v>
      </c>
    </row>
    <row r="250" spans="5:13" x14ac:dyDescent="0.25">
      <c r="E250" s="276"/>
      <c r="K250" s="395">
        <f t="shared" si="24"/>
        <v>0</v>
      </c>
      <c r="L250" s="395">
        <f t="shared" si="25"/>
        <v>0</v>
      </c>
      <c r="M250" s="395">
        <f t="shared" si="26"/>
        <v>0</v>
      </c>
    </row>
    <row r="251" spans="5:13" x14ac:dyDescent="0.25">
      <c r="E251" s="276"/>
      <c r="K251" s="395">
        <f t="shared" si="24"/>
        <v>0</v>
      </c>
      <c r="L251" s="395">
        <f t="shared" si="25"/>
        <v>0</v>
      </c>
      <c r="M251" s="395">
        <f t="shared" si="26"/>
        <v>0</v>
      </c>
    </row>
    <row r="252" spans="5:13" x14ac:dyDescent="0.25">
      <c r="E252" s="276"/>
      <c r="K252" s="395">
        <f t="shared" si="24"/>
        <v>0</v>
      </c>
      <c r="L252" s="395">
        <f t="shared" si="25"/>
        <v>0</v>
      </c>
      <c r="M252" s="395">
        <f t="shared" si="26"/>
        <v>0</v>
      </c>
    </row>
    <row r="253" spans="5:13" x14ac:dyDescent="0.25">
      <c r="E253" s="276"/>
      <c r="K253" s="395">
        <f t="shared" si="24"/>
        <v>0</v>
      </c>
      <c r="L253" s="395">
        <f t="shared" si="25"/>
        <v>0</v>
      </c>
      <c r="M253" s="395">
        <f t="shared" si="26"/>
        <v>0</v>
      </c>
    </row>
    <row r="254" spans="5:13" x14ac:dyDescent="0.25">
      <c r="E254" s="276"/>
      <c r="K254" s="395">
        <f t="shared" si="24"/>
        <v>0</v>
      </c>
      <c r="L254" s="395">
        <f t="shared" si="25"/>
        <v>0</v>
      </c>
      <c r="M254" s="395">
        <f t="shared" si="26"/>
        <v>0</v>
      </c>
    </row>
    <row r="255" spans="5:13" x14ac:dyDescent="0.25">
      <c r="E255" s="276"/>
      <c r="K255" s="395">
        <f t="shared" si="24"/>
        <v>0</v>
      </c>
      <c r="L255" s="395">
        <f t="shared" si="25"/>
        <v>0</v>
      </c>
      <c r="M255" s="395">
        <f t="shared" si="26"/>
        <v>0</v>
      </c>
    </row>
    <row r="256" spans="5:13" x14ac:dyDescent="0.25">
      <c r="E256" s="276"/>
      <c r="K256" s="395">
        <f t="shared" si="24"/>
        <v>0</v>
      </c>
      <c r="L256" s="395">
        <f t="shared" si="25"/>
        <v>0</v>
      </c>
      <c r="M256" s="395">
        <f t="shared" si="26"/>
        <v>0</v>
      </c>
    </row>
    <row r="257" spans="5:13" x14ac:dyDescent="0.25">
      <c r="E257" s="276"/>
      <c r="K257" s="395">
        <f t="shared" si="24"/>
        <v>0</v>
      </c>
      <c r="L257" s="395">
        <f t="shared" si="25"/>
        <v>0</v>
      </c>
      <c r="M257" s="395">
        <f t="shared" si="26"/>
        <v>0</v>
      </c>
    </row>
    <row r="258" spans="5:13" x14ac:dyDescent="0.25">
      <c r="E258" s="276"/>
      <c r="K258" s="395">
        <f t="shared" si="24"/>
        <v>0</v>
      </c>
      <c r="L258" s="395">
        <f t="shared" si="25"/>
        <v>0</v>
      </c>
      <c r="M258" s="395">
        <f t="shared" si="26"/>
        <v>0</v>
      </c>
    </row>
    <row r="259" spans="5:13" x14ac:dyDescent="0.25">
      <c r="E259" s="276"/>
      <c r="K259" s="395">
        <f t="shared" ref="K259:K300" si="27">IF(E259="Espèces",H259,0)</f>
        <v>0</v>
      </c>
      <c r="L259" s="395">
        <f t="shared" si="25"/>
        <v>0</v>
      </c>
      <c r="M259" s="395">
        <f t="shared" si="26"/>
        <v>0</v>
      </c>
    </row>
    <row r="260" spans="5:13" x14ac:dyDescent="0.25">
      <c r="E260" s="276"/>
      <c r="K260" s="395">
        <f t="shared" si="27"/>
        <v>0</v>
      </c>
      <c r="L260" s="395">
        <f t="shared" ref="L260:L299" si="28">IF(E260="Cheque",H260,0)</f>
        <v>0</v>
      </c>
      <c r="M260" s="395">
        <f t="shared" ref="M260:M299" si="29">IF(E260="Pas payé",H260,0)</f>
        <v>0</v>
      </c>
    </row>
    <row r="261" spans="5:13" x14ac:dyDescent="0.25">
      <c r="E261" s="276"/>
      <c r="K261" s="395">
        <f t="shared" si="27"/>
        <v>0</v>
      </c>
      <c r="L261" s="395">
        <f t="shared" si="28"/>
        <v>0</v>
      </c>
      <c r="M261" s="395">
        <f t="shared" si="29"/>
        <v>0</v>
      </c>
    </row>
    <row r="262" spans="5:13" x14ac:dyDescent="0.25">
      <c r="E262" s="276"/>
      <c r="K262" s="395">
        <f t="shared" si="27"/>
        <v>0</v>
      </c>
      <c r="L262" s="395">
        <f t="shared" si="28"/>
        <v>0</v>
      </c>
      <c r="M262" s="395">
        <f t="shared" si="29"/>
        <v>0</v>
      </c>
    </row>
    <row r="263" spans="5:13" x14ac:dyDescent="0.25">
      <c r="E263" s="276"/>
      <c r="K263" s="395">
        <f t="shared" si="27"/>
        <v>0</v>
      </c>
      <c r="L263" s="395">
        <f t="shared" si="28"/>
        <v>0</v>
      </c>
      <c r="M263" s="395">
        <f t="shared" si="29"/>
        <v>0</v>
      </c>
    </row>
    <row r="264" spans="5:13" x14ac:dyDescent="0.25">
      <c r="E264" s="276"/>
      <c r="K264" s="395">
        <f t="shared" si="27"/>
        <v>0</v>
      </c>
      <c r="L264" s="395">
        <f t="shared" si="28"/>
        <v>0</v>
      </c>
      <c r="M264" s="395">
        <f t="shared" si="29"/>
        <v>0</v>
      </c>
    </row>
    <row r="265" spans="5:13" x14ac:dyDescent="0.25">
      <c r="E265" s="276"/>
      <c r="K265" s="395">
        <f t="shared" si="27"/>
        <v>0</v>
      </c>
      <c r="L265" s="395">
        <f t="shared" si="28"/>
        <v>0</v>
      </c>
      <c r="M265" s="395">
        <f t="shared" si="29"/>
        <v>0</v>
      </c>
    </row>
    <row r="266" spans="5:13" x14ac:dyDescent="0.25">
      <c r="E266" s="276"/>
      <c r="K266" s="395">
        <f t="shared" si="27"/>
        <v>0</v>
      </c>
      <c r="L266" s="395">
        <f t="shared" si="28"/>
        <v>0</v>
      </c>
      <c r="M266" s="395">
        <f t="shared" si="29"/>
        <v>0</v>
      </c>
    </row>
    <row r="267" spans="5:13" x14ac:dyDescent="0.25">
      <c r="E267" s="276"/>
      <c r="K267" s="395">
        <f t="shared" si="27"/>
        <v>0</v>
      </c>
      <c r="L267" s="395">
        <f t="shared" si="28"/>
        <v>0</v>
      </c>
      <c r="M267" s="395">
        <f t="shared" si="29"/>
        <v>0</v>
      </c>
    </row>
    <row r="268" spans="5:13" x14ac:dyDescent="0.25">
      <c r="E268" s="276"/>
      <c r="K268" s="395">
        <f t="shared" si="27"/>
        <v>0</v>
      </c>
      <c r="L268" s="395">
        <f t="shared" si="28"/>
        <v>0</v>
      </c>
      <c r="M268" s="395">
        <f t="shared" si="29"/>
        <v>0</v>
      </c>
    </row>
    <row r="269" spans="5:13" x14ac:dyDescent="0.25">
      <c r="E269" s="276"/>
      <c r="K269" s="395">
        <f t="shared" si="27"/>
        <v>0</v>
      </c>
      <c r="L269" s="395">
        <f t="shared" si="28"/>
        <v>0</v>
      </c>
      <c r="M269" s="395">
        <f t="shared" si="29"/>
        <v>0</v>
      </c>
    </row>
    <row r="270" spans="5:13" x14ac:dyDescent="0.25">
      <c r="E270" s="276"/>
      <c r="K270" s="395">
        <f t="shared" si="27"/>
        <v>0</v>
      </c>
      <c r="L270" s="395">
        <f t="shared" si="28"/>
        <v>0</v>
      </c>
      <c r="M270" s="395">
        <f t="shared" si="29"/>
        <v>0</v>
      </c>
    </row>
    <row r="271" spans="5:13" x14ac:dyDescent="0.25">
      <c r="E271" s="276"/>
      <c r="K271" s="395">
        <f t="shared" si="27"/>
        <v>0</v>
      </c>
      <c r="L271" s="395">
        <f t="shared" si="28"/>
        <v>0</v>
      </c>
      <c r="M271" s="395">
        <f t="shared" si="29"/>
        <v>0</v>
      </c>
    </row>
    <row r="272" spans="5:13" x14ac:dyDescent="0.25">
      <c r="E272" s="276"/>
      <c r="K272" s="395">
        <f t="shared" si="27"/>
        <v>0</v>
      </c>
      <c r="L272" s="395">
        <f t="shared" si="28"/>
        <v>0</v>
      </c>
      <c r="M272" s="395">
        <f t="shared" si="29"/>
        <v>0</v>
      </c>
    </row>
    <row r="273" spans="5:13" x14ac:dyDescent="0.25">
      <c r="E273" s="276"/>
      <c r="K273" s="395">
        <f t="shared" si="27"/>
        <v>0</v>
      </c>
      <c r="L273" s="395">
        <f t="shared" si="28"/>
        <v>0</v>
      </c>
      <c r="M273" s="395">
        <f t="shared" si="29"/>
        <v>0</v>
      </c>
    </row>
    <row r="274" spans="5:13" x14ac:dyDescent="0.25">
      <c r="E274" s="276"/>
      <c r="K274" s="395">
        <f t="shared" si="27"/>
        <v>0</v>
      </c>
      <c r="L274" s="395">
        <f t="shared" si="28"/>
        <v>0</v>
      </c>
      <c r="M274" s="395">
        <f t="shared" si="29"/>
        <v>0</v>
      </c>
    </row>
    <row r="275" spans="5:13" x14ac:dyDescent="0.25">
      <c r="E275" s="276"/>
      <c r="K275" s="395">
        <f t="shared" si="27"/>
        <v>0</v>
      </c>
      <c r="L275" s="395">
        <f t="shared" si="28"/>
        <v>0</v>
      </c>
      <c r="M275" s="395">
        <f t="shared" si="29"/>
        <v>0</v>
      </c>
    </row>
    <row r="276" spans="5:13" x14ac:dyDescent="0.25">
      <c r="E276" s="276"/>
      <c r="K276" s="395">
        <f t="shared" si="27"/>
        <v>0</v>
      </c>
      <c r="L276" s="395">
        <f t="shared" si="28"/>
        <v>0</v>
      </c>
      <c r="M276" s="395">
        <f t="shared" si="29"/>
        <v>0</v>
      </c>
    </row>
    <row r="277" spans="5:13" x14ac:dyDescent="0.25">
      <c r="E277" s="276"/>
      <c r="K277" s="395">
        <f t="shared" si="27"/>
        <v>0</v>
      </c>
      <c r="L277" s="395">
        <f t="shared" si="28"/>
        <v>0</v>
      </c>
      <c r="M277" s="395">
        <f t="shared" si="29"/>
        <v>0</v>
      </c>
    </row>
    <row r="278" spans="5:13" x14ac:dyDescent="0.25">
      <c r="E278" s="276"/>
      <c r="K278" s="395">
        <f t="shared" si="27"/>
        <v>0</v>
      </c>
      <c r="L278" s="395">
        <f t="shared" si="28"/>
        <v>0</v>
      </c>
      <c r="M278" s="395">
        <f t="shared" si="29"/>
        <v>0</v>
      </c>
    </row>
    <row r="279" spans="5:13" x14ac:dyDescent="0.25">
      <c r="E279" s="276"/>
      <c r="K279" s="395">
        <f t="shared" si="27"/>
        <v>0</v>
      </c>
      <c r="L279" s="395">
        <f t="shared" si="28"/>
        <v>0</v>
      </c>
      <c r="M279" s="395">
        <f t="shared" si="29"/>
        <v>0</v>
      </c>
    </row>
    <row r="280" spans="5:13" x14ac:dyDescent="0.25">
      <c r="E280" s="276"/>
      <c r="K280" s="395">
        <f t="shared" si="27"/>
        <v>0</v>
      </c>
      <c r="L280" s="395">
        <f t="shared" si="28"/>
        <v>0</v>
      </c>
      <c r="M280" s="395">
        <f t="shared" si="29"/>
        <v>0</v>
      </c>
    </row>
    <row r="281" spans="5:13" x14ac:dyDescent="0.25">
      <c r="E281" s="276"/>
      <c r="K281" s="395">
        <f t="shared" si="27"/>
        <v>0</v>
      </c>
      <c r="L281" s="395">
        <f t="shared" si="28"/>
        <v>0</v>
      </c>
      <c r="M281" s="395">
        <f t="shared" si="29"/>
        <v>0</v>
      </c>
    </row>
    <row r="282" spans="5:13" x14ac:dyDescent="0.25">
      <c r="E282" s="276"/>
      <c r="K282" s="395">
        <f t="shared" si="27"/>
        <v>0</v>
      </c>
      <c r="L282" s="395">
        <f t="shared" si="28"/>
        <v>0</v>
      </c>
      <c r="M282" s="395">
        <f t="shared" si="29"/>
        <v>0</v>
      </c>
    </row>
    <row r="283" spans="5:13" x14ac:dyDescent="0.25">
      <c r="E283" s="276"/>
      <c r="K283" s="395">
        <f t="shared" si="27"/>
        <v>0</v>
      </c>
      <c r="L283" s="395">
        <f t="shared" si="28"/>
        <v>0</v>
      </c>
      <c r="M283" s="395">
        <f t="shared" si="29"/>
        <v>0</v>
      </c>
    </row>
    <row r="284" spans="5:13" x14ac:dyDescent="0.25">
      <c r="E284" s="276"/>
      <c r="K284" s="395">
        <f t="shared" si="27"/>
        <v>0</v>
      </c>
      <c r="L284" s="395">
        <f t="shared" si="28"/>
        <v>0</v>
      </c>
      <c r="M284" s="395">
        <f t="shared" si="29"/>
        <v>0</v>
      </c>
    </row>
    <row r="285" spans="5:13" x14ac:dyDescent="0.25">
      <c r="E285" s="276"/>
      <c r="K285" s="395">
        <f t="shared" si="27"/>
        <v>0</v>
      </c>
      <c r="L285" s="395">
        <f t="shared" si="28"/>
        <v>0</v>
      </c>
      <c r="M285" s="395">
        <f t="shared" si="29"/>
        <v>0</v>
      </c>
    </row>
    <row r="286" spans="5:13" x14ac:dyDescent="0.25">
      <c r="E286" s="276"/>
      <c r="K286" s="395">
        <f t="shared" si="27"/>
        <v>0</v>
      </c>
      <c r="L286" s="395">
        <f t="shared" si="28"/>
        <v>0</v>
      </c>
      <c r="M286" s="395">
        <f t="shared" si="29"/>
        <v>0</v>
      </c>
    </row>
    <row r="287" spans="5:13" x14ac:dyDescent="0.25">
      <c r="E287" s="276"/>
      <c r="K287" s="395">
        <f t="shared" si="27"/>
        <v>0</v>
      </c>
      <c r="L287" s="395">
        <f t="shared" si="28"/>
        <v>0</v>
      </c>
      <c r="M287" s="395">
        <f t="shared" si="29"/>
        <v>0</v>
      </c>
    </row>
    <row r="288" spans="5:13" x14ac:dyDescent="0.25">
      <c r="E288" s="276"/>
      <c r="K288" s="395">
        <f t="shared" si="27"/>
        <v>0</v>
      </c>
      <c r="L288" s="395">
        <f t="shared" si="28"/>
        <v>0</v>
      </c>
      <c r="M288" s="395">
        <f t="shared" si="29"/>
        <v>0</v>
      </c>
    </row>
    <row r="289" spans="1:13" x14ac:dyDescent="0.25">
      <c r="E289" s="276"/>
      <c r="K289" s="395">
        <f t="shared" si="27"/>
        <v>0</v>
      </c>
      <c r="L289" s="395">
        <f t="shared" si="28"/>
        <v>0</v>
      </c>
      <c r="M289" s="395">
        <f t="shared" si="29"/>
        <v>0</v>
      </c>
    </row>
    <row r="290" spans="1:13" x14ac:dyDescent="0.25">
      <c r="E290" s="276"/>
      <c r="K290" s="395">
        <f t="shared" si="27"/>
        <v>0</v>
      </c>
      <c r="L290" s="395">
        <f t="shared" si="28"/>
        <v>0</v>
      </c>
      <c r="M290" s="395">
        <f t="shared" si="29"/>
        <v>0</v>
      </c>
    </row>
    <row r="291" spans="1:13" x14ac:dyDescent="0.25">
      <c r="E291" s="276"/>
      <c r="K291" s="395">
        <f t="shared" si="27"/>
        <v>0</v>
      </c>
      <c r="L291" s="395">
        <f t="shared" si="28"/>
        <v>0</v>
      </c>
      <c r="M291" s="395">
        <f t="shared" si="29"/>
        <v>0</v>
      </c>
    </row>
    <row r="292" spans="1:13" x14ac:dyDescent="0.25">
      <c r="E292" s="276"/>
      <c r="K292" s="395">
        <f t="shared" si="27"/>
        <v>0</v>
      </c>
      <c r="L292" s="395">
        <f t="shared" si="28"/>
        <v>0</v>
      </c>
      <c r="M292" s="395">
        <f t="shared" si="29"/>
        <v>0</v>
      </c>
    </row>
    <row r="293" spans="1:13" x14ac:dyDescent="0.25">
      <c r="E293" s="276"/>
      <c r="K293" s="395">
        <f t="shared" si="27"/>
        <v>0</v>
      </c>
      <c r="L293" s="395">
        <f t="shared" si="28"/>
        <v>0</v>
      </c>
      <c r="M293" s="395">
        <f t="shared" si="29"/>
        <v>0</v>
      </c>
    </row>
    <row r="294" spans="1:13" x14ac:dyDescent="0.25">
      <c r="E294" s="276"/>
      <c r="K294" s="395">
        <f t="shared" si="27"/>
        <v>0</v>
      </c>
      <c r="L294" s="395">
        <f t="shared" si="28"/>
        <v>0</v>
      </c>
      <c r="M294" s="395">
        <f t="shared" si="29"/>
        <v>0</v>
      </c>
    </row>
    <row r="295" spans="1:13" x14ac:dyDescent="0.25">
      <c r="E295" s="276"/>
      <c r="K295" s="395">
        <f t="shared" si="27"/>
        <v>0</v>
      </c>
      <c r="L295" s="395">
        <f t="shared" si="28"/>
        <v>0</v>
      </c>
      <c r="M295" s="395">
        <f t="shared" si="29"/>
        <v>0</v>
      </c>
    </row>
    <row r="296" spans="1:13" x14ac:dyDescent="0.25">
      <c r="E296" s="276"/>
      <c r="K296" s="395">
        <f t="shared" si="27"/>
        <v>0</v>
      </c>
      <c r="L296" s="395">
        <f t="shared" si="28"/>
        <v>0</v>
      </c>
      <c r="M296" s="395">
        <f t="shared" si="29"/>
        <v>0</v>
      </c>
    </row>
    <row r="297" spans="1:13" x14ac:dyDescent="0.25">
      <c r="E297" s="276"/>
      <c r="K297" s="395">
        <f t="shared" si="27"/>
        <v>0</v>
      </c>
      <c r="L297" s="395">
        <f t="shared" si="28"/>
        <v>0</v>
      </c>
      <c r="M297" s="395">
        <f t="shared" si="29"/>
        <v>0</v>
      </c>
    </row>
    <row r="298" spans="1:13" x14ac:dyDescent="0.25">
      <c r="E298" s="276"/>
      <c r="K298" s="395">
        <f t="shared" si="27"/>
        <v>0</v>
      </c>
      <c r="L298" s="395">
        <f t="shared" si="28"/>
        <v>0</v>
      </c>
      <c r="M298" s="395">
        <f t="shared" si="29"/>
        <v>0</v>
      </c>
    </row>
    <row r="299" spans="1:13" x14ac:dyDescent="0.25">
      <c r="E299" s="276"/>
      <c r="K299" s="395">
        <f t="shared" si="27"/>
        <v>0</v>
      </c>
      <c r="L299" s="395">
        <f t="shared" si="28"/>
        <v>0</v>
      </c>
      <c r="M299" s="395">
        <f t="shared" si="29"/>
        <v>0</v>
      </c>
    </row>
    <row r="300" spans="1:13" s="384" customFormat="1" x14ac:dyDescent="0.25">
      <c r="A300" s="383"/>
      <c r="C300" s="385"/>
      <c r="D300" s="385"/>
      <c r="G300" s="383"/>
      <c r="I300" s="386"/>
      <c r="K300" s="396">
        <f t="shared" si="27"/>
        <v>0</v>
      </c>
      <c r="L300" s="397"/>
      <c r="M300" s="397"/>
    </row>
  </sheetData>
  <conditionalFormatting sqref="I1">
    <cfRule type="cellIs" dxfId="144" priority="200" operator="equal">
      <formula>0</formula>
    </cfRule>
  </conditionalFormatting>
  <conditionalFormatting sqref="F1">
    <cfRule type="cellIs" dxfId="143" priority="189" operator="lessThanOrEqual">
      <formula>0</formula>
    </cfRule>
  </conditionalFormatting>
  <conditionalFormatting sqref="H1">
    <cfRule type="cellIs" dxfId="142" priority="188" operator="equal">
      <formula>0</formula>
    </cfRule>
  </conditionalFormatting>
  <conditionalFormatting sqref="E1">
    <cfRule type="cellIs" dxfId="141" priority="187" operator="equal">
      <formula>0</formula>
    </cfRule>
  </conditionalFormatting>
  <conditionalFormatting sqref="F51:F59 I51:I59">
    <cfRule type="cellIs" dxfId="140" priority="144" operator="lessThanOrEqual">
      <formula>0</formula>
    </cfRule>
  </conditionalFormatting>
  <conditionalFormatting sqref="H51:H59">
    <cfRule type="cellIs" dxfId="139" priority="143" operator="equal">
      <formula>0</formula>
    </cfRule>
  </conditionalFormatting>
  <conditionalFormatting sqref="I40:I50 F40:F50">
    <cfRule type="cellIs" dxfId="137" priority="138" operator="lessThanOrEqual">
      <formula>0</formula>
    </cfRule>
  </conditionalFormatting>
  <conditionalFormatting sqref="H40:H50">
    <cfRule type="cellIs" dxfId="136" priority="137" operator="equal">
      <formula>0</formula>
    </cfRule>
  </conditionalFormatting>
  <conditionalFormatting sqref="F30:F39 I30:I39">
    <cfRule type="cellIs" dxfId="134" priority="93" operator="lessThanOrEqual">
      <formula>0</formula>
    </cfRule>
  </conditionalFormatting>
  <conditionalFormatting sqref="H30:H39">
    <cfRule type="cellIs" dxfId="133" priority="92" operator="equal">
      <formula>0</formula>
    </cfRule>
  </conditionalFormatting>
  <conditionalFormatting sqref="J25:J29 F25:F29">
    <cfRule type="cellIs" dxfId="131" priority="24" operator="lessThanOrEqual">
      <formula>0</formula>
    </cfRule>
  </conditionalFormatting>
  <conditionalFormatting sqref="H25:I29">
    <cfRule type="cellIs" dxfId="130" priority="23" operator="equal">
      <formula>0</formula>
    </cfRule>
  </conditionalFormatting>
  <conditionalFormatting sqref="F2:F4 J2:J4">
    <cfRule type="cellIs" dxfId="128" priority="15" operator="lessThanOrEqual">
      <formula>0</formula>
    </cfRule>
  </conditionalFormatting>
  <conditionalFormatting sqref="H2:I4">
    <cfRule type="cellIs" dxfId="127" priority="14" operator="equal">
      <formula>0</formula>
    </cfRule>
  </conditionalFormatting>
  <conditionalFormatting sqref="E2:E4">
    <cfRule type="cellIs" dxfId="126" priority="13" operator="equal">
      <formula>0</formula>
    </cfRule>
  </conditionalFormatting>
  <conditionalFormatting sqref="F4:F6 J4:J6">
    <cfRule type="cellIs" dxfId="125" priority="12" operator="lessThanOrEqual">
      <formula>0</formula>
    </cfRule>
  </conditionalFormatting>
  <conditionalFormatting sqref="H4:I6">
    <cfRule type="cellIs" dxfId="124" priority="11" operator="equal">
      <formula>0</formula>
    </cfRule>
  </conditionalFormatting>
  <conditionalFormatting sqref="E3:E6">
    <cfRule type="cellIs" dxfId="123" priority="10" operator="equal">
      <formula>0</formula>
    </cfRule>
  </conditionalFormatting>
  <conditionalFormatting sqref="F6:F8 J6:J8">
    <cfRule type="cellIs" dxfId="122" priority="9" operator="lessThanOrEqual">
      <formula>0</formula>
    </cfRule>
  </conditionalFormatting>
  <conditionalFormatting sqref="H6:I8">
    <cfRule type="cellIs" dxfId="121" priority="8" operator="equal">
      <formula>0</formula>
    </cfRule>
  </conditionalFormatting>
  <conditionalFormatting sqref="E6:E8">
    <cfRule type="cellIs" dxfId="120" priority="7" operator="equal">
      <formula>0</formula>
    </cfRule>
  </conditionalFormatting>
  <conditionalFormatting sqref="K1:K1048576 L2:M299">
    <cfRule type="cellIs" dxfId="26" priority="6" operator="equal">
      <formula>0</formula>
    </cfRule>
  </conditionalFormatting>
  <conditionalFormatting sqref="F9:F24 J9:J24">
    <cfRule type="cellIs" dxfId="82" priority="5" operator="lessThanOrEqual">
      <formula>0</formula>
    </cfRule>
  </conditionalFormatting>
  <conditionalFormatting sqref="H9:I24">
    <cfRule type="cellIs" dxfId="81" priority="4" operator="equal">
      <formula>0</formula>
    </cfRule>
  </conditionalFormatting>
  <conditionalFormatting sqref="E9:E299">
    <cfRule type="cellIs" dxfId="80" priority="3" operator="equal">
      <formula>0</formula>
    </cfRule>
  </conditionalFormatting>
  <conditionalFormatting sqref="L1">
    <cfRule type="cellIs" dxfId="25" priority="2" operator="equal">
      <formula>0</formula>
    </cfRule>
  </conditionalFormatting>
  <conditionalFormatting sqref="M1">
    <cfRule type="cellIs" dxfId="24" priority="1" operator="equal">
      <formula>0</formula>
    </cfRule>
  </conditionalFormatting>
  <dataValidations count="1">
    <dataValidation type="list" allowBlank="1" showInputMessage="1" showErrorMessage="1" prompt="N° de TICKET" sqref="A4:A5 A8 A10">
      <formula1>N°TICKET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LIENT">
          <x14:formula1>
            <xm:f>CLIENT!$C$2:$C$98</xm:f>
          </x14:formula1>
          <xm:sqref>A2:A3 A6:A7 A9</xm:sqref>
        </x14:dataValidation>
        <x14:dataValidation type="list" allowBlank="1" showInputMessage="1" showErrorMessage="1">
          <x14:formula1>
            <xm:f>DONNEES!$A$9:$A$13</xm:f>
          </x14:formula1>
          <xm:sqref>E11:E299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G12"/>
  <sheetViews>
    <sheetView workbookViewId="0">
      <pane ySplit="1" topLeftCell="A2" activePane="bottomLeft" state="frozen"/>
      <selection pane="bottomLeft" activeCell="M4" sqref="M4"/>
    </sheetView>
  </sheetViews>
  <sheetFormatPr baseColWidth="10" defaultRowHeight="15" x14ac:dyDescent="0.25"/>
  <sheetData>
    <row r="1" spans="3:7" s="6" customFormat="1" ht="40.5" customHeight="1" x14ac:dyDescent="0.25"/>
    <row r="6" spans="3:7" ht="15.75" x14ac:dyDescent="0.25">
      <c r="C6" s="272"/>
      <c r="D6" s="190"/>
      <c r="E6" s="273"/>
      <c r="F6" s="276"/>
      <c r="G6" s="274"/>
    </row>
    <row r="7" spans="3:7" ht="15.75" x14ac:dyDescent="0.25">
      <c r="C7" s="272"/>
      <c r="D7" s="190"/>
      <c r="E7" s="273"/>
      <c r="F7" s="276"/>
      <c r="G7" s="274"/>
    </row>
    <row r="8" spans="3:7" ht="15.75" x14ac:dyDescent="0.25">
      <c r="C8" s="272"/>
      <c r="D8" s="190"/>
      <c r="E8" s="273"/>
      <c r="F8" s="276"/>
      <c r="G8" s="274"/>
    </row>
    <row r="9" spans="3:7" ht="15.75" x14ac:dyDescent="0.25">
      <c r="C9" s="272"/>
      <c r="D9" s="190"/>
      <c r="E9" s="273"/>
      <c r="F9" s="276"/>
      <c r="G9" s="274"/>
    </row>
    <row r="10" spans="3:7" ht="15.75" x14ac:dyDescent="0.25">
      <c r="C10" s="329"/>
      <c r="D10" s="190"/>
      <c r="E10" s="273"/>
      <c r="F10" s="276"/>
      <c r="G10" s="274"/>
    </row>
    <row r="11" spans="3:7" ht="15.75" x14ac:dyDescent="0.25">
      <c r="C11" s="272"/>
      <c r="D11" s="190"/>
      <c r="E11" s="273"/>
      <c r="F11" s="276"/>
      <c r="G11" s="274"/>
    </row>
    <row r="12" spans="3:7" ht="15.75" x14ac:dyDescent="0.25">
      <c r="C12" s="272"/>
      <c r="D12" s="190"/>
      <c r="E12" s="273"/>
      <c r="F12" s="276"/>
      <c r="G12" s="274"/>
    </row>
  </sheetData>
  <conditionalFormatting sqref="G6:G9">
    <cfRule type="cellIs" dxfId="119" priority="4" operator="lessThanOrEqual">
      <formula>0</formula>
    </cfRule>
  </conditionalFormatting>
  <conditionalFormatting sqref="F6:F9">
    <cfRule type="cellIs" dxfId="118" priority="3" operator="equal">
      <formula>0</formula>
    </cfRule>
  </conditionalFormatting>
  <conditionalFormatting sqref="G10:G12">
    <cfRule type="cellIs" dxfId="117" priority="2" operator="lessThanOrEqual">
      <formula>0</formula>
    </cfRule>
  </conditionalFormatting>
  <conditionalFormatting sqref="F10:F12">
    <cfRule type="cellIs" dxfId="116" priority="1" operator="equal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M65"/>
  <sheetViews>
    <sheetView zoomScale="99" zoomScaleNormal="99" workbookViewId="0">
      <pane ySplit="2" topLeftCell="A38" activePane="bottomLeft" state="frozen"/>
      <selection pane="bottomLeft" activeCell="B57" sqref="B57"/>
    </sheetView>
  </sheetViews>
  <sheetFormatPr baseColWidth="10" defaultRowHeight="15" x14ac:dyDescent="0.25"/>
  <cols>
    <col min="1" max="1" width="16.42578125" style="44" customWidth="1"/>
    <col min="2" max="2" width="6.5703125" style="128" customWidth="1"/>
    <col min="3" max="3" width="18" style="72" customWidth="1"/>
    <col min="4" max="4" width="11.42578125" style="83"/>
    <col min="5" max="5" width="15.5703125" style="72" customWidth="1"/>
    <col min="6" max="6" width="35.28515625" style="9" customWidth="1"/>
    <col min="7" max="7" width="8.28515625" style="48" customWidth="1"/>
    <col min="8" max="8" width="11" customWidth="1"/>
    <col min="9" max="9" width="11.42578125" style="83"/>
    <col min="10" max="10" width="19.42578125" style="115" customWidth="1"/>
    <col min="11" max="11" width="8" style="93" customWidth="1"/>
    <col min="13" max="13" width="14.5703125" customWidth="1"/>
  </cols>
  <sheetData>
    <row r="1" spans="1:12" ht="21.75" customHeight="1" x14ac:dyDescent="0.25"/>
    <row r="2" spans="1:12" ht="27" customHeight="1" x14ac:dyDescent="0.35">
      <c r="A2" s="37" t="s">
        <v>12</v>
      </c>
      <c r="B2" s="127" t="s">
        <v>194</v>
      </c>
      <c r="C2" s="94" t="s">
        <v>11</v>
      </c>
      <c r="D2" s="77" t="s">
        <v>122</v>
      </c>
      <c r="E2" s="68" t="s">
        <v>69</v>
      </c>
      <c r="F2" s="12" t="s">
        <v>269</v>
      </c>
      <c r="G2" s="14" t="s">
        <v>1</v>
      </c>
      <c r="H2" t="s">
        <v>270</v>
      </c>
      <c r="I2" s="103" t="s">
        <v>10</v>
      </c>
      <c r="J2" s="111" t="s">
        <v>272</v>
      </c>
      <c r="K2" s="84" t="s">
        <v>23</v>
      </c>
      <c r="L2" s="235">
        <f>SUM(J3:J65)</f>
        <v>1389.6000000000004</v>
      </c>
    </row>
    <row r="3" spans="1:12" x14ac:dyDescent="0.25">
      <c r="A3" s="38">
        <v>42532</v>
      </c>
      <c r="B3" s="150"/>
      <c r="C3" s="95" t="s">
        <v>13</v>
      </c>
      <c r="D3" s="78" t="s">
        <v>15</v>
      </c>
      <c r="E3" s="69" t="s">
        <v>8</v>
      </c>
      <c r="F3" s="49" t="s">
        <v>47</v>
      </c>
      <c r="G3" s="45">
        <v>1</v>
      </c>
      <c r="I3" s="236" t="s">
        <v>18</v>
      </c>
      <c r="J3" s="237">
        <v>27</v>
      </c>
      <c r="K3" s="85"/>
      <c r="L3" s="26"/>
    </row>
    <row r="4" spans="1:12" x14ac:dyDescent="0.25">
      <c r="A4" s="39" t="s">
        <v>17</v>
      </c>
      <c r="B4" s="151"/>
      <c r="C4" s="95" t="s">
        <v>14</v>
      </c>
      <c r="D4" s="78" t="s">
        <v>16</v>
      </c>
      <c r="E4" s="69" t="s">
        <v>21</v>
      </c>
      <c r="F4" s="27" t="s">
        <v>42</v>
      </c>
      <c r="G4" s="45">
        <v>2</v>
      </c>
      <c r="I4" s="104" t="s">
        <v>20</v>
      </c>
      <c r="J4" s="112">
        <v>15.5</v>
      </c>
      <c r="K4" s="86"/>
      <c r="L4" s="26"/>
    </row>
    <row r="5" spans="1:12" x14ac:dyDescent="0.25">
      <c r="A5" s="39" t="s">
        <v>28</v>
      </c>
      <c r="B5" s="151"/>
      <c r="C5" s="95" t="s">
        <v>13</v>
      </c>
      <c r="D5" s="78" t="s">
        <v>19</v>
      </c>
      <c r="E5" s="69" t="s">
        <v>22</v>
      </c>
      <c r="F5" s="50" t="s">
        <v>44</v>
      </c>
      <c r="G5" s="45">
        <v>4</v>
      </c>
      <c r="I5" s="104" t="s">
        <v>18</v>
      </c>
      <c r="J5" s="112">
        <v>31</v>
      </c>
      <c r="K5" s="87">
        <v>0.46319444444444446</v>
      </c>
      <c r="L5" s="26"/>
    </row>
    <row r="6" spans="1:12" x14ac:dyDescent="0.25">
      <c r="A6" s="39" t="s">
        <v>29</v>
      </c>
      <c r="B6" s="151"/>
      <c r="C6" s="95" t="s">
        <v>14</v>
      </c>
      <c r="D6" s="78" t="s">
        <v>24</v>
      </c>
      <c r="E6" s="69" t="s">
        <v>25</v>
      </c>
      <c r="F6" s="50" t="s">
        <v>43</v>
      </c>
      <c r="G6" s="45">
        <v>2</v>
      </c>
      <c r="I6" s="104" t="s">
        <v>18</v>
      </c>
      <c r="J6" s="112">
        <v>17.2</v>
      </c>
      <c r="K6" s="87">
        <v>0.53194444444444444</v>
      </c>
      <c r="L6" s="26"/>
    </row>
    <row r="7" spans="1:12" x14ac:dyDescent="0.25">
      <c r="A7" s="40" t="s">
        <v>30</v>
      </c>
      <c r="B7" s="152"/>
      <c r="C7" s="96" t="s">
        <v>27</v>
      </c>
      <c r="D7" s="79" t="s">
        <v>26</v>
      </c>
      <c r="E7" s="70" t="s">
        <v>21</v>
      </c>
      <c r="F7" s="22" t="s">
        <v>42</v>
      </c>
      <c r="G7" s="46">
        <v>2</v>
      </c>
      <c r="I7" s="104" t="s">
        <v>20</v>
      </c>
      <c r="J7" s="113">
        <v>15.5</v>
      </c>
      <c r="K7" s="88">
        <v>0.65277777777777779</v>
      </c>
      <c r="L7" s="26"/>
    </row>
    <row r="8" spans="1:12" x14ac:dyDescent="0.25">
      <c r="A8" s="40" t="s">
        <v>30</v>
      </c>
      <c r="B8" s="152"/>
      <c r="C8" s="97" t="s">
        <v>32</v>
      </c>
      <c r="D8" s="79" t="s">
        <v>31</v>
      </c>
      <c r="E8" s="70" t="s">
        <v>33</v>
      </c>
      <c r="F8" s="22" t="s">
        <v>46</v>
      </c>
      <c r="G8" s="46">
        <v>3</v>
      </c>
      <c r="I8" s="105" t="s">
        <v>18</v>
      </c>
      <c r="J8" s="113">
        <v>16.8</v>
      </c>
      <c r="K8" s="88">
        <v>0.68541666666666667</v>
      </c>
      <c r="L8" s="26"/>
    </row>
    <row r="9" spans="1:12" x14ac:dyDescent="0.25">
      <c r="A9" s="40" t="s">
        <v>30</v>
      </c>
      <c r="B9" s="152"/>
      <c r="C9" s="96" t="s">
        <v>38</v>
      </c>
      <c r="D9" s="79" t="s">
        <v>36</v>
      </c>
      <c r="E9" s="70" t="s">
        <v>37</v>
      </c>
      <c r="F9" s="22" t="s">
        <v>41</v>
      </c>
      <c r="G9" s="46">
        <v>2</v>
      </c>
      <c r="I9" s="105" t="s">
        <v>18</v>
      </c>
      <c r="J9" s="113">
        <v>9.4</v>
      </c>
      <c r="K9" s="88">
        <v>0.73055555555555562</v>
      </c>
      <c r="L9" s="8"/>
    </row>
    <row r="10" spans="1:12" x14ac:dyDescent="0.25">
      <c r="A10" s="40" t="s">
        <v>30</v>
      </c>
      <c r="B10" s="152"/>
      <c r="C10" s="97" t="s">
        <v>32</v>
      </c>
      <c r="D10" s="79" t="s">
        <v>39</v>
      </c>
      <c r="E10" s="70" t="s">
        <v>40</v>
      </c>
      <c r="F10" s="22" t="s">
        <v>45</v>
      </c>
      <c r="G10" s="46">
        <v>2</v>
      </c>
      <c r="I10" s="105" t="s">
        <v>18</v>
      </c>
      <c r="J10" s="113">
        <v>15.5</v>
      </c>
      <c r="K10" s="88">
        <v>0.73541666666666661</v>
      </c>
      <c r="L10" s="8"/>
    </row>
    <row r="11" spans="1:12" x14ac:dyDescent="0.25">
      <c r="A11" s="40" t="s">
        <v>49</v>
      </c>
      <c r="B11" s="152"/>
      <c r="C11" s="96" t="s">
        <v>38</v>
      </c>
      <c r="D11" s="79" t="s">
        <v>48</v>
      </c>
      <c r="E11" s="70" t="s">
        <v>50</v>
      </c>
      <c r="F11" s="22" t="s">
        <v>51</v>
      </c>
      <c r="G11" s="46">
        <v>3</v>
      </c>
      <c r="I11" s="106" t="s">
        <v>18</v>
      </c>
      <c r="J11" s="145">
        <v>22.7</v>
      </c>
      <c r="K11" s="88">
        <v>0.50277777777777777</v>
      </c>
      <c r="L11" s="8"/>
    </row>
    <row r="12" spans="1:12" x14ac:dyDescent="0.25">
      <c r="A12" s="40" t="s">
        <v>49</v>
      </c>
      <c r="B12" s="152"/>
      <c r="C12" s="96" t="s">
        <v>38</v>
      </c>
      <c r="D12" s="79" t="s">
        <v>52</v>
      </c>
      <c r="E12" s="70" t="s">
        <v>53</v>
      </c>
      <c r="F12" s="22" t="s">
        <v>54</v>
      </c>
      <c r="G12" s="46">
        <v>4</v>
      </c>
      <c r="I12" s="104" t="s">
        <v>20</v>
      </c>
      <c r="J12" s="113">
        <v>32.700000000000003</v>
      </c>
      <c r="K12" s="88">
        <v>0.50347222222222221</v>
      </c>
      <c r="L12" s="8"/>
    </row>
    <row r="13" spans="1:12" x14ac:dyDescent="0.25">
      <c r="A13" s="40" t="s">
        <v>49</v>
      </c>
      <c r="B13" s="152"/>
      <c r="C13" s="95" t="s">
        <v>59</v>
      </c>
      <c r="D13" s="79" t="s">
        <v>55</v>
      </c>
      <c r="E13" s="70" t="s">
        <v>58</v>
      </c>
      <c r="F13" s="22" t="s">
        <v>60</v>
      </c>
      <c r="G13" s="46">
        <v>1</v>
      </c>
      <c r="I13" s="106" t="s">
        <v>18</v>
      </c>
      <c r="J13" s="113">
        <v>7.2</v>
      </c>
      <c r="K13" s="88">
        <v>0.5131944444444444</v>
      </c>
      <c r="L13" s="8"/>
    </row>
    <row r="14" spans="1:12" x14ac:dyDescent="0.25">
      <c r="A14" s="41" t="s">
        <v>49</v>
      </c>
      <c r="B14" s="149"/>
      <c r="C14" s="217" t="s">
        <v>59</v>
      </c>
      <c r="D14" s="80" t="s">
        <v>56</v>
      </c>
      <c r="E14" s="71" t="s">
        <v>61</v>
      </c>
      <c r="F14" s="51" t="s">
        <v>62</v>
      </c>
      <c r="G14" s="47">
        <v>2</v>
      </c>
      <c r="I14" s="106" t="s">
        <v>18</v>
      </c>
      <c r="J14" s="114">
        <v>15.5</v>
      </c>
      <c r="K14" s="89">
        <v>0.6875</v>
      </c>
      <c r="L14" s="8"/>
    </row>
    <row r="15" spans="1:12" x14ac:dyDescent="0.25">
      <c r="A15" s="42" t="s">
        <v>63</v>
      </c>
      <c r="B15" s="136"/>
      <c r="C15" s="220" t="s">
        <v>64</v>
      </c>
      <c r="D15" s="130" t="s">
        <v>57</v>
      </c>
      <c r="E15" s="131" t="s">
        <v>25</v>
      </c>
      <c r="F15" s="138" t="s">
        <v>65</v>
      </c>
      <c r="G15" s="222">
        <v>2</v>
      </c>
      <c r="I15" s="106" t="s">
        <v>18</v>
      </c>
      <c r="J15" s="229">
        <v>34.9</v>
      </c>
      <c r="K15" s="89">
        <v>0.48402777777777778</v>
      </c>
      <c r="L15" s="8"/>
    </row>
    <row r="16" spans="1:12" x14ac:dyDescent="0.25">
      <c r="A16" s="41" t="s">
        <v>74</v>
      </c>
      <c r="B16" s="149"/>
      <c r="C16" s="218" t="s">
        <v>77</v>
      </c>
      <c r="D16" s="81" t="s">
        <v>68</v>
      </c>
      <c r="E16" s="73" t="s">
        <v>75</v>
      </c>
      <c r="F16" s="22" t="s">
        <v>76</v>
      </c>
      <c r="G16" s="223">
        <v>2</v>
      </c>
      <c r="I16" s="106" t="s">
        <v>18</v>
      </c>
      <c r="J16" s="229">
        <v>21.5</v>
      </c>
      <c r="K16" s="89">
        <v>0.63263888888888886</v>
      </c>
      <c r="L16" s="8"/>
    </row>
    <row r="17" spans="1:13" x14ac:dyDescent="0.25">
      <c r="A17" s="41" t="s">
        <v>74</v>
      </c>
      <c r="B17" s="149"/>
      <c r="C17" s="219" t="s">
        <v>82</v>
      </c>
      <c r="D17" s="81" t="s">
        <v>78</v>
      </c>
      <c r="E17" s="74" t="s">
        <v>80</v>
      </c>
      <c r="F17" s="34" t="s">
        <v>83</v>
      </c>
      <c r="G17" s="223">
        <v>2</v>
      </c>
      <c r="I17" s="104" t="s">
        <v>20</v>
      </c>
      <c r="J17" s="146">
        <v>15.1</v>
      </c>
      <c r="K17" s="90" t="s">
        <v>81</v>
      </c>
      <c r="L17" s="8"/>
    </row>
    <row r="18" spans="1:13" x14ac:dyDescent="0.25">
      <c r="A18" s="41" t="s">
        <v>90</v>
      </c>
      <c r="B18" s="149"/>
      <c r="C18" s="218" t="s">
        <v>77</v>
      </c>
      <c r="D18" s="81" t="s">
        <v>84</v>
      </c>
      <c r="E18" s="74" t="s">
        <v>86</v>
      </c>
      <c r="F18" s="34" t="s">
        <v>88</v>
      </c>
      <c r="G18" s="223">
        <v>5</v>
      </c>
      <c r="I18" s="104" t="s">
        <v>20</v>
      </c>
      <c r="J18" s="146">
        <v>66.5</v>
      </c>
      <c r="K18" s="90" t="s">
        <v>87</v>
      </c>
      <c r="L18" s="8"/>
    </row>
    <row r="19" spans="1:13" x14ac:dyDescent="0.25">
      <c r="A19" s="41" t="s">
        <v>90</v>
      </c>
      <c r="B19" s="149"/>
      <c r="C19" s="218" t="s">
        <v>77</v>
      </c>
      <c r="D19" s="81" t="s">
        <v>89</v>
      </c>
      <c r="E19" s="74" t="s">
        <v>91</v>
      </c>
      <c r="F19" s="34" t="s">
        <v>93</v>
      </c>
      <c r="G19" s="33">
        <v>3</v>
      </c>
      <c r="I19" s="106" t="s">
        <v>18</v>
      </c>
      <c r="J19" s="116">
        <v>24.1</v>
      </c>
      <c r="K19" s="90" t="s">
        <v>92</v>
      </c>
      <c r="L19" s="8"/>
    </row>
    <row r="20" spans="1:13" x14ac:dyDescent="0.25">
      <c r="A20" s="43"/>
      <c r="B20" s="148"/>
      <c r="C20" s="219"/>
      <c r="D20" s="82"/>
      <c r="E20" s="75"/>
      <c r="F20" s="34" t="s">
        <v>95</v>
      </c>
      <c r="G20" s="33" t="s">
        <v>85</v>
      </c>
      <c r="I20" s="104" t="s">
        <v>20</v>
      </c>
      <c r="J20" s="116">
        <v>14</v>
      </c>
      <c r="K20" s="90"/>
      <c r="L20" s="8"/>
    </row>
    <row r="21" spans="1:13" x14ac:dyDescent="0.25">
      <c r="A21" s="43" t="s">
        <v>97</v>
      </c>
      <c r="B21" s="148"/>
      <c r="C21" s="98" t="s">
        <v>82</v>
      </c>
      <c r="D21" s="81" t="s">
        <v>94</v>
      </c>
      <c r="E21" s="74" t="s">
        <v>141</v>
      </c>
      <c r="F21" s="34" t="s">
        <v>99</v>
      </c>
      <c r="G21" s="24" t="s">
        <v>96</v>
      </c>
      <c r="I21" s="104" t="s">
        <v>20</v>
      </c>
      <c r="J21" s="116">
        <v>30</v>
      </c>
      <c r="K21" s="90" t="s">
        <v>98</v>
      </c>
      <c r="L21" s="8"/>
    </row>
    <row r="22" spans="1:13" x14ac:dyDescent="0.25">
      <c r="A22" s="43" t="s">
        <v>97</v>
      </c>
      <c r="B22" s="148"/>
      <c r="C22" s="99" t="s">
        <v>77</v>
      </c>
      <c r="D22" s="81" t="s">
        <v>100</v>
      </c>
      <c r="E22" s="74" t="s">
        <v>102</v>
      </c>
      <c r="F22" s="35" t="s">
        <v>107</v>
      </c>
      <c r="G22" s="24" t="s">
        <v>101</v>
      </c>
      <c r="I22" s="104" t="s">
        <v>18</v>
      </c>
      <c r="J22" s="116">
        <v>7.2</v>
      </c>
      <c r="K22" s="90" t="s">
        <v>103</v>
      </c>
      <c r="L22" s="8"/>
    </row>
    <row r="23" spans="1:13" x14ac:dyDescent="0.25">
      <c r="A23" s="43" t="s">
        <v>97</v>
      </c>
      <c r="B23" s="239"/>
      <c r="C23" s="139" t="s">
        <v>77</v>
      </c>
      <c r="D23" s="130" t="s">
        <v>104</v>
      </c>
      <c r="E23" s="76" t="s">
        <v>105</v>
      </c>
      <c r="F23" s="36" t="s">
        <v>45</v>
      </c>
      <c r="G23" s="24" t="s">
        <v>96</v>
      </c>
      <c r="I23" s="104" t="s">
        <v>18</v>
      </c>
      <c r="J23" s="116">
        <v>15.5</v>
      </c>
      <c r="K23" s="90" t="s">
        <v>106</v>
      </c>
      <c r="L23" s="53" t="s">
        <v>123</v>
      </c>
      <c r="M23" s="52" t="s">
        <v>118</v>
      </c>
    </row>
    <row r="24" spans="1:13" x14ac:dyDescent="0.25">
      <c r="A24" s="43" t="s">
        <v>97</v>
      </c>
      <c r="B24" s="148"/>
      <c r="C24" s="100" t="s">
        <v>77</v>
      </c>
      <c r="D24" s="81" t="s">
        <v>108</v>
      </c>
      <c r="E24" s="76" t="s">
        <v>110</v>
      </c>
      <c r="F24" s="36" t="s">
        <v>112</v>
      </c>
      <c r="G24" s="19" t="s">
        <v>101</v>
      </c>
      <c r="I24" s="105" t="s">
        <v>18</v>
      </c>
      <c r="J24" s="116">
        <v>21</v>
      </c>
      <c r="K24" s="91" t="s">
        <v>111</v>
      </c>
      <c r="L24" s="53" t="s">
        <v>124</v>
      </c>
      <c r="M24" s="52">
        <v>42</v>
      </c>
    </row>
    <row r="25" spans="1:13" s="61" customFormat="1" x14ac:dyDescent="0.25">
      <c r="A25" s="56" t="s">
        <v>77</v>
      </c>
      <c r="B25" s="141"/>
      <c r="C25" s="101" t="s">
        <v>116</v>
      </c>
      <c r="D25" s="82" t="s">
        <v>109</v>
      </c>
      <c r="E25" s="75" t="s">
        <v>114</v>
      </c>
      <c r="F25" s="57" t="s">
        <v>115</v>
      </c>
      <c r="G25" s="58">
        <v>1</v>
      </c>
      <c r="I25" s="107" t="s">
        <v>18</v>
      </c>
      <c r="J25" s="117">
        <f>CAISSE!W2</f>
        <v>13.5</v>
      </c>
      <c r="K25" s="92">
        <v>0.42569444444444443</v>
      </c>
      <c r="L25" s="59" t="s">
        <v>117</v>
      </c>
      <c r="M25" s="60" t="s">
        <v>118</v>
      </c>
    </row>
    <row r="26" spans="1:13" ht="15.75" x14ac:dyDescent="0.25">
      <c r="A26" s="225" t="s">
        <v>77</v>
      </c>
      <c r="B26" s="141"/>
      <c r="C26" s="100" t="s">
        <v>116</v>
      </c>
      <c r="D26" s="81" t="s">
        <v>113</v>
      </c>
      <c r="E26" s="72" t="s">
        <v>120</v>
      </c>
      <c r="F26" s="63" t="s">
        <v>119</v>
      </c>
      <c r="G26" s="45">
        <v>2</v>
      </c>
      <c r="I26" s="104" t="s">
        <v>18</v>
      </c>
      <c r="J26" s="115">
        <f>CAISSE!W3</f>
        <v>36</v>
      </c>
      <c r="K26" s="89">
        <v>0.49236111111111108</v>
      </c>
      <c r="L26" s="62">
        <f>SUM(J25:J101)</f>
        <v>913.80000000000018</v>
      </c>
      <c r="M26" s="60">
        <f>SUM(G25:G45)</f>
        <v>53</v>
      </c>
    </row>
    <row r="27" spans="1:13" ht="15.75" x14ac:dyDescent="0.25">
      <c r="A27" s="225" t="s">
        <v>145</v>
      </c>
      <c r="B27" s="141"/>
      <c r="C27" s="100" t="s">
        <v>144</v>
      </c>
      <c r="D27" s="81" t="s">
        <v>121</v>
      </c>
      <c r="E27" s="72" t="s">
        <v>143</v>
      </c>
      <c r="F27" s="63" t="s">
        <v>44</v>
      </c>
      <c r="G27" s="48">
        <v>4</v>
      </c>
      <c r="I27" s="104" t="s">
        <v>20</v>
      </c>
      <c r="J27" s="146">
        <f>CAISSE!W4</f>
        <v>31</v>
      </c>
      <c r="K27" s="89">
        <v>0.46319444444444446</v>
      </c>
    </row>
    <row r="28" spans="1:13" ht="15.75" x14ac:dyDescent="0.25">
      <c r="A28" s="225" t="s">
        <v>145</v>
      </c>
      <c r="B28" s="141"/>
      <c r="C28" s="72" t="s">
        <v>116</v>
      </c>
      <c r="D28" s="81" t="s">
        <v>140</v>
      </c>
      <c r="E28" s="72" t="s">
        <v>147</v>
      </c>
      <c r="F28" s="63" t="s">
        <v>146</v>
      </c>
      <c r="G28" s="48">
        <v>1</v>
      </c>
      <c r="I28" s="104" t="s">
        <v>18</v>
      </c>
      <c r="J28" s="115">
        <f>CAISSE!W5</f>
        <v>27</v>
      </c>
      <c r="K28" s="89">
        <v>0.48472222222222222</v>
      </c>
    </row>
    <row r="29" spans="1:13" ht="15.75" x14ac:dyDescent="0.25">
      <c r="A29" s="225" t="s">
        <v>149</v>
      </c>
      <c r="B29" s="141"/>
      <c r="C29" s="129" t="s">
        <v>116</v>
      </c>
      <c r="D29" s="130" t="s">
        <v>150</v>
      </c>
      <c r="E29" s="131" t="s">
        <v>102</v>
      </c>
      <c r="F29" s="132" t="s">
        <v>159</v>
      </c>
      <c r="G29" s="48">
        <v>1</v>
      </c>
      <c r="I29" s="104" t="s">
        <v>18</v>
      </c>
      <c r="J29" s="115">
        <v>8.6</v>
      </c>
      <c r="K29" s="89">
        <v>0.63263888888888886</v>
      </c>
    </row>
    <row r="30" spans="1:13" ht="15.75" x14ac:dyDescent="0.25">
      <c r="A30" s="225" t="s">
        <v>149</v>
      </c>
      <c r="B30" s="141"/>
      <c r="C30" s="129" t="s">
        <v>116</v>
      </c>
      <c r="D30" s="130" t="s">
        <v>148</v>
      </c>
      <c r="E30" s="131" t="s">
        <v>153</v>
      </c>
      <c r="F30" s="133" t="s">
        <v>152</v>
      </c>
      <c r="G30" s="48">
        <v>2</v>
      </c>
      <c r="I30" s="104" t="s">
        <v>20</v>
      </c>
      <c r="J30" s="147">
        <v>30.5</v>
      </c>
      <c r="K30" s="89">
        <v>0.63472222222222219</v>
      </c>
      <c r="M30" t="s">
        <v>154</v>
      </c>
    </row>
    <row r="31" spans="1:13" s="15" customFormat="1" ht="15.75" x14ac:dyDescent="0.25">
      <c r="A31" s="108" t="s">
        <v>149</v>
      </c>
      <c r="B31" s="240"/>
      <c r="C31" s="134" t="s">
        <v>157</v>
      </c>
      <c r="D31" s="130" t="s">
        <v>151</v>
      </c>
      <c r="E31" s="131" t="s">
        <v>156</v>
      </c>
      <c r="F31" s="133" t="s">
        <v>155</v>
      </c>
      <c r="G31" s="109">
        <v>3</v>
      </c>
      <c r="I31" s="105" t="s">
        <v>20</v>
      </c>
      <c r="J31" s="147">
        <f>CAISSE!W8</f>
        <v>26.4</v>
      </c>
      <c r="K31" s="110">
        <v>0.65416666666666667</v>
      </c>
    </row>
    <row r="32" spans="1:13" ht="15.75" x14ac:dyDescent="0.25">
      <c r="A32" s="42" t="s">
        <v>149</v>
      </c>
      <c r="B32" s="141"/>
      <c r="C32" s="135" t="s">
        <v>116</v>
      </c>
      <c r="D32" s="130" t="s">
        <v>158</v>
      </c>
      <c r="E32" s="131" t="s">
        <v>161</v>
      </c>
      <c r="F32" s="133" t="s">
        <v>160</v>
      </c>
      <c r="G32" s="48">
        <v>1</v>
      </c>
      <c r="I32" s="104" t="s">
        <v>18</v>
      </c>
      <c r="J32" s="115">
        <f>CAISSE!W9</f>
        <v>6.8</v>
      </c>
      <c r="K32" s="89">
        <v>0.75416666666666676</v>
      </c>
    </row>
    <row r="33" spans="1:12" ht="15.75" x14ac:dyDescent="0.25">
      <c r="A33" s="65" t="s">
        <v>116</v>
      </c>
      <c r="B33" s="144"/>
      <c r="C33" s="134" t="s">
        <v>164</v>
      </c>
      <c r="D33" s="130" t="s">
        <v>162</v>
      </c>
      <c r="E33" s="131" t="s">
        <v>163</v>
      </c>
      <c r="F33" s="132" t="s">
        <v>165</v>
      </c>
      <c r="G33" s="48">
        <v>8</v>
      </c>
      <c r="I33" s="104" t="s">
        <v>20</v>
      </c>
      <c r="J33" s="146">
        <f>CAISSE!W10</f>
        <v>62</v>
      </c>
      <c r="K33" s="89">
        <v>0.41041666666666665</v>
      </c>
    </row>
    <row r="34" spans="1:12" ht="15.75" x14ac:dyDescent="0.25">
      <c r="A34" s="65" t="s">
        <v>116</v>
      </c>
      <c r="B34" s="137"/>
      <c r="C34" s="134" t="s">
        <v>164</v>
      </c>
      <c r="D34" s="130" t="s">
        <v>166</v>
      </c>
      <c r="E34" s="131" t="s">
        <v>167</v>
      </c>
      <c r="F34" s="133" t="s">
        <v>171</v>
      </c>
      <c r="G34" s="48">
        <v>3</v>
      </c>
      <c r="I34" s="104" t="s">
        <v>18</v>
      </c>
      <c r="J34" s="115">
        <f>CAISSE!W11</f>
        <v>64.5</v>
      </c>
      <c r="K34" s="89">
        <v>0.4916666666666667</v>
      </c>
      <c r="L34" t="s">
        <v>168</v>
      </c>
    </row>
    <row r="35" spans="1:12" ht="15.75" x14ac:dyDescent="0.25">
      <c r="A35" s="65" t="s">
        <v>116</v>
      </c>
      <c r="B35" s="144"/>
      <c r="C35" s="129" t="s">
        <v>164</v>
      </c>
      <c r="D35" s="130" t="s">
        <v>169</v>
      </c>
      <c r="E35" s="131" t="s">
        <v>178</v>
      </c>
      <c r="F35" s="132" t="s">
        <v>177</v>
      </c>
      <c r="I35" s="104" t="s">
        <v>18</v>
      </c>
      <c r="J35" s="143">
        <f>CAISSE!W12</f>
        <v>12</v>
      </c>
      <c r="K35" s="89">
        <v>0.66805555555555562</v>
      </c>
    </row>
    <row r="36" spans="1:12" ht="15.75" x14ac:dyDescent="0.25">
      <c r="A36" s="65" t="s">
        <v>116</v>
      </c>
      <c r="B36" s="144"/>
      <c r="C36" s="134" t="s">
        <v>174</v>
      </c>
      <c r="D36" s="130" t="s">
        <v>176</v>
      </c>
      <c r="E36" s="131" t="s">
        <v>8</v>
      </c>
      <c r="F36" s="132" t="s">
        <v>193</v>
      </c>
      <c r="G36" s="48">
        <v>1</v>
      </c>
      <c r="I36" s="104" t="s">
        <v>20</v>
      </c>
      <c r="J36" s="146">
        <f>CAISSE!W13</f>
        <v>25</v>
      </c>
      <c r="K36" s="89">
        <v>0.67708333333333337</v>
      </c>
      <c r="L36" t="s">
        <v>175</v>
      </c>
    </row>
    <row r="37" spans="1:12" ht="15.75" x14ac:dyDescent="0.25">
      <c r="A37" s="65" t="s">
        <v>116</v>
      </c>
      <c r="B37" s="137"/>
      <c r="C37" s="134" t="s">
        <v>174</v>
      </c>
      <c r="D37" s="130" t="s">
        <v>179</v>
      </c>
      <c r="E37" s="131" t="s">
        <v>180</v>
      </c>
      <c r="F37" s="132" t="s">
        <v>45</v>
      </c>
      <c r="G37" s="48">
        <v>2</v>
      </c>
      <c r="I37" s="104" t="s">
        <v>18</v>
      </c>
      <c r="J37" s="115">
        <f>CAISSE!W14</f>
        <v>15.5</v>
      </c>
      <c r="K37" s="89">
        <v>0.76736111111111116</v>
      </c>
    </row>
    <row r="38" spans="1:12" x14ac:dyDescent="0.25">
      <c r="A38" s="42" t="s">
        <v>182</v>
      </c>
      <c r="B38" s="141"/>
      <c r="C38" s="102" t="s">
        <v>174</v>
      </c>
      <c r="D38" s="81" t="s">
        <v>181</v>
      </c>
      <c r="E38" s="72" t="s">
        <v>184</v>
      </c>
      <c r="F38" s="67" t="s">
        <v>185</v>
      </c>
      <c r="G38" s="48">
        <v>7</v>
      </c>
      <c r="I38" s="104" t="s">
        <v>20</v>
      </c>
      <c r="J38" s="146">
        <f>CAISSE!W15</f>
        <v>98.4</v>
      </c>
      <c r="K38" s="89">
        <v>0.50555555555555554</v>
      </c>
    </row>
    <row r="39" spans="1:12" ht="15.75" x14ac:dyDescent="0.25">
      <c r="A39" s="42" t="s">
        <v>188</v>
      </c>
      <c r="B39" s="141"/>
      <c r="C39" s="72" t="s">
        <v>187</v>
      </c>
      <c r="D39" s="81" t="s">
        <v>186</v>
      </c>
      <c r="E39" s="72" t="s">
        <v>37</v>
      </c>
      <c r="F39" s="64" t="s">
        <v>41</v>
      </c>
      <c r="G39" s="48">
        <v>2</v>
      </c>
      <c r="I39" s="104" t="s">
        <v>18</v>
      </c>
      <c r="J39" s="115">
        <f>CAISSE!W16</f>
        <v>9.4</v>
      </c>
      <c r="K39" s="89">
        <v>0.63541666666666663</v>
      </c>
    </row>
    <row r="40" spans="1:12" x14ac:dyDescent="0.25">
      <c r="A40" s="42" t="s">
        <v>188</v>
      </c>
      <c r="B40" s="141"/>
      <c r="C40" s="72" t="s">
        <v>192</v>
      </c>
      <c r="D40" s="81" t="s">
        <v>191</v>
      </c>
      <c r="E40" s="72" t="s">
        <v>190</v>
      </c>
      <c r="F40" s="9" t="s">
        <v>189</v>
      </c>
      <c r="G40" s="48">
        <v>1</v>
      </c>
      <c r="I40" s="104" t="s">
        <v>18</v>
      </c>
      <c r="J40" s="115">
        <f>CAISSE!W17</f>
        <v>13.5</v>
      </c>
      <c r="K40" s="89">
        <v>0.68541666666666667</v>
      </c>
    </row>
    <row r="41" spans="1:12" x14ac:dyDescent="0.25">
      <c r="A41" s="42" t="s">
        <v>195</v>
      </c>
      <c r="B41" s="162"/>
      <c r="C41" s="102" t="s">
        <v>196</v>
      </c>
      <c r="D41" s="81" t="s">
        <v>199</v>
      </c>
      <c r="E41" s="72" t="s">
        <v>197</v>
      </c>
      <c r="F41" s="140" t="s">
        <v>198</v>
      </c>
      <c r="G41" s="48">
        <v>2</v>
      </c>
      <c r="I41" s="104" t="s">
        <v>18</v>
      </c>
      <c r="J41" s="115">
        <f>CAISSE!W18</f>
        <v>17.2</v>
      </c>
      <c r="K41" s="89">
        <v>0.4770833333333333</v>
      </c>
    </row>
    <row r="42" spans="1:12" x14ac:dyDescent="0.25">
      <c r="A42" s="42" t="s">
        <v>195</v>
      </c>
      <c r="B42" s="162"/>
      <c r="C42" s="102" t="s">
        <v>196</v>
      </c>
      <c r="D42" s="81" t="s">
        <v>200</v>
      </c>
      <c r="E42" s="72" t="s">
        <v>201</v>
      </c>
      <c r="F42" s="9" t="s">
        <v>202</v>
      </c>
      <c r="G42" s="48">
        <v>6</v>
      </c>
      <c r="I42" s="104" t="s">
        <v>18</v>
      </c>
      <c r="J42" s="115">
        <f>CAISSE!W19</f>
        <v>10</v>
      </c>
      <c r="K42" s="89">
        <v>0.4993055555555555</v>
      </c>
    </row>
    <row r="43" spans="1:12" x14ac:dyDescent="0.25">
      <c r="A43" s="42" t="s">
        <v>203</v>
      </c>
      <c r="B43" s="142"/>
      <c r="C43" s="102" t="s">
        <v>174</v>
      </c>
      <c r="D43" s="81" t="s">
        <v>204</v>
      </c>
      <c r="E43" s="72" t="s">
        <v>205</v>
      </c>
      <c r="F43" s="9" t="s">
        <v>206</v>
      </c>
      <c r="G43" s="48">
        <v>1</v>
      </c>
      <c r="I43" s="104" t="s">
        <v>18</v>
      </c>
      <c r="J43" s="115">
        <f>CAISSE!W20</f>
        <v>8.6</v>
      </c>
      <c r="K43" s="89">
        <v>0.62916666666666665</v>
      </c>
    </row>
    <row r="44" spans="1:12" x14ac:dyDescent="0.25">
      <c r="A44" s="42" t="s">
        <v>203</v>
      </c>
      <c r="B44" s="162"/>
      <c r="C44" s="102" t="s">
        <v>174</v>
      </c>
      <c r="D44" s="81" t="s">
        <v>209</v>
      </c>
      <c r="E44" s="72" t="s">
        <v>208</v>
      </c>
      <c r="F44" s="9" t="s">
        <v>207</v>
      </c>
      <c r="G44" s="48">
        <v>1</v>
      </c>
      <c r="I44" s="104" t="s">
        <v>20</v>
      </c>
      <c r="J44" s="160">
        <f>CAISSE!W21</f>
        <v>15.9</v>
      </c>
      <c r="K44" s="89">
        <v>0.64583333333333337</v>
      </c>
    </row>
    <row r="45" spans="1:12" x14ac:dyDescent="0.25">
      <c r="A45" s="224" t="s">
        <v>174</v>
      </c>
      <c r="B45" s="238"/>
      <c r="C45" s="226" t="s">
        <v>220</v>
      </c>
      <c r="D45" s="221" t="s">
        <v>210</v>
      </c>
      <c r="E45" s="227" t="s">
        <v>217</v>
      </c>
      <c r="F45" s="228" t="s">
        <v>216</v>
      </c>
      <c r="G45" s="222">
        <v>4</v>
      </c>
      <c r="I45" s="104" t="s">
        <v>18</v>
      </c>
      <c r="J45" s="146">
        <f>CAISSE!W22</f>
        <v>35.4</v>
      </c>
      <c r="K45" s="230">
        <v>0.41875000000000001</v>
      </c>
    </row>
    <row r="46" spans="1:12" x14ac:dyDescent="0.25">
      <c r="A46" s="224" t="s">
        <v>174</v>
      </c>
      <c r="B46" s="238"/>
      <c r="C46" s="226" t="s">
        <v>220</v>
      </c>
      <c r="D46" s="221" t="s">
        <v>211</v>
      </c>
      <c r="E46" s="227" t="s">
        <v>208</v>
      </c>
      <c r="F46" s="228" t="s">
        <v>219</v>
      </c>
      <c r="G46" s="222">
        <v>1</v>
      </c>
      <c r="I46" s="104" t="s">
        <v>20</v>
      </c>
      <c r="J46" s="146">
        <f>CAISSE!W23</f>
        <v>15.9</v>
      </c>
      <c r="K46" s="230">
        <v>0.46111111111111108</v>
      </c>
      <c r="L46" t="s">
        <v>218</v>
      </c>
    </row>
    <row r="47" spans="1:12" x14ac:dyDescent="0.25">
      <c r="A47" s="224" t="s">
        <v>221</v>
      </c>
      <c r="B47" s="238"/>
      <c r="C47" s="226" t="s">
        <v>220</v>
      </c>
      <c r="D47" s="221" t="s">
        <v>212</v>
      </c>
      <c r="E47" s="227" t="s">
        <v>222</v>
      </c>
      <c r="F47" s="228" t="s">
        <v>107</v>
      </c>
      <c r="G47" s="222">
        <v>1</v>
      </c>
      <c r="I47" s="104" t="s">
        <v>18</v>
      </c>
      <c r="J47" s="146">
        <f>CAISSE!W24</f>
        <v>7.2</v>
      </c>
      <c r="K47" s="230">
        <v>0.42430555555555555</v>
      </c>
    </row>
    <row r="48" spans="1:12" x14ac:dyDescent="0.25">
      <c r="A48" s="224" t="s">
        <v>221</v>
      </c>
      <c r="B48" s="238"/>
      <c r="C48" s="226" t="s">
        <v>220</v>
      </c>
      <c r="D48" s="221" t="s">
        <v>213</v>
      </c>
      <c r="E48" s="227" t="s">
        <v>223</v>
      </c>
      <c r="F48" s="228" t="s">
        <v>107</v>
      </c>
      <c r="G48" s="222">
        <v>1</v>
      </c>
      <c r="I48" s="104" t="s">
        <v>18</v>
      </c>
      <c r="J48" s="146">
        <f>CAISSE!W25</f>
        <v>7.2</v>
      </c>
      <c r="K48" s="230">
        <v>0.43611111111111112</v>
      </c>
    </row>
    <row r="49" spans="1:11" x14ac:dyDescent="0.25">
      <c r="A49" s="224" t="s">
        <v>221</v>
      </c>
      <c r="B49" s="231"/>
      <c r="C49" s="226" t="s">
        <v>220</v>
      </c>
      <c r="D49" s="221" t="s">
        <v>214</v>
      </c>
      <c r="E49" s="227" t="s">
        <v>225</v>
      </c>
      <c r="F49" s="228" t="s">
        <v>224</v>
      </c>
      <c r="G49" s="222">
        <v>4</v>
      </c>
      <c r="I49" s="104" t="s">
        <v>18</v>
      </c>
      <c r="J49" s="146">
        <f>CAISSE!W26</f>
        <v>120.95</v>
      </c>
      <c r="K49" s="230">
        <v>0.47291666666666665</v>
      </c>
    </row>
    <row r="50" spans="1:11" x14ac:dyDescent="0.25">
      <c r="A50" s="224" t="s">
        <v>221</v>
      </c>
      <c r="B50" s="234"/>
      <c r="C50" s="233" t="s">
        <v>228</v>
      </c>
      <c r="D50" s="221" t="s">
        <v>215</v>
      </c>
      <c r="E50" s="227" t="s">
        <v>226</v>
      </c>
      <c r="F50" s="228" t="s">
        <v>227</v>
      </c>
      <c r="G50" s="222">
        <v>1</v>
      </c>
      <c r="I50" s="104" t="s">
        <v>18</v>
      </c>
      <c r="J50" s="146">
        <f>CAISSE!W27</f>
        <v>39.950000000000003</v>
      </c>
      <c r="K50" s="230">
        <v>0.47291666666666665</v>
      </c>
    </row>
    <row r="51" spans="1:11" s="15" customFormat="1" x14ac:dyDescent="0.25">
      <c r="A51" s="224" t="s">
        <v>221</v>
      </c>
      <c r="B51" s="234"/>
      <c r="C51" s="233" t="s">
        <v>228</v>
      </c>
      <c r="D51" s="221" t="s">
        <v>229</v>
      </c>
      <c r="E51" s="246" t="s">
        <v>230</v>
      </c>
      <c r="F51" s="247" t="s">
        <v>107</v>
      </c>
      <c r="G51" s="248">
        <v>1</v>
      </c>
      <c r="H51" s="7"/>
      <c r="I51" s="104" t="s">
        <v>18</v>
      </c>
      <c r="J51" s="245">
        <f>CAISSE!W28</f>
        <v>7.2</v>
      </c>
      <c r="K51" s="249">
        <v>0.49027777777777781</v>
      </c>
    </row>
    <row r="52" spans="1:11" x14ac:dyDescent="0.25">
      <c r="A52" s="232" t="s">
        <v>228</v>
      </c>
      <c r="B52" s="238"/>
      <c r="C52" s="102" t="s">
        <v>220</v>
      </c>
      <c r="D52" s="81" t="s">
        <v>231</v>
      </c>
      <c r="E52" s="72" t="s">
        <v>271</v>
      </c>
      <c r="F52" s="9" t="s">
        <v>44</v>
      </c>
      <c r="G52" s="48">
        <v>4</v>
      </c>
      <c r="I52" s="104" t="s">
        <v>18</v>
      </c>
      <c r="J52" s="147">
        <f>CAISSE!W29</f>
        <v>31</v>
      </c>
      <c r="K52" s="89">
        <v>0.6791666666666667</v>
      </c>
    </row>
    <row r="53" spans="1:11" x14ac:dyDescent="0.25">
      <c r="A53" s="232" t="s">
        <v>228</v>
      </c>
      <c r="B53" s="231"/>
      <c r="C53" s="102" t="s">
        <v>220</v>
      </c>
      <c r="D53" s="81" t="s">
        <v>232</v>
      </c>
      <c r="E53" s="72" t="s">
        <v>274</v>
      </c>
      <c r="F53" s="9" t="s">
        <v>275</v>
      </c>
      <c r="G53" s="48">
        <v>2</v>
      </c>
      <c r="I53" s="104" t="s">
        <v>18</v>
      </c>
      <c r="J53" s="245">
        <f>CAISSE!W30</f>
        <v>22.1</v>
      </c>
    </row>
    <row r="54" spans="1:11" x14ac:dyDescent="0.25">
      <c r="A54" s="232" t="s">
        <v>228</v>
      </c>
      <c r="B54" s="231"/>
      <c r="C54" s="102" t="s">
        <v>220</v>
      </c>
      <c r="D54" s="81" t="s">
        <v>273</v>
      </c>
      <c r="E54" s="72" t="s">
        <v>50</v>
      </c>
      <c r="F54" s="9" t="s">
        <v>276</v>
      </c>
      <c r="G54" s="48">
        <v>2</v>
      </c>
      <c r="I54" s="104" t="s">
        <v>20</v>
      </c>
      <c r="J54" s="147">
        <f>CAISSE!W31</f>
        <v>15.5</v>
      </c>
      <c r="K54" s="89">
        <v>0.70972222222222225</v>
      </c>
    </row>
    <row r="55" spans="1:11" x14ac:dyDescent="0.25">
      <c r="A55" s="44" t="s">
        <v>291</v>
      </c>
      <c r="B55" s="269"/>
      <c r="C55" s="102" t="s">
        <v>289</v>
      </c>
      <c r="D55" s="81" t="s">
        <v>277</v>
      </c>
      <c r="E55" s="72" t="s">
        <v>290</v>
      </c>
      <c r="F55" s="241" t="s">
        <v>292</v>
      </c>
      <c r="G55" s="48">
        <v>3</v>
      </c>
      <c r="I55" s="104" t="s">
        <v>20</v>
      </c>
      <c r="J55" s="245">
        <f>CAISSE!W32</f>
        <v>14.399999999999999</v>
      </c>
      <c r="K55" s="89">
        <v>0.40486111111111112</v>
      </c>
    </row>
    <row r="56" spans="1:11" x14ac:dyDescent="0.25">
      <c r="A56" s="44" t="s">
        <v>299</v>
      </c>
      <c r="B56" s="269"/>
      <c r="C56" s="102" t="s">
        <v>289</v>
      </c>
      <c r="D56" s="81" t="s">
        <v>298</v>
      </c>
      <c r="E56" s="72" t="s">
        <v>297</v>
      </c>
      <c r="F56" s="241" t="s">
        <v>296</v>
      </c>
      <c r="G56" s="48">
        <v>1</v>
      </c>
      <c r="I56" s="104" t="s">
        <v>18</v>
      </c>
      <c r="J56" s="147">
        <f>CAISSE!W33</f>
        <v>7.2</v>
      </c>
      <c r="K56" s="89">
        <v>0.44375000000000003</v>
      </c>
    </row>
    <row r="57" spans="1:11" x14ac:dyDescent="0.25">
      <c r="A57" s="44" t="s">
        <v>299</v>
      </c>
      <c r="B57" s="242"/>
      <c r="C57" s="72" t="s">
        <v>303</v>
      </c>
      <c r="D57" s="81" t="s">
        <v>304</v>
      </c>
      <c r="E57" s="72" t="s">
        <v>301</v>
      </c>
      <c r="F57" s="9" t="s">
        <v>302</v>
      </c>
      <c r="G57" s="48">
        <v>1</v>
      </c>
      <c r="I57" s="104" t="s">
        <v>18</v>
      </c>
      <c r="J57" s="245">
        <f>CAISSE!W34</f>
        <v>27</v>
      </c>
      <c r="K57" s="89">
        <v>0.48958333333333331</v>
      </c>
    </row>
    <row r="58" spans="1:11" x14ac:dyDescent="0.25">
      <c r="A58" s="44" t="s">
        <v>299</v>
      </c>
      <c r="B58" s="269"/>
      <c r="C58" s="102" t="s">
        <v>289</v>
      </c>
      <c r="D58" s="81" t="s">
        <v>323</v>
      </c>
      <c r="E58" s="72" t="s">
        <v>322</v>
      </c>
      <c r="F58" s="9" t="s">
        <v>321</v>
      </c>
      <c r="G58" s="48">
        <v>4</v>
      </c>
      <c r="I58" s="104" t="s">
        <v>18</v>
      </c>
      <c r="J58" s="147">
        <f>CAISSE!W35</f>
        <v>31</v>
      </c>
    </row>
    <row r="59" spans="1:11" x14ac:dyDescent="0.25">
      <c r="D59" s="81"/>
      <c r="I59" s="104"/>
      <c r="J59" s="245">
        <f>CAISSE!W36</f>
        <v>0</v>
      </c>
    </row>
    <row r="60" spans="1:11" x14ac:dyDescent="0.25">
      <c r="D60" s="81"/>
      <c r="I60" s="104"/>
      <c r="J60" s="147">
        <f>CAISSE!W37</f>
        <v>0</v>
      </c>
    </row>
    <row r="61" spans="1:11" x14ac:dyDescent="0.25">
      <c r="D61" s="81"/>
      <c r="J61" s="245">
        <f>CAISSE!W38</f>
        <v>0</v>
      </c>
    </row>
    <row r="62" spans="1:11" x14ac:dyDescent="0.25">
      <c r="D62" s="81"/>
      <c r="J62" s="147">
        <f>CAISSE!W39</f>
        <v>0</v>
      </c>
    </row>
    <row r="63" spans="1:11" x14ac:dyDescent="0.25">
      <c r="D63" s="81" t="s">
        <v>324</v>
      </c>
      <c r="J63" s="245">
        <f>CAISSE!W40</f>
        <v>0</v>
      </c>
    </row>
    <row r="64" spans="1:11" x14ac:dyDescent="0.25">
      <c r="D64" s="81"/>
      <c r="J64" s="147">
        <f>CAISSE!W41</f>
        <v>0</v>
      </c>
    </row>
    <row r="65" spans="4:10" x14ac:dyDescent="0.25">
      <c r="D65" s="81"/>
      <c r="J65" s="245">
        <f>CAISSE!W42</f>
        <v>0</v>
      </c>
    </row>
  </sheetData>
  <conditionalFormatting sqref="I17:I60">
    <cfRule type="cellIs" dxfId="115" priority="14" operator="equal">
      <formula>"DOIT"</formula>
    </cfRule>
  </conditionalFormatting>
  <conditionalFormatting sqref="A7:B19 I8:I11 I13:I17 K7:K17">
    <cfRule type="timePeriod" dxfId="114" priority="13" timePeriod="yesterday">
      <formula>FLOOR(A7,1)=TODAY()-1</formula>
    </cfRule>
  </conditionalFormatting>
  <conditionalFormatting sqref="I27:I60">
    <cfRule type="cellIs" dxfId="113" priority="12" operator="equal">
      <formula>"CHEQUE"</formula>
    </cfRule>
  </conditionalFormatting>
  <conditionalFormatting sqref="I21">
    <cfRule type="cellIs" dxfId="112" priority="11" operator="equal">
      <formula>"CHEQUE"</formula>
    </cfRule>
  </conditionalFormatting>
  <conditionalFormatting sqref="I20">
    <cfRule type="cellIs" dxfId="111" priority="10" operator="equal">
      <formula>"CHEQUE"</formula>
    </cfRule>
  </conditionalFormatting>
  <conditionalFormatting sqref="I18">
    <cfRule type="cellIs" dxfId="110" priority="9" operator="equal">
      <formula>"CHEQUE"</formula>
    </cfRule>
  </conditionalFormatting>
  <conditionalFormatting sqref="I17">
    <cfRule type="cellIs" dxfId="109" priority="8" operator="equal">
      <formula>"CHEQUE"</formula>
    </cfRule>
  </conditionalFormatting>
  <conditionalFormatting sqref="I12">
    <cfRule type="cellIs" dxfId="108" priority="7" operator="equal">
      <formula>"DOIT"</formula>
    </cfRule>
  </conditionalFormatting>
  <conditionalFormatting sqref="I12">
    <cfRule type="cellIs" dxfId="107" priority="6" operator="equal">
      <formula>"CHEQUE"</formula>
    </cfRule>
  </conditionalFormatting>
  <conditionalFormatting sqref="I7">
    <cfRule type="cellIs" dxfId="106" priority="5" operator="equal">
      <formula>"DOIT"</formula>
    </cfRule>
  </conditionalFormatting>
  <conditionalFormatting sqref="I7">
    <cfRule type="cellIs" dxfId="105" priority="4" operator="equal">
      <formula>"CHEQUE"</formula>
    </cfRule>
  </conditionalFormatting>
  <conditionalFormatting sqref="I4">
    <cfRule type="cellIs" dxfId="104" priority="3" operator="equal">
      <formula>"DOIT"</formula>
    </cfRule>
  </conditionalFormatting>
  <conditionalFormatting sqref="I4">
    <cfRule type="cellIs" dxfId="103" priority="2" operator="equal">
      <formula>"CHEQUE"</formula>
    </cfRule>
  </conditionalFormatting>
  <conditionalFormatting sqref="J41:J65">
    <cfRule type="cellIs" dxfId="102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DONNEES!$A$8:$A$15</xm:f>
          </x14:formula1>
          <xm:sqref>I3:I60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916"/>
  <sheetViews>
    <sheetView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2.140625" style="331" customWidth="1"/>
    <col min="2" max="2" width="22.5703125" style="266" customWidth="1"/>
    <col min="3" max="4" width="24.5703125" customWidth="1"/>
    <col min="5" max="5" width="24.5703125" hidden="1" customWidth="1"/>
    <col min="6" max="6" width="13.85546875" customWidth="1"/>
    <col min="7" max="8" width="13.85546875" hidden="1" customWidth="1"/>
    <col min="9" max="9" width="7" style="1" hidden="1" customWidth="1"/>
    <col min="10" max="10" width="11.42578125" hidden="1" customWidth="1"/>
    <col min="11" max="11" width="17" style="382" customWidth="1"/>
    <col min="12" max="12" width="8.85546875" style="7" customWidth="1"/>
  </cols>
  <sheetData>
    <row r="1" spans="1:19" s="371" customFormat="1" ht="45.75" customHeight="1" x14ac:dyDescent="0.35">
      <c r="A1" s="369" t="s">
        <v>335</v>
      </c>
      <c r="B1" s="374" t="s">
        <v>340</v>
      </c>
      <c r="C1" s="373" t="s">
        <v>333</v>
      </c>
      <c r="D1" s="370" t="s">
        <v>325</v>
      </c>
      <c r="E1" s="371" t="s">
        <v>241</v>
      </c>
      <c r="F1" s="370" t="s">
        <v>334</v>
      </c>
      <c r="G1" s="370" t="s">
        <v>336</v>
      </c>
      <c r="H1" s="370"/>
      <c r="I1" s="406" t="s">
        <v>396</v>
      </c>
      <c r="K1" s="421" t="s">
        <v>11</v>
      </c>
      <c r="L1" s="419">
        <f>SUM(L2:L299)</f>
        <v>10</v>
      </c>
    </row>
    <row r="2" spans="1:19" s="411" customFormat="1" ht="18.75" x14ac:dyDescent="0.3">
      <c r="A2" s="408"/>
      <c r="B2" s="409"/>
      <c r="C2" s="387"/>
      <c r="D2" s="388"/>
      <c r="E2" s="389"/>
      <c r="F2" s="390"/>
      <c r="G2" s="391"/>
      <c r="H2" s="392"/>
      <c r="I2" s="412">
        <f>SUM(I3:I300)</f>
        <v>9</v>
      </c>
      <c r="J2" s="393"/>
      <c r="K2" s="410"/>
      <c r="L2" s="419"/>
    </row>
    <row r="3" spans="1:19" ht="18.75" x14ac:dyDescent="0.3">
      <c r="A3" s="330"/>
      <c r="B3" s="372"/>
      <c r="C3" s="380"/>
      <c r="D3" s="272"/>
      <c r="E3" s="190"/>
      <c r="F3" s="273"/>
      <c r="G3" s="276"/>
      <c r="H3" s="274"/>
      <c r="I3" s="405"/>
      <c r="J3" s="275"/>
      <c r="K3" s="381"/>
      <c r="L3" s="420">
        <f>F3*I3</f>
        <v>0</v>
      </c>
      <c r="M3" s="413"/>
      <c r="N3" s="414"/>
      <c r="O3" s="414"/>
      <c r="P3" s="414"/>
      <c r="Q3" s="415"/>
      <c r="R3" s="243"/>
      <c r="S3" s="243"/>
    </row>
    <row r="4" spans="1:19" ht="18.75" x14ac:dyDescent="0.3">
      <c r="A4" s="330"/>
      <c r="B4" s="372"/>
      <c r="C4" s="380"/>
      <c r="D4" s="272"/>
      <c r="E4" s="190"/>
      <c r="F4" s="273"/>
      <c r="G4" s="276"/>
      <c r="H4" s="274"/>
      <c r="I4" s="255">
        <v>1</v>
      </c>
      <c r="J4" s="275">
        <f t="shared" ref="J4:J19" si="0">E4*F4</f>
        <v>0</v>
      </c>
      <c r="K4" s="360"/>
      <c r="L4" s="407">
        <f>F4*I4</f>
        <v>0</v>
      </c>
      <c r="M4" s="243"/>
      <c r="N4" s="243"/>
      <c r="O4" s="243"/>
      <c r="P4" s="243"/>
      <c r="Q4" s="416"/>
      <c r="R4" s="243"/>
      <c r="S4" s="243"/>
    </row>
    <row r="5" spans="1:19" ht="18.75" x14ac:dyDescent="0.3">
      <c r="A5" s="330"/>
      <c r="B5" s="372" t="s">
        <v>387</v>
      </c>
      <c r="C5" s="361" t="s">
        <v>385</v>
      </c>
      <c r="D5" s="272" t="s">
        <v>242</v>
      </c>
      <c r="E5" s="190">
        <v>7.2</v>
      </c>
      <c r="F5" s="273">
        <v>1</v>
      </c>
      <c r="G5" s="276" t="s">
        <v>318</v>
      </c>
      <c r="H5" s="274" t="s">
        <v>236</v>
      </c>
      <c r="I5" s="255">
        <v>1</v>
      </c>
      <c r="J5" s="275">
        <f t="shared" si="0"/>
        <v>7.2</v>
      </c>
      <c r="K5" s="360" t="s">
        <v>386</v>
      </c>
      <c r="L5" s="270">
        <f>F5*I5</f>
        <v>1</v>
      </c>
      <c r="M5" s="243"/>
      <c r="N5" s="243"/>
      <c r="O5" s="243"/>
      <c r="P5" s="243"/>
      <c r="Q5" s="416"/>
      <c r="R5" s="243"/>
      <c r="S5" s="243"/>
    </row>
    <row r="6" spans="1:19" ht="18.75" x14ac:dyDescent="0.3">
      <c r="A6" s="330"/>
      <c r="C6" s="357" t="s">
        <v>339</v>
      </c>
      <c r="D6" s="272" t="s">
        <v>234</v>
      </c>
      <c r="E6" s="190">
        <v>21</v>
      </c>
      <c r="F6" s="273">
        <v>1</v>
      </c>
      <c r="G6" s="276" t="s">
        <v>318</v>
      </c>
      <c r="H6" s="274" t="s">
        <v>237</v>
      </c>
      <c r="I6" s="255">
        <v>1</v>
      </c>
      <c r="J6" s="275">
        <f t="shared" si="0"/>
        <v>21</v>
      </c>
      <c r="K6" s="275"/>
      <c r="L6" s="270">
        <f t="shared" ref="L6" si="1">F6*I6</f>
        <v>1</v>
      </c>
      <c r="M6" s="243"/>
      <c r="N6" s="243"/>
      <c r="O6" s="243"/>
      <c r="P6" s="243"/>
      <c r="Q6" s="416"/>
      <c r="R6" s="243"/>
      <c r="S6" s="243"/>
    </row>
    <row r="7" spans="1:19" ht="18.75" x14ac:dyDescent="0.3">
      <c r="A7" s="330"/>
      <c r="C7" s="357" t="s">
        <v>341</v>
      </c>
      <c r="D7" s="272" t="s">
        <v>265</v>
      </c>
      <c r="E7" s="190">
        <v>39.950000000000003</v>
      </c>
      <c r="F7" s="273">
        <v>1</v>
      </c>
      <c r="G7" s="276" t="s">
        <v>317</v>
      </c>
      <c r="H7" s="274" t="s">
        <v>237</v>
      </c>
      <c r="I7" s="255">
        <v>1</v>
      </c>
      <c r="J7" s="275">
        <f t="shared" si="0"/>
        <v>39.950000000000003</v>
      </c>
      <c r="K7" s="360" t="s">
        <v>389</v>
      </c>
      <c r="L7" s="270">
        <f>F7*I7</f>
        <v>1</v>
      </c>
      <c r="M7" s="243"/>
      <c r="N7" s="243"/>
      <c r="O7" s="243"/>
      <c r="P7" s="243"/>
      <c r="Q7" s="416"/>
      <c r="R7" s="243"/>
      <c r="S7" s="243"/>
    </row>
    <row r="8" spans="1:19" ht="18.75" x14ac:dyDescent="0.3">
      <c r="A8" s="330"/>
      <c r="B8" s="426" t="s">
        <v>387</v>
      </c>
      <c r="C8" s="375" t="s">
        <v>388</v>
      </c>
      <c r="D8" s="377" t="s">
        <v>390</v>
      </c>
      <c r="E8" s="190"/>
      <c r="F8" s="273"/>
      <c r="G8" s="276"/>
      <c r="H8" s="274"/>
      <c r="I8" s="255"/>
      <c r="J8" s="275">
        <f t="shared" si="0"/>
        <v>0</v>
      </c>
      <c r="K8" s="275"/>
      <c r="L8" s="270">
        <f t="shared" ref="L8" si="2">F8*I8</f>
        <v>0</v>
      </c>
      <c r="M8" s="243"/>
      <c r="N8" s="243"/>
      <c r="O8" s="243"/>
      <c r="P8" s="243"/>
      <c r="Q8" s="416"/>
      <c r="R8" s="243"/>
      <c r="S8" s="243"/>
    </row>
    <row r="9" spans="1:19" ht="18.75" x14ac:dyDescent="0.3">
      <c r="A9" s="330"/>
      <c r="B9" s="426" t="s">
        <v>387</v>
      </c>
      <c r="C9" s="428" t="s">
        <v>120</v>
      </c>
      <c r="D9" s="272" t="s">
        <v>242</v>
      </c>
      <c r="E9" s="190">
        <v>7.2</v>
      </c>
      <c r="F9" s="273">
        <v>1</v>
      </c>
      <c r="G9" s="276" t="s">
        <v>318</v>
      </c>
      <c r="H9" s="274" t="s">
        <v>236</v>
      </c>
      <c r="I9" s="255">
        <v>1</v>
      </c>
      <c r="J9" s="275">
        <f t="shared" si="0"/>
        <v>7.2</v>
      </c>
      <c r="K9" s="360" t="s">
        <v>391</v>
      </c>
      <c r="L9" s="270">
        <f>F9*I9</f>
        <v>1</v>
      </c>
      <c r="M9" s="243"/>
      <c r="N9" s="243"/>
      <c r="O9" s="243"/>
      <c r="P9" s="243"/>
      <c r="Q9" s="416"/>
      <c r="R9" s="243"/>
      <c r="S9" s="243"/>
    </row>
    <row r="10" spans="1:19" ht="18.75" x14ac:dyDescent="0.3">
      <c r="A10" s="330"/>
      <c r="C10" s="357" t="s">
        <v>342</v>
      </c>
      <c r="D10" s="272" t="s">
        <v>244</v>
      </c>
      <c r="E10" s="190">
        <v>8.6</v>
      </c>
      <c r="F10" s="273">
        <v>1</v>
      </c>
      <c r="G10" s="276" t="s">
        <v>318</v>
      </c>
      <c r="H10" s="274" t="s">
        <v>236</v>
      </c>
      <c r="I10" s="255">
        <v>1</v>
      </c>
      <c r="J10" s="275">
        <f t="shared" si="0"/>
        <v>8.6</v>
      </c>
      <c r="K10" s="275"/>
      <c r="L10" s="270">
        <f t="shared" ref="L10" si="3">F10*I10</f>
        <v>1</v>
      </c>
      <c r="M10" s="243"/>
      <c r="N10" s="243"/>
      <c r="O10" s="243"/>
      <c r="P10" s="243"/>
      <c r="Q10" s="416"/>
      <c r="R10" s="243"/>
      <c r="S10" s="243"/>
    </row>
    <row r="11" spans="1:19" ht="18.75" x14ac:dyDescent="0.3">
      <c r="A11" s="330"/>
      <c r="B11" s="426" t="s">
        <v>387</v>
      </c>
      <c r="C11" s="429" t="s">
        <v>110</v>
      </c>
      <c r="D11" s="272" t="s">
        <v>243</v>
      </c>
      <c r="E11" s="190">
        <v>15.5</v>
      </c>
      <c r="F11" s="273">
        <v>2</v>
      </c>
      <c r="G11" s="276" t="s">
        <v>319</v>
      </c>
      <c r="H11" s="274" t="s">
        <v>236</v>
      </c>
      <c r="I11" s="255">
        <v>2</v>
      </c>
      <c r="J11" s="275">
        <f t="shared" si="0"/>
        <v>31</v>
      </c>
      <c r="K11" s="360" t="s">
        <v>391</v>
      </c>
      <c r="L11" s="270">
        <f>F11*I11</f>
        <v>4</v>
      </c>
      <c r="M11" s="243"/>
      <c r="N11" s="243"/>
      <c r="O11" s="243"/>
      <c r="P11" s="243"/>
      <c r="Q11" s="416"/>
      <c r="R11" s="243"/>
      <c r="S11" s="243"/>
    </row>
    <row r="12" spans="1:19" ht="18.75" x14ac:dyDescent="0.3">
      <c r="A12" s="330"/>
      <c r="B12" s="427"/>
      <c r="C12" s="357" t="s">
        <v>343</v>
      </c>
      <c r="D12" s="272" t="s">
        <v>247</v>
      </c>
      <c r="E12" s="190">
        <v>13.5</v>
      </c>
      <c r="F12" s="273">
        <v>1</v>
      </c>
      <c r="G12" s="276" t="s">
        <v>319</v>
      </c>
      <c r="H12" s="274" t="s">
        <v>236</v>
      </c>
      <c r="I12" s="255">
        <v>1</v>
      </c>
      <c r="J12" s="275">
        <f t="shared" si="0"/>
        <v>13.5</v>
      </c>
      <c r="K12" s="275"/>
      <c r="L12" s="270">
        <f t="shared" ref="L12:L19" si="4">F12*I12</f>
        <v>1</v>
      </c>
      <c r="M12" s="243"/>
      <c r="N12" s="243"/>
      <c r="O12" s="243"/>
      <c r="P12" s="243"/>
      <c r="Q12" s="416"/>
      <c r="R12" s="243"/>
      <c r="S12" s="243"/>
    </row>
    <row r="13" spans="1:19" ht="18.75" x14ac:dyDescent="0.3">
      <c r="A13" s="330"/>
      <c r="B13" s="426" t="s">
        <v>397</v>
      </c>
      <c r="C13" s="358"/>
      <c r="D13" s="272"/>
      <c r="E13" s="190"/>
      <c r="F13" s="273"/>
      <c r="G13" s="276"/>
      <c r="H13" s="274"/>
      <c r="I13" s="255"/>
      <c r="J13" s="275">
        <f t="shared" si="0"/>
        <v>0</v>
      </c>
      <c r="K13" s="275"/>
      <c r="L13" s="270">
        <f t="shared" si="4"/>
        <v>0</v>
      </c>
      <c r="M13" s="243"/>
      <c r="N13" s="243"/>
      <c r="O13" s="243"/>
      <c r="P13" s="243"/>
      <c r="Q13" s="416"/>
      <c r="R13" s="243"/>
      <c r="S13" s="243"/>
    </row>
    <row r="14" spans="1:19" ht="18.75" x14ac:dyDescent="0.3">
      <c r="A14" s="330"/>
      <c r="B14" s="372"/>
      <c r="C14" s="358"/>
      <c r="D14" s="272"/>
      <c r="E14" s="190"/>
      <c r="F14" s="273"/>
      <c r="G14" s="276"/>
      <c r="H14" s="274"/>
      <c r="I14" s="255"/>
      <c r="J14" s="275">
        <f t="shared" si="0"/>
        <v>0</v>
      </c>
      <c r="K14" s="275"/>
      <c r="L14" s="270">
        <f t="shared" si="4"/>
        <v>0</v>
      </c>
      <c r="M14" s="243"/>
      <c r="N14" s="243"/>
      <c r="O14" s="243"/>
      <c r="P14" s="243"/>
      <c r="Q14" s="416"/>
      <c r="R14" s="243"/>
      <c r="S14" s="243"/>
    </row>
    <row r="15" spans="1:19" ht="18.75" x14ac:dyDescent="0.3">
      <c r="A15" s="330"/>
      <c r="C15" s="358"/>
      <c r="D15" s="272"/>
      <c r="E15" s="190"/>
      <c r="F15" s="273"/>
      <c r="G15" s="276"/>
      <c r="H15" s="274"/>
      <c r="I15" s="255"/>
      <c r="J15" s="275">
        <f t="shared" si="0"/>
        <v>0</v>
      </c>
      <c r="K15" s="275"/>
      <c r="L15" s="270">
        <f t="shared" si="4"/>
        <v>0</v>
      </c>
      <c r="M15" s="243"/>
      <c r="N15" s="243"/>
      <c r="O15" s="243"/>
      <c r="P15" s="243"/>
      <c r="Q15" s="416"/>
      <c r="R15" s="243"/>
      <c r="S15" s="243"/>
    </row>
    <row r="16" spans="1:19" ht="18.75" x14ac:dyDescent="0.3">
      <c r="A16" s="330"/>
      <c r="C16" s="358"/>
      <c r="D16" s="272"/>
      <c r="E16" s="190"/>
      <c r="F16" s="273"/>
      <c r="G16" s="276"/>
      <c r="H16" s="274"/>
      <c r="I16" s="255"/>
      <c r="J16" s="275">
        <f t="shared" si="0"/>
        <v>0</v>
      </c>
      <c r="K16" s="275"/>
      <c r="L16" s="270">
        <f t="shared" si="4"/>
        <v>0</v>
      </c>
      <c r="M16" s="243"/>
      <c r="N16" s="243"/>
      <c r="O16" s="243"/>
      <c r="P16" s="243"/>
      <c r="Q16" s="416"/>
      <c r="R16" s="243"/>
      <c r="S16" s="243"/>
    </row>
    <row r="17" spans="1:19" ht="18.75" x14ac:dyDescent="0.3">
      <c r="A17" s="330"/>
      <c r="C17" s="358"/>
      <c r="D17" s="272"/>
      <c r="E17" s="190"/>
      <c r="F17" s="273"/>
      <c r="G17" s="276"/>
      <c r="H17" s="274"/>
      <c r="I17" s="255"/>
      <c r="J17" s="275">
        <f t="shared" si="0"/>
        <v>0</v>
      </c>
      <c r="K17" s="275"/>
      <c r="L17" s="270">
        <f t="shared" si="4"/>
        <v>0</v>
      </c>
      <c r="M17" s="243"/>
      <c r="N17" s="417"/>
      <c r="O17" s="417"/>
      <c r="P17" s="417"/>
      <c r="Q17" s="418"/>
      <c r="R17" s="243"/>
      <c r="S17" s="243"/>
    </row>
    <row r="18" spans="1:19" ht="18.75" x14ac:dyDescent="0.3">
      <c r="A18" s="330"/>
      <c r="C18" s="358"/>
      <c r="D18" s="272"/>
      <c r="E18" s="190"/>
      <c r="F18" s="273"/>
      <c r="G18" s="276"/>
      <c r="H18" s="274"/>
      <c r="I18" s="255"/>
      <c r="J18" s="275">
        <f t="shared" si="0"/>
        <v>0</v>
      </c>
      <c r="K18" s="275"/>
      <c r="L18" s="270">
        <f t="shared" si="4"/>
        <v>0</v>
      </c>
      <c r="M18" s="243"/>
      <c r="N18" s="243"/>
      <c r="O18" s="243"/>
      <c r="P18" s="243"/>
      <c r="Q18" s="243"/>
      <c r="R18" s="243"/>
      <c r="S18" s="243"/>
    </row>
    <row r="19" spans="1:19" ht="18.75" x14ac:dyDescent="0.3">
      <c r="A19" s="330"/>
      <c r="C19" s="358"/>
      <c r="D19" s="272"/>
      <c r="E19" s="190"/>
      <c r="F19" s="273"/>
      <c r="G19" s="276"/>
      <c r="H19" s="274"/>
      <c r="I19" s="255"/>
      <c r="J19" s="275">
        <f t="shared" si="0"/>
        <v>0</v>
      </c>
      <c r="K19" s="275"/>
      <c r="L19" s="270">
        <f t="shared" si="4"/>
        <v>0</v>
      </c>
      <c r="M19" s="243"/>
      <c r="N19" s="243"/>
      <c r="O19" s="243"/>
      <c r="P19" s="243"/>
      <c r="Q19" s="243"/>
      <c r="R19" s="243"/>
      <c r="S19" s="243"/>
    </row>
    <row r="20" spans="1:19" x14ac:dyDescent="0.25">
      <c r="A20" s="330"/>
      <c r="C20" s="255"/>
      <c r="D20" s="272"/>
      <c r="E20" s="190"/>
      <c r="F20" s="273"/>
      <c r="M20" s="243"/>
      <c r="N20" s="243"/>
      <c r="O20" s="243"/>
      <c r="P20" s="243"/>
      <c r="Q20" s="243"/>
      <c r="R20" s="243"/>
      <c r="S20" s="243"/>
    </row>
    <row r="21" spans="1:19" x14ac:dyDescent="0.25">
      <c r="C21" s="255"/>
      <c r="D21" s="272"/>
      <c r="E21" s="190"/>
      <c r="F21" s="273"/>
      <c r="M21" s="243"/>
      <c r="N21" s="243"/>
      <c r="O21" s="243"/>
      <c r="P21" s="243"/>
      <c r="Q21" s="243"/>
      <c r="R21" s="243"/>
      <c r="S21" s="243"/>
    </row>
    <row r="22" spans="1:19" x14ac:dyDescent="0.25">
      <c r="C22" s="255"/>
      <c r="M22" s="243"/>
      <c r="N22" s="243"/>
      <c r="O22" s="243"/>
      <c r="P22" s="243"/>
      <c r="Q22" s="243"/>
      <c r="R22" s="243"/>
      <c r="S22" s="243"/>
    </row>
    <row r="23" spans="1:19" x14ac:dyDescent="0.25">
      <c r="C23" s="255"/>
      <c r="D23" s="272"/>
      <c r="E23" s="190"/>
      <c r="F23" s="273"/>
      <c r="M23" s="243"/>
      <c r="N23" s="243"/>
      <c r="O23" s="243"/>
      <c r="P23" s="243"/>
      <c r="Q23" s="243"/>
      <c r="R23" s="243"/>
      <c r="S23" s="243"/>
    </row>
    <row r="827" spans="3:3" x14ac:dyDescent="0.25">
      <c r="C827" s="255"/>
    </row>
    <row r="828" spans="3:3" x14ac:dyDescent="0.25">
      <c r="C828" s="255"/>
    </row>
    <row r="829" spans="3:3" x14ac:dyDescent="0.25">
      <c r="C829" s="255"/>
    </row>
    <row r="830" spans="3:3" x14ac:dyDescent="0.25">
      <c r="C830" s="255"/>
    </row>
    <row r="831" spans="3:3" x14ac:dyDescent="0.25">
      <c r="C831" s="255"/>
    </row>
    <row r="832" spans="3:3" x14ac:dyDescent="0.25">
      <c r="C832" s="255"/>
    </row>
    <row r="833" spans="3:3" x14ac:dyDescent="0.25">
      <c r="C833" s="255"/>
    </row>
    <row r="834" spans="3:3" x14ac:dyDescent="0.25">
      <c r="C834" s="255"/>
    </row>
    <row r="835" spans="3:3" x14ac:dyDescent="0.25">
      <c r="C835" s="255"/>
    </row>
    <row r="836" spans="3:3" x14ac:dyDescent="0.25">
      <c r="C836" s="255"/>
    </row>
    <row r="837" spans="3:3" x14ac:dyDescent="0.25">
      <c r="C837" s="255"/>
    </row>
    <row r="838" spans="3:3" x14ac:dyDescent="0.25">
      <c r="C838" s="255"/>
    </row>
    <row r="839" spans="3:3" x14ac:dyDescent="0.25">
      <c r="C839" s="255"/>
    </row>
    <row r="840" spans="3:3" x14ac:dyDescent="0.25">
      <c r="C840" s="255"/>
    </row>
    <row r="841" spans="3:3" x14ac:dyDescent="0.25">
      <c r="C841" s="255"/>
    </row>
    <row r="842" spans="3:3" x14ac:dyDescent="0.25">
      <c r="C842" s="255"/>
    </row>
    <row r="843" spans="3:3" x14ac:dyDescent="0.25">
      <c r="C843" s="255"/>
    </row>
    <row r="844" spans="3:3" x14ac:dyDescent="0.25">
      <c r="C844" s="255"/>
    </row>
    <row r="845" spans="3:3" x14ac:dyDescent="0.25">
      <c r="C845" s="255"/>
    </row>
    <row r="846" spans="3:3" x14ac:dyDescent="0.25">
      <c r="C846" s="255"/>
    </row>
    <row r="847" spans="3:3" x14ac:dyDescent="0.25">
      <c r="C847" s="255"/>
    </row>
    <row r="848" spans="3:3" x14ac:dyDescent="0.25">
      <c r="C848" s="255"/>
    </row>
    <row r="849" spans="3:3" x14ac:dyDescent="0.25">
      <c r="C849" s="255"/>
    </row>
    <row r="850" spans="3:3" x14ac:dyDescent="0.25">
      <c r="C850" s="255"/>
    </row>
    <row r="851" spans="3:3" x14ac:dyDescent="0.25">
      <c r="C851" s="255"/>
    </row>
    <row r="852" spans="3:3" x14ac:dyDescent="0.25">
      <c r="C852" s="255"/>
    </row>
    <row r="853" spans="3:3" x14ac:dyDescent="0.25">
      <c r="C853" s="255"/>
    </row>
    <row r="854" spans="3:3" x14ac:dyDescent="0.25">
      <c r="C854" s="255"/>
    </row>
    <row r="855" spans="3:3" x14ac:dyDescent="0.25">
      <c r="C855" s="255"/>
    </row>
    <row r="856" spans="3:3" x14ac:dyDescent="0.25">
      <c r="C856" s="255"/>
    </row>
    <row r="857" spans="3:3" x14ac:dyDescent="0.25">
      <c r="C857" s="255"/>
    </row>
    <row r="858" spans="3:3" x14ac:dyDescent="0.25">
      <c r="C858" s="255"/>
    </row>
    <row r="859" spans="3:3" x14ac:dyDescent="0.25">
      <c r="C859" s="255"/>
    </row>
    <row r="860" spans="3:3" x14ac:dyDescent="0.25">
      <c r="C860" s="255"/>
    </row>
    <row r="861" spans="3:3" x14ac:dyDescent="0.25">
      <c r="C861" s="255"/>
    </row>
    <row r="862" spans="3:3" x14ac:dyDescent="0.25">
      <c r="C862" s="255"/>
    </row>
    <row r="863" spans="3:3" x14ac:dyDescent="0.25">
      <c r="C863" s="255"/>
    </row>
    <row r="864" spans="3:3" x14ac:dyDescent="0.25">
      <c r="C864" s="255"/>
    </row>
    <row r="865" spans="3:3" x14ac:dyDescent="0.25">
      <c r="C865" s="255"/>
    </row>
    <row r="866" spans="3:3" x14ac:dyDescent="0.25">
      <c r="C866" s="255"/>
    </row>
    <row r="867" spans="3:3" x14ac:dyDescent="0.25">
      <c r="C867" s="255"/>
    </row>
    <row r="868" spans="3:3" x14ac:dyDescent="0.25">
      <c r="C868" s="255"/>
    </row>
    <row r="869" spans="3:3" x14ac:dyDescent="0.25">
      <c r="C869" s="255"/>
    </row>
    <row r="870" spans="3:3" x14ac:dyDescent="0.25">
      <c r="C870" s="255"/>
    </row>
    <row r="871" spans="3:3" x14ac:dyDescent="0.25">
      <c r="C871" s="255"/>
    </row>
    <row r="872" spans="3:3" x14ac:dyDescent="0.25">
      <c r="C872" s="255"/>
    </row>
    <row r="873" spans="3:3" x14ac:dyDescent="0.25">
      <c r="C873" s="255"/>
    </row>
    <row r="874" spans="3:3" x14ac:dyDescent="0.25">
      <c r="C874" s="255"/>
    </row>
    <row r="875" spans="3:3" x14ac:dyDescent="0.25">
      <c r="C875" s="255"/>
    </row>
    <row r="876" spans="3:3" x14ac:dyDescent="0.25">
      <c r="C876" s="255"/>
    </row>
    <row r="877" spans="3:3" x14ac:dyDescent="0.25">
      <c r="C877" s="255"/>
    </row>
    <row r="878" spans="3:3" x14ac:dyDescent="0.25">
      <c r="C878" s="255"/>
    </row>
    <row r="879" spans="3:3" x14ac:dyDescent="0.25">
      <c r="C879" s="255"/>
    </row>
    <row r="880" spans="3:3" x14ac:dyDescent="0.25">
      <c r="C880" s="255"/>
    </row>
    <row r="881" spans="3:3" x14ac:dyDescent="0.25">
      <c r="C881" s="255"/>
    </row>
    <row r="882" spans="3:3" x14ac:dyDescent="0.25">
      <c r="C882" s="255"/>
    </row>
    <row r="883" spans="3:3" x14ac:dyDescent="0.25">
      <c r="C883" s="255"/>
    </row>
    <row r="884" spans="3:3" x14ac:dyDescent="0.25">
      <c r="C884" s="255"/>
    </row>
    <row r="885" spans="3:3" x14ac:dyDescent="0.25">
      <c r="C885" s="255"/>
    </row>
    <row r="886" spans="3:3" x14ac:dyDescent="0.25">
      <c r="C886" s="255"/>
    </row>
    <row r="887" spans="3:3" x14ac:dyDescent="0.25">
      <c r="C887" s="255"/>
    </row>
    <row r="888" spans="3:3" x14ac:dyDescent="0.25">
      <c r="C888" s="255"/>
    </row>
    <row r="889" spans="3:3" x14ac:dyDescent="0.25">
      <c r="C889" s="255"/>
    </row>
    <row r="890" spans="3:3" x14ac:dyDescent="0.25">
      <c r="C890" s="255"/>
    </row>
    <row r="891" spans="3:3" x14ac:dyDescent="0.25">
      <c r="C891" s="255"/>
    </row>
    <row r="892" spans="3:3" x14ac:dyDescent="0.25">
      <c r="C892" s="255"/>
    </row>
    <row r="893" spans="3:3" x14ac:dyDescent="0.25">
      <c r="C893" s="255"/>
    </row>
    <row r="894" spans="3:3" x14ac:dyDescent="0.25">
      <c r="C894" s="255"/>
    </row>
    <row r="895" spans="3:3" x14ac:dyDescent="0.25">
      <c r="C895" s="255"/>
    </row>
    <row r="896" spans="3:3" x14ac:dyDescent="0.25">
      <c r="C896" s="255"/>
    </row>
    <row r="897" spans="3:11" x14ac:dyDescent="0.25">
      <c r="C897" s="255"/>
    </row>
    <row r="898" spans="3:11" x14ac:dyDescent="0.25">
      <c r="C898" s="255"/>
    </row>
    <row r="899" spans="3:11" x14ac:dyDescent="0.25">
      <c r="C899" s="255"/>
    </row>
    <row r="900" spans="3:11" x14ac:dyDescent="0.25">
      <c r="C900" s="255"/>
    </row>
    <row r="901" spans="3:11" ht="15.75" x14ac:dyDescent="0.25">
      <c r="C901" s="255"/>
      <c r="D901" s="272"/>
      <c r="E901" s="190"/>
      <c r="F901" s="273"/>
      <c r="G901" s="276"/>
      <c r="H901" s="274"/>
      <c r="I901" s="405"/>
      <c r="J901" s="275"/>
      <c r="K901" s="381"/>
    </row>
    <row r="902" spans="3:11" ht="15.75" x14ac:dyDescent="0.25">
      <c r="C902" s="255"/>
      <c r="D902" s="272"/>
      <c r="E902" s="190"/>
      <c r="F902" s="273"/>
      <c r="G902" s="276"/>
      <c r="H902" s="274"/>
      <c r="I902" s="405"/>
      <c r="J902" s="275"/>
      <c r="K902" s="381"/>
    </row>
    <row r="903" spans="3:11" ht="15.75" x14ac:dyDescent="0.25">
      <c r="C903" s="255"/>
      <c r="D903" s="272"/>
      <c r="E903" s="190"/>
      <c r="F903" s="273"/>
      <c r="G903" s="276"/>
      <c r="H903" s="274"/>
      <c r="I903" s="405"/>
      <c r="J903" s="275"/>
      <c r="K903" s="381"/>
    </row>
    <row r="904" spans="3:11" ht="15.75" x14ac:dyDescent="0.25">
      <c r="C904" s="255"/>
      <c r="D904" s="272"/>
      <c r="E904" s="190"/>
      <c r="F904" s="273"/>
      <c r="G904" s="276"/>
      <c r="H904" s="274"/>
      <c r="I904" s="405"/>
      <c r="J904" s="275"/>
      <c r="K904" s="381"/>
    </row>
    <row r="905" spans="3:11" ht="15.75" x14ac:dyDescent="0.25">
      <c r="C905" s="255"/>
      <c r="D905" s="272"/>
      <c r="E905" s="190"/>
      <c r="F905" s="273"/>
      <c r="G905" s="276"/>
      <c r="H905" s="274"/>
      <c r="I905" s="405"/>
      <c r="J905" s="275"/>
      <c r="K905" s="381"/>
    </row>
    <row r="906" spans="3:11" ht="15.75" x14ac:dyDescent="0.25">
      <c r="C906" s="255"/>
      <c r="D906" s="272"/>
      <c r="E906" s="190"/>
      <c r="F906" s="273"/>
      <c r="G906" s="276"/>
      <c r="H906" s="274"/>
      <c r="I906" s="405"/>
      <c r="J906" s="275"/>
      <c r="K906" s="381"/>
    </row>
    <row r="907" spans="3:11" ht="15.75" x14ac:dyDescent="0.25">
      <c r="C907" s="255"/>
      <c r="D907" s="272"/>
      <c r="E907" s="190"/>
      <c r="F907" s="273"/>
      <c r="G907" s="276"/>
      <c r="H907" s="274"/>
      <c r="I907" s="405"/>
      <c r="J907" s="275"/>
      <c r="K907" s="381"/>
    </row>
    <row r="908" spans="3:11" ht="15.75" x14ac:dyDescent="0.25">
      <c r="C908" s="255"/>
      <c r="D908" s="272"/>
      <c r="E908" s="190"/>
      <c r="F908" s="273"/>
      <c r="G908" s="276"/>
      <c r="H908" s="274"/>
      <c r="I908" s="405"/>
      <c r="J908" s="275"/>
      <c r="K908" s="381"/>
    </row>
    <row r="909" spans="3:11" ht="15.75" x14ac:dyDescent="0.25">
      <c r="C909" s="255"/>
      <c r="D909" s="272"/>
      <c r="E909" s="190"/>
      <c r="F909" s="273"/>
      <c r="G909" s="276"/>
      <c r="H909" s="274"/>
      <c r="I909" s="405"/>
      <c r="J909" s="275"/>
      <c r="K909" s="381"/>
    </row>
    <row r="910" spans="3:11" ht="15.75" x14ac:dyDescent="0.25">
      <c r="C910" s="255"/>
      <c r="D910" s="272"/>
      <c r="E910" s="190"/>
      <c r="F910" s="273"/>
      <c r="G910" s="276"/>
      <c r="H910" s="274"/>
      <c r="I910" s="405"/>
      <c r="J910" s="275"/>
      <c r="K910" s="381"/>
    </row>
    <row r="911" spans="3:11" ht="15.75" x14ac:dyDescent="0.25">
      <c r="C911" s="255"/>
      <c r="D911" s="272"/>
      <c r="E911" s="190"/>
      <c r="F911" s="273"/>
      <c r="G911" s="276"/>
      <c r="H911" s="274"/>
      <c r="I911" s="405"/>
      <c r="J911" s="275"/>
      <c r="K911" s="381"/>
    </row>
    <row r="912" spans="3:11" ht="15.75" x14ac:dyDescent="0.25">
      <c r="C912" s="255"/>
      <c r="D912" s="272"/>
      <c r="E912" s="190"/>
      <c r="F912" s="273"/>
      <c r="G912" s="276"/>
      <c r="H912" s="274"/>
      <c r="I912" s="405"/>
      <c r="J912" s="275"/>
      <c r="K912" s="381"/>
    </row>
    <row r="913" spans="3:11" ht="15.75" x14ac:dyDescent="0.25">
      <c r="C913" s="255"/>
      <c r="D913" s="272"/>
      <c r="E913" s="190"/>
      <c r="F913" s="273"/>
      <c r="G913" s="276"/>
      <c r="H913" s="274"/>
      <c r="I913" s="405"/>
      <c r="J913" s="275"/>
      <c r="K913" s="381"/>
    </row>
    <row r="914" spans="3:11" ht="15.75" x14ac:dyDescent="0.25">
      <c r="C914" s="255"/>
      <c r="D914" s="272"/>
      <c r="E914" s="190"/>
      <c r="F914" s="273"/>
      <c r="G914" s="276"/>
      <c r="H914" s="274"/>
      <c r="I914" s="405"/>
      <c r="J914" s="275"/>
      <c r="K914" s="381"/>
    </row>
    <row r="915" spans="3:11" ht="15.75" x14ac:dyDescent="0.25">
      <c r="C915" s="255"/>
      <c r="D915" s="272"/>
      <c r="E915" s="190"/>
      <c r="F915" s="273"/>
      <c r="G915" s="276"/>
      <c r="H915" s="274"/>
      <c r="I915" s="405"/>
      <c r="J915" s="275"/>
      <c r="K915" s="381"/>
    </row>
    <row r="916" spans="3:11" ht="15.75" x14ac:dyDescent="0.25">
      <c r="C916" s="255"/>
      <c r="D916" s="272"/>
      <c r="E916" s="190"/>
      <c r="F916" s="273"/>
      <c r="G916" s="276"/>
      <c r="H916" s="274"/>
      <c r="I916" s="405"/>
      <c r="J916" s="275"/>
      <c r="K916" s="381"/>
    </row>
  </sheetData>
  <conditionalFormatting sqref="J903:K916">
    <cfRule type="cellIs" dxfId="101" priority="156" operator="equal">
      <formula>0</formula>
    </cfRule>
  </conditionalFormatting>
  <conditionalFormatting sqref="B1:B1048576">
    <cfRule type="cellIs" dxfId="100" priority="164" operator="equal">
      <formula>0</formula>
    </cfRule>
  </conditionalFormatting>
  <conditionalFormatting sqref="H901:H902">
    <cfRule type="cellIs" dxfId="99" priority="160" operator="lessThanOrEqual">
      <formula>0</formula>
    </cfRule>
  </conditionalFormatting>
  <conditionalFormatting sqref="J901:K902">
    <cfRule type="cellIs" dxfId="98" priority="159" operator="equal">
      <formula>0</formula>
    </cfRule>
  </conditionalFormatting>
  <conditionalFormatting sqref="G901:G902">
    <cfRule type="cellIs" dxfId="97" priority="158" operator="equal">
      <formula>0</formula>
    </cfRule>
  </conditionalFormatting>
  <conditionalFormatting sqref="H903:H916">
    <cfRule type="cellIs" dxfId="96" priority="157" operator="lessThanOrEqual">
      <formula>0</formula>
    </cfRule>
  </conditionalFormatting>
  <conditionalFormatting sqref="G903:G916">
    <cfRule type="cellIs" dxfId="95" priority="155" operator="equal">
      <formula>0</formula>
    </cfRule>
  </conditionalFormatting>
  <conditionalFormatting sqref="H2 L2">
    <cfRule type="cellIs" dxfId="94" priority="97" operator="lessThanOrEqual">
      <formula>0</formula>
    </cfRule>
  </conditionalFormatting>
  <conditionalFormatting sqref="J2:K2">
    <cfRule type="cellIs" dxfId="93" priority="96" operator="equal">
      <formula>0</formula>
    </cfRule>
  </conditionalFormatting>
  <conditionalFormatting sqref="G2">
    <cfRule type="cellIs" dxfId="92" priority="95" operator="equal">
      <formula>0</formula>
    </cfRule>
  </conditionalFormatting>
  <conditionalFormatting sqref="H3 L3">
    <cfRule type="cellIs" dxfId="85" priority="82" operator="lessThanOrEqual">
      <formula>0</formula>
    </cfRule>
  </conditionalFormatting>
  <conditionalFormatting sqref="J3:K3">
    <cfRule type="cellIs" dxfId="84" priority="81" operator="equal">
      <formula>0</formula>
    </cfRule>
  </conditionalFormatting>
  <conditionalFormatting sqref="G3">
    <cfRule type="cellIs" dxfId="83" priority="80" operator="equal">
      <formula>0</formula>
    </cfRule>
  </conditionalFormatting>
  <conditionalFormatting sqref="L1">
    <cfRule type="cellIs" dxfId="27" priority="25" operator="lessThanOrEqual">
      <formula>0</formula>
    </cfRule>
  </conditionalFormatting>
  <conditionalFormatting sqref="H4:H6 L4:L6">
    <cfRule type="cellIs" dxfId="11" priority="12" operator="lessThanOrEqual">
      <formula>0</formula>
    </cfRule>
  </conditionalFormatting>
  <conditionalFormatting sqref="J4:K6">
    <cfRule type="cellIs" dxfId="10" priority="11" operator="equal">
      <formula>0</formula>
    </cfRule>
  </conditionalFormatting>
  <conditionalFormatting sqref="G4:G6">
    <cfRule type="cellIs" dxfId="9" priority="10" operator="equal">
      <formula>0</formula>
    </cfRule>
  </conditionalFormatting>
  <conditionalFormatting sqref="H6:H8 L6:L8">
    <cfRule type="cellIs" dxfId="8" priority="9" operator="lessThanOrEqual">
      <formula>0</formula>
    </cfRule>
  </conditionalFormatting>
  <conditionalFormatting sqref="J6:K8">
    <cfRule type="cellIs" dxfId="7" priority="8" operator="equal">
      <formula>0</formula>
    </cfRule>
  </conditionalFormatting>
  <conditionalFormatting sqref="G5:G8">
    <cfRule type="cellIs" dxfId="6" priority="7" operator="equal">
      <formula>0</formula>
    </cfRule>
  </conditionalFormatting>
  <conditionalFormatting sqref="H8:H10 L8:L10">
    <cfRule type="cellIs" dxfId="5" priority="6" operator="lessThanOrEqual">
      <formula>0</formula>
    </cfRule>
  </conditionalFormatting>
  <conditionalFormatting sqref="J8:K10">
    <cfRule type="cellIs" dxfId="4" priority="5" operator="equal">
      <formula>0</formula>
    </cfRule>
  </conditionalFormatting>
  <conditionalFormatting sqref="G8:G10">
    <cfRule type="cellIs" dxfId="3" priority="4" operator="equal">
      <formula>0</formula>
    </cfRule>
  </conditionalFormatting>
  <conditionalFormatting sqref="H11:H19 L11:L19">
    <cfRule type="cellIs" dxfId="2" priority="3" operator="lessThanOrEqual">
      <formula>0</formula>
    </cfRule>
  </conditionalFormatting>
  <conditionalFormatting sqref="J11:K19">
    <cfRule type="cellIs" dxfId="1" priority="2" operator="equal">
      <formula>0</formula>
    </cfRule>
  </conditionalFormatting>
  <conditionalFormatting sqref="G11:G19">
    <cfRule type="cellIs" dxfId="0" priority="1" operator="equal">
      <formula>0</formula>
    </cfRule>
  </conditionalFormatting>
  <dataValidations count="1">
    <dataValidation type="list" allowBlank="1" showInputMessage="1" showErrorMessage="1" prompt="N° de TICKET" sqref="C6:C7 C10 C12">
      <formula1>N°TICKET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LIENT">
          <x14:formula1>
            <xm:f>CLIENT!$C$2:$C$98</xm:f>
          </x14:formula1>
          <xm:sqref>C2:C5 C8:C9 C11</xm:sqref>
        </x14:dataValidation>
        <x14:dataValidation type="list" allowBlank="1" showInputMessage="1" showErrorMessage="1">
          <x14:formula1>
            <xm:f>DONNEES!$A$9:$A$13</xm:f>
          </x14:formula1>
          <xm:sqref>G13:G19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MENU</vt:lpstr>
      <vt:lpstr>CAISSE</vt:lpstr>
      <vt:lpstr>CLIENT</vt:lpstr>
      <vt:lpstr>DONNEES</vt:lpstr>
      <vt:lpstr>RECAPITULATIF</vt:lpstr>
      <vt:lpstr>STATS</vt:lpstr>
      <vt:lpstr>RECAP</vt:lpstr>
      <vt:lpstr>TABLEAU</vt:lpstr>
      <vt:lpstr>client</vt:lpstr>
      <vt:lpstr>DONNEESPAIEMENTS</vt:lpstr>
      <vt:lpstr>DONNEES!MODEPAIEMENTS</vt:lpstr>
      <vt:lpstr>N°TICKET</vt:lpstr>
      <vt:lpstr>RECAPARTICLES</vt:lpstr>
      <vt:lpstr>RECAPCATEGORIE</vt:lpstr>
      <vt:lpstr>RECAPCLIENTS</vt:lpstr>
      <vt:lpstr>RECAPPAIEMENT</vt:lpstr>
      <vt:lpstr>CAISSE!Zone_d_impression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2016-08-21T18:44:48Z</cp:lastPrinted>
  <dcterms:created xsi:type="dcterms:W3CDTF">2016-03-05T14:39:20Z</dcterms:created>
  <dcterms:modified xsi:type="dcterms:W3CDTF">2016-08-27T15:33:49Z</dcterms:modified>
</cp:coreProperties>
</file>