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ml.chartshapes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ctrlProps/ctrlProp2.xml" ContentType="application/vnd.ms-excel.controlproperti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5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rivierem\Desktop\"/>
    </mc:Choice>
  </mc:AlternateContent>
  <xr:revisionPtr revIDLastSave="0" documentId="13_ncr:1_{A811ACE9-6457-44A0-A83E-54B8F6AAFF4D}" xr6:coauthVersionLast="36" xr6:coauthVersionMax="36" xr10:uidLastSave="{00000000-0000-0000-0000-000000000000}"/>
  <bookViews>
    <workbookView xWindow="0" yWindow="0" windowWidth="16000" windowHeight="6740" tabRatio="874" activeTab="1" xr2:uid="{00000000-000D-0000-FFFF-FFFF00000000}"/>
  </bookViews>
  <sheets>
    <sheet name="impression TDL" sheetId="1" r:id="rId1"/>
    <sheet name="Suivi Superviseurs" sheetId="26" r:id="rId2"/>
    <sheet name="Carte de contrôle" sheetId="27" r:id="rId3"/>
  </sheets>
  <calcPr calcId="179021"/>
  <pivotCaches>
    <pivotCache cacheId="29" r:id="rId4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" i="27" l="1"/>
  <c r="C299" i="1"/>
  <c r="B299" i="1"/>
  <c r="C298" i="1"/>
  <c r="B298" i="1"/>
  <c r="C297" i="1"/>
  <c r="B297" i="1"/>
  <c r="C296" i="1"/>
  <c r="B296" i="1"/>
  <c r="C295" i="1"/>
  <c r="B295" i="1"/>
  <c r="C294" i="1"/>
  <c r="B294" i="1"/>
  <c r="C293" i="1"/>
  <c r="B293" i="1"/>
  <c r="C292" i="1"/>
  <c r="B292" i="1"/>
  <c r="C291" i="1"/>
  <c r="B291" i="1"/>
  <c r="C290" i="1"/>
  <c r="B290" i="1"/>
  <c r="C288" i="1"/>
  <c r="B288" i="1"/>
  <c r="C289" i="1"/>
  <c r="B289" i="1"/>
  <c r="D1" i="27" l="1"/>
  <c r="G2" i="26"/>
  <c r="E2" i="26" s="1"/>
  <c r="U1" i="26"/>
  <c r="S1" i="26" s="1"/>
  <c r="C287" i="1"/>
  <c r="B287" i="1"/>
  <c r="C286" i="1"/>
  <c r="B286" i="1"/>
  <c r="C285" i="1"/>
  <c r="B285" i="1"/>
  <c r="C284" i="1"/>
  <c r="B284" i="1"/>
  <c r="C283" i="1"/>
  <c r="B283" i="1"/>
  <c r="C282" i="1"/>
  <c r="B282" i="1"/>
  <c r="C281" i="1"/>
  <c r="B281" i="1"/>
  <c r="C280" i="1"/>
  <c r="B280" i="1"/>
  <c r="C279" i="1"/>
  <c r="B279" i="1"/>
  <c r="C278" i="1"/>
  <c r="B278" i="1"/>
  <c r="C277" i="1"/>
  <c r="B277" i="1"/>
  <c r="C276" i="1"/>
  <c r="B276" i="1"/>
  <c r="C275" i="1"/>
  <c r="B275" i="1"/>
  <c r="C274" i="1"/>
  <c r="B274" i="1"/>
  <c r="C273" i="1"/>
  <c r="B273" i="1"/>
  <c r="C272" i="1"/>
  <c r="B272" i="1"/>
  <c r="C271" i="1"/>
  <c r="B271" i="1"/>
  <c r="C270" i="1"/>
  <c r="B270" i="1"/>
  <c r="C269" i="1"/>
  <c r="B269" i="1"/>
  <c r="C268" i="1"/>
  <c r="B268" i="1"/>
  <c r="C267" i="1"/>
  <c r="B267" i="1"/>
  <c r="C266" i="1"/>
  <c r="B266" i="1"/>
  <c r="C265" i="1"/>
  <c r="B265" i="1"/>
  <c r="CB1" i="1"/>
  <c r="CC1" i="1"/>
  <c r="CB3" i="1"/>
  <c r="CC3" i="1"/>
  <c r="CA3" i="1"/>
  <c r="CA1" i="1"/>
  <c r="T1" i="26" l="1"/>
  <c r="G1" i="26" s="1"/>
  <c r="C264" i="1"/>
  <c r="B264" i="1"/>
  <c r="C263" i="1"/>
  <c r="B263" i="1"/>
  <c r="C249" i="1"/>
  <c r="B249" i="1"/>
  <c r="C239" i="1"/>
  <c r="B239" i="1"/>
  <c r="C248" i="1"/>
  <c r="B248" i="1"/>
  <c r="C247" i="1"/>
  <c r="B247" i="1"/>
  <c r="C238" i="1"/>
  <c r="B238" i="1"/>
  <c r="C246" i="1"/>
  <c r="B246" i="1"/>
  <c r="C207" i="1"/>
  <c r="B207" i="1"/>
  <c r="C206" i="1"/>
  <c r="B206" i="1"/>
  <c r="C245" i="1"/>
  <c r="B245" i="1"/>
  <c r="C262" i="1"/>
  <c r="B262" i="1"/>
  <c r="C229" i="1"/>
  <c r="B229" i="1"/>
  <c r="C228" i="1"/>
  <c r="B228" i="1"/>
  <c r="C261" i="1"/>
  <c r="B261" i="1"/>
  <c r="C237" i="1"/>
  <c r="B237" i="1"/>
  <c r="C236" i="1"/>
  <c r="B236" i="1"/>
  <c r="C244" i="1"/>
  <c r="B244" i="1"/>
  <c r="C205" i="1"/>
  <c r="B205" i="1"/>
  <c r="C181" i="1"/>
  <c r="B181" i="1"/>
  <c r="C260" i="1"/>
  <c r="B260" i="1"/>
  <c r="C243" i="1"/>
  <c r="B243" i="1"/>
  <c r="C259" i="1"/>
  <c r="B259" i="1"/>
  <c r="C258" i="1"/>
  <c r="B258" i="1"/>
  <c r="C135" i="1"/>
  <c r="B135" i="1"/>
  <c r="C151" i="1"/>
  <c r="B151" i="1"/>
  <c r="C134" i="1"/>
  <c r="B134" i="1"/>
  <c r="C96" i="1"/>
  <c r="B96" i="1"/>
  <c r="C204" i="1"/>
  <c r="B204" i="1"/>
  <c r="C257" i="1"/>
  <c r="B257" i="1"/>
  <c r="C203" i="1"/>
  <c r="B203" i="1"/>
  <c r="C227" i="1"/>
  <c r="B227" i="1"/>
  <c r="C226" i="1"/>
  <c r="B226" i="1"/>
  <c r="C202" i="1"/>
  <c r="B202" i="1"/>
  <c r="C225" i="1"/>
  <c r="B225" i="1"/>
  <c r="C235" i="1"/>
  <c r="B235" i="1"/>
  <c r="C201" i="1"/>
  <c r="B201" i="1"/>
  <c r="C200" i="1"/>
  <c r="B200" i="1"/>
  <c r="C199" i="1"/>
  <c r="B199" i="1"/>
  <c r="C234" i="1"/>
  <c r="B234" i="1"/>
  <c r="C180" i="1"/>
  <c r="B180" i="1"/>
  <c r="C198" i="1"/>
  <c r="B198" i="1"/>
  <c r="C224" i="1"/>
  <c r="B224" i="1"/>
  <c r="C197" i="1"/>
  <c r="B197" i="1"/>
  <c r="C196" i="1"/>
  <c r="B196" i="1"/>
  <c r="C223" i="1"/>
  <c r="B223" i="1"/>
  <c r="C242" i="1"/>
  <c r="B242" i="1"/>
  <c r="C233" i="1"/>
  <c r="B233" i="1"/>
  <c r="C195" i="1"/>
  <c r="B195" i="1"/>
  <c r="C222" i="1"/>
  <c r="B222" i="1"/>
  <c r="C194" i="1"/>
  <c r="B194" i="1"/>
  <c r="C133" i="1"/>
  <c r="B133" i="1"/>
  <c r="C193" i="1"/>
  <c r="B193" i="1"/>
  <c r="C221" i="1"/>
  <c r="B221" i="1"/>
  <c r="C256" i="1"/>
  <c r="B256" i="1"/>
  <c r="C232" i="1"/>
  <c r="B232" i="1"/>
  <c r="C150" i="1"/>
  <c r="B150" i="1"/>
  <c r="C95" i="1"/>
  <c r="B95" i="1"/>
  <c r="C149" i="1"/>
  <c r="B149" i="1"/>
  <c r="C132" i="1"/>
  <c r="B132" i="1"/>
  <c r="C131" i="1"/>
  <c r="B131" i="1"/>
  <c r="C192" i="1"/>
  <c r="B192" i="1"/>
  <c r="C220" i="1"/>
  <c r="B220" i="1"/>
  <c r="C219" i="1"/>
  <c r="B219" i="1"/>
  <c r="C218" i="1"/>
  <c r="B218" i="1"/>
  <c r="C130" i="1"/>
  <c r="B130" i="1"/>
  <c r="C94" i="1"/>
  <c r="B94" i="1"/>
  <c r="C93" i="1"/>
  <c r="B93" i="1"/>
  <c r="C191" i="1"/>
  <c r="B191" i="1"/>
  <c r="C217" i="1"/>
  <c r="B217" i="1"/>
  <c r="C190" i="1"/>
  <c r="B190" i="1"/>
  <c r="C255" i="1"/>
  <c r="B255" i="1"/>
  <c r="C254" i="1"/>
  <c r="B254" i="1"/>
  <c r="C179" i="1"/>
  <c r="B179" i="1"/>
  <c r="C148" i="1"/>
  <c r="B148" i="1"/>
  <c r="C189" i="1"/>
  <c r="B189" i="1"/>
  <c r="C216" i="1"/>
  <c r="B216" i="1"/>
  <c r="C241" i="1"/>
  <c r="B241" i="1"/>
  <c r="C231" i="1"/>
  <c r="B231" i="1"/>
  <c r="C178" i="1"/>
  <c r="B178" i="1"/>
  <c r="C215" i="1"/>
  <c r="B215" i="1"/>
  <c r="C214" i="1"/>
  <c r="B214" i="1"/>
  <c r="C213" i="1"/>
  <c r="B213" i="1"/>
  <c r="C177" i="1"/>
  <c r="B177" i="1"/>
  <c r="C129" i="1"/>
  <c r="B129" i="1"/>
  <c r="C188" i="1"/>
  <c r="B188" i="1"/>
  <c r="C147" i="1"/>
  <c r="B147" i="1"/>
  <c r="C253" i="1"/>
  <c r="B253" i="1"/>
  <c r="C92" i="1"/>
  <c r="B92" i="1"/>
  <c r="C176" i="1"/>
  <c r="B176" i="1"/>
  <c r="C187" i="1"/>
  <c r="B187" i="1"/>
  <c r="C175" i="1"/>
  <c r="B175" i="1"/>
  <c r="C186" i="1"/>
  <c r="B186" i="1"/>
  <c r="C252" i="1"/>
  <c r="B252" i="1"/>
  <c r="C251" i="1"/>
  <c r="B251" i="1"/>
  <c r="C240" i="1"/>
  <c r="B240" i="1"/>
  <c r="C250" i="1"/>
  <c r="B250" i="1"/>
  <c r="C91" i="1"/>
  <c r="B91" i="1"/>
  <c r="C90" i="1"/>
  <c r="B90" i="1"/>
  <c r="C89" i="1"/>
  <c r="B89" i="1"/>
  <c r="C174" i="1"/>
  <c r="B174" i="1"/>
  <c r="C185" i="1"/>
  <c r="B185" i="1"/>
  <c r="C88" i="1"/>
  <c r="B88" i="1"/>
  <c r="C230" i="1"/>
  <c r="B230" i="1"/>
  <c r="C212" i="1"/>
  <c r="B212" i="1"/>
  <c r="C211" i="1"/>
  <c r="B211" i="1"/>
  <c r="C210" i="1"/>
  <c r="B210" i="1"/>
  <c r="C209" i="1"/>
  <c r="B209" i="1"/>
  <c r="C184" i="1"/>
  <c r="B184" i="1"/>
  <c r="C208" i="1"/>
  <c r="B208" i="1"/>
  <c r="C183" i="1"/>
  <c r="B183" i="1"/>
  <c r="C173" i="1"/>
  <c r="B173" i="1"/>
  <c r="C146" i="1"/>
  <c r="B146" i="1"/>
  <c r="C172" i="1"/>
  <c r="B172" i="1"/>
  <c r="C128" i="1"/>
  <c r="B128" i="1"/>
  <c r="C87" i="1"/>
  <c r="B87" i="1"/>
  <c r="C127" i="1"/>
  <c r="B127" i="1"/>
  <c r="C126" i="1"/>
  <c r="B126" i="1"/>
  <c r="C125" i="1"/>
  <c r="B125" i="1"/>
  <c r="C86" i="1"/>
  <c r="B86" i="1"/>
  <c r="C85" i="1"/>
  <c r="B85" i="1"/>
  <c r="C124" i="1"/>
  <c r="B124" i="1"/>
  <c r="C123" i="1"/>
  <c r="B123" i="1"/>
  <c r="C84" i="1"/>
  <c r="B84" i="1"/>
  <c r="C122" i="1"/>
  <c r="B122" i="1"/>
  <c r="C83" i="1"/>
  <c r="B83" i="1"/>
  <c r="C171" i="1"/>
  <c r="B171" i="1"/>
  <c r="C170" i="1"/>
  <c r="B170" i="1"/>
  <c r="C121" i="1"/>
  <c r="B121" i="1"/>
  <c r="C145" i="1"/>
  <c r="B145" i="1"/>
  <c r="C120" i="1"/>
  <c r="B120" i="1"/>
  <c r="C182" i="1"/>
  <c r="B182" i="1"/>
  <c r="C169" i="1"/>
  <c r="B169" i="1"/>
  <c r="BQ1" i="1" l="1"/>
  <c r="BT1" i="1" s="1"/>
  <c r="C168" i="1" l="1"/>
  <c r="B168" i="1"/>
  <c r="C119" i="1"/>
  <c r="B119" i="1"/>
  <c r="C144" i="1"/>
  <c r="B144" i="1"/>
  <c r="C118" i="1"/>
  <c r="B118" i="1"/>
  <c r="C82" i="1"/>
  <c r="B82" i="1"/>
  <c r="C81" i="1"/>
  <c r="B81" i="1"/>
  <c r="C167" i="1"/>
  <c r="B167" i="1"/>
  <c r="C166" i="1"/>
  <c r="B166" i="1"/>
  <c r="C117" i="1"/>
  <c r="B117" i="1"/>
  <c r="C80" i="1"/>
  <c r="B80" i="1"/>
  <c r="C143" i="1"/>
  <c r="B143" i="1"/>
  <c r="C116" i="1"/>
  <c r="B116" i="1"/>
  <c r="C142" i="1"/>
  <c r="B142" i="1"/>
  <c r="C115" i="1"/>
  <c r="B115" i="1"/>
  <c r="C141" i="1"/>
  <c r="B141" i="1"/>
  <c r="C79" i="1"/>
  <c r="B79" i="1"/>
  <c r="C140" i="1"/>
  <c r="B140" i="1"/>
  <c r="C114" i="1"/>
  <c r="B114" i="1"/>
  <c r="C113" i="1"/>
  <c r="B113" i="1"/>
  <c r="C112" i="1"/>
  <c r="B112" i="1"/>
  <c r="C111" i="1"/>
  <c r="B111" i="1"/>
  <c r="C78" i="1"/>
  <c r="B78" i="1"/>
  <c r="C77" i="1"/>
  <c r="B77" i="1"/>
  <c r="C110" i="1"/>
  <c r="B110" i="1"/>
  <c r="C165" i="1"/>
  <c r="B165" i="1"/>
  <c r="C139" i="1"/>
  <c r="B139" i="1"/>
  <c r="C164" i="1"/>
  <c r="B164" i="1"/>
  <c r="C163" i="1"/>
  <c r="B163" i="1"/>
  <c r="C109" i="1"/>
  <c r="B109" i="1"/>
  <c r="C138" i="1"/>
  <c r="B138" i="1"/>
  <c r="C162" i="1"/>
  <c r="B162" i="1"/>
  <c r="C76" i="1"/>
  <c r="B76" i="1"/>
  <c r="C161" i="1"/>
  <c r="B161" i="1"/>
  <c r="C160" i="1"/>
  <c r="B160" i="1"/>
  <c r="C159" i="1"/>
  <c r="B159" i="1"/>
  <c r="C108" i="1"/>
  <c r="B108" i="1"/>
  <c r="C75" i="1"/>
  <c r="B75" i="1"/>
  <c r="C74" i="1"/>
  <c r="B74" i="1"/>
  <c r="C73" i="1"/>
  <c r="B73" i="1"/>
  <c r="C72" i="1"/>
  <c r="B72" i="1"/>
  <c r="C158" i="1"/>
  <c r="B158" i="1"/>
  <c r="C71" i="1"/>
  <c r="B71" i="1"/>
  <c r="C107" i="1"/>
  <c r="B107" i="1"/>
  <c r="C157" i="1"/>
  <c r="B157" i="1"/>
  <c r="C137" i="1"/>
  <c r="B137" i="1"/>
  <c r="C156" i="1"/>
  <c r="B156" i="1"/>
  <c r="C106" i="1"/>
  <c r="B106" i="1"/>
  <c r="C70" i="1"/>
  <c r="B70" i="1"/>
  <c r="C105" i="1"/>
  <c r="B105" i="1"/>
  <c r="C104" i="1"/>
  <c r="B104" i="1"/>
  <c r="C69" i="1"/>
  <c r="B69" i="1"/>
  <c r="C103" i="1"/>
  <c r="B103" i="1"/>
  <c r="C102" i="1"/>
  <c r="B102" i="1"/>
  <c r="C68" i="1"/>
  <c r="B68" i="1"/>
  <c r="C67" i="1"/>
  <c r="B67" i="1"/>
  <c r="C101" i="1"/>
  <c r="B101" i="1"/>
  <c r="C100" i="1"/>
  <c r="B100" i="1"/>
  <c r="C66" i="1"/>
  <c r="B66" i="1"/>
  <c r="C99" i="1"/>
  <c r="B99" i="1"/>
  <c r="C65" i="1"/>
  <c r="B65" i="1"/>
  <c r="C155" i="1"/>
  <c r="B155" i="1"/>
  <c r="C154" i="1"/>
  <c r="B154" i="1"/>
  <c r="C153" i="1"/>
  <c r="B153" i="1"/>
  <c r="C98" i="1"/>
  <c r="B98" i="1"/>
  <c r="C136" i="1"/>
  <c r="B136" i="1"/>
  <c r="C97" i="1"/>
  <c r="B97" i="1"/>
  <c r="C152" i="1"/>
  <c r="B152" i="1"/>
  <c r="B36" i="1" l="1"/>
  <c r="C36" i="1"/>
  <c r="B48" i="1"/>
  <c r="C48" i="1"/>
  <c r="B37" i="1"/>
  <c r="C37" i="1"/>
  <c r="B6" i="1"/>
  <c r="C6" i="1"/>
  <c r="B49" i="1"/>
  <c r="C49" i="1"/>
  <c r="B38" i="1"/>
  <c r="C38" i="1"/>
  <c r="B7" i="1"/>
  <c r="C7" i="1"/>
  <c r="B8" i="1"/>
  <c r="C8" i="1"/>
  <c r="B16" i="1"/>
  <c r="C16" i="1"/>
  <c r="B17" i="1"/>
  <c r="C17" i="1"/>
  <c r="B9" i="1"/>
  <c r="C9" i="1"/>
  <c r="B18" i="1"/>
  <c r="C18" i="1"/>
  <c r="B10" i="1"/>
  <c r="C10" i="1"/>
  <c r="B39" i="1"/>
  <c r="C39" i="1"/>
  <c r="B56" i="1"/>
  <c r="C56" i="1"/>
  <c r="B57" i="1"/>
  <c r="C57" i="1"/>
  <c r="B19" i="1"/>
  <c r="C19" i="1"/>
  <c r="B58" i="1"/>
  <c r="C58" i="1"/>
  <c r="B40" i="1"/>
  <c r="C40" i="1"/>
  <c r="B20" i="1"/>
  <c r="C20" i="1"/>
  <c r="B21" i="1"/>
  <c r="C21" i="1"/>
  <c r="B11" i="1"/>
  <c r="C11" i="1"/>
  <c r="B59" i="1"/>
  <c r="C59" i="1"/>
  <c r="B22" i="1"/>
  <c r="C22" i="1"/>
  <c r="B12" i="1"/>
  <c r="C12" i="1"/>
  <c r="B41" i="1"/>
  <c r="C41" i="1"/>
  <c r="B23" i="1"/>
  <c r="C23" i="1"/>
  <c r="B50" i="1"/>
  <c r="C50" i="1"/>
  <c r="B24" i="1"/>
  <c r="C24" i="1"/>
  <c r="B25" i="1"/>
  <c r="C25" i="1"/>
  <c r="B26" i="1"/>
  <c r="C26" i="1"/>
  <c r="B27" i="1"/>
  <c r="C27" i="1"/>
  <c r="B13" i="1"/>
  <c r="C13" i="1"/>
  <c r="B28" i="1"/>
  <c r="C28" i="1"/>
  <c r="B42" i="1"/>
  <c r="C42" i="1"/>
  <c r="B29" i="1"/>
  <c r="C29" i="1"/>
  <c r="B30" i="1"/>
  <c r="C30" i="1"/>
  <c r="B43" i="1"/>
  <c r="C43" i="1"/>
  <c r="B31" i="1"/>
  <c r="C31" i="1"/>
  <c r="B51" i="1"/>
  <c r="C51" i="1"/>
  <c r="B60" i="1"/>
  <c r="C60" i="1"/>
  <c r="B32" i="1"/>
  <c r="C32" i="1"/>
  <c r="B44" i="1"/>
  <c r="C44" i="1"/>
  <c r="B14" i="1"/>
  <c r="C14" i="1"/>
  <c r="B33" i="1"/>
  <c r="C33" i="1"/>
  <c r="B45" i="1"/>
  <c r="C45" i="1"/>
  <c r="B34" i="1"/>
  <c r="C34" i="1"/>
  <c r="B35" i="1"/>
  <c r="C35" i="1"/>
  <c r="B52" i="1"/>
  <c r="C52" i="1"/>
  <c r="B61" i="1"/>
  <c r="C61" i="1"/>
  <c r="B46" i="1"/>
  <c r="C46" i="1"/>
  <c r="B47" i="1"/>
  <c r="C47" i="1"/>
  <c r="B53" i="1"/>
  <c r="C53" i="1"/>
  <c r="B54" i="1"/>
  <c r="C54" i="1"/>
  <c r="B15" i="1"/>
  <c r="C15" i="1"/>
  <c r="B62" i="1"/>
  <c r="C62" i="1"/>
  <c r="B63" i="1"/>
  <c r="C63" i="1"/>
  <c r="B55" i="1"/>
  <c r="C55" i="1"/>
  <c r="B64" i="1"/>
  <c r="C64" i="1"/>
  <c r="BQ3" i="1"/>
  <c r="BQ4" i="1" s="1"/>
  <c r="BT3" i="1" l="1"/>
  <c r="BW3" i="1" s="1"/>
  <c r="BQ2" i="1"/>
  <c r="AL1" i="27"/>
  <c r="BU3" i="1" l="1"/>
  <c r="BV3" i="1"/>
  <c r="AM1" i="27"/>
  <c r="AK1" i="27"/>
  <c r="W1" i="27" l="1"/>
  <c r="P1" i="27"/>
  <c r="C1" i="26"/>
  <c r="BU1" i="1"/>
  <c r="BW1" i="1"/>
  <c r="BV1" i="1"/>
</calcChain>
</file>

<file path=xl/sharedStrings.xml><?xml version="1.0" encoding="utf-8"?>
<sst xmlns="http://schemas.openxmlformats.org/spreadsheetml/2006/main" count="2171" uniqueCount="604">
  <si>
    <t>Date</t>
  </si>
  <si>
    <t>Heure</t>
  </si>
  <si>
    <t>Numeroid</t>
  </si>
  <si>
    <t>produit</t>
  </si>
  <si>
    <t>Usager</t>
  </si>
  <si>
    <t>Source</t>
  </si>
  <si>
    <t>Dest.</t>
  </si>
  <si>
    <t>TypeTrx.</t>
  </si>
  <si>
    <t>Origine</t>
  </si>
  <si>
    <t>Quantite</t>
  </si>
  <si>
    <t>Cdrep</t>
  </si>
  <si>
    <t>Nbrrepare</t>
  </si>
  <si>
    <t>Prixun.</t>
  </si>
  <si>
    <t>Recette</t>
  </si>
  <si>
    <t>Usine</t>
  </si>
  <si>
    <t>Noterepare</t>
  </si>
  <si>
    <t>Noterepare2</t>
  </si>
  <si>
    <t>Reference</t>
  </si>
  <si>
    <t>Sem</t>
  </si>
  <si>
    <t>No.Prod</t>
  </si>
  <si>
    <t>Coutun.</t>
  </si>
  <si>
    <t>Coutstd</t>
  </si>
  <si>
    <t>2iemeref.</t>
  </si>
  <si>
    <t>Mois</t>
  </si>
  <si>
    <t>Jour</t>
  </si>
  <si>
    <t>Semaine du :</t>
  </si>
  <si>
    <t>au</t>
  </si>
  <si>
    <t>à</t>
  </si>
  <si>
    <t>aujourd'hui</t>
  </si>
  <si>
    <t>Colonne1</t>
  </si>
  <si>
    <t>15:35:20</t>
  </si>
  <si>
    <t>inspe203</t>
  </si>
  <si>
    <t>Cour</t>
  </si>
  <si>
    <t>MALSABLEE</t>
  </si>
  <si>
    <t>RCNTAB02095B</t>
  </si>
  <si>
    <t>2060</t>
  </si>
  <si>
    <t>35</t>
  </si>
  <si>
    <t>20183541</t>
  </si>
  <si>
    <t>15:21:06</t>
  </si>
  <si>
    <t>15:47:51</t>
  </si>
  <si>
    <t>11:51:38</t>
  </si>
  <si>
    <t>Hist</t>
  </si>
  <si>
    <t>ACCROCHEE</t>
  </si>
  <si>
    <t>RCNTRN07272BTPBF</t>
  </si>
  <si>
    <t>2260</t>
  </si>
  <si>
    <t>20182841</t>
  </si>
  <si>
    <t>16:09:13</t>
  </si>
  <si>
    <t>SIGCNDTABBAS</t>
  </si>
  <si>
    <t>2050</t>
  </si>
  <si>
    <t>20183542</t>
  </si>
  <si>
    <t>09:23:26</t>
  </si>
  <si>
    <t>RCHTRE03660BAATF</t>
  </si>
  <si>
    <t>2010</t>
  </si>
  <si>
    <t>20183434</t>
  </si>
  <si>
    <t>14:50:07</t>
  </si>
  <si>
    <t>FIUMER</t>
  </si>
  <si>
    <t>RGOTRN04242BVRDF</t>
  </si>
  <si>
    <t>2998</t>
  </si>
  <si>
    <t>20183516</t>
  </si>
  <si>
    <t>14:00:32</t>
  </si>
  <si>
    <t>RGOTRE04262BVDD1</t>
  </si>
  <si>
    <t>20183515</t>
  </si>
  <si>
    <t>09:14:59</t>
  </si>
  <si>
    <t>RGOTRE03648BVEBF</t>
  </si>
  <si>
    <t>20183514</t>
  </si>
  <si>
    <t>13:11:52</t>
  </si>
  <si>
    <t>RCNTRN06060BXTA1</t>
  </si>
  <si>
    <t>20183522</t>
  </si>
  <si>
    <t>14:30:44</t>
  </si>
  <si>
    <t>TACHE</t>
  </si>
  <si>
    <t>RGOTRN05454BVSBF</t>
  </si>
  <si>
    <t>20183517</t>
  </si>
  <si>
    <t>08:49:07</t>
  </si>
  <si>
    <t>RDOTRE04072BDFEF</t>
  </si>
  <si>
    <t>2000</t>
  </si>
  <si>
    <t>20183321</t>
  </si>
  <si>
    <t>11:03:03</t>
  </si>
  <si>
    <t>RGOTRE04282BVEDF</t>
  </si>
  <si>
    <t>20183513</t>
  </si>
  <si>
    <t>11:51:32</t>
  </si>
  <si>
    <t>GRAIN</t>
  </si>
  <si>
    <t>RCNTRN06060BXPB1</t>
  </si>
  <si>
    <t>20183534</t>
  </si>
  <si>
    <t>08:15:26</t>
  </si>
  <si>
    <t>super205</t>
  </si>
  <si>
    <t>SORTIEDEPAINTSHOP</t>
  </si>
  <si>
    <t>RGOTRE03648BVCDS</t>
  </si>
  <si>
    <t>20183622</t>
  </si>
  <si>
    <t>11:10:30</t>
  </si>
  <si>
    <t>POQUE</t>
  </si>
  <si>
    <t>RCNTRN04242BTPB1</t>
  </si>
  <si>
    <t>20183623</t>
  </si>
  <si>
    <t>16:39:04</t>
  </si>
  <si>
    <t>FENDUNONDETECTE</t>
  </si>
  <si>
    <t>RCNTRE04262BPGB1</t>
  </si>
  <si>
    <t>20183531</t>
  </si>
  <si>
    <t>08:51:21</t>
  </si>
  <si>
    <t>REATRE03866BEANF</t>
  </si>
  <si>
    <t>09:47:34</t>
  </si>
  <si>
    <t>RCNBAS01000NTP</t>
  </si>
  <si>
    <t>2062</t>
  </si>
  <si>
    <t>20183533</t>
  </si>
  <si>
    <t>15:29:57</t>
  </si>
  <si>
    <t>RHSTRE03868BPB61</t>
  </si>
  <si>
    <t>2040</t>
  </si>
  <si>
    <t>20183526</t>
  </si>
  <si>
    <t>14:09:36</t>
  </si>
  <si>
    <t>RGOTRN04848BVSD1</t>
  </si>
  <si>
    <t>16:49:07</t>
  </si>
  <si>
    <t>SIGHSTTREBAS</t>
  </si>
  <si>
    <t>20183523</t>
  </si>
  <si>
    <t>11:52:12</t>
  </si>
  <si>
    <t>RCNTSQ03636BEED1</t>
  </si>
  <si>
    <t>20183624</t>
  </si>
  <si>
    <t>15:55:28</t>
  </si>
  <si>
    <t>RGOTRE03860BVRD2</t>
  </si>
  <si>
    <t>20183528</t>
  </si>
  <si>
    <t>12:51:21</t>
  </si>
  <si>
    <t>RGOBAS01000NVS</t>
  </si>
  <si>
    <t>13:40:04</t>
  </si>
  <si>
    <t>EGRATIGNURE</t>
  </si>
  <si>
    <t>RCNTRN04848BXPB1</t>
  </si>
  <si>
    <t>2061</t>
  </si>
  <si>
    <t>20183538</t>
  </si>
  <si>
    <t>07:49:11</t>
  </si>
  <si>
    <t>RCNTOV04868BYYBF</t>
  </si>
  <si>
    <t>20183512</t>
  </si>
  <si>
    <t>07:49:42</t>
  </si>
  <si>
    <t>RCNTRN04848BXKBF</t>
  </si>
  <si>
    <t>20183543</t>
  </si>
  <si>
    <t>10:56:16</t>
  </si>
  <si>
    <t>PELURED'ORANGE</t>
  </si>
  <si>
    <t>RCNTRE03860BTIC1</t>
  </si>
  <si>
    <t>13:15:35</t>
  </si>
  <si>
    <t>RCNTRN04848BXCC1</t>
  </si>
  <si>
    <t>20183525</t>
  </si>
  <si>
    <t>11:31:27</t>
  </si>
  <si>
    <t>RGOTRN04242BVSB1</t>
  </si>
  <si>
    <t>08:56:36</t>
  </si>
  <si>
    <t>RCNTRE03668BPGD1</t>
  </si>
  <si>
    <t>16:24:18</t>
  </si>
  <si>
    <t>RCNTRE03868BPGD2</t>
  </si>
  <si>
    <t>11:34:03</t>
  </si>
  <si>
    <t>RGOTRN04848BVRC1</t>
  </si>
  <si>
    <t>10:52:25</t>
  </si>
  <si>
    <t>08:56:28</t>
  </si>
  <si>
    <t>RGOTRE03860BVDC1</t>
  </si>
  <si>
    <t>10:53:27</t>
  </si>
  <si>
    <t>08:53:04</t>
  </si>
  <si>
    <t>RFATRE04892BFPTF</t>
  </si>
  <si>
    <t>20183527</t>
  </si>
  <si>
    <t>13:01:15</t>
  </si>
  <si>
    <t>RCNTRN05454BXTC1</t>
  </si>
  <si>
    <t>11:54:53</t>
  </si>
  <si>
    <t>RCNTRE04868BHDD1</t>
  </si>
  <si>
    <t>20183548</t>
  </si>
  <si>
    <t>09:33:38</t>
  </si>
  <si>
    <t>RCNTRE06040BHED1</t>
  </si>
  <si>
    <t>13:28:08</t>
  </si>
  <si>
    <t>RCNTRE03860BEED2</t>
  </si>
  <si>
    <t>16:19:40</t>
  </si>
  <si>
    <t>POIL</t>
  </si>
  <si>
    <t>RGOTRN04242BVRB1</t>
  </si>
  <si>
    <t>09:29:21</t>
  </si>
  <si>
    <t>RCNTBS04268BPBB1</t>
  </si>
  <si>
    <t>08:00:25</t>
  </si>
  <si>
    <t>08:09:04</t>
  </si>
  <si>
    <t>11:45:39</t>
  </si>
  <si>
    <t>20183524</t>
  </si>
  <si>
    <t>11:36:23</t>
  </si>
  <si>
    <t>RFATRN06060BHQT1</t>
  </si>
  <si>
    <t>09:06:06</t>
  </si>
  <si>
    <t>RHSTRE04288BXQ6F</t>
  </si>
  <si>
    <t>2240</t>
  </si>
  <si>
    <t>20183537</t>
  </si>
  <si>
    <t>09:51:49</t>
  </si>
  <si>
    <t>RHSTRE04268BMW6F</t>
  </si>
  <si>
    <t>10:42:31</t>
  </si>
  <si>
    <t>RCNTRN04242BPHBF</t>
  </si>
  <si>
    <t>11:01:54</t>
  </si>
  <si>
    <t>RCNTRE04268BEEC1</t>
  </si>
  <si>
    <t>20183536</t>
  </si>
  <si>
    <t>07:56:09</t>
  </si>
  <si>
    <t>16:24:57</t>
  </si>
  <si>
    <t>16:34:28</t>
  </si>
  <si>
    <t>FENDUMALREPARE</t>
  </si>
  <si>
    <t>20183440</t>
  </si>
  <si>
    <t>10:53:09</t>
  </si>
  <si>
    <t>RCNTRE03892BAADF</t>
  </si>
  <si>
    <t>2261</t>
  </si>
  <si>
    <t>11:31:52</t>
  </si>
  <si>
    <t>RCNTRE04262BHDD2</t>
  </si>
  <si>
    <t>08:15:20</t>
  </si>
  <si>
    <t>RGOTRE03860BVCAS</t>
  </si>
  <si>
    <t>20183545</t>
  </si>
  <si>
    <t>08:04:22</t>
  </si>
  <si>
    <t>RGOTRE03648BVEA1</t>
  </si>
  <si>
    <t>Semaine passée</t>
  </si>
  <si>
    <t>Type de défauts</t>
  </si>
  <si>
    <t>Procédure</t>
  </si>
  <si>
    <t>VALLON</t>
  </si>
  <si>
    <t>Impression procédure</t>
  </si>
  <si>
    <t>09:51:50</t>
  </si>
  <si>
    <t>super201</t>
  </si>
  <si>
    <t>36</t>
  </si>
  <si>
    <t>20183647</t>
  </si>
  <si>
    <t>13:53:24</t>
  </si>
  <si>
    <t>RFATRN04848BHQT1</t>
  </si>
  <si>
    <t>20182754</t>
  </si>
  <si>
    <t>13:00:38</t>
  </si>
  <si>
    <t>09:26:30</t>
  </si>
  <si>
    <t>RCNTRN04848BYYAF</t>
  </si>
  <si>
    <t>20183412</t>
  </si>
  <si>
    <t>08:21:00</t>
  </si>
  <si>
    <t>20183651</t>
  </si>
  <si>
    <t>09:36:58</t>
  </si>
  <si>
    <t>RGOTRE03860BVCA1</t>
  </si>
  <si>
    <t>20183653</t>
  </si>
  <si>
    <t>10:37:35</t>
  </si>
  <si>
    <t>RCNTRE03860BNNB2</t>
  </si>
  <si>
    <t>12:58:51</t>
  </si>
  <si>
    <t>09:47:51</t>
  </si>
  <si>
    <t>14:11:27</t>
  </si>
  <si>
    <t>RCNTRE04288BPBAF</t>
  </si>
  <si>
    <t>20183626</t>
  </si>
  <si>
    <t>14:17:21</t>
  </si>
  <si>
    <t>RGOTRE03860BVEB1</t>
  </si>
  <si>
    <t>20183521</t>
  </si>
  <si>
    <t>10:39:32</t>
  </si>
  <si>
    <t>20183632</t>
  </si>
  <si>
    <t>16:48:56</t>
  </si>
  <si>
    <t>RCNTRE04262BPGB2</t>
  </si>
  <si>
    <t>20183633</t>
  </si>
  <si>
    <t>15:23:13</t>
  </si>
  <si>
    <t>RCNTBS04268BXQB2</t>
  </si>
  <si>
    <t>09:10:21</t>
  </si>
  <si>
    <t>LIGNESDESABLAGE</t>
  </si>
  <si>
    <t>RGOTRN05454BVSB1</t>
  </si>
  <si>
    <t>20183637</t>
  </si>
  <si>
    <t>08:51:46</t>
  </si>
  <si>
    <t>RGOTRE04262BVSC1</t>
  </si>
  <si>
    <t>20183636</t>
  </si>
  <si>
    <t>15:36:45</t>
  </si>
  <si>
    <t>RCNTSQ03636BHDB1</t>
  </si>
  <si>
    <t>11:49:52</t>
  </si>
  <si>
    <t>10:52:32</t>
  </si>
  <si>
    <t>RGOTRN04242BVSD1</t>
  </si>
  <si>
    <t>20183638</t>
  </si>
  <si>
    <t>15:33:17</t>
  </si>
  <si>
    <t>GOUTTEDEGUN</t>
  </si>
  <si>
    <t>RCNTRN05454BXABF</t>
  </si>
  <si>
    <t>20183634</t>
  </si>
  <si>
    <t>07:52:52</t>
  </si>
  <si>
    <t>RCNTRN06060BBUB1</t>
  </si>
  <si>
    <t>08:30:51</t>
  </si>
  <si>
    <t>09:44:48</t>
  </si>
  <si>
    <t>RCNTRE04262BSIB1</t>
  </si>
  <si>
    <t>08:59:45</t>
  </si>
  <si>
    <t>15:47:45</t>
  </si>
  <si>
    <t>RFATRE03878BFPT1</t>
  </si>
  <si>
    <t>09:42:24</t>
  </si>
  <si>
    <t>RCNTRN05454BTXDF</t>
  </si>
  <si>
    <t>07:40:11</t>
  </si>
  <si>
    <t>RLOTRE04272BPXNF</t>
  </si>
  <si>
    <t>2030</t>
  </si>
  <si>
    <t>10:41:23</t>
  </si>
  <si>
    <t>RLOTRN04848BPXNF</t>
  </si>
  <si>
    <t>20183627</t>
  </si>
  <si>
    <t>10:47:19</t>
  </si>
  <si>
    <t>RGOTRE03876BVEDF</t>
  </si>
  <si>
    <t>13:34:42</t>
  </si>
  <si>
    <t>super202</t>
  </si>
  <si>
    <t>RCNTRE04268BHDTF</t>
  </si>
  <si>
    <t>2360</t>
  </si>
  <si>
    <t>20183546</t>
  </si>
  <si>
    <t>15:55:25</t>
  </si>
  <si>
    <t>RHSTRE04268BPG62</t>
  </si>
  <si>
    <t>16:53:14</t>
  </si>
  <si>
    <t>RCNTRE04268BXAB2</t>
  </si>
  <si>
    <t>20183642</t>
  </si>
  <si>
    <t>07:53:01</t>
  </si>
  <si>
    <t>09:14:22</t>
  </si>
  <si>
    <t>RCNTRN07272BXACF</t>
  </si>
  <si>
    <t>09:01:21</t>
  </si>
  <si>
    <t>RCNTRE03648BNNC1</t>
  </si>
  <si>
    <t>20183652</t>
  </si>
  <si>
    <t>16:07:44</t>
  </si>
  <si>
    <t>RCNTOV04262BXTDF</t>
  </si>
  <si>
    <t>20183553</t>
  </si>
  <si>
    <t>12:04:09</t>
  </si>
  <si>
    <t>RGOTRN05454BVRB1</t>
  </si>
  <si>
    <t>20183712</t>
  </si>
  <si>
    <t>12:50:35</t>
  </si>
  <si>
    <t>20183641</t>
  </si>
  <si>
    <t>14:55:30</t>
  </si>
  <si>
    <t>RCNTRE04262BTPT2</t>
  </si>
  <si>
    <t>2160</t>
  </si>
  <si>
    <t>07:36:23</t>
  </si>
  <si>
    <t>RFATRE04868BFBT1</t>
  </si>
  <si>
    <t>20183648</t>
  </si>
  <si>
    <t>11:54:08</t>
  </si>
  <si>
    <t>RCNTRE04268BPFB1</t>
  </si>
  <si>
    <t>08:08:36</t>
  </si>
  <si>
    <t>RFATRE04268BFAT2</t>
  </si>
  <si>
    <t>09:46:42</t>
  </si>
  <si>
    <t>08:38:00</t>
  </si>
  <si>
    <t>RCNTRE03864BTIA2</t>
  </si>
  <si>
    <t>20183635</t>
  </si>
  <si>
    <t>16:19:17</t>
  </si>
  <si>
    <t>RGOTRE03860BVAD1</t>
  </si>
  <si>
    <t>07:38:37</t>
  </si>
  <si>
    <t>07:50:56</t>
  </si>
  <si>
    <t>RCNTRN05454BXPD1</t>
  </si>
  <si>
    <t>08:24:51</t>
  </si>
  <si>
    <t>RCNTBS03868BPGB2</t>
  </si>
  <si>
    <t>16:31:15</t>
  </si>
  <si>
    <t>RGOTRE03860BVCD1</t>
  </si>
  <si>
    <t>20183643</t>
  </si>
  <si>
    <t>14:23:14</t>
  </si>
  <si>
    <t>RCNTRE04868BXTD2</t>
  </si>
  <si>
    <t>14:21:02</t>
  </si>
  <si>
    <t>09:22:05</t>
  </si>
  <si>
    <t>RCNTRN06060BXPA1</t>
  </si>
  <si>
    <t>20183625</t>
  </si>
  <si>
    <t>09:18:13</t>
  </si>
  <si>
    <t>RCNTRN03636BYYAF</t>
  </si>
  <si>
    <t>20183644</t>
  </si>
  <si>
    <t>15:20:15</t>
  </si>
  <si>
    <t>RDOTRE03660BDFEF</t>
  </si>
  <si>
    <t>16:36:42</t>
  </si>
  <si>
    <t>RGOTRN04848BVRB1</t>
  </si>
  <si>
    <t>09:11:59</t>
  </si>
  <si>
    <t>RCNTBS03648BPHB1</t>
  </si>
  <si>
    <t>08:10:48</t>
  </si>
  <si>
    <t>RGOTRN04242BVEB1</t>
  </si>
  <si>
    <t>07:31:33</t>
  </si>
  <si>
    <t>RFATRN05454BHQT1</t>
  </si>
  <si>
    <t>13:22:23</t>
  </si>
  <si>
    <t>08:00:30</t>
  </si>
  <si>
    <t>RCNTRE04268BXAD1</t>
  </si>
  <si>
    <t>09:48:40</t>
  </si>
  <si>
    <t>RGOTOV04262BVSDF</t>
  </si>
  <si>
    <t>20183654</t>
  </si>
  <si>
    <t>12:49:53</t>
  </si>
  <si>
    <t>SERTOPTABLE</t>
  </si>
  <si>
    <t>20183550</t>
  </si>
  <si>
    <t>10:20:57</t>
  </si>
  <si>
    <t>08:15:03</t>
  </si>
  <si>
    <t>07:39:10</t>
  </si>
  <si>
    <t>20183630</t>
  </si>
  <si>
    <t>10:45:58</t>
  </si>
  <si>
    <t>20183620</t>
  </si>
  <si>
    <t>09:06:43</t>
  </si>
  <si>
    <t>20183640</t>
  </si>
  <si>
    <t>=</t>
  </si>
  <si>
    <t>Dernière ligne tableau</t>
  </si>
  <si>
    <t>11:38:40</t>
  </si>
  <si>
    <t>37</t>
  </si>
  <si>
    <t>12:53:31</t>
  </si>
  <si>
    <t>RCNTRN06060BSIDF</t>
  </si>
  <si>
    <t>20183717</t>
  </si>
  <si>
    <t>11:46:59</t>
  </si>
  <si>
    <t>10:28:50</t>
  </si>
  <si>
    <t>RCNTSQ04848BELDF</t>
  </si>
  <si>
    <t>20183715</t>
  </si>
  <si>
    <t>10:47:21</t>
  </si>
  <si>
    <t>RCNTRE03868BXPT1</t>
  </si>
  <si>
    <t>20183724</t>
  </si>
  <si>
    <t>15:41:45</t>
  </si>
  <si>
    <t>08:30:38</t>
  </si>
  <si>
    <t>SIGCHDTREPAT</t>
  </si>
  <si>
    <t>20183723</t>
  </si>
  <si>
    <t>09:41:51</t>
  </si>
  <si>
    <t>RCNTOV04868BTPA2</t>
  </si>
  <si>
    <t>08:05:43</t>
  </si>
  <si>
    <t>RGOTOV04262BVCAF</t>
  </si>
  <si>
    <t>20183728</t>
  </si>
  <si>
    <t>08:04:07</t>
  </si>
  <si>
    <t>RCNTRN04848BXPDF</t>
  </si>
  <si>
    <t>07:46:35</t>
  </si>
  <si>
    <t>MANQUEDEBATIS</t>
  </si>
  <si>
    <t>RCNTRE04262BEEB2</t>
  </si>
  <si>
    <t>20183748</t>
  </si>
  <si>
    <t>14:28:57</t>
  </si>
  <si>
    <t>RGOTRE03648BVECS</t>
  </si>
  <si>
    <t>20183751</t>
  </si>
  <si>
    <t>09:00:41</t>
  </si>
  <si>
    <t>RGOTRE04262BVEB1</t>
  </si>
  <si>
    <t>20183752</t>
  </si>
  <si>
    <t>08:54:27</t>
  </si>
  <si>
    <t>RCNTRN06060BYYDF</t>
  </si>
  <si>
    <t>09:21:09</t>
  </si>
  <si>
    <t>RGOTRE03648BVAB1</t>
  </si>
  <si>
    <t>11:18:22</t>
  </si>
  <si>
    <t>07:51:14</t>
  </si>
  <si>
    <t>RCNTBS03868BPGC2</t>
  </si>
  <si>
    <t>08:20:25</t>
  </si>
  <si>
    <t>10:32:52</t>
  </si>
  <si>
    <t>20183726</t>
  </si>
  <si>
    <t>13:13:19</t>
  </si>
  <si>
    <t>RGOTRE03648BVED1</t>
  </si>
  <si>
    <t>16:13:29</t>
  </si>
  <si>
    <t>16:08:57</t>
  </si>
  <si>
    <t>RGOTOV04868BVAAF</t>
  </si>
  <si>
    <t>20183735</t>
  </si>
  <si>
    <t>12:50:24</t>
  </si>
  <si>
    <t>RGOTRN04242BVSA1</t>
  </si>
  <si>
    <t>08:46:00</t>
  </si>
  <si>
    <t>RDOTRN04848BDFEF</t>
  </si>
  <si>
    <t>07:38:33</t>
  </si>
  <si>
    <t>20183713</t>
  </si>
  <si>
    <t>07:56:12</t>
  </si>
  <si>
    <t>BULLES(BALLOUNES)</t>
  </si>
  <si>
    <t>RCNTRN04848BXPC1</t>
  </si>
  <si>
    <t>07:56:15</t>
  </si>
  <si>
    <t>09:41:14</t>
  </si>
  <si>
    <t>07:58:04</t>
  </si>
  <si>
    <t>12:55:46</t>
  </si>
  <si>
    <t>RCNTRE03860BHDD1</t>
  </si>
  <si>
    <t>20183718</t>
  </si>
  <si>
    <t>08:39:19</t>
  </si>
  <si>
    <t>20183725</t>
  </si>
  <si>
    <t>08:53:30</t>
  </si>
  <si>
    <t>RCNMIS01800B</t>
  </si>
  <si>
    <t>2700</t>
  </si>
  <si>
    <t>09:48:29</t>
  </si>
  <si>
    <t>RCNTRE04262BTPB1</t>
  </si>
  <si>
    <t>13:08:52</t>
  </si>
  <si>
    <t>RCNTRN04242BXCA1</t>
  </si>
  <si>
    <t>15:16:13</t>
  </si>
  <si>
    <t>RCNTRN04242BTPCF</t>
  </si>
  <si>
    <t>20183741</t>
  </si>
  <si>
    <t>09:09:58</t>
  </si>
  <si>
    <t>12:55:17</t>
  </si>
  <si>
    <t>RHSTOV04676BMW61</t>
  </si>
  <si>
    <t>15:45:32</t>
  </si>
  <si>
    <t>RCNTBS03868BEED2</t>
  </si>
  <si>
    <t>10:25:46</t>
  </si>
  <si>
    <t>RCNTRE03868BNNBF</t>
  </si>
  <si>
    <t>20183714</t>
  </si>
  <si>
    <t>09:31:20</t>
  </si>
  <si>
    <t>14:24:11</t>
  </si>
  <si>
    <t>RCNTRN05454BHDDF</t>
  </si>
  <si>
    <t>20183722</t>
  </si>
  <si>
    <t>09:41:12</t>
  </si>
  <si>
    <t>20183731</t>
  </si>
  <si>
    <t>14:07:20</t>
  </si>
  <si>
    <t>13:16:02</t>
  </si>
  <si>
    <t>RGOTRN04242BVTCF</t>
  </si>
  <si>
    <t>11:50:39</t>
  </si>
  <si>
    <t>RGOTRN04848BVTB1</t>
  </si>
  <si>
    <t>13:31:44</t>
  </si>
  <si>
    <t>09:21:53</t>
  </si>
  <si>
    <t>RDOBAS01005NDP</t>
  </si>
  <si>
    <t>2205</t>
  </si>
  <si>
    <t>16:12:38</t>
  </si>
  <si>
    <t>RCNTSQ04848BSITF</t>
  </si>
  <si>
    <t>08:44:51</t>
  </si>
  <si>
    <t>RCNTRN05454BXPA1</t>
  </si>
  <si>
    <t>20183733</t>
  </si>
  <si>
    <t>16:15:53</t>
  </si>
  <si>
    <t>RGOTRN04848BVSA1</t>
  </si>
  <si>
    <t>11:45:35</t>
  </si>
  <si>
    <t>RGOTRE03648BVEDS</t>
  </si>
  <si>
    <t>20183716</t>
  </si>
  <si>
    <t>12:50:08</t>
  </si>
  <si>
    <t>RCNTOV04262BTDA1</t>
  </si>
  <si>
    <t>09:14:12</t>
  </si>
  <si>
    <t>10:43:36</t>
  </si>
  <si>
    <t>RCHTRN04848BTPN1</t>
  </si>
  <si>
    <t>16:47:58</t>
  </si>
  <si>
    <t>RCNTRE04268BPFA2</t>
  </si>
  <si>
    <t>16:00:40</t>
  </si>
  <si>
    <t>11:55:38</t>
  </si>
  <si>
    <t>RGOTRN04242BVRBF</t>
  </si>
  <si>
    <t>10:23:54</t>
  </si>
  <si>
    <t>RCNTRE04262BXTB2</t>
  </si>
  <si>
    <t>20183711</t>
  </si>
  <si>
    <t>07:55:14</t>
  </si>
  <si>
    <t>CONTOURCROCHE</t>
  </si>
  <si>
    <t>RCNTOV04262BXPAF</t>
  </si>
  <si>
    <t>20183747</t>
  </si>
  <si>
    <t>15:53:50</t>
  </si>
  <si>
    <t>RCNTOV04868BSIC2</t>
  </si>
  <si>
    <t>20183721</t>
  </si>
  <si>
    <t>07:38:16</t>
  </si>
  <si>
    <t>RCNTRE03880BMTDF</t>
  </si>
  <si>
    <t>11:20:43</t>
  </si>
  <si>
    <t>20183811</t>
  </si>
  <si>
    <t>11:25:51</t>
  </si>
  <si>
    <t>RCNTRN06060BTPD1</t>
  </si>
  <si>
    <t>20183746</t>
  </si>
  <si>
    <t>09:38:42</t>
  </si>
  <si>
    <t>RCNTRN04242BXQDF</t>
  </si>
  <si>
    <t>13:18:56</t>
  </si>
  <si>
    <t>SERTABLE</t>
  </si>
  <si>
    <t>11:52:17</t>
  </si>
  <si>
    <t>RCNTRE04268BPGD2</t>
  </si>
  <si>
    <t>12:51:59</t>
  </si>
  <si>
    <t>RGOTRE03648BVCD1</t>
  </si>
  <si>
    <t>20183719</t>
  </si>
  <si>
    <t>13:46:01</t>
  </si>
  <si>
    <t>08:09:19</t>
  </si>
  <si>
    <t>14:45:54</t>
  </si>
  <si>
    <t>20183650</t>
  </si>
  <si>
    <t>14:45:58</t>
  </si>
  <si>
    <t>08:48:22</t>
  </si>
  <si>
    <t>RCNTRN04242BXPDF</t>
  </si>
  <si>
    <t>20183753</t>
  </si>
  <si>
    <t>16:53:25</t>
  </si>
  <si>
    <t>RGOTOV04262BVCBF</t>
  </si>
  <si>
    <t>09:28:45</t>
  </si>
  <si>
    <t>15:22:54</t>
  </si>
  <si>
    <t>20183710</t>
  </si>
  <si>
    <t>14:20:25</t>
  </si>
  <si>
    <t>RCNTRE04268BAAB1</t>
  </si>
  <si>
    <t>20183743</t>
  </si>
  <si>
    <t>13:49:47</t>
  </si>
  <si>
    <t>RHSTRN04242BXQ6F</t>
  </si>
  <si>
    <t>20183629</t>
  </si>
  <si>
    <t>13:51:31</t>
  </si>
  <si>
    <t>14:25:27</t>
  </si>
  <si>
    <t>RFATRE04268BFAT1</t>
  </si>
  <si>
    <t>14:00:52</t>
  </si>
  <si>
    <t>20183730</t>
  </si>
  <si>
    <t>11:17:04</t>
  </si>
  <si>
    <t>RCNTRN05454BXCC1</t>
  </si>
  <si>
    <t>20183745</t>
  </si>
  <si>
    <t>07:58:27</t>
  </si>
  <si>
    <t>20183740</t>
  </si>
  <si>
    <t>09:44:02</t>
  </si>
  <si>
    <t>semaine passée no:</t>
  </si>
  <si>
    <t>10:53:42</t>
  </si>
  <si>
    <t>RCNTRE04268BPFT1</t>
  </si>
  <si>
    <t>38</t>
  </si>
  <si>
    <t>20183813</t>
  </si>
  <si>
    <t>11:51:01</t>
  </si>
  <si>
    <t>09:44:33</t>
  </si>
  <si>
    <t>RCNTSQ06060BEEAF</t>
  </si>
  <si>
    <t>20183823</t>
  </si>
  <si>
    <t>16:00:34</t>
  </si>
  <si>
    <t>RCNTRE04268BPKTF</t>
  </si>
  <si>
    <t>20183814</t>
  </si>
  <si>
    <t>08:15:36</t>
  </si>
  <si>
    <t>20183816</t>
  </si>
  <si>
    <t>09:50:39</t>
  </si>
  <si>
    <t>RCNTOV04262BXPA2</t>
  </si>
  <si>
    <t>08:30:40</t>
  </si>
  <si>
    <t>RCNTRN04848BXKB1</t>
  </si>
  <si>
    <t>20183815</t>
  </si>
  <si>
    <t>08:49:24</t>
  </si>
  <si>
    <t>RCNTBS03868BPBC2</t>
  </si>
  <si>
    <t>15:41:22</t>
  </si>
  <si>
    <t>RCNTOV04868BXTDF</t>
  </si>
  <si>
    <t>13:31:48</t>
  </si>
  <si>
    <t>RGOTRE03860BVAB1</t>
  </si>
  <si>
    <t>16:26:40</t>
  </si>
  <si>
    <t>RCNTOV04868BXTB2</t>
  </si>
  <si>
    <t>20183818</t>
  </si>
  <si>
    <t>14:54:54</t>
  </si>
  <si>
    <t>RCNTRE03864BEET1</t>
  </si>
  <si>
    <t>16:38:23</t>
  </si>
  <si>
    <t>RCNTRE04268BPBDF</t>
  </si>
  <si>
    <t>09:35:29</t>
  </si>
  <si>
    <t>RCNTRE04262BHAB2</t>
  </si>
  <si>
    <t>20183821</t>
  </si>
  <si>
    <t>08:28:03</t>
  </si>
  <si>
    <t>07:48:09</t>
  </si>
  <si>
    <t>RCNTBS04868BTXD2</t>
  </si>
  <si>
    <t>20183817</t>
  </si>
  <si>
    <t>08:09:40</t>
  </si>
  <si>
    <t>RCNTRE04262BPBC1</t>
  </si>
  <si>
    <t>08:04:50</t>
  </si>
  <si>
    <t>09:13:53</t>
  </si>
  <si>
    <t>RGOTRE03860BVAB2</t>
  </si>
  <si>
    <t>08:58:01</t>
  </si>
  <si>
    <t>14:38:58</t>
  </si>
  <si>
    <t>RCNTRE03884BHDTF</t>
  </si>
  <si>
    <t>11:25:23</t>
  </si>
  <si>
    <t>14:00:47</t>
  </si>
  <si>
    <t>08:21:07</t>
  </si>
  <si>
    <t>08:04:25</t>
  </si>
  <si>
    <t>RCNTBS04268BNNC2</t>
  </si>
  <si>
    <t>10:51:55</t>
  </si>
  <si>
    <t>13:02:12</t>
  </si>
  <si>
    <t>RCNTOV04262BPGBF</t>
  </si>
  <si>
    <t>08:08:40</t>
  </si>
  <si>
    <t>RCNTRN04848BTPB1</t>
  </si>
  <si>
    <t>11:08:21</t>
  </si>
  <si>
    <t>20183824</t>
  </si>
  <si>
    <t>08:07:12</t>
  </si>
  <si>
    <t>RGOTRN05454BVCA1</t>
  </si>
  <si>
    <t>20183812</t>
  </si>
  <si>
    <t>08:36:30</t>
  </si>
  <si>
    <t>20183750</t>
  </si>
  <si>
    <t>Aujourd'hui:</t>
  </si>
  <si>
    <t>le</t>
  </si>
  <si>
    <t>Aujourd'hui :</t>
  </si>
  <si>
    <t>1er jour de l'année</t>
  </si>
  <si>
    <t>11:46:51</t>
  </si>
  <si>
    <t>11:18:25</t>
  </si>
  <si>
    <t>11:29:20</t>
  </si>
  <si>
    <t>RCNTRE03648BEED1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</si>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</sst>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F800]dddd\,\ mmmm\ dd\,\ yyyy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20"/>
      <color rgb="FFFF000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000000"/>
      <name val="Calibri"/>
      <family val="2"/>
    </font>
    <font>
      <b/>
      <sz val="14"/>
      <color rgb="FFFF0000"/>
      <name val="Calibri"/>
      <family val="2"/>
    </font>
    <font>
      <b/>
      <sz val="22"/>
      <color rgb="FF0070C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20"/>
      <color rgb="FF00B050"/>
      <name val="Calibri"/>
      <family val="2"/>
      <scheme val="minor"/>
    </font>
    <font>
      <u/>
      <sz val="11"/>
      <color rgb="FFFF000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theme="4"/>
      </patternFill>
    </fill>
    <fill>
      <patternFill patternType="solid">
        <fgColor rgb="FFFF2121"/>
        <bgColor indexed="64"/>
      </patternFill>
    </fill>
    <fill>
      <patternFill patternType="solid">
        <fgColor rgb="FFFF5757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 tint="0.3999755851924192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6" fillId="34" borderId="11">
      <alignment horizontal="left"/>
    </xf>
    <xf numFmtId="0" fontId="1" fillId="35" borderId="11">
      <alignment horizontal="left"/>
    </xf>
    <xf numFmtId="0" fontId="26" fillId="0" borderId="0" applyNumberFormat="0" applyFill="0" applyBorder="0" applyAlignment="0" applyProtection="0"/>
  </cellStyleXfs>
  <cellXfs count="100">
    <xf numFmtId="0" fontId="0" fillId="0" borderId="0" xfId="0"/>
    <xf numFmtId="0" fontId="0" fillId="0" borderId="0" xfId="0" pivotButton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13" fillId="33" borderId="10" xfId="0" applyNumberFormat="1" applyFont="1" applyFill="1" applyBorder="1" applyAlignment="1">
      <alignment horizontal="center"/>
    </xf>
    <xf numFmtId="0" fontId="13" fillId="33" borderId="0" xfId="0" applyFont="1" applyFill="1" applyBorder="1" applyAlignment="1">
      <alignment horizontal="center"/>
    </xf>
    <xf numFmtId="1" fontId="13" fillId="33" borderId="0" xfId="0" applyNumberFormat="1" applyFont="1" applyFill="1" applyBorder="1" applyAlignment="1">
      <alignment horizontal="center"/>
    </xf>
    <xf numFmtId="0" fontId="18" fillId="0" borderId="0" xfId="0" applyFont="1"/>
    <xf numFmtId="14" fontId="0" fillId="0" borderId="17" xfId="0" applyNumberFormat="1" applyBorder="1"/>
    <xf numFmtId="0" fontId="13" fillId="33" borderId="0" xfId="0" applyFont="1" applyFill="1" applyAlignment="1">
      <alignment horizontal="center"/>
    </xf>
    <xf numFmtId="14" fontId="0" fillId="36" borderId="15" xfId="0" applyNumberFormat="1" applyFill="1" applyBorder="1" applyAlignment="1">
      <alignment horizontal="center" vertical="center"/>
    </xf>
    <xf numFmtId="14" fontId="0" fillId="36" borderId="0" xfId="0" applyNumberFormat="1" applyFill="1" applyBorder="1" applyAlignment="1">
      <alignment horizontal="center" vertical="center"/>
    </xf>
    <xf numFmtId="0" fontId="0" fillId="36" borderId="15" xfId="0" applyNumberFormat="1" applyFill="1" applyBorder="1" applyAlignment="1">
      <alignment horizontal="center" vertical="center"/>
    </xf>
    <xf numFmtId="0" fontId="0" fillId="36" borderId="0" xfId="0" applyNumberFormat="1" applyFill="1" applyBorder="1" applyAlignment="1">
      <alignment horizontal="center" vertical="center"/>
    </xf>
    <xf numFmtId="0" fontId="0" fillId="36" borderId="0" xfId="0" applyNumberFormat="1" applyFill="1" applyAlignment="1">
      <alignment horizontal="center" vertical="center"/>
    </xf>
    <xf numFmtId="49" fontId="0" fillId="36" borderId="15" xfId="0" applyNumberFormat="1" applyFill="1" applyBorder="1" applyAlignment="1">
      <alignment horizontal="center" vertical="center"/>
    </xf>
    <xf numFmtId="49" fontId="0" fillId="36" borderId="0" xfId="0" applyNumberFormat="1" applyFill="1" applyBorder="1" applyAlignment="1">
      <alignment horizontal="center" vertical="center"/>
    </xf>
    <xf numFmtId="49" fontId="0" fillId="36" borderId="0" xfId="0" applyNumberFormat="1" applyFill="1" applyAlignment="1">
      <alignment horizontal="center" vertical="center"/>
    </xf>
    <xf numFmtId="49" fontId="0" fillId="36" borderId="15" xfId="0" applyNumberFormat="1" applyFill="1" applyBorder="1" applyAlignment="1">
      <alignment horizontal="center"/>
    </xf>
    <xf numFmtId="49" fontId="0" fillId="36" borderId="0" xfId="0" applyNumberFormat="1" applyFill="1" applyBorder="1" applyAlignment="1">
      <alignment horizontal="center"/>
    </xf>
    <xf numFmtId="0" fontId="0" fillId="0" borderId="16" xfId="0" applyFont="1" applyBorder="1"/>
    <xf numFmtId="0" fontId="1" fillId="35" borderId="16" xfId="43" applyBorder="1">
      <alignment horizontal="left"/>
    </xf>
    <xf numFmtId="0" fontId="26" fillId="0" borderId="0" xfId="44"/>
    <xf numFmtId="0" fontId="27" fillId="0" borderId="0" xfId="0" applyFont="1" applyAlignment="1">
      <alignment horizontal="center"/>
    </xf>
    <xf numFmtId="0" fontId="0" fillId="37" borderId="0" xfId="0" applyFill="1"/>
    <xf numFmtId="0" fontId="20" fillId="34" borderId="11" xfId="42" applyFont="1" applyAlignment="1">
      <alignment horizontal="center" vertical="center"/>
    </xf>
    <xf numFmtId="0" fontId="21" fillId="0" borderId="0" xfId="0" applyFont="1"/>
    <xf numFmtId="0" fontId="25" fillId="0" borderId="0" xfId="0" applyFont="1" applyAlignment="1">
      <alignment vertical="center"/>
    </xf>
    <xf numFmtId="0" fontId="0" fillId="0" borderId="0" xfId="0"/>
    <xf numFmtId="14" fontId="0" fillId="0" borderId="26" xfId="0" applyNumberFormat="1" applyBorder="1"/>
    <xf numFmtId="0" fontId="16" fillId="0" borderId="23" xfId="0" applyFont="1" applyBorder="1" applyAlignment="1">
      <alignment horizontal="center"/>
    </xf>
    <xf numFmtId="14" fontId="14" fillId="0" borderId="24" xfId="0" applyNumberFormat="1" applyFont="1" applyBorder="1" applyAlignment="1">
      <alignment horizontal="center"/>
    </xf>
    <xf numFmtId="0" fontId="0" fillId="0" borderId="19" xfId="0" applyNumberFormat="1" applyBorder="1" applyAlignment="1">
      <alignment horizontal="center" vertical="center"/>
    </xf>
    <xf numFmtId="0" fontId="0" fillId="0" borderId="0" xfId="0"/>
    <xf numFmtId="1" fontId="0" fillId="0" borderId="30" xfId="0" applyNumberFormat="1" applyBorder="1" applyAlignment="1">
      <alignment horizontal="center"/>
    </xf>
    <xf numFmtId="1" fontId="0" fillId="0" borderId="31" xfId="0" applyNumberFormat="1" applyBorder="1" applyAlignment="1">
      <alignment horizontal="center"/>
    </xf>
    <xf numFmtId="14" fontId="0" fillId="0" borderId="32" xfId="0" applyNumberFormat="1" applyBorder="1" applyAlignment="1">
      <alignment horizontal="center"/>
    </xf>
    <xf numFmtId="1" fontId="0" fillId="0" borderId="33" xfId="0" applyNumberFormat="1" applyBorder="1" applyAlignment="1">
      <alignment horizontal="center"/>
    </xf>
    <xf numFmtId="14" fontId="0" fillId="0" borderId="34" xfId="0" applyNumberFormat="1" applyBorder="1" applyAlignment="1">
      <alignment horizontal="center"/>
    </xf>
    <xf numFmtId="14" fontId="0" fillId="0" borderId="30" xfId="0" applyNumberForma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3" xfId="0" applyNumberFormat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5" xfId="0" applyBorder="1" applyAlignment="1">
      <alignment vertical="center"/>
    </xf>
    <xf numFmtId="0" fontId="24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164" fontId="30" fillId="0" borderId="0" xfId="0" applyNumberFormat="1" applyFont="1" applyBorder="1" applyAlignment="1"/>
    <xf numFmtId="0" fontId="19" fillId="0" borderId="0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14" fontId="17" fillId="0" borderId="21" xfId="0" applyNumberFormat="1" applyFont="1" applyBorder="1" applyAlignment="1">
      <alignment horizontal="center" vertical="center"/>
    </xf>
    <xf numFmtId="14" fontId="17" fillId="0" borderId="40" xfId="0" applyNumberFormat="1" applyFont="1" applyBorder="1" applyAlignment="1">
      <alignment horizontal="center" vertical="center"/>
    </xf>
    <xf numFmtId="14" fontId="16" fillId="0" borderId="0" xfId="0" applyNumberFormat="1" applyFont="1" applyBorder="1" applyAlignment="1">
      <alignment horizontal="center"/>
    </xf>
    <xf numFmtId="49" fontId="20" fillId="0" borderId="0" xfId="0" applyNumberFormat="1" applyFont="1" applyBorder="1" applyAlignment="1">
      <alignment horizontal="right"/>
    </xf>
    <xf numFmtId="0" fontId="33" fillId="0" borderId="29" xfId="0" applyNumberFormat="1" applyFont="1" applyBorder="1" applyAlignment="1">
      <alignment horizontal="center" vertical="center"/>
    </xf>
    <xf numFmtId="0" fontId="33" fillId="0" borderId="41" xfId="0" applyFont="1" applyBorder="1" applyAlignment="1">
      <alignment horizontal="center" vertical="center"/>
    </xf>
    <xf numFmtId="164" fontId="30" fillId="0" borderId="13" xfId="0" applyNumberFormat="1" applyFont="1" applyBorder="1" applyAlignment="1">
      <alignment horizontal="center" vertical="center"/>
    </xf>
    <xf numFmtId="0" fontId="26" fillId="35" borderId="40" xfId="44" applyFill="1" applyBorder="1" applyAlignment="1">
      <alignment horizontal="left"/>
    </xf>
    <xf numFmtId="0" fontId="20" fillId="34" borderId="44" xfId="42" applyFont="1" applyBorder="1" applyAlignment="1">
      <alignment horizontal="center" vertical="center"/>
    </xf>
    <xf numFmtId="0" fontId="0" fillId="0" borderId="27" xfId="0" applyFont="1" applyBorder="1"/>
    <xf numFmtId="0" fontId="1" fillId="35" borderId="27" xfId="43" applyBorder="1">
      <alignment horizontal="left"/>
    </xf>
    <xf numFmtId="0" fontId="0" fillId="35" borderId="27" xfId="43" applyFont="1" applyBorder="1">
      <alignment horizontal="left"/>
    </xf>
    <xf numFmtId="0" fontId="16" fillId="0" borderId="25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14" fontId="17" fillId="0" borderId="20" xfId="0" applyNumberFormat="1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14" fontId="16" fillId="0" borderId="0" xfId="0" applyNumberFormat="1" applyFont="1" applyAlignment="1">
      <alignment horizontal="center" vertical="center"/>
    </xf>
    <xf numFmtId="0" fontId="14" fillId="0" borderId="27" xfId="0" applyFont="1" applyBorder="1"/>
    <xf numFmtId="0" fontId="34" fillId="0" borderId="0" xfId="44" applyFont="1"/>
    <xf numFmtId="0" fontId="14" fillId="0" borderId="16" xfId="0" applyFont="1" applyBorder="1"/>
    <xf numFmtId="0" fontId="16" fillId="0" borderId="37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/>
    </xf>
    <xf numFmtId="164" fontId="33" fillId="0" borderId="41" xfId="0" applyNumberFormat="1" applyFont="1" applyBorder="1" applyAlignment="1">
      <alignment horizontal="center" vertical="center"/>
    </xf>
    <xf numFmtId="164" fontId="33" fillId="0" borderId="42" xfId="0" applyNumberFormat="1" applyFont="1" applyBorder="1" applyAlignment="1">
      <alignment horizontal="center" vertical="center"/>
    </xf>
    <xf numFmtId="164" fontId="30" fillId="0" borderId="13" xfId="0" applyNumberFormat="1" applyFont="1" applyBorder="1" applyAlignment="1">
      <alignment horizontal="center"/>
    </xf>
    <xf numFmtId="164" fontId="30" fillId="0" borderId="14" xfId="0" applyNumberFormat="1" applyFont="1" applyBorder="1" applyAlignment="1">
      <alignment horizontal="center"/>
    </xf>
    <xf numFmtId="0" fontId="0" fillId="0" borderId="0" xfId="0"/>
    <xf numFmtId="0" fontId="31" fillId="0" borderId="28" xfId="0" applyFont="1" applyBorder="1" applyAlignment="1">
      <alignment horizontal="center" vertical="center"/>
    </xf>
    <xf numFmtId="0" fontId="31" fillId="0" borderId="29" xfId="0" applyFont="1" applyBorder="1" applyAlignment="1">
      <alignment horizontal="center" vertical="center"/>
    </xf>
    <xf numFmtId="0" fontId="31" fillId="0" borderId="22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164" fontId="31" fillId="0" borderId="22" xfId="0" applyNumberFormat="1" applyFont="1" applyBorder="1" applyAlignment="1">
      <alignment horizontal="center" vertical="center"/>
    </xf>
    <xf numFmtId="164" fontId="31" fillId="0" borderId="43" xfId="0" applyNumberFormat="1" applyFont="1" applyBorder="1" applyAlignment="1">
      <alignment horizontal="center" vertical="center"/>
    </xf>
    <xf numFmtId="164" fontId="31" fillId="0" borderId="41" xfId="0" applyNumberFormat="1" applyFont="1" applyBorder="1" applyAlignment="1">
      <alignment horizontal="center" vertical="center"/>
    </xf>
    <xf numFmtId="164" fontId="31" fillId="0" borderId="42" xfId="0" applyNumberFormat="1" applyFont="1" applyBorder="1" applyAlignment="1">
      <alignment horizontal="center" vertical="center"/>
    </xf>
    <xf numFmtId="0" fontId="20" fillId="0" borderId="12" xfId="0" applyFont="1" applyBorder="1" applyAlignment="1">
      <alignment vertical="center"/>
    </xf>
    <xf numFmtId="0" fontId="20" fillId="0" borderId="13" xfId="0" applyFont="1" applyBorder="1" applyAlignment="1">
      <alignment vertical="center"/>
    </xf>
    <xf numFmtId="164" fontId="32" fillId="0" borderId="13" xfId="0" applyNumberFormat="1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64" fontId="32" fillId="0" borderId="14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left"/>
    </xf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lerte" xfId="43" xr:uid="{32FE0E5F-03F8-4C65-BBDA-E9850424518B}"/>
    <cellStyle name="Avertissement" xfId="14" builtinId="11" customBuiltin="1"/>
    <cellStyle name="Calcul" xfId="11" builtinId="22" customBuiltin="1"/>
    <cellStyle name="Carte de contrôle" xfId="42" xr:uid="{F94E1F67-1CC7-4CC5-B2B0-A4BB7C95DF8A}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4" builtinId="8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7">
    <dxf>
      <font>
        <b/>
      </font>
    </dxf>
    <dxf>
      <alignment vertical="center"/>
    </dxf>
    <dxf>
      <alignment horizontal="center"/>
    </dxf>
    <dxf>
      <border>
        <right style="thin">
          <color indexed="64"/>
        </right>
      </border>
    </dxf>
    <dxf>
      <font>
        <sz val="14"/>
      </font>
    </dxf>
    <dxf>
      <font>
        <b/>
      </font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9" formatCode="yyyy/mm/dd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top style="thin">
          <color theme="4" tint="0.39997558519241921"/>
        </top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ont>
        <b/>
        <i val="0"/>
        <color auto="1"/>
      </font>
      <fill>
        <patternFill>
          <fgColor rgb="FFFF4343"/>
        </patternFill>
      </fill>
      <border>
        <left style="thick">
          <color rgb="FFFF0000"/>
        </left>
        <right style="thick">
          <color rgb="FFFF0000"/>
        </right>
        <top style="thick">
          <color rgb="FFFF0000"/>
        </top>
        <bottom style="thick">
          <color rgb="FFFF0000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FF5353"/>
        </patternFill>
      </fill>
      <border>
        <left style="medium">
          <color rgb="FFFF0000"/>
        </left>
        <right style="medium">
          <color rgb="FFFF0000"/>
        </right>
        <top style="medium">
          <color rgb="FFFF0000"/>
        </top>
        <bottom style="medium">
          <color rgb="FFFF0000"/>
        </bottom>
        <vertical style="thin">
          <color theme="1"/>
        </vertical>
        <horizontal style="thin">
          <color theme="1"/>
        </horizontal>
      </border>
    </dxf>
    <dxf>
      <font>
        <b/>
        <i val="0"/>
      </font>
      <fill>
        <patternFill>
          <bgColor rgb="FFFF2929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bgColor auto="1"/>
        </patternFill>
      </fill>
      <border>
        <left style="medium">
          <color rgb="FFFF0000"/>
        </left>
        <right style="medium">
          <color rgb="FFFF0000"/>
        </right>
        <top style="medium">
          <color rgb="FFFF0000"/>
        </top>
        <bottom style="medium">
          <color rgb="FFFF0000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Carte de contrôle" table="0" count="4" xr9:uid="{FBC7BC82-4114-47D2-A029-A92092E3BC68}">
      <tableStyleElement type="wholeTable" dxfId="66"/>
      <tableStyleElement type="headerRow" dxfId="65"/>
      <tableStyleElement type="firstColumnStripe" dxfId="64"/>
      <tableStyleElement type="pageFieldLabels" dxfId="63"/>
    </tableStyle>
  </tableStyles>
  <colors>
    <mruColors>
      <color rgb="FFFF5757"/>
      <color rgb="FFFF3F3F"/>
      <color rgb="FFFF2121"/>
      <color rgb="FFFF2929"/>
      <color rgb="FFFF5353"/>
      <color rgb="FFFF3B3B"/>
      <color rgb="FFFF43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[Carte de contrôle (superviseurs) test.xlsm]Suivi Superviseurs!Suivi_Superviseur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 sz="2400" b="1"/>
              <a:t>Défauts</a:t>
            </a:r>
            <a:r>
              <a:rPr lang="fr-CA" sz="2400" b="1" baseline="0"/>
              <a:t> de la journée</a:t>
            </a:r>
            <a:r>
              <a:rPr lang="fr-CA" sz="2400" b="1"/>
              <a:t> ______________le____________________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600" b="0" i="0" u="none" strike="noStrike" kern="1200" baseline="0">
                  <a:ln>
                    <a:solidFill>
                      <a:schemeClr val="lt1">
                        <a:shade val="50000"/>
                        <a:alpha val="90000"/>
                      </a:schemeClr>
                    </a:solidFill>
                  </a:ln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00"/>
        <c:overlap val="-12"/>
        <c:axId val="1183449824"/>
        <c:axId val="1183452120"/>
      </c:barChart>
      <c:catAx>
        <c:axId val="118344982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183452120"/>
        <c:crosses val="autoZero"/>
        <c:auto val="1"/>
        <c:lblAlgn val="ctr"/>
        <c:lblOffset val="100"/>
        <c:noMultiLvlLbl val="0"/>
      </c:catAx>
      <c:valAx>
        <c:axId val="1183452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83449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5.0225552526366839E-2"/>
          <c:y val="0.92321477659898477"/>
          <c:w val="0.26299444234533803"/>
          <c:h val="7.67853069408600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[Carte de contrôle (superviseurs) test.xlsm]Carte de contrôle!Carte_de_contrôle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 b="1"/>
              <a:t>Défauts de</a:t>
            </a:r>
            <a:r>
              <a:rPr lang="en-US" sz="1600" b="1" baseline="0"/>
              <a:t> la journée </a:t>
            </a:r>
            <a:r>
              <a:rPr lang="en-US" sz="1600" b="1"/>
              <a:t>____________le______________________</a:t>
            </a:r>
          </a:p>
        </c:rich>
      </c:tx>
      <c:layout>
        <c:manualLayout>
          <c:xMode val="edge"/>
          <c:yMode val="edge"/>
          <c:x val="0.30585815036023029"/>
          <c:y val="6.695985835022695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1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</c:pivotFmt>
      <c:pivotFmt>
        <c:idx val="33"/>
      </c:pivotFmt>
      <c:pivotFmt>
        <c:idx val="34"/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7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924470240"/>
        <c:axId val="924469912"/>
      </c:barChart>
      <c:catAx>
        <c:axId val="924470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4469912"/>
        <c:crosses val="autoZero"/>
        <c:auto val="1"/>
        <c:lblAlgn val="ctr"/>
        <c:lblOffset val="100"/>
        <c:noMultiLvlLbl val="0"/>
      </c:catAx>
      <c:valAx>
        <c:axId val="924469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4470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5" orientation="landscape"/>
  </c:printSettings>
  <c:userShapes r:id="rId3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4</xdr:row>
          <xdr:rowOff>0</xdr:rowOff>
        </xdr:from>
        <xdr:to>
          <xdr:col>5</xdr:col>
          <xdr:colOff>1257300</xdr:colOff>
          <xdr:row>4</xdr:row>
          <xdr:rowOff>260350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Importation défauts TDL (À faire chaque jour)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16669</xdr:rowOff>
    </xdr:from>
    <xdr:to>
      <xdr:col>40</xdr:col>
      <xdr:colOff>636587</xdr:colOff>
      <xdr:row>45</xdr:row>
      <xdr:rowOff>150814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495300</xdr:colOff>
      <xdr:row>2</xdr:row>
      <xdr:rowOff>19050</xdr:rowOff>
    </xdr:from>
    <xdr:to>
      <xdr:col>7</xdr:col>
      <xdr:colOff>152400</xdr:colOff>
      <xdr:row>2</xdr:row>
      <xdr:rowOff>381000</xdr:rowOff>
    </xdr:to>
    <xdr:sp macro="" textlink="">
      <xdr:nvSpPr>
        <xdr:cNvPr id="4" name="Flèche : courbe vers le haut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 flipH="1">
          <a:off x="2495550" y="742950"/>
          <a:ext cx="7905750" cy="361950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0.53101</cdr:x>
      <cdr:y>0.07119</cdr:y>
    </cdr:from>
    <cdr:to>
      <cdr:x>0.61593</cdr:x>
      <cdr:y>0.12533</cdr:y>
    </cdr:to>
    <cdr:sp macro="" textlink="'Suivi Superviseurs'!$G$2:$I$2">
      <cdr:nvSpPr>
        <cdr:cNvPr id="3" name="ZoneTexte 2">
          <a:extLst xmlns:a="http://schemas.openxmlformats.org/drawingml/2006/main">
            <a:ext uri="{FF2B5EF4-FFF2-40B4-BE49-F238E27FC236}">
              <a16:creationId xmlns:a16="http://schemas.microsoft.com/office/drawing/2014/main" id="{EFAD5DF6-6CF5-4DCE-B0F3-7E4755198E7F}"/>
            </a:ext>
          </a:extLst>
        </cdr:cNvPr>
        <cdr:cNvSpPr txBox="1"/>
      </cdr:nvSpPr>
      <cdr:spPr>
        <a:xfrm xmlns:a="http://schemas.openxmlformats.org/drawingml/2006/main">
          <a:off x="19650638" y="497797"/>
          <a:ext cx="3142557" cy="3785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fld id="{A22F326C-FB6C-4B00-B6BF-07947593DDC4}" type="TxLink">
            <a:rPr lang="en-US" sz="2400" b="1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18 septembre 2018</a:t>
          </a:fld>
          <a:endParaRPr lang="fr-CA" sz="1800" b="1"/>
        </a:p>
      </cdr:txBody>
    </cdr:sp>
  </cdr:relSizeAnchor>
  <cdr:relSizeAnchor xmlns:cdr="http://schemas.openxmlformats.org/drawingml/2006/chartDrawing">
    <cdr:from>
      <cdr:x>0.46418</cdr:x>
      <cdr:y>0.07363</cdr:y>
    </cdr:from>
    <cdr:to>
      <cdr:x>0.52271</cdr:x>
      <cdr:y>0.13531</cdr:y>
    </cdr:to>
    <cdr:sp macro="" textlink="'Suivi Superviseurs'!$E$2">
      <cdr:nvSpPr>
        <cdr:cNvPr id="4" name="ZoneTexte 3">
          <a:extLst xmlns:a="http://schemas.openxmlformats.org/drawingml/2006/main">
            <a:ext uri="{FF2B5EF4-FFF2-40B4-BE49-F238E27FC236}">
              <a16:creationId xmlns:a16="http://schemas.microsoft.com/office/drawing/2014/main" id="{98F65B7D-FA6B-4A83-B5CD-6C83FDCA4A06}"/>
            </a:ext>
          </a:extLst>
        </cdr:cNvPr>
        <cdr:cNvSpPr txBox="1"/>
      </cdr:nvSpPr>
      <cdr:spPr>
        <a:xfrm xmlns:a="http://schemas.openxmlformats.org/drawingml/2006/main">
          <a:off x="17177641" y="514864"/>
          <a:ext cx="2165985" cy="4312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fld id="{BBA1A006-A653-476A-927E-C1D98CB9DCB6}" type="TxLink">
            <a:rPr lang="en-US" sz="2400" b="1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Mardi</a:t>
          </a:fld>
          <a:endParaRPr lang="fr-CA" sz="1200"/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707497</xdr:colOff>
      <xdr:row>11</xdr:row>
      <xdr:rowOff>188912</xdr:rowOff>
    </xdr:from>
    <xdr:to>
      <xdr:col>39</xdr:col>
      <xdr:colOff>0</xdr:colOff>
      <xdr:row>31</xdr:row>
      <xdr:rowOff>190500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12700</xdr:colOff>
          <xdr:row>9</xdr:row>
          <xdr:rowOff>6350</xdr:rowOff>
        </xdr:from>
        <xdr:to>
          <xdr:col>26</xdr:col>
          <xdr:colOff>0</xdr:colOff>
          <xdr:row>11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2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Impression du graphique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894439</xdr:colOff>
      <xdr:row>2</xdr:row>
      <xdr:rowOff>0</xdr:rowOff>
    </xdr:from>
    <xdr:to>
      <xdr:col>7</xdr:col>
      <xdr:colOff>68036</xdr:colOff>
      <xdr:row>3</xdr:row>
      <xdr:rowOff>112938</xdr:rowOff>
    </xdr:to>
    <xdr:sp macro="" textlink="">
      <xdr:nvSpPr>
        <xdr:cNvPr id="5" name="Flèche : courbe vers le haut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 flipH="1">
          <a:off x="2459260" y="421821"/>
          <a:ext cx="5079097" cy="425903"/>
        </a:xfrm>
        <a:prstGeom prst="curvedUpArrow">
          <a:avLst>
            <a:gd name="adj1" fmla="val 50000"/>
            <a:gd name="adj2" fmla="val 172251"/>
            <a:gd name="adj3" fmla="val 51403"/>
          </a:avLst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0.46223</cdr:x>
      <cdr:y>0.19626</cdr:y>
    </cdr:from>
    <cdr:to>
      <cdr:x>0.57677</cdr:x>
      <cdr:y>0.27103</cdr:y>
    </cdr:to>
    <cdr:sp macro="" textlink="">
      <cdr:nvSpPr>
        <cdr:cNvPr id="2" name="ZoneTexte 1">
          <a:extLst xmlns:a="http://schemas.openxmlformats.org/drawingml/2006/main">
            <a:ext uri="{FF2B5EF4-FFF2-40B4-BE49-F238E27FC236}">
              <a16:creationId xmlns:a16="http://schemas.microsoft.com/office/drawing/2014/main" id="{3445C9EC-CAB9-4F44-BD87-C19AE8A6D3D6}"/>
            </a:ext>
          </a:extLst>
        </cdr:cNvPr>
        <cdr:cNvSpPr txBox="1"/>
      </cdr:nvSpPr>
      <cdr:spPr>
        <a:xfrm xmlns:a="http://schemas.openxmlformats.org/drawingml/2006/main">
          <a:off x="3575050" y="600075"/>
          <a:ext cx="885825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CA" sz="1100"/>
        </a:p>
      </cdr:txBody>
    </cdr:sp>
  </cdr:relSizeAnchor>
  <cdr:relSizeAnchor xmlns:cdr="http://schemas.openxmlformats.org/drawingml/2006/chartDrawing">
    <cdr:from>
      <cdr:x>0.58334</cdr:x>
      <cdr:y>0.06099</cdr:y>
    </cdr:from>
    <cdr:to>
      <cdr:x>0.76389</cdr:x>
      <cdr:y>0.1452</cdr:y>
    </cdr:to>
    <cdr:sp macro="" textlink="'Carte de contrôle'!$F$1:$J$2">
      <cdr:nvSpPr>
        <cdr:cNvPr id="4" name="ZoneTexte 3">
          <a:extLst xmlns:a="http://schemas.openxmlformats.org/drawingml/2006/main">
            <a:ext uri="{FF2B5EF4-FFF2-40B4-BE49-F238E27FC236}">
              <a16:creationId xmlns:a16="http://schemas.microsoft.com/office/drawing/2014/main" id="{889F421C-3017-463A-993D-CAB5A9F06A26}"/>
            </a:ext>
          </a:extLst>
        </cdr:cNvPr>
        <cdr:cNvSpPr txBox="1"/>
      </cdr:nvSpPr>
      <cdr:spPr>
        <a:xfrm xmlns:a="http://schemas.openxmlformats.org/drawingml/2006/main">
          <a:off x="6858074" y="242433"/>
          <a:ext cx="2122714" cy="3347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b"/>
        <a:lstStyle xmlns:a="http://schemas.openxmlformats.org/drawingml/2006/main"/>
        <a:p xmlns:a="http://schemas.openxmlformats.org/drawingml/2006/main">
          <a:pPr algn="ctr"/>
          <a:fld id="{E74517B5-DDDA-4939-A388-32C3DBCBAA7C}" type="TxLink">
            <a:rPr lang="en-US" sz="1600" b="1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18 septembre 2018</a:t>
          </a:fld>
          <a:endParaRPr lang="fr-CA" sz="1600" b="1"/>
        </a:p>
      </cdr:txBody>
    </cdr:sp>
  </cdr:relSizeAnchor>
  <cdr:relSizeAnchor xmlns:cdr="http://schemas.openxmlformats.org/drawingml/2006/chartDrawing">
    <cdr:from>
      <cdr:x>0.47107</cdr:x>
      <cdr:y>0.06441</cdr:y>
    </cdr:from>
    <cdr:to>
      <cdr:x>0.5625</cdr:x>
      <cdr:y>0.14315</cdr:y>
    </cdr:to>
    <cdr:sp macro="" textlink="'Carte de contrôle'!$D$1:$D$2">
      <cdr:nvSpPr>
        <cdr:cNvPr id="5" name="ZoneTexte 4">
          <a:extLst xmlns:a="http://schemas.openxmlformats.org/drawingml/2006/main">
            <a:ext uri="{FF2B5EF4-FFF2-40B4-BE49-F238E27FC236}">
              <a16:creationId xmlns:a16="http://schemas.microsoft.com/office/drawing/2014/main" id="{35DA2A7C-46CE-4C6A-9B01-EA10A33D5DD3}"/>
            </a:ext>
          </a:extLst>
        </cdr:cNvPr>
        <cdr:cNvSpPr txBox="1"/>
      </cdr:nvSpPr>
      <cdr:spPr>
        <a:xfrm xmlns:a="http://schemas.openxmlformats.org/drawingml/2006/main">
          <a:off x="5538181" y="256041"/>
          <a:ext cx="1074965" cy="31296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b"/>
        <a:lstStyle xmlns:a="http://schemas.openxmlformats.org/drawingml/2006/main"/>
        <a:p xmlns:a="http://schemas.openxmlformats.org/drawingml/2006/main">
          <a:pPr algn="ctr"/>
          <a:fld id="{E0210BCF-EC99-406F-B839-8C705B6327F8}" type="TxLink">
            <a:rPr lang="en-US" sz="1600" b="1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Mardi</a:t>
          </a:fld>
          <a:endParaRPr lang="fr-CA" sz="1200"/>
        </a:p>
      </cdr:txBody>
    </cdr:sp>
  </cdr:relSizeAnchor>
</c:userShape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thieu Lariviere" refreshedDate="43361.620550810185" createdVersion="6" refreshedVersion="6" minRefreshableVersion="3" recordCount="294" xr:uid="{5A8AC724-ECAC-46F6-A463-AFF85810FCFE}">
  <cacheSource type="worksheet">
    <worksheetSource name="Défauts"/>
  </cacheSource>
  <cacheFields count="27">
    <cacheField name="Date" numFmtId="14">
      <sharedItems containsSemiMixedTypes="0" containsNonDate="0" containsDate="1" containsString="0" minDate="2018-08-27T00:00:00" maxDate="2018-09-19T00:00:00" count="16">
        <d v="2018-08-27T00:00:00"/>
        <d v="2018-08-28T00:00:00"/>
        <d v="2018-08-29T00:00:00"/>
        <d v="2018-08-30T00:00:00"/>
        <d v="2018-08-31T00:00:00"/>
        <d v="2018-09-04T00:00:00"/>
        <d v="2018-09-05T00:00:00"/>
        <d v="2018-09-06T00:00:00"/>
        <d v="2018-09-07T00:00:00"/>
        <d v="2018-09-10T00:00:00"/>
        <d v="2018-09-11T00:00:00"/>
        <d v="2018-09-12T00:00:00"/>
        <d v="2018-09-13T00:00:00"/>
        <d v="2018-09-14T00:00:00"/>
        <d v="2018-09-17T00:00:00"/>
        <d v="2018-09-18T00:00:00"/>
      </sharedItems>
    </cacheField>
    <cacheField name="Mois" numFmtId="0">
      <sharedItems containsSemiMixedTypes="0" containsString="0" containsNumber="1" containsInteger="1" minValue="8" maxValue="9"/>
    </cacheField>
    <cacheField name="Jour" numFmtId="0">
      <sharedItems containsSemiMixedTypes="0" containsString="0" containsNumber="1" containsInteger="1" minValue="4" maxValue="31"/>
    </cacheField>
    <cacheField name="Heure" numFmtId="0">
      <sharedItems/>
    </cacheField>
    <cacheField name="Numeroid" numFmtId="49">
      <sharedItems containsNonDate="0" containsString="0" containsBlank="1"/>
    </cacheField>
    <cacheField name="produit" numFmtId="49">
      <sharedItems containsNonDate="0" containsString="0" containsBlank="1"/>
    </cacheField>
    <cacheField name="Usager" numFmtId="49">
      <sharedItems/>
    </cacheField>
    <cacheField name="Source" numFmtId="49">
      <sharedItems containsSemiMixedTypes="0" containsString="0" containsNumber="1" containsInteger="1" minValue="1" maxValue="3"/>
    </cacheField>
    <cacheField name="Dest." numFmtId="49">
      <sharedItems containsNonDate="0" containsString="0" containsBlank="1"/>
    </cacheField>
    <cacheField name="TypeTrx." numFmtId="49">
      <sharedItems containsSemiMixedTypes="0" containsString="0" containsNumber="1" containsInteger="1" minValue="11" maxValue="11"/>
    </cacheField>
    <cacheField name="Origine" numFmtId="49">
      <sharedItems/>
    </cacheField>
    <cacheField name="Quantite" numFmtId="49">
      <sharedItems containsSemiMixedTypes="0" containsString="0" containsNumber="1" containsInteger="1" minValue="1" maxValue="1"/>
    </cacheField>
    <cacheField name="Cdrep" numFmtId="49">
      <sharedItems containsString="0" containsBlank="1" containsNumber="1" containsInteger="1" minValue="1" maxValue="84"/>
    </cacheField>
    <cacheField name="Description" numFmtId="49">
      <sharedItems containsBlank="1"/>
    </cacheField>
    <cacheField name="Nbrrepare" numFmtId="49">
      <sharedItems containsSemiMixedTypes="0" containsString="0" containsNumber="1" containsInteger="1" minValue="1" maxValue="3"/>
    </cacheField>
    <cacheField name="Prixun." numFmtId="49">
      <sharedItems containsSemiMixedTypes="0" containsString="0" containsNumber="1" minValue="42" maxValue="1195"/>
    </cacheField>
    <cacheField name="Recette" numFmtId="49">
      <sharedItems/>
    </cacheField>
    <cacheField name="Usine" numFmtId="49">
      <sharedItems/>
    </cacheField>
    <cacheField name="Noterepare" numFmtId="49">
      <sharedItems containsNonDate="0" containsString="0" containsBlank="1"/>
    </cacheField>
    <cacheField name="Noterepare2" numFmtId="49">
      <sharedItems containsNonDate="0" containsString="0" containsBlank="1"/>
    </cacheField>
    <cacheField name="Reference" numFmtId="49">
      <sharedItems containsNonDate="0" containsString="0" containsBlank="1"/>
    </cacheField>
    <cacheField name="Sem" numFmtId="49">
      <sharedItems containsMixedTypes="1" containsNumber="1" containsInteger="1" minValue="2" maxValue="33" count="33">
        <s v="35"/>
        <s v="36"/>
        <s v="37"/>
        <s v="38"/>
        <n v="13" u="1"/>
        <n v="5" u="1"/>
        <n v="14" u="1"/>
        <n v="15" u="1"/>
        <n v="2" u="1"/>
        <n v="6" u="1"/>
        <n v="16" u="1"/>
        <n v="17" u="1"/>
        <n v="18" u="1"/>
        <n v="19" u="1"/>
        <n v="7" u="1"/>
        <n v="20" u="1"/>
        <n v="33" u="1"/>
        <n v="21" u="1"/>
        <n v="22" u="1"/>
        <n v="23" u="1"/>
        <n v="3" u="1"/>
        <n v="8" u="1"/>
        <n v="24" u="1"/>
        <n v="25" u="1"/>
        <n v="9" u="1"/>
        <n v="26" u="1"/>
        <n v="27" u="1"/>
        <n v="10" u="1"/>
        <n v="28" u="1"/>
        <n v="11" u="1"/>
        <n v="4" u="1"/>
        <n v="12" u="1"/>
        <n v="32" u="1"/>
      </sharedItems>
    </cacheField>
    <cacheField name="No.Prod" numFmtId="49">
      <sharedItems/>
    </cacheField>
    <cacheField name="Coutun." numFmtId="49">
      <sharedItems containsSemiMixedTypes="0" containsString="0" containsNumber="1" minValue="34.700000000000003" maxValue="829.12"/>
    </cacheField>
    <cacheField name="Coutstd" numFmtId="49">
      <sharedItems containsSemiMixedTypes="0" containsString="0" containsNumber="1" minValue="0" maxValue="835.12699999999995"/>
    </cacheField>
    <cacheField name="2iemeref." numFmtId="49">
      <sharedItems containsNonDate="0" containsString="0" containsBlank="1"/>
    </cacheField>
    <cacheField name="Colonne1" numFmtId="49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5022399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4">
  <r>
    <x v="0"/>
    <n v="8"/>
    <n v="27"/>
    <s v="11:51:38"/>
    <m/>
    <m/>
    <s v="inspe203"/>
    <n v="1"/>
    <m/>
    <n v="11"/>
    <s v="Hist"/>
    <n v="1"/>
    <n v="1"/>
    <m/>
    <n v="1"/>
    <n v="540.79999999999995"/>
    <s v="RCNTRN07272BTPBF"/>
    <s v="2260"/>
    <m/>
    <m/>
    <m/>
    <x v="0"/>
    <s v="20182841"/>
    <n v="481.28"/>
    <n v="481.28399999999999"/>
    <m/>
    <m/>
  </r>
  <r>
    <x v="0"/>
    <n v="8"/>
    <n v="27"/>
    <s v="14:50:07"/>
    <m/>
    <m/>
    <s v="inspe203"/>
    <n v="1"/>
    <m/>
    <n v="11"/>
    <s v="Cour"/>
    <n v="1"/>
    <n v="75"/>
    <m/>
    <n v="1"/>
    <n v="166"/>
    <s v="RGOTRN04242BVRDF"/>
    <s v="2998"/>
    <m/>
    <m/>
    <m/>
    <x v="0"/>
    <s v="20183516"/>
    <n v="175.65"/>
    <n v="175.529"/>
    <m/>
    <m/>
  </r>
  <r>
    <x v="0"/>
    <n v="8"/>
    <n v="27"/>
    <s v="14:00:32"/>
    <m/>
    <m/>
    <s v="inspe203"/>
    <n v="1"/>
    <m/>
    <n v="11"/>
    <s v="Hist"/>
    <n v="1"/>
    <n v="1"/>
    <m/>
    <n v="1"/>
    <n v="584"/>
    <s v="RGOTRE04262BVDD1"/>
    <s v="2998"/>
    <m/>
    <m/>
    <m/>
    <x v="0"/>
    <s v="20183515"/>
    <n v="398.31"/>
    <n v="398.10500000000002"/>
    <m/>
    <m/>
  </r>
  <r>
    <x v="0"/>
    <n v="8"/>
    <n v="27"/>
    <s v="14:30:44"/>
    <m/>
    <m/>
    <s v="inspe203"/>
    <n v="1"/>
    <m/>
    <n v="11"/>
    <s v="Hist"/>
    <n v="1"/>
    <n v="39"/>
    <m/>
    <n v="1"/>
    <n v="220"/>
    <s v="RGOTRN05454BVSBF"/>
    <s v="2998"/>
    <m/>
    <m/>
    <m/>
    <x v="0"/>
    <s v="20183517"/>
    <n v="275.77999999999997"/>
    <n v="275.58999999999997"/>
    <m/>
    <m/>
  </r>
  <r>
    <x v="0"/>
    <n v="8"/>
    <n v="27"/>
    <s v="11:03:03"/>
    <m/>
    <m/>
    <s v="inspe203"/>
    <n v="1"/>
    <m/>
    <n v="11"/>
    <s v="Hist"/>
    <n v="1"/>
    <m/>
    <m/>
    <n v="1"/>
    <n v="574"/>
    <s v="RGOTRE04282BVEDF"/>
    <s v="2998"/>
    <m/>
    <m/>
    <m/>
    <x v="0"/>
    <s v="20183513"/>
    <n v="398.46"/>
    <n v="398.262"/>
    <m/>
    <m/>
  </r>
  <r>
    <x v="0"/>
    <n v="8"/>
    <n v="27"/>
    <s v="16:49:07"/>
    <m/>
    <m/>
    <s v="inspe203"/>
    <n v="1"/>
    <m/>
    <n v="11"/>
    <s v="Hist"/>
    <n v="1"/>
    <n v="39"/>
    <m/>
    <n v="1"/>
    <n v="395.64"/>
    <s v="SIGHSTTREBAS"/>
    <s v="2050"/>
    <m/>
    <m/>
    <m/>
    <x v="0"/>
    <s v="20183523"/>
    <n v="325.08999999999997"/>
    <n v="0"/>
    <m/>
    <m/>
  </r>
  <r>
    <x v="0"/>
    <n v="8"/>
    <n v="27"/>
    <s v="12:51:21"/>
    <m/>
    <m/>
    <s v="inspe203"/>
    <n v="1"/>
    <m/>
    <n v="11"/>
    <s v="Hist"/>
    <n v="1"/>
    <n v="12"/>
    <m/>
    <n v="1"/>
    <n v="314.39999999999998"/>
    <s v="RGOBAS01000NVS"/>
    <s v="2998"/>
    <m/>
    <m/>
    <m/>
    <x v="0"/>
    <s v="20183513"/>
    <n v="93.81"/>
    <n v="93.727000000000004"/>
    <m/>
    <m/>
  </r>
  <r>
    <x v="0"/>
    <n v="8"/>
    <n v="27"/>
    <s v="16:24:18"/>
    <m/>
    <m/>
    <s v="inspe203"/>
    <n v="1"/>
    <m/>
    <n v="11"/>
    <s v="Hist"/>
    <n v="1"/>
    <n v="16"/>
    <m/>
    <n v="1"/>
    <n v="701"/>
    <s v="RCNTRE03868BPGD2"/>
    <s v="2060"/>
    <m/>
    <m/>
    <m/>
    <x v="0"/>
    <s v="20183517"/>
    <n v="493.48"/>
    <n v="493.291"/>
    <m/>
    <m/>
  </r>
  <r>
    <x v="0"/>
    <n v="8"/>
    <n v="27"/>
    <s v="09:29:21"/>
    <m/>
    <m/>
    <s v="inspe203"/>
    <n v="1"/>
    <m/>
    <n v="11"/>
    <s v="Cour"/>
    <n v="1"/>
    <n v="37"/>
    <m/>
    <n v="1"/>
    <n v="880"/>
    <s v="RCNTBS04268BPBB1"/>
    <s v="2060"/>
    <m/>
    <m/>
    <m/>
    <x v="0"/>
    <s v="20183512"/>
    <n v="530.17999999999995"/>
    <n v="529.96500000000003"/>
    <m/>
    <m/>
  </r>
  <r>
    <x v="0"/>
    <n v="8"/>
    <n v="27"/>
    <s v="16:34:28"/>
    <m/>
    <m/>
    <s v="inspe203"/>
    <n v="1"/>
    <m/>
    <n v="11"/>
    <s v="Hist"/>
    <n v="1"/>
    <n v="84"/>
    <m/>
    <n v="1"/>
    <n v="477.2"/>
    <s v="SIGCNDTABBAS"/>
    <s v="2050"/>
    <m/>
    <m/>
    <m/>
    <x v="0"/>
    <s v="20183440"/>
    <n v="382.54"/>
    <n v="0"/>
    <m/>
    <m/>
  </r>
  <r>
    <x v="1"/>
    <n v="8"/>
    <n v="28"/>
    <s v="09:14:59"/>
    <m/>
    <m/>
    <s v="inspe203"/>
    <n v="1"/>
    <m/>
    <n v="11"/>
    <s v="Hist"/>
    <n v="1"/>
    <n v="41"/>
    <m/>
    <n v="1"/>
    <n v="367.5"/>
    <s v="RGOTRE03648BVEBF"/>
    <s v="2998"/>
    <m/>
    <m/>
    <m/>
    <x v="0"/>
    <s v="20183514"/>
    <n v="222.41"/>
    <n v="222.28800000000001"/>
    <m/>
    <m/>
  </r>
  <r>
    <x v="1"/>
    <n v="8"/>
    <n v="28"/>
    <s v="13:11:52"/>
    <m/>
    <m/>
    <s v="inspe203"/>
    <n v="1"/>
    <m/>
    <n v="11"/>
    <s v="Cour"/>
    <n v="1"/>
    <n v="1"/>
    <m/>
    <n v="1"/>
    <n v="450.8"/>
    <s v="RCNTRN06060BXTA1"/>
    <s v="2060"/>
    <m/>
    <m/>
    <m/>
    <x v="0"/>
    <s v="20183522"/>
    <n v="495.93"/>
    <n v="495.67399999999998"/>
    <m/>
    <m/>
  </r>
  <r>
    <x v="1"/>
    <n v="8"/>
    <n v="28"/>
    <s v="08:49:07"/>
    <m/>
    <m/>
    <s v="inspe203"/>
    <n v="1"/>
    <m/>
    <n v="11"/>
    <s v="Cour"/>
    <n v="1"/>
    <n v="73"/>
    <m/>
    <n v="1"/>
    <n v="991"/>
    <s v="RDOTRE04072BDFEF"/>
    <s v="2000"/>
    <m/>
    <m/>
    <m/>
    <x v="0"/>
    <s v="20183321"/>
    <n v="625.52"/>
    <n v="625.26800000000003"/>
    <m/>
    <m/>
  </r>
  <r>
    <x v="1"/>
    <n v="8"/>
    <n v="28"/>
    <s v="16:39:04"/>
    <m/>
    <m/>
    <s v="inspe203"/>
    <n v="1"/>
    <m/>
    <n v="11"/>
    <s v="Cour"/>
    <n v="1"/>
    <n v="12"/>
    <m/>
    <n v="1"/>
    <n v="673"/>
    <s v="RCNTRE04262BPGB1"/>
    <s v="2060"/>
    <m/>
    <m/>
    <m/>
    <x v="0"/>
    <s v="20183531"/>
    <n v="469.85"/>
    <n v="469.65199999999999"/>
    <m/>
    <m/>
  </r>
  <r>
    <x v="1"/>
    <n v="8"/>
    <n v="28"/>
    <s v="15:29:57"/>
    <m/>
    <m/>
    <s v="inspe203"/>
    <n v="1"/>
    <m/>
    <n v="11"/>
    <s v="Cour"/>
    <n v="1"/>
    <n v="41"/>
    <m/>
    <n v="1"/>
    <n v="686"/>
    <s v="RHSTRE03868BPB61"/>
    <s v="2040"/>
    <m/>
    <m/>
    <m/>
    <x v="0"/>
    <s v="20183526"/>
    <n v="436.86"/>
    <n v="436.67500000000001"/>
    <m/>
    <m/>
  </r>
  <r>
    <x v="1"/>
    <n v="8"/>
    <n v="28"/>
    <s v="14:09:36"/>
    <m/>
    <m/>
    <s v="inspe203"/>
    <n v="1"/>
    <m/>
    <n v="11"/>
    <s v="Hist"/>
    <n v="1"/>
    <n v="75"/>
    <m/>
    <n v="1"/>
    <n v="248"/>
    <s v="RGOTRN04848BVSD1"/>
    <s v="2998"/>
    <m/>
    <m/>
    <m/>
    <x v="0"/>
    <s v="20183526"/>
    <n v="331.69"/>
    <n v="331.50900000000001"/>
    <m/>
    <m/>
  </r>
  <r>
    <x v="1"/>
    <n v="8"/>
    <n v="28"/>
    <s v="15:55:28"/>
    <m/>
    <m/>
    <s v="inspe203"/>
    <n v="1"/>
    <m/>
    <n v="11"/>
    <s v="Hist"/>
    <n v="1"/>
    <n v="41"/>
    <m/>
    <n v="1"/>
    <n v="308"/>
    <s v="RGOTRE03860BVRD2"/>
    <s v="2998"/>
    <m/>
    <m/>
    <m/>
    <x v="0"/>
    <s v="20183528"/>
    <n v="322.57"/>
    <n v="322.38099999999997"/>
    <m/>
    <m/>
  </r>
  <r>
    <x v="1"/>
    <n v="8"/>
    <n v="28"/>
    <s v="07:49:11"/>
    <m/>
    <m/>
    <s v="inspe203"/>
    <n v="1"/>
    <m/>
    <n v="11"/>
    <s v="Hist"/>
    <n v="1"/>
    <n v="16"/>
    <m/>
    <n v="1"/>
    <n v="313.2"/>
    <s v="RCNTOV04868BYYBF"/>
    <s v="2260"/>
    <m/>
    <m/>
    <m/>
    <x v="0"/>
    <s v="20183512"/>
    <n v="330.62"/>
    <n v="330.43400000000003"/>
    <m/>
    <m/>
  </r>
  <r>
    <x v="1"/>
    <n v="8"/>
    <n v="28"/>
    <s v="10:56:16"/>
    <m/>
    <m/>
    <s v="inspe203"/>
    <n v="1"/>
    <m/>
    <n v="11"/>
    <s v="Hist"/>
    <n v="1"/>
    <n v="34"/>
    <m/>
    <n v="1"/>
    <n v="663"/>
    <s v="RCNTRE03860BTIC1"/>
    <s v="2060"/>
    <m/>
    <m/>
    <m/>
    <x v="0"/>
    <s v="20183523"/>
    <n v="470.83"/>
    <n v="470.65499999999997"/>
    <m/>
    <m/>
  </r>
  <r>
    <x v="1"/>
    <n v="8"/>
    <n v="28"/>
    <s v="13:15:35"/>
    <m/>
    <m/>
    <s v="inspe203"/>
    <n v="1"/>
    <m/>
    <n v="11"/>
    <s v="Cour"/>
    <n v="1"/>
    <n v="39"/>
    <m/>
    <n v="1"/>
    <n v="304.39999999999998"/>
    <s v="RCNTRN04848BXCC1"/>
    <s v="2060"/>
    <m/>
    <m/>
    <m/>
    <x v="0"/>
    <s v="20183525"/>
    <n v="343.17"/>
    <n v="342.98899999999998"/>
    <m/>
    <m/>
  </r>
  <r>
    <x v="1"/>
    <n v="8"/>
    <n v="28"/>
    <s v="11:31:27"/>
    <m/>
    <m/>
    <s v="inspe203"/>
    <n v="1"/>
    <m/>
    <n v="11"/>
    <s v="Hist"/>
    <n v="1"/>
    <n v="66"/>
    <m/>
    <n v="1"/>
    <n v="220"/>
    <s v="RGOTRN04242BVSB1"/>
    <s v="2998"/>
    <m/>
    <m/>
    <m/>
    <x v="0"/>
    <s v="20183523"/>
    <n v="288.51"/>
    <n v="288.351"/>
    <m/>
    <m/>
  </r>
  <r>
    <x v="1"/>
    <n v="8"/>
    <n v="28"/>
    <s v="08:56:36"/>
    <m/>
    <m/>
    <s v="super205"/>
    <n v="1"/>
    <m/>
    <n v="11"/>
    <s v="Cour"/>
    <n v="1"/>
    <n v="63"/>
    <m/>
    <n v="1"/>
    <n v="560.70000000000005"/>
    <s v="RCNTRE03668BPGD1"/>
    <s v="2061"/>
    <m/>
    <m/>
    <m/>
    <x v="0"/>
    <s v="20183523"/>
    <n v="387.82"/>
    <n v="387.63400000000001"/>
    <m/>
    <m/>
  </r>
  <r>
    <x v="1"/>
    <n v="8"/>
    <n v="28"/>
    <s v="11:34:03"/>
    <m/>
    <m/>
    <s v="inspe203"/>
    <n v="1"/>
    <m/>
    <n v="11"/>
    <s v="Cour"/>
    <n v="1"/>
    <n v="37"/>
    <m/>
    <n v="1"/>
    <n v="251.6"/>
    <s v="RGOTRN04848BVRC1"/>
    <s v="2998"/>
    <m/>
    <m/>
    <m/>
    <x v="0"/>
    <s v="20183523"/>
    <n v="331.69"/>
    <n v="331.50900000000001"/>
    <m/>
    <m/>
  </r>
  <r>
    <x v="1"/>
    <n v="8"/>
    <n v="28"/>
    <s v="08:56:28"/>
    <m/>
    <m/>
    <s v="super205"/>
    <n v="1"/>
    <m/>
    <n v="11"/>
    <s v="Hist"/>
    <n v="1"/>
    <n v="63"/>
    <m/>
    <n v="1"/>
    <n v="475"/>
    <s v="RGOTRE03860BVDC1"/>
    <s v="2998"/>
    <m/>
    <m/>
    <m/>
    <x v="0"/>
    <s v="20183523"/>
    <n v="312.35000000000002"/>
    <n v="312.17899999999997"/>
    <m/>
    <m/>
  </r>
  <r>
    <x v="1"/>
    <n v="8"/>
    <n v="28"/>
    <s v="10:53:27"/>
    <m/>
    <m/>
    <s v="inspe203"/>
    <n v="1"/>
    <m/>
    <n v="11"/>
    <s v="Hist"/>
    <n v="1"/>
    <n v="75"/>
    <m/>
    <n v="1"/>
    <n v="251.6"/>
    <s v="RGOTRN04848BVRC1"/>
    <s v="2998"/>
    <m/>
    <m/>
    <m/>
    <x v="0"/>
    <s v="20183523"/>
    <n v="331.69"/>
    <n v="331.50900000000001"/>
    <m/>
    <m/>
  </r>
  <r>
    <x v="1"/>
    <n v="8"/>
    <n v="28"/>
    <s v="13:01:15"/>
    <m/>
    <m/>
    <s v="inspe203"/>
    <n v="1"/>
    <m/>
    <n v="11"/>
    <s v="Hist"/>
    <n v="1"/>
    <n v="39"/>
    <m/>
    <n v="1"/>
    <n v="436.38"/>
    <s v="RCNTRN05454BXTC1"/>
    <s v="2061"/>
    <m/>
    <m/>
    <m/>
    <x v="0"/>
    <s v="20183525"/>
    <n v="433.31"/>
    <n v="433.06900000000002"/>
    <m/>
    <m/>
  </r>
  <r>
    <x v="1"/>
    <n v="8"/>
    <n v="28"/>
    <s v="13:28:08"/>
    <m/>
    <m/>
    <s v="inspe203"/>
    <n v="1"/>
    <m/>
    <n v="11"/>
    <s v="Cour"/>
    <n v="1"/>
    <n v="77"/>
    <m/>
    <n v="1"/>
    <n v="693"/>
    <s v="RCNTRE03860BEED2"/>
    <s v="2060"/>
    <m/>
    <m/>
    <m/>
    <x v="0"/>
    <s v="20183525"/>
    <n v="421.74"/>
    <n v="421.553"/>
    <m/>
    <m/>
  </r>
  <r>
    <x v="1"/>
    <n v="8"/>
    <n v="28"/>
    <s v="08:00:25"/>
    <m/>
    <m/>
    <s v="inspe203"/>
    <n v="2"/>
    <m/>
    <n v="11"/>
    <s v="Cour"/>
    <n v="1"/>
    <n v="37"/>
    <m/>
    <n v="2"/>
    <n v="880"/>
    <s v="RCNTBS04268BPBB1"/>
    <s v="2060"/>
    <m/>
    <m/>
    <m/>
    <x v="0"/>
    <s v="20183512"/>
    <n v="530.17999999999995"/>
    <n v="529.96500000000003"/>
    <m/>
    <m/>
  </r>
  <r>
    <x v="1"/>
    <n v="8"/>
    <n v="28"/>
    <s v="11:45:39"/>
    <m/>
    <m/>
    <s v="inspe203"/>
    <n v="1"/>
    <m/>
    <n v="11"/>
    <s v="Hist"/>
    <n v="1"/>
    <n v="39"/>
    <m/>
    <n v="1"/>
    <n v="220"/>
    <s v="RGOTRN04242BVSB1"/>
    <s v="2998"/>
    <m/>
    <m/>
    <m/>
    <x v="0"/>
    <s v="20183524"/>
    <n v="288.51"/>
    <n v="288.351"/>
    <m/>
    <m/>
  </r>
  <r>
    <x v="1"/>
    <n v="8"/>
    <n v="28"/>
    <s v="11:36:23"/>
    <m/>
    <m/>
    <s v="inspe203"/>
    <n v="1"/>
    <m/>
    <n v="11"/>
    <s v="Cour"/>
    <n v="1"/>
    <n v="39"/>
    <m/>
    <n v="1"/>
    <n v="586.32000000000005"/>
    <s v="RFATRN06060BHQT1"/>
    <s v="2061"/>
    <m/>
    <m/>
    <m/>
    <x v="0"/>
    <s v="20183523"/>
    <n v="601.61"/>
    <n v="601.35400000000004"/>
    <m/>
    <m/>
  </r>
  <r>
    <x v="2"/>
    <n v="8"/>
    <n v="29"/>
    <s v="15:35:20"/>
    <m/>
    <m/>
    <s v="inspe203"/>
    <n v="1"/>
    <m/>
    <n v="11"/>
    <s v="Cour"/>
    <n v="1"/>
    <n v="21"/>
    <m/>
    <n v="1"/>
    <n v="221.6"/>
    <s v="RCNTAB02095B"/>
    <s v="2060"/>
    <m/>
    <m/>
    <m/>
    <x v="0"/>
    <s v="20183541"/>
    <n v="127.1"/>
    <n v="127.108"/>
    <m/>
    <m/>
  </r>
  <r>
    <x v="2"/>
    <n v="8"/>
    <n v="29"/>
    <s v="15:47:51"/>
    <m/>
    <m/>
    <s v="inspe203"/>
    <n v="1"/>
    <m/>
    <n v="11"/>
    <s v="Cour"/>
    <n v="1"/>
    <n v="21"/>
    <m/>
    <n v="1"/>
    <n v="221.6"/>
    <s v="RCNTAB02095B"/>
    <s v="2060"/>
    <m/>
    <m/>
    <m/>
    <x v="0"/>
    <s v="20183541"/>
    <n v="127.1"/>
    <n v="127.108"/>
    <m/>
    <m/>
  </r>
  <r>
    <x v="2"/>
    <n v="8"/>
    <n v="29"/>
    <s v="09:23:26"/>
    <m/>
    <m/>
    <s v="inspe203"/>
    <n v="1"/>
    <m/>
    <n v="11"/>
    <s v="Cour"/>
    <n v="1"/>
    <m/>
    <m/>
    <n v="1"/>
    <n v="584"/>
    <s v="RCHTRE03660BAATF"/>
    <s v="2010"/>
    <m/>
    <m/>
    <m/>
    <x v="0"/>
    <s v="20183434"/>
    <n v="357.96"/>
    <n v="357.82600000000002"/>
    <m/>
    <m/>
  </r>
  <r>
    <x v="2"/>
    <n v="8"/>
    <n v="29"/>
    <s v="11:51:32"/>
    <m/>
    <m/>
    <s v="inspe203"/>
    <n v="1"/>
    <m/>
    <n v="11"/>
    <s v="Cour"/>
    <n v="1"/>
    <n v="16"/>
    <m/>
    <n v="1"/>
    <n v="452.8"/>
    <s v="RCNTRN06060BXPB1"/>
    <s v="2060"/>
    <m/>
    <m/>
    <m/>
    <x v="0"/>
    <s v="20183534"/>
    <n v="495.93"/>
    <n v="495.67399999999998"/>
    <m/>
    <m/>
  </r>
  <r>
    <x v="2"/>
    <n v="8"/>
    <n v="29"/>
    <s v="09:47:34"/>
    <m/>
    <m/>
    <s v="inspe203"/>
    <n v="1"/>
    <m/>
    <n v="11"/>
    <s v="Cour"/>
    <n v="1"/>
    <n v="1"/>
    <m/>
    <n v="1"/>
    <n v="497.4"/>
    <s v="RCNBAS01000NTP"/>
    <s v="2062"/>
    <m/>
    <m/>
    <m/>
    <x v="0"/>
    <s v="20183533"/>
    <n v="212.02"/>
    <n v="211.96199999999999"/>
    <m/>
    <m/>
  </r>
  <r>
    <x v="2"/>
    <n v="8"/>
    <n v="29"/>
    <s v="13:40:04"/>
    <m/>
    <m/>
    <s v="inspe203"/>
    <n v="1"/>
    <m/>
    <n v="11"/>
    <s v="Cour"/>
    <n v="1"/>
    <n v="9"/>
    <m/>
    <n v="1"/>
    <n v="328.02"/>
    <s v="RCNTRN04848BXPB1"/>
    <s v="2061"/>
    <m/>
    <m/>
    <m/>
    <x v="0"/>
    <s v="20183538"/>
    <n v="343.17"/>
    <n v="342.98899999999998"/>
    <m/>
    <m/>
  </r>
  <r>
    <x v="2"/>
    <n v="8"/>
    <n v="29"/>
    <s v="10:52:25"/>
    <m/>
    <m/>
    <s v="inspe203"/>
    <n v="2"/>
    <m/>
    <n v="11"/>
    <s v="Cour"/>
    <n v="1"/>
    <n v="21"/>
    <m/>
    <n v="2"/>
    <n v="251.6"/>
    <s v="RGOTRN04848BVRC1"/>
    <s v="2998"/>
    <m/>
    <m/>
    <m/>
    <x v="0"/>
    <s v="20183523"/>
    <n v="331.69"/>
    <n v="331.50900000000001"/>
    <m/>
    <m/>
  </r>
  <r>
    <x v="2"/>
    <n v="8"/>
    <n v="29"/>
    <s v="08:53:04"/>
    <m/>
    <m/>
    <s v="inspe203"/>
    <n v="1"/>
    <m/>
    <n v="11"/>
    <s v="Cour"/>
    <n v="1"/>
    <n v="16"/>
    <m/>
    <n v="1"/>
    <n v="584.4"/>
    <s v="RFATRE04892BFPTF"/>
    <s v="2060"/>
    <m/>
    <m/>
    <m/>
    <x v="0"/>
    <s v="20183527"/>
    <n v="572.39"/>
    <n v="540.74800000000005"/>
    <m/>
    <m/>
  </r>
  <r>
    <x v="2"/>
    <n v="8"/>
    <n v="29"/>
    <s v="16:19:40"/>
    <m/>
    <m/>
    <s v="inspe203"/>
    <n v="1"/>
    <m/>
    <n v="11"/>
    <s v="Cour"/>
    <n v="1"/>
    <n v="36"/>
    <m/>
    <n v="1"/>
    <n v="229.6"/>
    <s v="RGOTRN04242BVRB1"/>
    <s v="2998"/>
    <m/>
    <m/>
    <m/>
    <x v="0"/>
    <s v="20183543"/>
    <n v="288.33999999999997"/>
    <n v="288.351"/>
    <m/>
    <m/>
  </r>
  <r>
    <x v="2"/>
    <n v="8"/>
    <n v="29"/>
    <s v="08:09:04"/>
    <m/>
    <m/>
    <s v="inspe203"/>
    <n v="3"/>
    <m/>
    <n v="11"/>
    <s v="Cour"/>
    <n v="1"/>
    <n v="37"/>
    <m/>
    <n v="3"/>
    <n v="880"/>
    <s v="RCNTBS04268BPBB1"/>
    <s v="2060"/>
    <m/>
    <m/>
    <m/>
    <x v="0"/>
    <s v="20183512"/>
    <n v="530.17999999999995"/>
    <n v="529.96500000000003"/>
    <m/>
    <m/>
  </r>
  <r>
    <x v="2"/>
    <n v="8"/>
    <n v="29"/>
    <s v="10:42:31"/>
    <m/>
    <m/>
    <s v="inspe203"/>
    <n v="1"/>
    <m/>
    <n v="11"/>
    <s v="Cour"/>
    <n v="1"/>
    <n v="16"/>
    <m/>
    <n v="1"/>
    <n v="453"/>
    <s v="RCNTRN04242BPHBF"/>
    <s v="2260"/>
    <m/>
    <m/>
    <m/>
    <x v="0"/>
    <s v="20183537"/>
    <n v="316.91000000000003"/>
    <n v="316.79599999999999"/>
    <m/>
    <m/>
  </r>
  <r>
    <x v="2"/>
    <n v="8"/>
    <n v="29"/>
    <s v="11:01:54"/>
    <m/>
    <m/>
    <s v="inspe203"/>
    <n v="1"/>
    <m/>
    <n v="11"/>
    <s v="Cour"/>
    <n v="1"/>
    <n v="16"/>
    <m/>
    <n v="1"/>
    <n v="714"/>
    <s v="RCNTRE04268BEEC1"/>
    <s v="2060"/>
    <m/>
    <m/>
    <m/>
    <x v="0"/>
    <s v="20183536"/>
    <n v="476.49"/>
    <n v="476.49700000000001"/>
    <m/>
    <m/>
  </r>
  <r>
    <x v="3"/>
    <n v="8"/>
    <n v="30"/>
    <s v="15:21:06"/>
    <m/>
    <m/>
    <s v="inspe203"/>
    <n v="2"/>
    <m/>
    <n v="11"/>
    <s v="Cour"/>
    <n v="1"/>
    <n v="21"/>
    <m/>
    <n v="2"/>
    <n v="221.6"/>
    <s v="RCNTAB02095B"/>
    <s v="2060"/>
    <m/>
    <m/>
    <m/>
    <x v="0"/>
    <s v="20183541"/>
    <n v="127.1"/>
    <n v="127.108"/>
    <m/>
    <m/>
  </r>
  <r>
    <x v="3"/>
    <n v="8"/>
    <n v="30"/>
    <s v="16:09:13"/>
    <m/>
    <m/>
    <s v="inspe203"/>
    <n v="1"/>
    <m/>
    <n v="11"/>
    <s v="Cour"/>
    <n v="1"/>
    <n v="21"/>
    <m/>
    <n v="1"/>
    <n v="778.8"/>
    <s v="SIGCNDTABBAS"/>
    <s v="2050"/>
    <m/>
    <m/>
    <m/>
    <x v="0"/>
    <s v="20183542"/>
    <n v="413.63"/>
    <n v="0"/>
    <m/>
    <m/>
  </r>
  <r>
    <x v="3"/>
    <n v="8"/>
    <n v="30"/>
    <s v="07:49:42"/>
    <m/>
    <m/>
    <s v="inspe203"/>
    <n v="1"/>
    <m/>
    <n v="11"/>
    <s v="Cour"/>
    <n v="1"/>
    <n v="16"/>
    <m/>
    <n v="1"/>
    <n v="268"/>
    <s v="RCNTRN04848BXKBF"/>
    <s v="2260"/>
    <m/>
    <m/>
    <m/>
    <x v="0"/>
    <s v="20183543"/>
    <n v="224.92"/>
    <n v="224.77600000000001"/>
    <m/>
    <m/>
  </r>
  <r>
    <x v="3"/>
    <n v="8"/>
    <n v="30"/>
    <s v="11:54:53"/>
    <m/>
    <m/>
    <s v="super205"/>
    <n v="1"/>
    <m/>
    <n v="11"/>
    <s v="Cour"/>
    <n v="1"/>
    <n v="63"/>
    <m/>
    <n v="1"/>
    <n v="731"/>
    <s v="RCNTRE04868BHDD1"/>
    <s v="2060"/>
    <m/>
    <m/>
    <m/>
    <x v="0"/>
    <s v="20183548"/>
    <n v="506.79"/>
    <n v="506.80099999999999"/>
    <m/>
    <m/>
  </r>
  <r>
    <x v="3"/>
    <n v="8"/>
    <n v="30"/>
    <s v="09:06:06"/>
    <m/>
    <m/>
    <s v="inspe203"/>
    <n v="1"/>
    <m/>
    <n v="11"/>
    <s v="Cour"/>
    <n v="1"/>
    <n v="12"/>
    <m/>
    <n v="1"/>
    <n v="379.2"/>
    <s v="RHSTRE04288BXQ6F"/>
    <s v="2240"/>
    <m/>
    <m/>
    <m/>
    <x v="0"/>
    <s v="20183537"/>
    <n v="326.47000000000003"/>
    <n v="326.47399999999999"/>
    <m/>
    <m/>
  </r>
  <r>
    <x v="3"/>
    <n v="8"/>
    <n v="30"/>
    <s v="07:56:09"/>
    <m/>
    <m/>
    <s v="inspe203"/>
    <n v="2"/>
    <m/>
    <n v="11"/>
    <s v="Cour"/>
    <n v="1"/>
    <n v="16"/>
    <m/>
    <n v="2"/>
    <n v="714"/>
    <s v="RCNTRE04268BEEC1"/>
    <s v="2060"/>
    <m/>
    <m/>
    <m/>
    <x v="0"/>
    <s v="20183536"/>
    <n v="476.49"/>
    <n v="476.49700000000001"/>
    <m/>
    <m/>
  </r>
  <r>
    <x v="3"/>
    <n v="8"/>
    <n v="30"/>
    <s v="16:24:57"/>
    <m/>
    <m/>
    <s v="inspe203"/>
    <n v="3"/>
    <m/>
    <n v="11"/>
    <s v="Cour"/>
    <n v="1"/>
    <n v="12"/>
    <m/>
    <n v="3"/>
    <n v="714"/>
    <s v="RCNTRE04268BEEC1"/>
    <s v="2060"/>
    <m/>
    <m/>
    <m/>
    <x v="0"/>
    <s v="20183536"/>
    <n v="476.49"/>
    <n v="476.49700000000001"/>
    <m/>
    <m/>
  </r>
  <r>
    <x v="3"/>
    <n v="8"/>
    <n v="30"/>
    <s v="08:15:20"/>
    <m/>
    <m/>
    <s v="inspe203"/>
    <n v="1"/>
    <m/>
    <n v="11"/>
    <s v="Cour"/>
    <n v="1"/>
    <n v="12"/>
    <m/>
    <n v="1"/>
    <n v="537"/>
    <s v="RGOTRE03860BVCAS"/>
    <s v="2998"/>
    <m/>
    <m/>
    <m/>
    <x v="0"/>
    <s v="20183545"/>
    <n v="338.44"/>
    <n v="338.44"/>
    <m/>
    <m/>
  </r>
  <r>
    <x v="4"/>
    <n v="8"/>
    <n v="31"/>
    <s v="08:15:26"/>
    <m/>
    <m/>
    <s v="super205"/>
    <n v="1"/>
    <m/>
    <n v="11"/>
    <s v="Cour"/>
    <n v="1"/>
    <n v="63"/>
    <m/>
    <n v="1"/>
    <n v="456"/>
    <s v="RGOTRE03648BVCDS"/>
    <s v="2998"/>
    <m/>
    <m/>
    <m/>
    <x v="0"/>
    <s v="20183622"/>
    <n v="296.54000000000002"/>
    <n v="296.54700000000003"/>
    <m/>
    <m/>
  </r>
  <r>
    <x v="4"/>
    <n v="8"/>
    <n v="31"/>
    <s v="11:10:30"/>
    <m/>
    <m/>
    <s v="inspe203"/>
    <n v="1"/>
    <m/>
    <n v="11"/>
    <s v="Cour"/>
    <n v="1"/>
    <n v="37"/>
    <m/>
    <n v="1"/>
    <n v="340"/>
    <s v="RCNTRN04242BTPB1"/>
    <s v="2060"/>
    <m/>
    <m/>
    <m/>
    <x v="0"/>
    <s v="20183623"/>
    <n v="297.64"/>
    <n v="297.65100000000001"/>
    <m/>
    <m/>
  </r>
  <r>
    <x v="4"/>
    <n v="8"/>
    <n v="31"/>
    <s v="08:51:21"/>
    <m/>
    <m/>
    <s v="inspe203"/>
    <n v="1"/>
    <m/>
    <n v="11"/>
    <s v="Cour"/>
    <n v="1"/>
    <n v="41"/>
    <m/>
    <n v="1"/>
    <n v="254"/>
    <s v="REATRE03866BEANF"/>
    <s v="2050"/>
    <m/>
    <m/>
    <m/>
    <x v="0"/>
    <s v="20183623"/>
    <n v="294"/>
    <n v="294.00400000000002"/>
    <m/>
    <m/>
  </r>
  <r>
    <x v="4"/>
    <n v="8"/>
    <n v="31"/>
    <s v="11:52:12"/>
    <m/>
    <m/>
    <s v="inspe203"/>
    <n v="1"/>
    <m/>
    <n v="11"/>
    <s v="Cour"/>
    <n v="1"/>
    <n v="21"/>
    <m/>
    <n v="1"/>
    <n v="411"/>
    <s v="RCNTSQ03636BEED1"/>
    <s v="2060"/>
    <m/>
    <m/>
    <m/>
    <x v="0"/>
    <s v="20183624"/>
    <n v="268.36"/>
    <n v="268.36599999999999"/>
    <m/>
    <m/>
  </r>
  <r>
    <x v="4"/>
    <n v="8"/>
    <n v="31"/>
    <s v="09:33:38"/>
    <m/>
    <m/>
    <s v="inspe203"/>
    <n v="1"/>
    <m/>
    <n v="11"/>
    <s v="Cour"/>
    <n v="1"/>
    <n v="28"/>
    <m/>
    <n v="1"/>
    <n v="731.85"/>
    <s v="RCNTRE06040BHED1"/>
    <s v="2061"/>
    <m/>
    <m/>
    <m/>
    <x v="0"/>
    <s v="20183622"/>
    <n v="480.78"/>
    <n v="480.78399999999999"/>
    <m/>
    <m/>
  </r>
  <r>
    <x v="4"/>
    <n v="8"/>
    <n v="31"/>
    <s v="09:51:49"/>
    <m/>
    <m/>
    <s v="super205"/>
    <n v="1"/>
    <m/>
    <n v="11"/>
    <s v="Cour"/>
    <n v="1"/>
    <n v="63"/>
    <m/>
    <n v="1"/>
    <n v="316"/>
    <s v="RHSTRE04268BMW6F"/>
    <s v="2240"/>
    <m/>
    <m/>
    <m/>
    <x v="0"/>
    <s v="20183543"/>
    <n v="279.92"/>
    <n v="279.92700000000002"/>
    <m/>
    <m/>
  </r>
  <r>
    <x v="4"/>
    <n v="8"/>
    <n v="31"/>
    <s v="10:53:09"/>
    <m/>
    <m/>
    <s v="inspe203"/>
    <n v="1"/>
    <m/>
    <n v="11"/>
    <s v="Cour"/>
    <n v="1"/>
    <n v="21"/>
    <m/>
    <n v="1"/>
    <n v="630"/>
    <s v="RCNTRE03892BAADF"/>
    <s v="2261"/>
    <m/>
    <m/>
    <m/>
    <x v="0"/>
    <s v="20183548"/>
    <n v="402.77"/>
    <n v="402.77699999999999"/>
    <m/>
    <m/>
  </r>
  <r>
    <x v="4"/>
    <n v="8"/>
    <n v="31"/>
    <s v="11:31:52"/>
    <m/>
    <m/>
    <s v="inspe203"/>
    <n v="1"/>
    <m/>
    <n v="11"/>
    <s v="Cour"/>
    <n v="1"/>
    <n v="42"/>
    <m/>
    <n v="1"/>
    <n v="840"/>
    <s v="RCNTRE04262BHDD2"/>
    <s v="2061"/>
    <m/>
    <m/>
    <m/>
    <x v="0"/>
    <s v="20183622"/>
    <n v="517.78"/>
    <n v="517.78700000000003"/>
    <m/>
    <m/>
  </r>
  <r>
    <x v="4"/>
    <n v="8"/>
    <n v="31"/>
    <s v="08:04:22"/>
    <m/>
    <m/>
    <s v="super205"/>
    <n v="1"/>
    <m/>
    <n v="11"/>
    <s v="Cour"/>
    <n v="1"/>
    <n v="63"/>
    <m/>
    <n v="1"/>
    <n v="419"/>
    <s v="RGOTRE03648BVEA1"/>
    <s v="2998"/>
    <m/>
    <m/>
    <m/>
    <x v="0"/>
    <s v="20183622"/>
    <n v="268.68"/>
    <n v="268.68599999999998"/>
    <m/>
    <m/>
  </r>
  <r>
    <x v="5"/>
    <n v="9"/>
    <n v="4"/>
    <s v="12:58:51"/>
    <m/>
    <m/>
    <s v="inspe203"/>
    <n v="2"/>
    <m/>
    <n v="11"/>
    <s v="Cour"/>
    <n v="1"/>
    <n v="1"/>
    <m/>
    <n v="2"/>
    <n v="340"/>
    <s v="RCNTRN04242BTPB1"/>
    <s v="2060"/>
    <m/>
    <m/>
    <m/>
    <x v="1"/>
    <s v="20183623"/>
    <n v="297.64"/>
    <n v="297.65100000000001"/>
    <m/>
    <m/>
  </r>
  <r>
    <x v="5"/>
    <n v="9"/>
    <n v="4"/>
    <s v="14:11:27"/>
    <m/>
    <m/>
    <s v="inspe203"/>
    <n v="1"/>
    <m/>
    <n v="11"/>
    <s v="Cour"/>
    <n v="1"/>
    <n v="12"/>
    <m/>
    <n v="1"/>
    <n v="746"/>
    <s v="RCNTRE04288BPBAF"/>
    <s v="2260"/>
    <m/>
    <m/>
    <m/>
    <x v="1"/>
    <s v="20183626"/>
    <n v="459.14"/>
    <n v="443.66699999999997"/>
    <m/>
    <m/>
  </r>
  <r>
    <x v="5"/>
    <n v="9"/>
    <n v="4"/>
    <s v="16:48:56"/>
    <m/>
    <m/>
    <s v="inspe203"/>
    <n v="1"/>
    <m/>
    <n v="11"/>
    <s v="Cour"/>
    <n v="1"/>
    <n v="12"/>
    <m/>
    <n v="1"/>
    <n v="820"/>
    <s v="RCNTRE04262BPGB2"/>
    <s v="2060"/>
    <m/>
    <m/>
    <m/>
    <x v="1"/>
    <s v="20183633"/>
    <n v="541.94000000000005"/>
    <n v="541.947"/>
    <m/>
    <m/>
  </r>
  <r>
    <x v="5"/>
    <n v="9"/>
    <n v="4"/>
    <s v="15:23:13"/>
    <m/>
    <m/>
    <s v="inspe203"/>
    <n v="1"/>
    <m/>
    <n v="11"/>
    <s v="Cour"/>
    <n v="1"/>
    <n v="12"/>
    <m/>
    <n v="1"/>
    <n v="511.2"/>
    <s v="RCNTBS04268BXQB2"/>
    <s v="2060"/>
    <m/>
    <m/>
    <m/>
    <x v="1"/>
    <s v="20183632"/>
    <n v="509.48"/>
    <n v="509.49"/>
    <m/>
    <m/>
  </r>
  <r>
    <x v="5"/>
    <n v="9"/>
    <n v="4"/>
    <s v="15:36:45"/>
    <m/>
    <m/>
    <s v="inspe203"/>
    <n v="1"/>
    <m/>
    <n v="11"/>
    <s v="Cour"/>
    <n v="1"/>
    <n v="37"/>
    <m/>
    <n v="1"/>
    <n v="422"/>
    <s v="RCNTSQ03636BHDB1"/>
    <s v="2060"/>
    <m/>
    <m/>
    <m/>
    <x v="1"/>
    <s v="20183633"/>
    <n v="251.84"/>
    <n v="251.846"/>
    <m/>
    <m/>
  </r>
  <r>
    <x v="5"/>
    <n v="9"/>
    <n v="4"/>
    <s v="15:33:17"/>
    <m/>
    <m/>
    <s v="inspe203"/>
    <n v="1"/>
    <m/>
    <n v="11"/>
    <s v="Cour"/>
    <n v="1"/>
    <n v="43"/>
    <m/>
    <n v="1"/>
    <n v="289.2"/>
    <s v="RCNTRN05454BXABF"/>
    <s v="2260"/>
    <m/>
    <m/>
    <m/>
    <x v="1"/>
    <s v="20183634"/>
    <n v="273.5"/>
    <n v="273.51"/>
    <m/>
    <m/>
  </r>
  <r>
    <x v="5"/>
    <n v="9"/>
    <n v="4"/>
    <s v="09:42:24"/>
    <m/>
    <m/>
    <s v="inspe203"/>
    <n v="1"/>
    <m/>
    <n v="11"/>
    <s v="Cour"/>
    <n v="1"/>
    <n v="39"/>
    <m/>
    <n v="1"/>
    <n v="282"/>
    <s v="RCNTRN05454BTXDF"/>
    <s v="2260"/>
    <m/>
    <m/>
    <m/>
    <x v="1"/>
    <s v="20183533"/>
    <n v="273.5"/>
    <n v="273.51"/>
    <m/>
    <m/>
  </r>
  <r>
    <x v="5"/>
    <n v="9"/>
    <n v="4"/>
    <s v="10:41:23"/>
    <m/>
    <m/>
    <s v="inspe203"/>
    <n v="1"/>
    <m/>
    <n v="11"/>
    <s v="Cour"/>
    <n v="1"/>
    <n v="18"/>
    <m/>
    <n v="1"/>
    <n v="357.2"/>
    <s v="RLOTRN04848BPXNF"/>
    <s v="2030"/>
    <m/>
    <m/>
    <m/>
    <x v="1"/>
    <s v="20183627"/>
    <n v="376.17"/>
    <n v="376.17099999999999"/>
    <m/>
    <m/>
  </r>
  <r>
    <x v="5"/>
    <n v="9"/>
    <n v="4"/>
    <s v="10:47:19"/>
    <m/>
    <m/>
    <s v="inspe203"/>
    <n v="1"/>
    <m/>
    <n v="11"/>
    <s v="Cour"/>
    <n v="1"/>
    <n v="42"/>
    <m/>
    <n v="1"/>
    <n v="465"/>
    <s v="RGOTRE03876BVEDF"/>
    <s v="2998"/>
    <m/>
    <m/>
    <m/>
    <x v="1"/>
    <s v="20183622"/>
    <n v="310.68"/>
    <n v="310.68900000000002"/>
    <m/>
    <m/>
  </r>
  <r>
    <x v="5"/>
    <n v="9"/>
    <n v="4"/>
    <s v="13:34:42"/>
    <m/>
    <m/>
    <s v="super202"/>
    <n v="1"/>
    <m/>
    <n v="11"/>
    <s v="Cour"/>
    <n v="1"/>
    <m/>
    <m/>
    <n v="1"/>
    <n v="634"/>
    <s v="RCNTRE04268BHDTF"/>
    <s v="2360"/>
    <m/>
    <m/>
    <m/>
    <x v="1"/>
    <s v="20183546"/>
    <n v="393.9"/>
    <n v="393.90300000000002"/>
    <m/>
    <m/>
  </r>
  <r>
    <x v="5"/>
    <n v="9"/>
    <n v="4"/>
    <s v="15:55:25"/>
    <m/>
    <m/>
    <s v="inspe203"/>
    <n v="1"/>
    <m/>
    <n v="11"/>
    <s v="Cour"/>
    <n v="1"/>
    <n v="84"/>
    <m/>
    <n v="1"/>
    <n v="850"/>
    <s v="RHSTRE04268BPG62"/>
    <s v="2040"/>
    <m/>
    <m/>
    <m/>
    <x v="1"/>
    <s v="20183633"/>
    <n v="510.63"/>
    <n v="510.63900000000001"/>
    <m/>
    <m/>
  </r>
  <r>
    <x v="5"/>
    <n v="9"/>
    <n v="4"/>
    <s v="16:07:44"/>
    <m/>
    <m/>
    <s v="inspe203"/>
    <n v="1"/>
    <m/>
    <n v="11"/>
    <s v="Cour"/>
    <n v="1"/>
    <n v="12"/>
    <m/>
    <n v="1"/>
    <n v="327.2"/>
    <s v="RCNTOV04262BXTDF"/>
    <s v="2260"/>
    <m/>
    <m/>
    <m/>
    <x v="1"/>
    <s v="20183553"/>
    <n v="281.22000000000003"/>
    <n v="281.226"/>
    <m/>
    <m/>
  </r>
  <r>
    <x v="5"/>
    <n v="9"/>
    <n v="4"/>
    <s v="16:19:17"/>
    <m/>
    <m/>
    <s v="inspe203"/>
    <n v="1"/>
    <m/>
    <n v="11"/>
    <s v="Cour"/>
    <n v="1"/>
    <n v="12"/>
    <m/>
    <n v="1"/>
    <n v="475"/>
    <s v="RGOTRE03860BVAD1"/>
    <s v="2998"/>
    <m/>
    <m/>
    <m/>
    <x v="1"/>
    <s v="20183634"/>
    <n v="313.37"/>
    <n v="313.37900000000002"/>
    <m/>
    <m/>
  </r>
  <r>
    <x v="5"/>
    <n v="9"/>
    <n v="4"/>
    <s v="07:38:37"/>
    <m/>
    <m/>
    <s v="inspe203"/>
    <n v="1"/>
    <m/>
    <n v="11"/>
    <s v="Cour"/>
    <n v="1"/>
    <n v="16"/>
    <m/>
    <n v="1"/>
    <n v="584.4"/>
    <s v="RFATRE04892BFPTF"/>
    <s v="2060"/>
    <m/>
    <m/>
    <m/>
    <x v="1"/>
    <s v="20183543"/>
    <n v="572.14"/>
    <n v="540.74800000000005"/>
    <m/>
    <m/>
  </r>
  <r>
    <x v="5"/>
    <n v="9"/>
    <n v="4"/>
    <s v="09:22:05"/>
    <m/>
    <m/>
    <s v="inspe203"/>
    <n v="1"/>
    <m/>
    <n v="11"/>
    <s v="Cour"/>
    <n v="1"/>
    <n v="17"/>
    <m/>
    <n v="1"/>
    <n v="415.8"/>
    <s v="RCNTRN06060BXPA1"/>
    <s v="2061"/>
    <m/>
    <m/>
    <m/>
    <x v="1"/>
    <s v="20183625"/>
    <n v="495.67"/>
    <n v="495.67399999999998"/>
    <m/>
    <m/>
  </r>
  <r>
    <x v="5"/>
    <n v="9"/>
    <n v="4"/>
    <s v="07:31:33"/>
    <m/>
    <m/>
    <s v="inspe203"/>
    <n v="1"/>
    <m/>
    <n v="11"/>
    <s v="Cour"/>
    <n v="1"/>
    <n v="19"/>
    <m/>
    <n v="1"/>
    <n v="496.4"/>
    <s v="RFATRN05454BHQT1"/>
    <s v="2060"/>
    <m/>
    <m/>
    <m/>
    <x v="1"/>
    <s v="20183623"/>
    <n v="505.04"/>
    <n v="505.04899999999998"/>
    <m/>
    <m/>
  </r>
  <r>
    <x v="5"/>
    <n v="9"/>
    <n v="4"/>
    <s v="12:49:53"/>
    <m/>
    <m/>
    <s v="inspe203"/>
    <n v="1"/>
    <m/>
    <n v="11"/>
    <s v="Cour"/>
    <n v="1"/>
    <n v="12"/>
    <m/>
    <n v="1"/>
    <n v="578.15"/>
    <s v="SERTOPTABLE"/>
    <s v="2000"/>
    <m/>
    <m/>
    <m/>
    <x v="1"/>
    <s v="20183550"/>
    <n v="239.71"/>
    <n v="0"/>
    <m/>
    <m/>
  </r>
  <r>
    <x v="5"/>
    <n v="9"/>
    <n v="4"/>
    <s v="10:20:57"/>
    <m/>
    <m/>
    <s v="inspe203"/>
    <n v="1"/>
    <m/>
    <n v="11"/>
    <s v="Cour"/>
    <n v="1"/>
    <n v="12"/>
    <m/>
    <n v="1"/>
    <n v="663"/>
    <s v="SERTOPTABLE"/>
    <s v="2000"/>
    <m/>
    <m/>
    <m/>
    <x v="1"/>
    <s v="20183550"/>
    <n v="435.4"/>
    <n v="0"/>
    <m/>
    <m/>
  </r>
  <r>
    <x v="5"/>
    <n v="9"/>
    <n v="4"/>
    <s v="12:58:51"/>
    <m/>
    <m/>
    <s v="inspe203"/>
    <n v="2"/>
    <m/>
    <n v="11"/>
    <s v="Hist"/>
    <n v="1"/>
    <n v="1"/>
    <m/>
    <n v="2"/>
    <n v="340"/>
    <s v="RCNTRN04242BTPB1"/>
    <s v="2060"/>
    <m/>
    <m/>
    <m/>
    <x v="1"/>
    <s v="20183623"/>
    <n v="297.64"/>
    <n v="297.65100000000001"/>
    <m/>
    <m/>
  </r>
  <r>
    <x v="5"/>
    <n v="9"/>
    <n v="4"/>
    <s v="14:11:27"/>
    <m/>
    <m/>
    <s v="inspe203"/>
    <n v="1"/>
    <m/>
    <n v="11"/>
    <s v="Hist"/>
    <n v="1"/>
    <n v="12"/>
    <m/>
    <n v="1"/>
    <n v="746"/>
    <s v="RCNTRE04288BPBAF"/>
    <s v="2260"/>
    <m/>
    <m/>
    <m/>
    <x v="1"/>
    <s v="20183626"/>
    <n v="459.14"/>
    <n v="443.66699999999997"/>
    <m/>
    <m/>
  </r>
  <r>
    <x v="5"/>
    <n v="9"/>
    <n v="4"/>
    <s v="16:48:56"/>
    <m/>
    <m/>
    <s v="inspe203"/>
    <n v="1"/>
    <m/>
    <n v="11"/>
    <s v="Hist"/>
    <n v="1"/>
    <n v="12"/>
    <m/>
    <n v="1"/>
    <n v="820"/>
    <s v="RCNTRE04262BPGB2"/>
    <s v="2060"/>
    <m/>
    <m/>
    <m/>
    <x v="1"/>
    <s v="20183633"/>
    <n v="541.94000000000005"/>
    <n v="541.947"/>
    <m/>
    <m/>
  </r>
  <r>
    <x v="5"/>
    <n v="9"/>
    <n v="4"/>
    <s v="15:23:13"/>
    <m/>
    <m/>
    <s v="inspe203"/>
    <n v="1"/>
    <m/>
    <n v="11"/>
    <s v="Hist"/>
    <n v="1"/>
    <n v="12"/>
    <m/>
    <n v="1"/>
    <n v="511.2"/>
    <s v="RCNTBS04268BXQB2"/>
    <s v="2060"/>
    <m/>
    <m/>
    <m/>
    <x v="1"/>
    <s v="20183632"/>
    <n v="509.48"/>
    <n v="509.49"/>
    <m/>
    <m/>
  </r>
  <r>
    <x v="5"/>
    <n v="9"/>
    <n v="4"/>
    <s v="15:33:17"/>
    <m/>
    <m/>
    <s v="inspe203"/>
    <n v="1"/>
    <m/>
    <n v="11"/>
    <s v="Hist"/>
    <n v="1"/>
    <n v="43"/>
    <m/>
    <n v="1"/>
    <n v="289.2"/>
    <s v="RCNTRN05454BXABF"/>
    <s v="2260"/>
    <m/>
    <m/>
    <m/>
    <x v="1"/>
    <s v="20183634"/>
    <n v="273.5"/>
    <n v="273.51"/>
    <m/>
    <m/>
  </r>
  <r>
    <x v="5"/>
    <n v="9"/>
    <n v="4"/>
    <s v="09:42:24"/>
    <m/>
    <m/>
    <s v="inspe203"/>
    <n v="1"/>
    <m/>
    <n v="11"/>
    <s v="Hist"/>
    <n v="1"/>
    <n v="39"/>
    <m/>
    <n v="1"/>
    <n v="282"/>
    <s v="RCNTRN05454BTXDF"/>
    <s v="2260"/>
    <m/>
    <m/>
    <m/>
    <x v="1"/>
    <s v="20183533"/>
    <n v="273.5"/>
    <n v="273.51"/>
    <m/>
    <m/>
  </r>
  <r>
    <x v="5"/>
    <n v="9"/>
    <n v="4"/>
    <s v="10:41:23"/>
    <m/>
    <m/>
    <s v="inspe203"/>
    <n v="1"/>
    <m/>
    <n v="11"/>
    <s v="Hist"/>
    <n v="1"/>
    <n v="18"/>
    <m/>
    <n v="1"/>
    <n v="357.2"/>
    <s v="RLOTRN04848BPXNF"/>
    <s v="2030"/>
    <m/>
    <m/>
    <m/>
    <x v="1"/>
    <s v="20183627"/>
    <n v="376.17"/>
    <n v="376.17099999999999"/>
    <m/>
    <m/>
  </r>
  <r>
    <x v="5"/>
    <n v="9"/>
    <n v="4"/>
    <s v="10:47:19"/>
    <m/>
    <m/>
    <s v="inspe203"/>
    <n v="1"/>
    <m/>
    <n v="11"/>
    <s v="Hist"/>
    <n v="1"/>
    <n v="42"/>
    <m/>
    <n v="1"/>
    <n v="465"/>
    <s v="RGOTRE03876BVEDF"/>
    <s v="2998"/>
    <m/>
    <m/>
    <m/>
    <x v="1"/>
    <s v="20183622"/>
    <n v="310.68"/>
    <n v="310.68900000000002"/>
    <m/>
    <m/>
  </r>
  <r>
    <x v="5"/>
    <n v="9"/>
    <n v="4"/>
    <s v="13:34:42"/>
    <m/>
    <m/>
    <s v="super202"/>
    <n v="1"/>
    <m/>
    <n v="11"/>
    <s v="Hist"/>
    <n v="1"/>
    <m/>
    <m/>
    <n v="1"/>
    <n v="634"/>
    <s v="RCNTRE04268BHDTF"/>
    <s v="2360"/>
    <m/>
    <m/>
    <m/>
    <x v="1"/>
    <s v="20183546"/>
    <n v="393.9"/>
    <n v="393.90300000000002"/>
    <m/>
    <m/>
  </r>
  <r>
    <x v="5"/>
    <n v="9"/>
    <n v="4"/>
    <s v="16:07:44"/>
    <m/>
    <m/>
    <s v="inspe203"/>
    <n v="1"/>
    <m/>
    <n v="11"/>
    <s v="Hist"/>
    <n v="1"/>
    <n v="12"/>
    <m/>
    <n v="1"/>
    <n v="327.2"/>
    <s v="RCNTOV04262BXTDF"/>
    <s v="2260"/>
    <m/>
    <m/>
    <m/>
    <x v="1"/>
    <s v="20183553"/>
    <n v="281.22000000000003"/>
    <n v="281.226"/>
    <m/>
    <m/>
  </r>
  <r>
    <x v="5"/>
    <n v="9"/>
    <n v="4"/>
    <s v="16:19:17"/>
    <m/>
    <m/>
    <s v="inspe203"/>
    <n v="1"/>
    <m/>
    <n v="11"/>
    <s v="Hist"/>
    <n v="1"/>
    <n v="12"/>
    <m/>
    <n v="1"/>
    <n v="475"/>
    <s v="RGOTRE03860BVAD1"/>
    <s v="2998"/>
    <m/>
    <m/>
    <m/>
    <x v="1"/>
    <s v="20183634"/>
    <n v="313.37"/>
    <n v="313.37900000000002"/>
    <m/>
    <m/>
  </r>
  <r>
    <x v="5"/>
    <n v="9"/>
    <n v="4"/>
    <s v="07:38:37"/>
    <m/>
    <m/>
    <s v="inspe203"/>
    <n v="1"/>
    <m/>
    <n v="11"/>
    <s v="Hist"/>
    <n v="1"/>
    <n v="16"/>
    <m/>
    <n v="1"/>
    <n v="584.4"/>
    <s v="RFATRE04892BFPTF"/>
    <s v="2060"/>
    <m/>
    <m/>
    <m/>
    <x v="1"/>
    <s v="20183543"/>
    <n v="572.14"/>
    <n v="540.74800000000005"/>
    <m/>
    <m/>
  </r>
  <r>
    <x v="5"/>
    <n v="9"/>
    <n v="4"/>
    <s v="09:22:05"/>
    <m/>
    <m/>
    <s v="inspe203"/>
    <n v="1"/>
    <m/>
    <n v="11"/>
    <s v="Hist"/>
    <n v="1"/>
    <n v="17"/>
    <m/>
    <n v="1"/>
    <n v="415.8"/>
    <s v="RCNTRN06060BXPA1"/>
    <s v="2061"/>
    <m/>
    <m/>
    <m/>
    <x v="1"/>
    <s v="20183625"/>
    <n v="495.67"/>
    <n v="495.67399999999998"/>
    <m/>
    <m/>
  </r>
  <r>
    <x v="5"/>
    <n v="9"/>
    <n v="4"/>
    <s v="10:20:57"/>
    <m/>
    <m/>
    <s v="inspe203"/>
    <n v="1"/>
    <m/>
    <n v="11"/>
    <s v="Hist"/>
    <n v="1"/>
    <n v="12"/>
    <m/>
    <n v="1"/>
    <n v="663"/>
    <s v="SERTOPTABLE"/>
    <s v="2000"/>
    <m/>
    <m/>
    <m/>
    <x v="1"/>
    <s v="20183550"/>
    <n v="435.4"/>
    <n v="0"/>
    <m/>
    <m/>
  </r>
  <r>
    <x v="6"/>
    <n v="9"/>
    <n v="5"/>
    <s v="13:53:24"/>
    <m/>
    <m/>
    <s v="inspe203"/>
    <n v="1"/>
    <m/>
    <n v="11"/>
    <s v="Cour"/>
    <n v="1"/>
    <n v="37"/>
    <m/>
    <n v="1"/>
    <n v="400.4"/>
    <s v="RFATRN04848BHQT1"/>
    <s v="2060"/>
    <m/>
    <m/>
    <m/>
    <x v="1"/>
    <s v="20182754"/>
    <n v="425.12"/>
    <n v="425.12900000000002"/>
    <m/>
    <m/>
  </r>
  <r>
    <x v="6"/>
    <n v="9"/>
    <n v="5"/>
    <s v="09:26:30"/>
    <m/>
    <m/>
    <s v="super205"/>
    <n v="1"/>
    <m/>
    <n v="11"/>
    <s v="Cour"/>
    <n v="1"/>
    <n v="63"/>
    <m/>
    <n v="1"/>
    <n v="259.60000000000002"/>
    <s v="RCNTRN04848BYYAF"/>
    <s v="2260"/>
    <m/>
    <m/>
    <m/>
    <x v="1"/>
    <s v="20183412"/>
    <n v="224.77"/>
    <n v="224.77600000000001"/>
    <m/>
    <m/>
  </r>
  <r>
    <x v="6"/>
    <n v="9"/>
    <n v="5"/>
    <s v="09:47:51"/>
    <m/>
    <m/>
    <s v="inspe203"/>
    <n v="3"/>
    <m/>
    <n v="11"/>
    <s v="Cour"/>
    <n v="1"/>
    <n v="16"/>
    <m/>
    <n v="3"/>
    <n v="340"/>
    <s v="RCNTRN04242BTPB1"/>
    <s v="2060"/>
    <m/>
    <m/>
    <m/>
    <x v="1"/>
    <s v="20183623"/>
    <n v="297.64"/>
    <n v="297.65100000000001"/>
    <m/>
    <m/>
  </r>
  <r>
    <x v="6"/>
    <n v="9"/>
    <n v="5"/>
    <s v="14:17:21"/>
    <m/>
    <m/>
    <s v="inspe203"/>
    <n v="1"/>
    <m/>
    <n v="11"/>
    <s v="Cour"/>
    <n v="1"/>
    <n v="70"/>
    <m/>
    <n v="1"/>
    <n v="490"/>
    <s v="RGOTRE03860BVEB1"/>
    <s v="2998"/>
    <m/>
    <m/>
    <m/>
    <x v="1"/>
    <s v="20183521"/>
    <n v="310.57"/>
    <n v="310.57900000000001"/>
    <m/>
    <m/>
  </r>
  <r>
    <x v="6"/>
    <n v="9"/>
    <n v="5"/>
    <s v="10:39:32"/>
    <m/>
    <m/>
    <s v="inspe203"/>
    <n v="1"/>
    <m/>
    <n v="11"/>
    <s v="Cour"/>
    <n v="1"/>
    <n v="12"/>
    <m/>
    <n v="1"/>
    <n v="223.6"/>
    <s v="RGOTRN04242BVRB1"/>
    <s v="2998"/>
    <m/>
    <m/>
    <m/>
    <x v="1"/>
    <s v="20183632"/>
    <n v="288.33999999999997"/>
    <n v="288.351"/>
    <m/>
    <m/>
  </r>
  <r>
    <x v="6"/>
    <n v="9"/>
    <n v="5"/>
    <s v="09:10:21"/>
    <m/>
    <m/>
    <s v="inspe203"/>
    <n v="1"/>
    <m/>
    <n v="11"/>
    <s v="Cour"/>
    <n v="1"/>
    <n v="17"/>
    <m/>
    <n v="1"/>
    <n v="297.60000000000002"/>
    <s v="RGOTRN05454BVSB1"/>
    <s v="2998"/>
    <m/>
    <m/>
    <m/>
    <x v="1"/>
    <s v="20183637"/>
    <n v="435"/>
    <n v="435.00900000000001"/>
    <m/>
    <m/>
  </r>
  <r>
    <x v="6"/>
    <n v="9"/>
    <n v="5"/>
    <s v="08:51:46"/>
    <m/>
    <m/>
    <s v="inspe203"/>
    <n v="1"/>
    <m/>
    <n v="11"/>
    <s v="Cour"/>
    <n v="1"/>
    <n v="21"/>
    <m/>
    <n v="1"/>
    <n v="348.6"/>
    <s v="RGOTRE04262BVSC1"/>
    <s v="2998"/>
    <m/>
    <m/>
    <m/>
    <x v="1"/>
    <s v="20183636"/>
    <n v="373.88"/>
    <n v="373.88299999999998"/>
    <m/>
    <m/>
  </r>
  <r>
    <x v="6"/>
    <n v="9"/>
    <n v="5"/>
    <s v="11:49:52"/>
    <m/>
    <m/>
    <s v="inspe203"/>
    <n v="2"/>
    <m/>
    <n v="11"/>
    <s v="Cour"/>
    <n v="1"/>
    <n v="84"/>
    <m/>
    <n v="2"/>
    <n v="422"/>
    <s v="RCNTSQ03636BHDB1"/>
    <s v="2060"/>
    <m/>
    <m/>
    <m/>
    <x v="1"/>
    <s v="20183633"/>
    <n v="251.84"/>
    <n v="251.846"/>
    <m/>
    <m/>
  </r>
  <r>
    <x v="6"/>
    <n v="9"/>
    <n v="5"/>
    <s v="10:52:32"/>
    <m/>
    <m/>
    <s v="inspe203"/>
    <n v="1"/>
    <m/>
    <n v="11"/>
    <s v="Cour"/>
    <n v="1"/>
    <n v="84"/>
    <m/>
    <n v="1"/>
    <n v="220"/>
    <s v="RGOTRN04242BVSD1"/>
    <s v="2998"/>
    <m/>
    <m/>
    <m/>
    <x v="1"/>
    <s v="20183638"/>
    <n v="288.33999999999997"/>
    <n v="288.351"/>
    <m/>
    <m/>
  </r>
  <r>
    <x v="6"/>
    <n v="9"/>
    <n v="5"/>
    <s v="07:52:52"/>
    <m/>
    <m/>
    <s v="inspe203"/>
    <n v="1"/>
    <m/>
    <n v="11"/>
    <s v="Cour"/>
    <n v="1"/>
    <n v="12"/>
    <m/>
    <n v="1"/>
    <n v="450.8"/>
    <s v="RCNTRN06060BBUB1"/>
    <s v="2060"/>
    <m/>
    <m/>
    <m/>
    <x v="1"/>
    <s v="20183636"/>
    <n v="495.67"/>
    <n v="495.67399999999998"/>
    <m/>
    <m/>
  </r>
  <r>
    <x v="6"/>
    <n v="9"/>
    <n v="5"/>
    <s v="15:47:45"/>
    <m/>
    <m/>
    <s v="inspe203"/>
    <n v="1"/>
    <m/>
    <n v="11"/>
    <s v="Cour"/>
    <n v="1"/>
    <n v="16"/>
    <m/>
    <n v="1"/>
    <n v="778.8"/>
    <s v="RFATRE03878BFPT1"/>
    <s v="2060"/>
    <m/>
    <m/>
    <m/>
    <x v="1"/>
    <s v="20183516"/>
    <n v="829.12"/>
    <n v="835.12699999999995"/>
    <m/>
    <m/>
  </r>
  <r>
    <x v="6"/>
    <n v="9"/>
    <n v="5"/>
    <s v="16:53:14"/>
    <m/>
    <m/>
    <s v="inspe203"/>
    <n v="1"/>
    <m/>
    <n v="11"/>
    <s v="Cour"/>
    <n v="1"/>
    <n v="84"/>
    <m/>
    <n v="1"/>
    <n v="468.8"/>
    <s v="RCNTRE04268BXAB2"/>
    <s v="2060"/>
    <m/>
    <m/>
    <m/>
    <x v="1"/>
    <s v="20183642"/>
    <n v="488.62"/>
    <n v="488.62"/>
    <m/>
    <m/>
  </r>
  <r>
    <x v="6"/>
    <n v="9"/>
    <n v="5"/>
    <s v="14:55:30"/>
    <m/>
    <m/>
    <s v="inspe203"/>
    <n v="1"/>
    <m/>
    <n v="11"/>
    <s v="Cour"/>
    <n v="1"/>
    <n v="37"/>
    <m/>
    <n v="1"/>
    <n v="539.6"/>
    <s v="RCNTRE04262BTPT2"/>
    <s v="2160"/>
    <m/>
    <m/>
    <m/>
    <x v="1"/>
    <s v="20183546"/>
    <n v="489.45"/>
    <n v="489.45499999999998"/>
    <m/>
    <m/>
  </r>
  <r>
    <x v="6"/>
    <n v="9"/>
    <n v="5"/>
    <s v="08:38:00"/>
    <m/>
    <m/>
    <s v="inspe203"/>
    <n v="1"/>
    <m/>
    <n v="11"/>
    <s v="Cour"/>
    <n v="1"/>
    <n v="12"/>
    <m/>
    <n v="1"/>
    <n v="759"/>
    <s v="RCNTRE03864BTIA2"/>
    <s v="2060"/>
    <m/>
    <m/>
    <m/>
    <x v="1"/>
    <s v="20183635"/>
    <n v="579.24"/>
    <n v="579.245"/>
    <m/>
    <m/>
  </r>
  <r>
    <x v="6"/>
    <n v="9"/>
    <n v="5"/>
    <s v="07:50:56"/>
    <m/>
    <m/>
    <s v="inspe203"/>
    <n v="1"/>
    <m/>
    <n v="11"/>
    <s v="Hist"/>
    <n v="1"/>
    <n v="12"/>
    <m/>
    <n v="1"/>
    <n v="352"/>
    <s v="RCNTRN05454BXPD1"/>
    <s v="2060"/>
    <m/>
    <m/>
    <m/>
    <x v="1"/>
    <s v="20183635"/>
    <n v="433.06"/>
    <n v="433.06900000000002"/>
    <m/>
    <m/>
  </r>
  <r>
    <x v="6"/>
    <n v="9"/>
    <n v="5"/>
    <s v="08:24:51"/>
    <m/>
    <m/>
    <s v="inspe203"/>
    <n v="1"/>
    <m/>
    <n v="11"/>
    <s v="Cour"/>
    <n v="1"/>
    <n v="12"/>
    <m/>
    <n v="1"/>
    <n v="786"/>
    <s v="RCNTBS03868BPGB2"/>
    <s v="2060"/>
    <m/>
    <m/>
    <m/>
    <x v="1"/>
    <s v="20183635"/>
    <n v="534.42999999999995"/>
    <n v="534.44000000000005"/>
    <m/>
    <m/>
  </r>
  <r>
    <x v="6"/>
    <n v="9"/>
    <n v="5"/>
    <s v="16:31:15"/>
    <m/>
    <m/>
    <s v="inspe203"/>
    <n v="1"/>
    <m/>
    <n v="11"/>
    <s v="Cour"/>
    <n v="1"/>
    <n v="16"/>
    <m/>
    <n v="1"/>
    <n v="490"/>
    <s v="RGOTRE03860BVCD1"/>
    <s v="2998"/>
    <m/>
    <m/>
    <m/>
    <x v="1"/>
    <s v="20183643"/>
    <n v="313.77"/>
    <n v="313.779"/>
    <m/>
    <m/>
  </r>
  <r>
    <x v="6"/>
    <n v="9"/>
    <n v="5"/>
    <s v="14:23:14"/>
    <m/>
    <m/>
    <s v="super205"/>
    <n v="1"/>
    <m/>
    <n v="11"/>
    <s v="Cour"/>
    <n v="1"/>
    <n v="63"/>
    <m/>
    <n v="1"/>
    <n v="542.79999999999995"/>
    <s v="RCNTRE04868BXTD2"/>
    <s v="2060"/>
    <m/>
    <m/>
    <m/>
    <x v="1"/>
    <s v="20183636"/>
    <n v="522.16999999999996"/>
    <n v="522.178"/>
    <m/>
    <m/>
  </r>
  <r>
    <x v="6"/>
    <n v="9"/>
    <n v="5"/>
    <s v="15:20:15"/>
    <m/>
    <m/>
    <s v="inspe203"/>
    <n v="1"/>
    <m/>
    <n v="11"/>
    <s v="Cour"/>
    <n v="1"/>
    <n v="84"/>
    <m/>
    <n v="1"/>
    <n v="799"/>
    <s v="RDOTRE03660BDFEF"/>
    <s v="2000"/>
    <m/>
    <m/>
    <m/>
    <x v="1"/>
    <s v="20183636"/>
    <n v="537.17999999999995"/>
    <n v="537.18600000000004"/>
    <m/>
    <m/>
  </r>
  <r>
    <x v="6"/>
    <n v="9"/>
    <n v="5"/>
    <s v="09:11:59"/>
    <m/>
    <m/>
    <s v="inspe203"/>
    <n v="1"/>
    <m/>
    <n v="11"/>
    <s v="Hist"/>
    <n v="1"/>
    <n v="12"/>
    <m/>
    <n v="1"/>
    <n v="597"/>
    <s v="RCNTBS03648BPHB1"/>
    <s v="2060"/>
    <m/>
    <m/>
    <m/>
    <x v="1"/>
    <s v="20183636"/>
    <n v="416.1"/>
    <n v="416.11"/>
    <m/>
    <m/>
  </r>
  <r>
    <x v="6"/>
    <n v="9"/>
    <n v="5"/>
    <s v="13:22:23"/>
    <m/>
    <m/>
    <s v="super201"/>
    <n v="2"/>
    <m/>
    <n v="11"/>
    <s v="Cour"/>
    <n v="1"/>
    <m/>
    <m/>
    <n v="2"/>
    <n v="496.4"/>
    <s v="RFATRN05454BHQT1"/>
    <s v="2060"/>
    <m/>
    <m/>
    <m/>
    <x v="1"/>
    <s v="20183623"/>
    <n v="505.04"/>
    <n v="505.04899999999998"/>
    <m/>
    <m/>
  </r>
  <r>
    <x v="6"/>
    <n v="9"/>
    <n v="5"/>
    <s v="08:15:03"/>
    <m/>
    <m/>
    <s v="inspe203"/>
    <n v="2"/>
    <m/>
    <n v="11"/>
    <s v="Cour"/>
    <n v="1"/>
    <n v="12"/>
    <m/>
    <n v="2"/>
    <n v="663"/>
    <s v="SERTOPTABLE"/>
    <s v="2000"/>
    <m/>
    <m/>
    <m/>
    <x v="1"/>
    <s v="20183550"/>
    <n v="435.4"/>
    <n v="0"/>
    <m/>
    <m/>
  </r>
  <r>
    <x v="6"/>
    <n v="9"/>
    <n v="5"/>
    <s v="10:45:58"/>
    <m/>
    <m/>
    <s v="inspe203"/>
    <n v="1"/>
    <m/>
    <n v="11"/>
    <s v="Cour"/>
    <n v="1"/>
    <n v="9"/>
    <m/>
    <n v="1"/>
    <n v="550"/>
    <s v="SERTOPTABLE"/>
    <s v="2000"/>
    <m/>
    <m/>
    <m/>
    <x v="1"/>
    <s v="20183620"/>
    <n v="373.88"/>
    <n v="0"/>
    <m/>
    <m/>
  </r>
  <r>
    <x v="6"/>
    <n v="9"/>
    <n v="5"/>
    <s v="13:53:24"/>
    <m/>
    <m/>
    <s v="inspe203"/>
    <n v="1"/>
    <m/>
    <n v="11"/>
    <s v="Hist"/>
    <n v="1"/>
    <n v="37"/>
    <m/>
    <n v="1"/>
    <n v="400.4"/>
    <s v="RFATRN04848BHQT1"/>
    <s v="2060"/>
    <m/>
    <m/>
    <m/>
    <x v="1"/>
    <s v="20182754"/>
    <n v="425.12"/>
    <n v="425.12900000000002"/>
    <m/>
    <m/>
  </r>
  <r>
    <x v="6"/>
    <n v="9"/>
    <n v="5"/>
    <s v="09:26:30"/>
    <m/>
    <m/>
    <s v="super205"/>
    <n v="1"/>
    <m/>
    <n v="11"/>
    <s v="Hist"/>
    <n v="1"/>
    <n v="63"/>
    <m/>
    <n v="1"/>
    <n v="259.60000000000002"/>
    <s v="RCNTRN04848BYYAF"/>
    <s v="2260"/>
    <m/>
    <m/>
    <m/>
    <x v="1"/>
    <s v="20183412"/>
    <n v="224.77"/>
    <n v="224.77600000000001"/>
    <m/>
    <m/>
  </r>
  <r>
    <x v="6"/>
    <n v="9"/>
    <n v="5"/>
    <s v="09:47:51"/>
    <m/>
    <m/>
    <s v="inspe203"/>
    <n v="3"/>
    <m/>
    <n v="11"/>
    <s v="Hist"/>
    <n v="1"/>
    <n v="16"/>
    <m/>
    <n v="3"/>
    <n v="340"/>
    <s v="RCNTRN04242BTPB1"/>
    <s v="2060"/>
    <m/>
    <m/>
    <m/>
    <x v="1"/>
    <s v="20183623"/>
    <n v="297.64"/>
    <n v="297.65100000000001"/>
    <m/>
    <m/>
  </r>
  <r>
    <x v="6"/>
    <n v="9"/>
    <n v="5"/>
    <s v="14:17:21"/>
    <m/>
    <m/>
    <s v="inspe203"/>
    <n v="1"/>
    <m/>
    <n v="11"/>
    <s v="Hist"/>
    <n v="1"/>
    <n v="70"/>
    <m/>
    <n v="1"/>
    <n v="490"/>
    <s v="RGOTRE03860BVEB1"/>
    <s v="2998"/>
    <m/>
    <m/>
    <m/>
    <x v="1"/>
    <s v="20183521"/>
    <n v="310.57"/>
    <n v="310.57900000000001"/>
    <m/>
    <m/>
  </r>
  <r>
    <x v="6"/>
    <n v="9"/>
    <n v="5"/>
    <s v="10:39:32"/>
    <m/>
    <m/>
    <s v="inspe203"/>
    <n v="1"/>
    <m/>
    <n v="11"/>
    <s v="Hist"/>
    <n v="1"/>
    <n v="12"/>
    <m/>
    <n v="1"/>
    <n v="223.6"/>
    <s v="RGOTRN04242BVRB1"/>
    <s v="2998"/>
    <m/>
    <m/>
    <m/>
    <x v="1"/>
    <s v="20183632"/>
    <n v="288.33999999999997"/>
    <n v="288.351"/>
    <m/>
    <m/>
  </r>
  <r>
    <x v="6"/>
    <n v="9"/>
    <n v="5"/>
    <s v="09:10:21"/>
    <m/>
    <m/>
    <s v="inspe203"/>
    <n v="1"/>
    <m/>
    <n v="11"/>
    <s v="Hist"/>
    <n v="1"/>
    <n v="17"/>
    <m/>
    <n v="1"/>
    <n v="297.60000000000002"/>
    <s v="RGOTRN05454BVSB1"/>
    <s v="2998"/>
    <m/>
    <m/>
    <m/>
    <x v="1"/>
    <s v="20183637"/>
    <n v="435"/>
    <n v="435.00900000000001"/>
    <m/>
    <m/>
  </r>
  <r>
    <x v="6"/>
    <n v="9"/>
    <n v="5"/>
    <s v="08:51:46"/>
    <m/>
    <m/>
    <s v="inspe203"/>
    <n v="1"/>
    <m/>
    <n v="11"/>
    <s v="Hist"/>
    <n v="1"/>
    <n v="21"/>
    <m/>
    <n v="1"/>
    <n v="348.6"/>
    <s v="RGOTRE04262BVSC1"/>
    <s v="2998"/>
    <m/>
    <m/>
    <m/>
    <x v="1"/>
    <s v="20183636"/>
    <n v="373.88"/>
    <n v="373.88299999999998"/>
    <m/>
    <m/>
  </r>
  <r>
    <x v="6"/>
    <n v="9"/>
    <n v="5"/>
    <s v="10:52:32"/>
    <m/>
    <m/>
    <s v="inspe203"/>
    <n v="1"/>
    <m/>
    <n v="11"/>
    <s v="Hist"/>
    <n v="1"/>
    <n v="84"/>
    <m/>
    <n v="1"/>
    <n v="220"/>
    <s v="RGOTRN04242BVSD1"/>
    <s v="2998"/>
    <m/>
    <m/>
    <m/>
    <x v="1"/>
    <s v="20183638"/>
    <n v="288.33999999999997"/>
    <n v="288.351"/>
    <m/>
    <m/>
  </r>
  <r>
    <x v="6"/>
    <n v="9"/>
    <n v="5"/>
    <s v="07:52:52"/>
    <m/>
    <m/>
    <s v="inspe203"/>
    <n v="1"/>
    <m/>
    <n v="11"/>
    <s v="Hist"/>
    <n v="1"/>
    <n v="12"/>
    <m/>
    <n v="1"/>
    <n v="450.8"/>
    <s v="RCNTRN06060BBUB1"/>
    <s v="2060"/>
    <m/>
    <m/>
    <m/>
    <x v="1"/>
    <s v="20183636"/>
    <n v="495.67"/>
    <n v="495.67399999999998"/>
    <m/>
    <m/>
  </r>
  <r>
    <x v="6"/>
    <n v="9"/>
    <n v="5"/>
    <s v="14:55:30"/>
    <m/>
    <m/>
    <s v="inspe203"/>
    <n v="1"/>
    <m/>
    <n v="11"/>
    <s v="Hist"/>
    <n v="1"/>
    <n v="37"/>
    <m/>
    <n v="1"/>
    <n v="539.6"/>
    <s v="RCNTRE04262BTPT2"/>
    <s v="2160"/>
    <m/>
    <m/>
    <m/>
    <x v="1"/>
    <s v="20183546"/>
    <n v="489.45"/>
    <n v="489.45499999999998"/>
    <m/>
    <m/>
  </r>
  <r>
    <x v="6"/>
    <n v="9"/>
    <n v="5"/>
    <s v="08:24:51"/>
    <m/>
    <m/>
    <s v="inspe203"/>
    <n v="1"/>
    <m/>
    <n v="11"/>
    <s v="Hist"/>
    <n v="1"/>
    <n v="12"/>
    <m/>
    <n v="1"/>
    <n v="786"/>
    <s v="RCNTBS03868BPGB2"/>
    <s v="2060"/>
    <m/>
    <m/>
    <m/>
    <x v="1"/>
    <s v="20183635"/>
    <n v="534.42999999999995"/>
    <n v="534.44000000000005"/>
    <m/>
    <m/>
  </r>
  <r>
    <x v="6"/>
    <n v="9"/>
    <n v="5"/>
    <s v="16:31:15"/>
    <m/>
    <m/>
    <s v="inspe203"/>
    <n v="1"/>
    <m/>
    <n v="11"/>
    <s v="Hist"/>
    <n v="1"/>
    <n v="16"/>
    <m/>
    <n v="1"/>
    <n v="490"/>
    <s v="RGOTRE03860BVCD1"/>
    <s v="2998"/>
    <m/>
    <m/>
    <m/>
    <x v="1"/>
    <s v="20183643"/>
    <n v="313.77"/>
    <n v="313.779"/>
    <m/>
    <m/>
  </r>
  <r>
    <x v="6"/>
    <n v="9"/>
    <n v="5"/>
    <s v="14:23:14"/>
    <m/>
    <m/>
    <s v="super205"/>
    <n v="1"/>
    <m/>
    <n v="11"/>
    <s v="Hist"/>
    <n v="1"/>
    <n v="63"/>
    <m/>
    <n v="1"/>
    <n v="542.79999999999995"/>
    <s v="RCNTRE04868BXTD2"/>
    <s v="2060"/>
    <m/>
    <m/>
    <m/>
    <x v="1"/>
    <s v="20183636"/>
    <n v="522.16999999999996"/>
    <n v="522.178"/>
    <m/>
    <m/>
  </r>
  <r>
    <x v="6"/>
    <n v="9"/>
    <n v="5"/>
    <s v="15:20:15"/>
    <m/>
    <m/>
    <s v="inspe203"/>
    <n v="1"/>
    <m/>
    <n v="11"/>
    <s v="Hist"/>
    <n v="1"/>
    <n v="84"/>
    <m/>
    <n v="1"/>
    <n v="799"/>
    <s v="RDOTRE03660BDFEF"/>
    <s v="2000"/>
    <m/>
    <m/>
    <m/>
    <x v="1"/>
    <s v="20183636"/>
    <n v="537.17999999999995"/>
    <n v="537.18600000000004"/>
    <m/>
    <m/>
  </r>
  <r>
    <x v="6"/>
    <n v="9"/>
    <n v="5"/>
    <s v="08:15:03"/>
    <m/>
    <m/>
    <s v="inspe203"/>
    <n v="2"/>
    <m/>
    <n v="11"/>
    <s v="Hist"/>
    <n v="1"/>
    <n v="12"/>
    <m/>
    <n v="2"/>
    <n v="663"/>
    <s v="SERTOPTABLE"/>
    <s v="2000"/>
    <m/>
    <m/>
    <m/>
    <x v="1"/>
    <s v="20183550"/>
    <n v="435.4"/>
    <n v="0"/>
    <m/>
    <m/>
  </r>
  <r>
    <x v="6"/>
    <n v="9"/>
    <n v="5"/>
    <s v="10:45:58"/>
    <m/>
    <m/>
    <s v="inspe203"/>
    <n v="1"/>
    <m/>
    <n v="11"/>
    <s v="Hist"/>
    <n v="1"/>
    <n v="9"/>
    <m/>
    <n v="1"/>
    <n v="550"/>
    <s v="SERTOPTABLE"/>
    <s v="2000"/>
    <m/>
    <m/>
    <m/>
    <x v="1"/>
    <s v="20183620"/>
    <n v="373.88"/>
    <n v="0"/>
    <m/>
    <m/>
  </r>
  <r>
    <x v="7"/>
    <n v="9"/>
    <n v="6"/>
    <s v="13:00:38"/>
    <m/>
    <m/>
    <s v="inspe203"/>
    <n v="2"/>
    <m/>
    <n v="11"/>
    <s v="Cour"/>
    <n v="1"/>
    <n v="39"/>
    <m/>
    <n v="2"/>
    <n v="400.4"/>
    <s v="RFATRN04848BHQT1"/>
    <s v="2060"/>
    <m/>
    <m/>
    <m/>
    <x v="1"/>
    <s v="20182754"/>
    <n v="425.12"/>
    <n v="425.12900000000002"/>
    <m/>
    <m/>
  </r>
  <r>
    <x v="7"/>
    <n v="9"/>
    <n v="6"/>
    <s v="09:44:48"/>
    <m/>
    <m/>
    <s v="inspe203"/>
    <n v="1"/>
    <m/>
    <n v="11"/>
    <s v="Cour"/>
    <n v="1"/>
    <n v="43"/>
    <m/>
    <n v="1"/>
    <n v="518.79999999999995"/>
    <s v="RCNTRE04262BSIB1"/>
    <s v="2060"/>
    <m/>
    <m/>
    <m/>
    <x v="1"/>
    <s v="20183638"/>
    <n v="383.32"/>
    <n v="383.33"/>
    <m/>
    <m/>
  </r>
  <r>
    <x v="7"/>
    <n v="9"/>
    <n v="6"/>
    <s v="12:50:35"/>
    <m/>
    <m/>
    <s v="inspe203"/>
    <n v="1"/>
    <m/>
    <n v="11"/>
    <s v="Cour"/>
    <n v="1"/>
    <n v="43"/>
    <m/>
    <n v="1"/>
    <n v="558.4"/>
    <s v="RFATRN06060BHQT1"/>
    <s v="2060"/>
    <m/>
    <m/>
    <m/>
    <x v="1"/>
    <s v="20183641"/>
    <n v="601.35"/>
    <n v="601.35400000000004"/>
    <m/>
    <m/>
  </r>
  <r>
    <x v="7"/>
    <n v="9"/>
    <n v="6"/>
    <s v="08:08:36"/>
    <m/>
    <m/>
    <s v="inspe203"/>
    <n v="1"/>
    <m/>
    <n v="11"/>
    <s v="Cour"/>
    <n v="1"/>
    <n v="37"/>
    <m/>
    <n v="1"/>
    <n v="1195"/>
    <s v="RFATRE04268BFAT2"/>
    <s v="2060"/>
    <m/>
    <m/>
    <m/>
    <x v="1"/>
    <s v="20183634"/>
    <n v="794.5"/>
    <n v="794.50800000000004"/>
    <m/>
    <m/>
  </r>
  <r>
    <x v="7"/>
    <n v="9"/>
    <n v="6"/>
    <s v="14:21:02"/>
    <m/>
    <m/>
    <s v="inspe203"/>
    <n v="2"/>
    <m/>
    <n v="11"/>
    <s v="Cour"/>
    <n v="1"/>
    <m/>
    <m/>
    <n v="2"/>
    <n v="542.79999999999995"/>
    <s v="RCNTRE04868BXTD2"/>
    <s v="2060"/>
    <m/>
    <m/>
    <m/>
    <x v="1"/>
    <s v="20183636"/>
    <n v="522.16999999999996"/>
    <n v="522.178"/>
    <m/>
    <m/>
  </r>
  <r>
    <x v="7"/>
    <n v="9"/>
    <n v="6"/>
    <s v="09:18:13"/>
    <m/>
    <m/>
    <s v="inspe203"/>
    <n v="1"/>
    <m/>
    <n v="11"/>
    <s v="Cour"/>
    <n v="1"/>
    <n v="84"/>
    <m/>
    <n v="1"/>
    <n v="218"/>
    <s v="RCNTRN03636BYYAF"/>
    <s v="2260"/>
    <m/>
    <m/>
    <m/>
    <x v="1"/>
    <s v="20183644"/>
    <n v="158.41999999999999"/>
    <n v="158.43"/>
    <m/>
    <m/>
  </r>
  <r>
    <x v="7"/>
    <n v="9"/>
    <n v="6"/>
    <s v="16:36:42"/>
    <m/>
    <m/>
    <s v="inspe203"/>
    <n v="1"/>
    <m/>
    <n v="11"/>
    <s v="Cour"/>
    <n v="1"/>
    <n v="12"/>
    <m/>
    <n v="1"/>
    <n v="251.6"/>
    <s v="RGOTRN04848BVRB1"/>
    <s v="2998"/>
    <m/>
    <m/>
    <m/>
    <x v="1"/>
    <s v="20183651"/>
    <n v="331.5"/>
    <n v="331.50900000000001"/>
    <m/>
    <m/>
  </r>
  <r>
    <x v="7"/>
    <n v="9"/>
    <n v="6"/>
    <s v="08:10:48"/>
    <m/>
    <m/>
    <s v="inspe203"/>
    <n v="1"/>
    <m/>
    <n v="11"/>
    <s v="Cour"/>
    <n v="1"/>
    <n v="21"/>
    <m/>
    <n v="1"/>
    <n v="494"/>
    <s v="RGOTRN04242BVEB1"/>
    <s v="2998"/>
    <m/>
    <m/>
    <m/>
    <x v="1"/>
    <s v="20183643"/>
    <n v="353.67"/>
    <n v="353.67500000000001"/>
    <m/>
    <m/>
  </r>
  <r>
    <x v="7"/>
    <n v="9"/>
    <n v="6"/>
    <s v="07:39:10"/>
    <m/>
    <m/>
    <s v="inspe203"/>
    <n v="1"/>
    <m/>
    <n v="11"/>
    <s v="Cour"/>
    <n v="1"/>
    <n v="12"/>
    <m/>
    <n v="1"/>
    <n v="324.08"/>
    <s v="SERTOPTABLE"/>
    <s v="2000"/>
    <m/>
    <m/>
    <m/>
    <x v="1"/>
    <s v="20183630"/>
    <n v="261.66000000000003"/>
    <n v="0"/>
    <m/>
    <m/>
  </r>
  <r>
    <x v="7"/>
    <n v="9"/>
    <n v="6"/>
    <s v="13:00:38"/>
    <m/>
    <m/>
    <s v="inspe203"/>
    <n v="2"/>
    <m/>
    <n v="11"/>
    <s v="Hist"/>
    <n v="1"/>
    <n v="39"/>
    <m/>
    <n v="2"/>
    <n v="400.4"/>
    <s v="RFATRN04848BHQT1"/>
    <s v="2060"/>
    <m/>
    <m/>
    <m/>
    <x v="1"/>
    <s v="20182754"/>
    <n v="425.12"/>
    <n v="425.12900000000002"/>
    <m/>
    <m/>
  </r>
  <r>
    <x v="7"/>
    <n v="9"/>
    <n v="6"/>
    <s v="09:44:48"/>
    <m/>
    <m/>
    <s v="inspe203"/>
    <n v="1"/>
    <m/>
    <n v="11"/>
    <s v="Hist"/>
    <n v="1"/>
    <n v="43"/>
    <m/>
    <n v="1"/>
    <n v="518.79999999999995"/>
    <s v="RCNTRE04262BSIB1"/>
    <s v="2060"/>
    <m/>
    <m/>
    <m/>
    <x v="1"/>
    <s v="20183638"/>
    <n v="383.32"/>
    <n v="383.33"/>
    <m/>
    <m/>
  </r>
  <r>
    <x v="7"/>
    <n v="9"/>
    <n v="6"/>
    <s v="12:50:35"/>
    <m/>
    <m/>
    <s v="inspe203"/>
    <n v="1"/>
    <m/>
    <n v="11"/>
    <s v="Hist"/>
    <n v="1"/>
    <n v="43"/>
    <m/>
    <n v="1"/>
    <n v="558.4"/>
    <s v="RFATRN06060BHQT1"/>
    <s v="2060"/>
    <m/>
    <m/>
    <m/>
    <x v="1"/>
    <s v="20183641"/>
    <n v="601.35"/>
    <n v="601.35400000000004"/>
    <m/>
    <m/>
  </r>
  <r>
    <x v="7"/>
    <n v="9"/>
    <n v="6"/>
    <s v="08:08:36"/>
    <m/>
    <m/>
    <s v="inspe203"/>
    <n v="1"/>
    <m/>
    <n v="11"/>
    <s v="Hist"/>
    <n v="1"/>
    <n v="37"/>
    <m/>
    <n v="1"/>
    <n v="1195"/>
    <s v="RFATRE04268BFAT2"/>
    <s v="2060"/>
    <m/>
    <m/>
    <m/>
    <x v="1"/>
    <s v="20183634"/>
    <n v="794.5"/>
    <n v="794.50800000000004"/>
    <m/>
    <m/>
  </r>
  <r>
    <x v="7"/>
    <n v="9"/>
    <n v="6"/>
    <s v="14:21:02"/>
    <m/>
    <m/>
    <s v="inspe203"/>
    <n v="2"/>
    <m/>
    <n v="11"/>
    <s v="Hist"/>
    <n v="1"/>
    <m/>
    <m/>
    <n v="2"/>
    <n v="542.79999999999995"/>
    <s v="RCNTRE04868BXTD2"/>
    <s v="2060"/>
    <m/>
    <m/>
    <m/>
    <x v="1"/>
    <s v="20183636"/>
    <n v="522.16999999999996"/>
    <n v="522.178"/>
    <m/>
    <m/>
  </r>
  <r>
    <x v="7"/>
    <n v="9"/>
    <n v="6"/>
    <s v="09:18:13"/>
    <m/>
    <m/>
    <s v="inspe203"/>
    <n v="1"/>
    <m/>
    <n v="11"/>
    <s v="Hist"/>
    <n v="1"/>
    <n v="84"/>
    <m/>
    <n v="1"/>
    <n v="218"/>
    <s v="RCNTRN03636BYYAF"/>
    <s v="2260"/>
    <m/>
    <m/>
    <m/>
    <x v="1"/>
    <s v="20183644"/>
    <n v="158.41999999999999"/>
    <n v="158.43"/>
    <m/>
    <m/>
  </r>
  <r>
    <x v="7"/>
    <n v="9"/>
    <n v="6"/>
    <s v="07:39:10"/>
    <m/>
    <m/>
    <s v="inspe203"/>
    <n v="1"/>
    <m/>
    <n v="11"/>
    <s v="Hist"/>
    <n v="1"/>
    <n v="12"/>
    <m/>
    <n v="1"/>
    <n v="324.08"/>
    <s v="SERTOPTABLE"/>
    <s v="2000"/>
    <m/>
    <m/>
    <m/>
    <x v="1"/>
    <s v="20183630"/>
    <n v="261.66000000000003"/>
    <n v="0"/>
    <m/>
    <m/>
  </r>
  <r>
    <x v="8"/>
    <n v="9"/>
    <n v="7"/>
    <s v="09:51:50"/>
    <m/>
    <m/>
    <s v="super201"/>
    <n v="1"/>
    <m/>
    <n v="11"/>
    <s v="Cour"/>
    <n v="1"/>
    <m/>
    <m/>
    <n v="1"/>
    <n v="516"/>
    <s v="SIGCNDTABBAS"/>
    <s v="2050"/>
    <m/>
    <m/>
    <m/>
    <x v="1"/>
    <s v="20183647"/>
    <n v="382.19"/>
    <n v="0"/>
    <m/>
    <m/>
  </r>
  <r>
    <x v="8"/>
    <n v="9"/>
    <n v="7"/>
    <s v="08:21:00"/>
    <m/>
    <m/>
    <s v="inspe203"/>
    <n v="1"/>
    <m/>
    <n v="11"/>
    <s v="Cour"/>
    <n v="1"/>
    <n v="12"/>
    <m/>
    <n v="1"/>
    <n v="347.6"/>
    <s v="RFATRN04848BHQT1"/>
    <s v="2060"/>
    <m/>
    <m/>
    <m/>
    <x v="1"/>
    <s v="20183651"/>
    <n v="425.12"/>
    <n v="425.12900000000002"/>
    <m/>
    <m/>
  </r>
  <r>
    <x v="8"/>
    <n v="9"/>
    <n v="7"/>
    <s v="09:36:58"/>
    <m/>
    <m/>
    <s v="inspe203"/>
    <n v="1"/>
    <m/>
    <n v="11"/>
    <s v="Cour"/>
    <n v="1"/>
    <n v="12"/>
    <m/>
    <n v="1"/>
    <n v="490"/>
    <s v="RGOTRE03860BVCA1"/>
    <s v="2998"/>
    <m/>
    <m/>
    <m/>
    <x v="1"/>
    <s v="20183653"/>
    <n v="313.77"/>
    <n v="313.779"/>
    <m/>
    <m/>
  </r>
  <r>
    <x v="8"/>
    <n v="9"/>
    <n v="7"/>
    <s v="10:37:35"/>
    <m/>
    <m/>
    <s v="inspe203"/>
    <n v="1"/>
    <m/>
    <n v="11"/>
    <s v="Cour"/>
    <n v="1"/>
    <n v="12"/>
    <m/>
    <n v="1"/>
    <n v="693"/>
    <s v="RCNTRE03860BNNB2"/>
    <s v="2060"/>
    <m/>
    <m/>
    <m/>
    <x v="1"/>
    <s v="20183653"/>
    <n v="425.39"/>
    <n v="425.39299999999997"/>
    <m/>
    <m/>
  </r>
  <r>
    <x v="8"/>
    <n v="9"/>
    <n v="7"/>
    <s v="08:30:51"/>
    <m/>
    <m/>
    <s v="inspe203"/>
    <n v="2"/>
    <m/>
    <n v="11"/>
    <s v="Cour"/>
    <n v="1"/>
    <n v="16"/>
    <m/>
    <n v="2"/>
    <n v="450.8"/>
    <s v="RCNTRN06060BBUB1"/>
    <s v="2060"/>
    <m/>
    <m/>
    <m/>
    <x v="1"/>
    <s v="20183636"/>
    <n v="495.67"/>
    <n v="495.67399999999998"/>
    <m/>
    <m/>
  </r>
  <r>
    <x v="8"/>
    <n v="9"/>
    <n v="7"/>
    <s v="08:59:45"/>
    <m/>
    <m/>
    <s v="inspe203"/>
    <n v="2"/>
    <m/>
    <n v="11"/>
    <s v="Cour"/>
    <n v="1"/>
    <m/>
    <m/>
    <n v="2"/>
    <n v="518.79999999999995"/>
    <s v="RCNTRE04262BSIB1"/>
    <s v="2060"/>
    <m/>
    <m/>
    <m/>
    <x v="1"/>
    <s v="20183638"/>
    <n v="383.32"/>
    <n v="383.33"/>
    <m/>
    <m/>
  </r>
  <r>
    <x v="8"/>
    <n v="9"/>
    <n v="7"/>
    <s v="07:40:11"/>
    <m/>
    <m/>
    <s v="inspe203"/>
    <n v="1"/>
    <m/>
    <n v="11"/>
    <s v="Cour"/>
    <n v="1"/>
    <n v="19"/>
    <m/>
    <n v="1"/>
    <n v="394"/>
    <s v="RLOTRE04272BPXNF"/>
    <s v="2030"/>
    <m/>
    <m/>
    <m/>
    <x v="1"/>
    <s v="20183651"/>
    <n v="355.91"/>
    <n v="355.91300000000001"/>
    <m/>
    <m/>
  </r>
  <r>
    <x v="8"/>
    <n v="9"/>
    <n v="7"/>
    <s v="07:53:01"/>
    <m/>
    <m/>
    <s v="inspe203"/>
    <n v="2"/>
    <m/>
    <n v="11"/>
    <s v="Cour"/>
    <n v="1"/>
    <n v="12"/>
    <m/>
    <n v="2"/>
    <n v="468.8"/>
    <s v="RCNTRE04268BXAB2"/>
    <s v="2060"/>
    <m/>
    <m/>
    <m/>
    <x v="1"/>
    <s v="20183642"/>
    <n v="488.62"/>
    <n v="488.62"/>
    <m/>
    <m/>
  </r>
  <r>
    <x v="8"/>
    <n v="9"/>
    <n v="7"/>
    <s v="09:14:22"/>
    <m/>
    <m/>
    <s v="inspe203"/>
    <n v="1"/>
    <m/>
    <n v="11"/>
    <s v="Cour"/>
    <n v="1"/>
    <n v="19"/>
    <m/>
    <n v="1"/>
    <n v="451.6"/>
    <s v="RCNTRN07272BXACF"/>
    <s v="2260"/>
    <m/>
    <m/>
    <m/>
    <x v="1"/>
    <s v="20183526"/>
    <n v="481.28"/>
    <n v="481.28399999999999"/>
    <m/>
    <m/>
  </r>
  <r>
    <x v="8"/>
    <n v="9"/>
    <n v="7"/>
    <s v="09:01:21"/>
    <m/>
    <m/>
    <s v="inspe203"/>
    <n v="1"/>
    <m/>
    <n v="11"/>
    <s v="Cour"/>
    <n v="1"/>
    <n v="12"/>
    <m/>
    <n v="1"/>
    <n v="460.95"/>
    <s v="RCNTRE03648BNNC1"/>
    <s v="2061"/>
    <m/>
    <m/>
    <m/>
    <x v="1"/>
    <s v="20183652"/>
    <n v="317.11"/>
    <n v="317.11799999999999"/>
    <m/>
    <m/>
  </r>
  <r>
    <x v="8"/>
    <n v="9"/>
    <n v="7"/>
    <s v="12:04:09"/>
    <m/>
    <m/>
    <s v="inspe203"/>
    <n v="1"/>
    <m/>
    <n v="11"/>
    <s v="Cour"/>
    <n v="1"/>
    <n v="16"/>
    <m/>
    <n v="1"/>
    <n v="302"/>
    <s v="RGOTRN05454BVRB1"/>
    <s v="2998"/>
    <m/>
    <m/>
    <m/>
    <x v="1"/>
    <s v="20183712"/>
    <n v="435"/>
    <n v="435.00900000000001"/>
    <m/>
    <m/>
  </r>
  <r>
    <x v="8"/>
    <n v="9"/>
    <n v="7"/>
    <s v="07:36:23"/>
    <m/>
    <m/>
    <s v="inspe203"/>
    <n v="1"/>
    <m/>
    <n v="11"/>
    <s v="Cour"/>
    <n v="1"/>
    <n v="12"/>
    <m/>
    <n v="1"/>
    <n v="1147"/>
    <s v="RFATRE04868BFBT1"/>
    <s v="2060"/>
    <m/>
    <m/>
    <m/>
    <x v="1"/>
    <s v="20183648"/>
    <n v="794.75"/>
    <n v="794.76"/>
    <m/>
    <m/>
  </r>
  <r>
    <x v="8"/>
    <n v="9"/>
    <n v="7"/>
    <s v="11:54:08"/>
    <m/>
    <m/>
    <s v="inspe203"/>
    <n v="1"/>
    <m/>
    <n v="11"/>
    <s v="Cour"/>
    <n v="1"/>
    <n v="19"/>
    <m/>
    <n v="1"/>
    <n v="797"/>
    <s v="RCNTRE04268BPFB1"/>
    <s v="2060"/>
    <m/>
    <m/>
    <m/>
    <x v="1"/>
    <s v="20183647"/>
    <n v="594.46"/>
    <n v="594.46900000000005"/>
    <m/>
    <m/>
  </r>
  <r>
    <x v="8"/>
    <n v="9"/>
    <n v="7"/>
    <s v="09:46:42"/>
    <m/>
    <m/>
    <s v="inspe203"/>
    <n v="2"/>
    <m/>
    <n v="11"/>
    <s v="Cour"/>
    <n v="1"/>
    <n v="16"/>
    <m/>
    <n v="2"/>
    <n v="1195"/>
    <s v="RFATRE04268BFAT2"/>
    <s v="2060"/>
    <m/>
    <m/>
    <m/>
    <x v="1"/>
    <s v="20183634"/>
    <n v="794.5"/>
    <n v="794.50800000000004"/>
    <m/>
    <m/>
  </r>
  <r>
    <x v="8"/>
    <n v="9"/>
    <n v="7"/>
    <s v="08:00:30"/>
    <m/>
    <m/>
    <s v="inspe203"/>
    <n v="1"/>
    <m/>
    <n v="11"/>
    <s v="Cour"/>
    <n v="1"/>
    <n v="12"/>
    <m/>
    <n v="1"/>
    <n v="390"/>
    <s v="RCNTRE04268BXAD1"/>
    <s v="2060"/>
    <m/>
    <m/>
    <m/>
    <x v="1"/>
    <s v="20183651"/>
    <n v="395.32"/>
    <n v="395.32600000000002"/>
    <m/>
    <m/>
  </r>
  <r>
    <x v="8"/>
    <n v="9"/>
    <n v="7"/>
    <s v="09:48:40"/>
    <m/>
    <m/>
    <s v="inspe203"/>
    <n v="1"/>
    <m/>
    <n v="11"/>
    <s v="Cour"/>
    <n v="1"/>
    <n v="84"/>
    <m/>
    <n v="1"/>
    <n v="209.6"/>
    <s v="RGOTOV04262BVSDF"/>
    <s v="2998"/>
    <m/>
    <m/>
    <m/>
    <x v="1"/>
    <s v="20183654"/>
    <n v="264.5"/>
    <n v="264.50599999999997"/>
    <m/>
    <m/>
  </r>
  <r>
    <x v="8"/>
    <n v="9"/>
    <n v="7"/>
    <s v="09:06:43"/>
    <m/>
    <m/>
    <s v="inspe203"/>
    <n v="1"/>
    <m/>
    <n v="11"/>
    <s v="Cour"/>
    <n v="1"/>
    <n v="77"/>
    <m/>
    <n v="1"/>
    <n v="700.75"/>
    <s v="SERTOPTABLE"/>
    <s v="2000"/>
    <m/>
    <m/>
    <m/>
    <x v="1"/>
    <s v="20183640"/>
    <n v="495.68"/>
    <n v="0"/>
    <m/>
    <m/>
  </r>
  <r>
    <x v="8"/>
    <n v="9"/>
    <n v="7"/>
    <s v="09:51:50"/>
    <m/>
    <m/>
    <s v="super201"/>
    <n v="1"/>
    <m/>
    <n v="11"/>
    <s v="Hist"/>
    <n v="1"/>
    <m/>
    <m/>
    <n v="1"/>
    <n v="516"/>
    <s v="SIGCNDTABBAS"/>
    <s v="2050"/>
    <m/>
    <m/>
    <m/>
    <x v="1"/>
    <s v="20183647"/>
    <n v="382.19"/>
    <n v="0"/>
    <m/>
    <m/>
  </r>
  <r>
    <x v="8"/>
    <n v="9"/>
    <n v="7"/>
    <s v="08:21:00"/>
    <m/>
    <m/>
    <s v="inspe203"/>
    <n v="1"/>
    <m/>
    <n v="11"/>
    <s v="Hist"/>
    <n v="1"/>
    <n v="12"/>
    <m/>
    <n v="1"/>
    <n v="347.6"/>
    <s v="RFATRN04848BHQT1"/>
    <s v="2060"/>
    <m/>
    <m/>
    <m/>
    <x v="1"/>
    <s v="20183651"/>
    <n v="425.12"/>
    <n v="425.12900000000002"/>
    <m/>
    <m/>
  </r>
  <r>
    <x v="8"/>
    <n v="9"/>
    <n v="7"/>
    <s v="10:37:35"/>
    <m/>
    <m/>
    <s v="inspe203"/>
    <n v="1"/>
    <m/>
    <n v="11"/>
    <s v="Hist"/>
    <n v="1"/>
    <n v="12"/>
    <m/>
    <n v="1"/>
    <n v="693"/>
    <s v="RCNTRE03860BNNB2"/>
    <s v="2060"/>
    <m/>
    <m/>
    <m/>
    <x v="1"/>
    <s v="20183653"/>
    <n v="425.39"/>
    <n v="425.39299999999997"/>
    <m/>
    <m/>
  </r>
  <r>
    <x v="8"/>
    <n v="9"/>
    <n v="7"/>
    <s v="08:30:51"/>
    <m/>
    <m/>
    <s v="inspe203"/>
    <n v="2"/>
    <m/>
    <n v="11"/>
    <s v="Hist"/>
    <n v="1"/>
    <n v="16"/>
    <m/>
    <n v="2"/>
    <n v="450.8"/>
    <s v="RCNTRN06060BBUB1"/>
    <s v="2060"/>
    <m/>
    <m/>
    <m/>
    <x v="1"/>
    <s v="20183636"/>
    <n v="495.67"/>
    <n v="495.67399999999998"/>
    <m/>
    <m/>
  </r>
  <r>
    <x v="8"/>
    <n v="9"/>
    <n v="7"/>
    <s v="08:59:45"/>
    <m/>
    <m/>
    <s v="inspe203"/>
    <n v="2"/>
    <m/>
    <n v="11"/>
    <s v="Hist"/>
    <n v="1"/>
    <m/>
    <m/>
    <n v="2"/>
    <n v="518.79999999999995"/>
    <s v="RCNTRE04262BSIB1"/>
    <s v="2060"/>
    <m/>
    <m/>
    <m/>
    <x v="1"/>
    <s v="20183638"/>
    <n v="383.32"/>
    <n v="383.33"/>
    <m/>
    <m/>
  </r>
  <r>
    <x v="8"/>
    <n v="9"/>
    <n v="7"/>
    <s v="07:40:11"/>
    <m/>
    <m/>
    <s v="inspe203"/>
    <n v="1"/>
    <m/>
    <n v="11"/>
    <s v="Hist"/>
    <n v="1"/>
    <n v="19"/>
    <m/>
    <n v="1"/>
    <n v="394"/>
    <s v="RLOTRE04272BPXNF"/>
    <s v="2030"/>
    <m/>
    <m/>
    <m/>
    <x v="1"/>
    <s v="20183651"/>
    <n v="356.07"/>
    <n v="355.91300000000001"/>
    <m/>
    <m/>
  </r>
  <r>
    <x v="8"/>
    <n v="9"/>
    <n v="7"/>
    <s v="09:14:22"/>
    <m/>
    <m/>
    <s v="inspe203"/>
    <n v="1"/>
    <m/>
    <n v="11"/>
    <s v="Hist"/>
    <n v="1"/>
    <n v="19"/>
    <m/>
    <n v="1"/>
    <n v="451.6"/>
    <s v="RCNTRN07272BXACF"/>
    <s v="2260"/>
    <m/>
    <m/>
    <m/>
    <x v="1"/>
    <s v="20183526"/>
    <n v="481.28"/>
    <n v="481.28399999999999"/>
    <m/>
    <m/>
  </r>
  <r>
    <x v="8"/>
    <n v="9"/>
    <n v="7"/>
    <s v="09:01:21"/>
    <m/>
    <m/>
    <s v="inspe203"/>
    <n v="1"/>
    <m/>
    <n v="11"/>
    <s v="Hist"/>
    <n v="1"/>
    <n v="12"/>
    <m/>
    <n v="1"/>
    <n v="460.95"/>
    <s v="RCNTRE03648BNNC1"/>
    <s v="2061"/>
    <m/>
    <m/>
    <m/>
    <x v="1"/>
    <s v="20183652"/>
    <n v="317.11"/>
    <n v="317.11799999999999"/>
    <m/>
    <m/>
  </r>
  <r>
    <x v="8"/>
    <n v="9"/>
    <n v="7"/>
    <s v="07:36:23"/>
    <m/>
    <m/>
    <s v="inspe203"/>
    <n v="1"/>
    <m/>
    <n v="11"/>
    <s v="Hist"/>
    <n v="1"/>
    <n v="12"/>
    <m/>
    <n v="1"/>
    <n v="1147"/>
    <s v="RFATRE04868BFBT1"/>
    <s v="2060"/>
    <m/>
    <m/>
    <m/>
    <x v="1"/>
    <s v="20183648"/>
    <n v="794.75"/>
    <n v="794.76"/>
    <m/>
    <m/>
  </r>
  <r>
    <x v="8"/>
    <n v="9"/>
    <n v="7"/>
    <s v="11:54:08"/>
    <m/>
    <m/>
    <s v="inspe203"/>
    <n v="1"/>
    <m/>
    <n v="11"/>
    <s v="Hist"/>
    <n v="1"/>
    <n v="19"/>
    <m/>
    <n v="1"/>
    <n v="797"/>
    <s v="RCNTRE04268BPFB1"/>
    <s v="2060"/>
    <m/>
    <m/>
    <m/>
    <x v="1"/>
    <s v="20183647"/>
    <n v="594.46"/>
    <n v="594.46900000000005"/>
    <m/>
    <m/>
  </r>
  <r>
    <x v="8"/>
    <n v="9"/>
    <n v="7"/>
    <s v="09:46:42"/>
    <m/>
    <m/>
    <s v="inspe203"/>
    <n v="2"/>
    <m/>
    <n v="11"/>
    <s v="Hist"/>
    <n v="1"/>
    <n v="16"/>
    <m/>
    <n v="2"/>
    <n v="1195"/>
    <s v="RFATRE04268BFAT2"/>
    <s v="2060"/>
    <m/>
    <m/>
    <m/>
    <x v="1"/>
    <s v="20183634"/>
    <n v="794.5"/>
    <n v="794.50800000000004"/>
    <m/>
    <m/>
  </r>
  <r>
    <x v="8"/>
    <n v="9"/>
    <n v="7"/>
    <s v="08:00:30"/>
    <m/>
    <m/>
    <s v="inspe203"/>
    <n v="1"/>
    <m/>
    <n v="11"/>
    <s v="Hist"/>
    <n v="1"/>
    <n v="12"/>
    <m/>
    <n v="1"/>
    <n v="390"/>
    <s v="RCNTRE04268BXAD1"/>
    <s v="2060"/>
    <m/>
    <m/>
    <m/>
    <x v="1"/>
    <s v="20183651"/>
    <n v="395.32"/>
    <n v="395.32600000000002"/>
    <m/>
    <m/>
  </r>
  <r>
    <x v="8"/>
    <n v="9"/>
    <n v="7"/>
    <s v="09:06:43"/>
    <m/>
    <m/>
    <s v="inspe203"/>
    <n v="1"/>
    <m/>
    <n v="11"/>
    <s v="Hist"/>
    <n v="1"/>
    <n v="77"/>
    <m/>
    <n v="1"/>
    <n v="700.75"/>
    <s v="SERTOPTABLE"/>
    <s v="2000"/>
    <m/>
    <m/>
    <m/>
    <x v="1"/>
    <s v="20183640"/>
    <n v="495.68"/>
    <n v="0"/>
    <m/>
    <m/>
  </r>
  <r>
    <x v="9"/>
    <n v="9"/>
    <n v="10"/>
    <s v="11:38:40"/>
    <m/>
    <m/>
    <s v="inspe203"/>
    <n v="2"/>
    <m/>
    <n v="11"/>
    <s v="Hist"/>
    <n v="1"/>
    <n v="37"/>
    <m/>
    <n v="2"/>
    <n v="516"/>
    <s v="SIGCNDTABBAS"/>
    <s v="2050"/>
    <m/>
    <m/>
    <m/>
    <x v="2"/>
    <s v="20183647"/>
    <n v="382.19"/>
    <n v="0"/>
    <m/>
    <m/>
  </r>
  <r>
    <x v="9"/>
    <n v="9"/>
    <n v="10"/>
    <s v="12:53:31"/>
    <m/>
    <m/>
    <s v="inspe203"/>
    <n v="1"/>
    <m/>
    <n v="11"/>
    <s v="Cour"/>
    <n v="1"/>
    <n v="21"/>
    <m/>
    <n v="1"/>
    <n v="369.2"/>
    <s v="RCNTRN06060BSIDF"/>
    <s v="2260"/>
    <m/>
    <m/>
    <m/>
    <x v="2"/>
    <s v="20183717"/>
    <n v="325.13"/>
    <n v="325.13499999999999"/>
    <m/>
    <m/>
  </r>
  <r>
    <x v="9"/>
    <n v="9"/>
    <n v="10"/>
    <s v="10:28:50"/>
    <m/>
    <m/>
    <s v="inspe203"/>
    <n v="1"/>
    <m/>
    <n v="11"/>
    <s v="Hist"/>
    <n v="1"/>
    <n v="12"/>
    <m/>
    <n v="1"/>
    <n v="510"/>
    <s v="RCNTSQ04848BELDF"/>
    <s v="2260"/>
    <m/>
    <m/>
    <m/>
    <x v="2"/>
    <s v="20183715"/>
    <n v="323"/>
    <n v="323.00200000000001"/>
    <m/>
    <m/>
  </r>
  <r>
    <x v="9"/>
    <n v="9"/>
    <n v="10"/>
    <s v="08:04:07"/>
    <m/>
    <m/>
    <s v="inspe203"/>
    <n v="1"/>
    <m/>
    <n v="11"/>
    <s v="Hist"/>
    <n v="1"/>
    <n v="75"/>
    <m/>
    <n v="1"/>
    <n v="249.6"/>
    <s v="RCNTRN04848BXPDF"/>
    <s v="2260"/>
    <m/>
    <m/>
    <m/>
    <x v="2"/>
    <s v="20183651"/>
    <n v="224.77"/>
    <n v="224.77600000000001"/>
    <m/>
    <m/>
  </r>
  <r>
    <x v="9"/>
    <n v="9"/>
    <n v="10"/>
    <s v="09:21:09"/>
    <m/>
    <m/>
    <s v="inspe203"/>
    <n v="1"/>
    <m/>
    <n v="11"/>
    <s v="Hist"/>
    <n v="1"/>
    <n v="19"/>
    <m/>
    <n v="1"/>
    <n v="419"/>
    <s v="RGOTRE03648BVAB1"/>
    <s v="2998"/>
    <m/>
    <m/>
    <m/>
    <x v="2"/>
    <s v="20183715"/>
    <n v="271.48"/>
    <n v="271.48599999999999"/>
    <m/>
    <m/>
  </r>
  <r>
    <x v="9"/>
    <n v="9"/>
    <n v="10"/>
    <s v="11:18:22"/>
    <m/>
    <m/>
    <s v="inspe203"/>
    <n v="2"/>
    <m/>
    <n v="11"/>
    <s v="Hist"/>
    <n v="1"/>
    <n v="39"/>
    <m/>
    <n v="2"/>
    <n v="451.6"/>
    <s v="RCNTRN07272BXACF"/>
    <s v="2260"/>
    <m/>
    <m/>
    <m/>
    <x v="2"/>
    <s v="20183526"/>
    <n v="481.28"/>
    <n v="481.28399999999999"/>
    <m/>
    <m/>
  </r>
  <r>
    <x v="9"/>
    <n v="9"/>
    <n v="10"/>
    <s v="08:20:25"/>
    <m/>
    <m/>
    <s v="inspe203"/>
    <n v="2"/>
    <m/>
    <n v="11"/>
    <s v="Hist"/>
    <n v="1"/>
    <n v="16"/>
    <m/>
    <n v="2"/>
    <n v="558.4"/>
    <s v="RFATRN06060BHQT1"/>
    <s v="2060"/>
    <m/>
    <m/>
    <m/>
    <x v="2"/>
    <s v="20183641"/>
    <n v="601.35"/>
    <n v="601.35400000000004"/>
    <m/>
    <m/>
  </r>
  <r>
    <x v="9"/>
    <n v="9"/>
    <n v="10"/>
    <s v="07:38:33"/>
    <m/>
    <m/>
    <s v="inspe203"/>
    <n v="1"/>
    <m/>
    <n v="11"/>
    <s v="Cour"/>
    <n v="1"/>
    <n v="12"/>
    <m/>
    <n v="1"/>
    <n v="259.60000000000002"/>
    <s v="RCNTRN04848BXPDF"/>
    <s v="2260"/>
    <m/>
    <m/>
    <m/>
    <x v="2"/>
    <s v="20183713"/>
    <n v="224.77"/>
    <n v="224.77600000000001"/>
    <m/>
    <m/>
  </r>
  <r>
    <x v="9"/>
    <n v="9"/>
    <n v="10"/>
    <s v="09:41:14"/>
    <m/>
    <m/>
    <s v="inspe203"/>
    <n v="1"/>
    <m/>
    <n v="11"/>
    <s v="Cour"/>
    <n v="1"/>
    <n v="1"/>
    <m/>
    <n v="1"/>
    <n v="529.20000000000005"/>
    <s v="RCNTRE04868BXTD2"/>
    <s v="2060"/>
    <m/>
    <m/>
    <m/>
    <x v="2"/>
    <s v="20183644"/>
    <n v="522.16999999999996"/>
    <n v="522.178"/>
    <m/>
    <m/>
  </r>
  <r>
    <x v="9"/>
    <n v="9"/>
    <n v="10"/>
    <s v="12:55:46"/>
    <m/>
    <m/>
    <s v="inspe203"/>
    <n v="1"/>
    <m/>
    <n v="11"/>
    <s v="Cour"/>
    <n v="1"/>
    <n v="16"/>
    <m/>
    <n v="1"/>
    <n v="599"/>
    <s v="RCNTRE03860BHDD1"/>
    <s v="2060"/>
    <m/>
    <m/>
    <m/>
    <x v="2"/>
    <s v="20183718"/>
    <n v="352.69"/>
    <n v="352.69900000000001"/>
    <m/>
    <m/>
  </r>
  <r>
    <x v="9"/>
    <n v="9"/>
    <n v="10"/>
    <s v="13:08:52"/>
    <m/>
    <m/>
    <s v="inspe203"/>
    <n v="1"/>
    <m/>
    <n v="11"/>
    <s v="Hist"/>
    <n v="1"/>
    <n v="37"/>
    <m/>
    <n v="1"/>
    <n v="294.8"/>
    <s v="RCNTRN04242BXCA1"/>
    <s v="2060"/>
    <m/>
    <m/>
    <m/>
    <x v="2"/>
    <s v="20183717"/>
    <n v="297.64"/>
    <n v="297.65100000000001"/>
    <m/>
    <m/>
  </r>
  <r>
    <x v="9"/>
    <n v="9"/>
    <n v="10"/>
    <s v="15:45:32"/>
    <m/>
    <m/>
    <s v="inspe203"/>
    <n v="1"/>
    <m/>
    <n v="11"/>
    <s v="Hist"/>
    <n v="1"/>
    <n v="76"/>
    <m/>
    <n v="1"/>
    <n v="803"/>
    <s v="RCNTBS03868BEED2"/>
    <s v="2060"/>
    <m/>
    <m/>
    <m/>
    <x v="2"/>
    <s v="20183715"/>
    <n v="530.99"/>
    <n v="531"/>
    <m/>
    <m/>
  </r>
  <r>
    <x v="9"/>
    <n v="9"/>
    <n v="10"/>
    <s v="10:25:46"/>
    <m/>
    <m/>
    <s v="inspe203"/>
    <n v="1"/>
    <m/>
    <n v="11"/>
    <s v="Cour"/>
    <n v="1"/>
    <n v="70"/>
    <m/>
    <n v="1"/>
    <n v="543.9"/>
    <s v="RCNTRE03868BNNBF"/>
    <s v="2261"/>
    <m/>
    <m/>
    <m/>
    <x v="2"/>
    <s v="20183714"/>
    <n v="355.09"/>
    <n v="355.09199999999998"/>
    <m/>
    <m/>
  </r>
  <r>
    <x v="9"/>
    <n v="9"/>
    <n v="10"/>
    <s v="14:24:11"/>
    <m/>
    <m/>
    <s v="inspe203"/>
    <n v="1"/>
    <m/>
    <n v="11"/>
    <s v="Cour"/>
    <n v="1"/>
    <n v="39"/>
    <m/>
    <n v="1"/>
    <n v="542"/>
    <s v="RCNTRN05454BHDDF"/>
    <s v="2260"/>
    <m/>
    <m/>
    <m/>
    <x v="2"/>
    <s v="20183722"/>
    <n v="338.81"/>
    <n v="338.81299999999999"/>
    <m/>
    <m/>
  </r>
  <r>
    <x v="9"/>
    <n v="9"/>
    <n v="10"/>
    <s v="11:50:39"/>
    <m/>
    <m/>
    <s v="inspe203"/>
    <n v="1"/>
    <m/>
    <n v="11"/>
    <s v="Hist"/>
    <n v="1"/>
    <n v="39"/>
    <m/>
    <n v="1"/>
    <n v="256.8"/>
    <s v="RGOTRN04848BVTB1"/>
    <s v="2998"/>
    <m/>
    <m/>
    <m/>
    <x v="2"/>
    <s v="20183715"/>
    <n v="331.5"/>
    <n v="331.50900000000001"/>
    <m/>
    <m/>
  </r>
  <r>
    <x v="9"/>
    <n v="9"/>
    <n v="10"/>
    <s v="13:31:44"/>
    <m/>
    <m/>
    <s v="inspe203"/>
    <n v="2"/>
    <m/>
    <n v="11"/>
    <s v="Cour"/>
    <n v="1"/>
    <n v="16"/>
    <m/>
    <n v="2"/>
    <n v="251.6"/>
    <s v="RGOTRN04848BVRB1"/>
    <s v="2998"/>
    <m/>
    <m/>
    <m/>
    <x v="2"/>
    <s v="20183651"/>
    <n v="331.5"/>
    <n v="331.50900000000001"/>
    <m/>
    <m/>
  </r>
  <r>
    <x v="9"/>
    <n v="9"/>
    <n v="10"/>
    <s v="16:12:38"/>
    <m/>
    <m/>
    <s v="inspe203"/>
    <n v="1"/>
    <m/>
    <n v="11"/>
    <s v="Cour"/>
    <n v="1"/>
    <n v="39"/>
    <m/>
    <n v="1"/>
    <n v="415.6"/>
    <s v="RCNTSQ04848BSITF"/>
    <s v="2360"/>
    <m/>
    <m/>
    <m/>
    <x v="2"/>
    <s v="20183717"/>
    <n v="293.12"/>
    <n v="293.12400000000002"/>
    <m/>
    <m/>
  </r>
  <r>
    <x v="9"/>
    <n v="9"/>
    <n v="10"/>
    <s v="16:15:53"/>
    <m/>
    <m/>
    <s v="inspe203"/>
    <n v="1"/>
    <m/>
    <n v="11"/>
    <s v="Hist"/>
    <n v="1"/>
    <n v="12"/>
    <m/>
    <n v="1"/>
    <n v="248"/>
    <s v="RGOTRN04848BVSA1"/>
    <s v="2998"/>
    <m/>
    <m/>
    <m/>
    <x v="2"/>
    <s v="20183715"/>
    <n v="331.5"/>
    <n v="331.50900000000001"/>
    <m/>
    <m/>
  </r>
  <r>
    <x v="9"/>
    <n v="9"/>
    <n v="10"/>
    <s v="11:45:35"/>
    <m/>
    <m/>
    <s v="inspe203"/>
    <n v="1"/>
    <m/>
    <n v="11"/>
    <s v="Cour"/>
    <n v="1"/>
    <n v="21"/>
    <m/>
    <n v="1"/>
    <n v="471"/>
    <s v="RGOTRE03648BVEDS"/>
    <s v="2998"/>
    <m/>
    <m/>
    <m/>
    <x v="2"/>
    <s v="20183716"/>
    <n v="293.33999999999997"/>
    <n v="293.34699999999998"/>
    <m/>
    <m/>
  </r>
  <r>
    <x v="9"/>
    <n v="9"/>
    <n v="10"/>
    <s v="12:50:08"/>
    <m/>
    <m/>
    <s v="inspe203"/>
    <n v="1"/>
    <m/>
    <n v="11"/>
    <s v="Hist"/>
    <n v="1"/>
    <n v="12"/>
    <m/>
    <n v="1"/>
    <n v="717"/>
    <s v="RCNTOV04262BTDA1"/>
    <s v="2060"/>
    <m/>
    <m/>
    <m/>
    <x v="2"/>
    <s v="20183718"/>
    <n v="486.8"/>
    <n v="486.803"/>
    <m/>
    <m/>
  </r>
  <r>
    <x v="9"/>
    <n v="9"/>
    <n v="10"/>
    <s v="16:47:58"/>
    <m/>
    <m/>
    <s v="inspe203"/>
    <n v="1"/>
    <m/>
    <n v="11"/>
    <s v="Cour"/>
    <n v="1"/>
    <n v="28"/>
    <m/>
    <n v="1"/>
    <n v="949.2"/>
    <s v="RCNTRE04268BPFA2"/>
    <s v="2061"/>
    <m/>
    <m/>
    <m/>
    <x v="2"/>
    <s v="20183724"/>
    <n v="667.46"/>
    <n v="667.46400000000006"/>
    <m/>
    <m/>
  </r>
  <r>
    <x v="9"/>
    <n v="9"/>
    <n v="10"/>
    <s v="10:23:54"/>
    <m/>
    <m/>
    <s v="inspe203"/>
    <n v="1"/>
    <m/>
    <n v="11"/>
    <s v="Cour"/>
    <n v="1"/>
    <n v="12"/>
    <m/>
    <n v="1"/>
    <n v="496.4"/>
    <s v="RCNTRE04262BXTB2"/>
    <s v="2060"/>
    <m/>
    <m/>
    <m/>
    <x v="2"/>
    <s v="20183711"/>
    <n v="466.91"/>
    <n v="466.91399999999999"/>
    <m/>
    <m/>
  </r>
  <r>
    <x v="9"/>
    <n v="9"/>
    <n v="10"/>
    <s v="15:53:50"/>
    <m/>
    <m/>
    <s v="inspe203"/>
    <n v="1"/>
    <m/>
    <n v="11"/>
    <s v="Cour"/>
    <n v="1"/>
    <n v="39"/>
    <m/>
    <n v="1"/>
    <n v="536.79999999999995"/>
    <s v="RCNTOV04868BSIC2"/>
    <s v="2060"/>
    <m/>
    <m/>
    <m/>
    <x v="2"/>
    <s v="20183721"/>
    <n v="509.13"/>
    <n v="509.13299999999998"/>
    <m/>
    <m/>
  </r>
  <r>
    <x v="9"/>
    <n v="9"/>
    <n v="10"/>
    <s v="13:18:56"/>
    <m/>
    <m/>
    <s v="inspe203"/>
    <n v="1"/>
    <m/>
    <n v="11"/>
    <s v="Cour"/>
    <n v="1"/>
    <n v="16"/>
    <m/>
    <n v="1"/>
    <n v="759"/>
    <s v="SERTABLE"/>
    <s v="2000"/>
    <m/>
    <m/>
    <m/>
    <x v="2"/>
    <s v="20183640"/>
    <n v="467.31"/>
    <n v="0"/>
    <m/>
    <m/>
  </r>
  <r>
    <x v="9"/>
    <n v="9"/>
    <n v="10"/>
    <s v="09:28:45"/>
    <m/>
    <m/>
    <s v="inspe203"/>
    <n v="1"/>
    <m/>
    <n v="11"/>
    <s v="Cour"/>
    <n v="1"/>
    <n v="39"/>
    <m/>
    <n v="1"/>
    <n v="1085.99"/>
    <s v="SERTOPTABLE"/>
    <s v="2000"/>
    <m/>
    <m/>
    <m/>
    <x v="2"/>
    <s v="20183650"/>
    <n v="522.20000000000005"/>
    <n v="0"/>
    <m/>
    <m/>
  </r>
  <r>
    <x v="9"/>
    <n v="9"/>
    <n v="10"/>
    <s v="15:22:54"/>
    <m/>
    <m/>
    <s v="inspe203"/>
    <n v="1"/>
    <m/>
    <n v="11"/>
    <s v="Cour"/>
    <n v="1"/>
    <n v="12"/>
    <m/>
    <n v="1"/>
    <n v="334.15"/>
    <s v="SERTOPTABLE"/>
    <s v="2000"/>
    <m/>
    <m/>
    <m/>
    <x v="2"/>
    <s v="20183710"/>
    <n v="260.36"/>
    <n v="0"/>
    <m/>
    <m/>
  </r>
  <r>
    <x v="10"/>
    <n v="9"/>
    <n v="11"/>
    <s v="11:46:59"/>
    <m/>
    <m/>
    <s v="inspe203"/>
    <n v="2"/>
    <m/>
    <n v="11"/>
    <s v="Cour"/>
    <n v="1"/>
    <n v="84"/>
    <m/>
    <n v="2"/>
    <n v="369.2"/>
    <s v="RCNTRN06060BSIDF"/>
    <s v="2260"/>
    <m/>
    <m/>
    <m/>
    <x v="2"/>
    <s v="20183717"/>
    <n v="325.13"/>
    <n v="325.13499999999999"/>
    <m/>
    <m/>
  </r>
  <r>
    <x v="10"/>
    <n v="9"/>
    <n v="11"/>
    <s v="10:47:21"/>
    <m/>
    <m/>
    <s v="inspe203"/>
    <n v="1"/>
    <m/>
    <n v="11"/>
    <s v="Cour"/>
    <n v="1"/>
    <n v="39"/>
    <m/>
    <n v="1"/>
    <n v="428.8"/>
    <s v="RCNTRE03868BXPT1"/>
    <s v="2160"/>
    <m/>
    <m/>
    <m/>
    <x v="2"/>
    <s v="20183724"/>
    <n v="392.16"/>
    <n v="392.16500000000002"/>
    <m/>
    <m/>
  </r>
  <r>
    <x v="10"/>
    <n v="9"/>
    <n v="11"/>
    <s v="15:41:45"/>
    <m/>
    <m/>
    <s v="inspe203"/>
    <n v="2"/>
    <m/>
    <n v="11"/>
    <s v="Cour"/>
    <n v="1"/>
    <n v="21"/>
    <m/>
    <n v="2"/>
    <n v="428.8"/>
    <s v="RCNTRE03868BXPT1"/>
    <s v="2160"/>
    <m/>
    <m/>
    <m/>
    <x v="2"/>
    <s v="20183724"/>
    <n v="392.16"/>
    <n v="392.16500000000002"/>
    <m/>
    <m/>
  </r>
  <r>
    <x v="10"/>
    <n v="9"/>
    <n v="11"/>
    <s v="08:30:38"/>
    <m/>
    <m/>
    <s v="inspe203"/>
    <n v="1"/>
    <m/>
    <n v="11"/>
    <s v="Hist"/>
    <n v="1"/>
    <n v="77"/>
    <m/>
    <n v="1"/>
    <n v="670"/>
    <s v="SIGCHDTREPAT"/>
    <s v="2050"/>
    <m/>
    <m/>
    <m/>
    <x v="2"/>
    <s v="20183723"/>
    <n v="270.42"/>
    <n v="0"/>
    <m/>
    <m/>
  </r>
  <r>
    <x v="10"/>
    <n v="9"/>
    <n v="11"/>
    <s v="09:41:51"/>
    <m/>
    <m/>
    <s v="inspe203"/>
    <n v="1"/>
    <m/>
    <n v="11"/>
    <s v="Cour"/>
    <n v="1"/>
    <n v="12"/>
    <m/>
    <n v="1"/>
    <n v="550.4"/>
    <s v="RCNTOV04868BTPA2"/>
    <s v="2060"/>
    <m/>
    <m/>
    <m/>
    <x v="2"/>
    <s v="20183723"/>
    <n v="509.13"/>
    <n v="509.13299999999998"/>
    <m/>
    <m/>
  </r>
  <r>
    <x v="10"/>
    <n v="9"/>
    <n v="11"/>
    <s v="10:32:52"/>
    <m/>
    <m/>
    <s v="inspe203"/>
    <n v="1"/>
    <m/>
    <n v="11"/>
    <s v="Cour"/>
    <n v="1"/>
    <n v="69"/>
    <m/>
    <n v="1"/>
    <n v="512"/>
    <s v="RGOTRE03860BVCAS"/>
    <s v="2998"/>
    <m/>
    <m/>
    <m/>
    <x v="2"/>
    <s v="20183726"/>
    <n v="338.44"/>
    <n v="338.44"/>
    <m/>
    <m/>
  </r>
  <r>
    <x v="10"/>
    <n v="9"/>
    <n v="11"/>
    <s v="13:13:19"/>
    <m/>
    <m/>
    <s v="inspe203"/>
    <n v="1"/>
    <m/>
    <n v="11"/>
    <s v="Hist"/>
    <n v="1"/>
    <n v="41"/>
    <m/>
    <n v="1"/>
    <n v="350"/>
    <s v="RGOTRE03648BVED1"/>
    <s v="2998"/>
    <m/>
    <m/>
    <m/>
    <x v="2"/>
    <s v="20183717"/>
    <n v="268.68"/>
    <n v="268.68599999999998"/>
    <m/>
    <m/>
  </r>
  <r>
    <x v="10"/>
    <n v="9"/>
    <n v="11"/>
    <s v="16:13:29"/>
    <m/>
    <m/>
    <s v="inspe203"/>
    <n v="2"/>
    <m/>
    <n v="11"/>
    <s v="Hist"/>
    <n v="1"/>
    <n v="84"/>
    <m/>
    <n v="2"/>
    <n v="350"/>
    <s v="RGOTRE03648BVED1"/>
    <s v="2998"/>
    <m/>
    <m/>
    <m/>
    <x v="2"/>
    <s v="20183717"/>
    <n v="268.68"/>
    <n v="268.68599999999998"/>
    <m/>
    <m/>
  </r>
  <r>
    <x v="10"/>
    <n v="9"/>
    <n v="11"/>
    <s v="08:46:00"/>
    <m/>
    <m/>
    <s v="inspe203"/>
    <n v="1"/>
    <m/>
    <n v="11"/>
    <s v="Cour"/>
    <n v="1"/>
    <n v="28"/>
    <m/>
    <n v="1"/>
    <n v="749"/>
    <s v="RDOTRN04848BDFEF"/>
    <s v="2000"/>
    <m/>
    <m/>
    <m/>
    <x v="2"/>
    <s v="20183724"/>
    <n v="519.87"/>
    <n v="519.87699999999995"/>
    <m/>
    <m/>
  </r>
  <r>
    <x v="10"/>
    <n v="9"/>
    <n v="11"/>
    <s v="07:58:04"/>
    <m/>
    <m/>
    <s v="inspe203"/>
    <n v="2"/>
    <m/>
    <n v="11"/>
    <s v="Cour"/>
    <n v="1"/>
    <n v="16"/>
    <m/>
    <n v="2"/>
    <n v="529.20000000000005"/>
    <s v="RCNTRE04868BXTD2"/>
    <s v="2060"/>
    <m/>
    <m/>
    <m/>
    <x v="2"/>
    <s v="20183644"/>
    <n v="522.16999999999996"/>
    <n v="522.178"/>
    <m/>
    <m/>
  </r>
  <r>
    <x v="10"/>
    <n v="9"/>
    <n v="11"/>
    <s v="08:39:19"/>
    <m/>
    <m/>
    <s v="inspe203"/>
    <n v="1"/>
    <m/>
    <n v="11"/>
    <s v="Cour"/>
    <n v="1"/>
    <n v="84"/>
    <m/>
    <n v="1"/>
    <n v="297.60000000000002"/>
    <s v="RCNTRN04848BXCC1"/>
    <s v="2060"/>
    <m/>
    <m/>
    <m/>
    <x v="2"/>
    <s v="20183725"/>
    <n v="342.98"/>
    <n v="342.98899999999998"/>
    <m/>
    <m/>
  </r>
  <r>
    <x v="10"/>
    <n v="9"/>
    <n v="11"/>
    <s v="08:53:30"/>
    <m/>
    <m/>
    <s v="inspe203"/>
    <n v="1"/>
    <m/>
    <n v="11"/>
    <s v="Cour"/>
    <n v="1"/>
    <n v="21"/>
    <m/>
    <n v="1"/>
    <n v="42"/>
    <s v="RCNMIS01800B"/>
    <s v="2700"/>
    <m/>
    <m/>
    <m/>
    <x v="2"/>
    <s v="20183725"/>
    <n v="34.700000000000003"/>
    <n v="34.700000000000003"/>
    <m/>
    <m/>
  </r>
  <r>
    <x v="10"/>
    <n v="9"/>
    <n v="11"/>
    <s v="09:48:29"/>
    <m/>
    <m/>
    <s v="inspe203"/>
    <n v="1"/>
    <m/>
    <n v="11"/>
    <s v="Cour"/>
    <n v="1"/>
    <n v="75"/>
    <m/>
    <n v="1"/>
    <n v="428"/>
    <s v="RCNTRE04262BTPB1"/>
    <s v="2060"/>
    <m/>
    <m/>
    <m/>
    <x v="2"/>
    <s v="20183725"/>
    <n v="378.83"/>
    <n v="378.83100000000002"/>
    <m/>
    <m/>
  </r>
  <r>
    <x v="10"/>
    <n v="9"/>
    <n v="11"/>
    <s v="12:55:17"/>
    <m/>
    <m/>
    <s v="inspe203"/>
    <n v="1"/>
    <m/>
    <n v="11"/>
    <s v="Cour"/>
    <n v="1"/>
    <n v="84"/>
    <m/>
    <n v="1"/>
    <n v="429.6"/>
    <s v="RHSTOV04676BMW61"/>
    <s v="2040"/>
    <m/>
    <m/>
    <m/>
    <x v="2"/>
    <s v="20183726"/>
    <n v="410.86"/>
    <n v="410.86799999999999"/>
    <m/>
    <m/>
  </r>
  <r>
    <x v="10"/>
    <n v="9"/>
    <n v="11"/>
    <s v="09:31:20"/>
    <m/>
    <m/>
    <s v="inspe203"/>
    <n v="2"/>
    <m/>
    <n v="11"/>
    <s v="Cour"/>
    <n v="1"/>
    <n v="12"/>
    <m/>
    <n v="2"/>
    <n v="543.9"/>
    <s v="RCNTRE03868BNNBF"/>
    <s v="2261"/>
    <m/>
    <m/>
    <m/>
    <x v="2"/>
    <s v="20183714"/>
    <n v="355.09"/>
    <n v="355.09199999999998"/>
    <m/>
    <m/>
  </r>
  <r>
    <x v="10"/>
    <n v="9"/>
    <n v="11"/>
    <s v="13:16:02"/>
    <m/>
    <m/>
    <s v="inspe203"/>
    <n v="1"/>
    <m/>
    <n v="11"/>
    <s v="Cour"/>
    <n v="1"/>
    <n v="12"/>
    <m/>
    <n v="1"/>
    <n v="171.2"/>
    <s v="RGOTRN04242BVTCF"/>
    <s v="2998"/>
    <m/>
    <m/>
    <m/>
    <x v="2"/>
    <s v="20183731"/>
    <n v="175.52"/>
    <n v="175.529"/>
    <m/>
    <m/>
  </r>
  <r>
    <x v="10"/>
    <n v="9"/>
    <n v="11"/>
    <s v="09:21:53"/>
    <m/>
    <m/>
    <s v="inspe203"/>
    <n v="1"/>
    <m/>
    <n v="11"/>
    <s v="Cour"/>
    <n v="1"/>
    <n v="61"/>
    <m/>
    <n v="1"/>
    <n v="366"/>
    <s v="RDOBAS01005NDP"/>
    <s v="2205"/>
    <m/>
    <m/>
    <m/>
    <x v="2"/>
    <s v="20183728"/>
    <n v="274.60000000000002"/>
    <n v="274.601"/>
    <m/>
    <m/>
  </r>
  <r>
    <x v="10"/>
    <n v="9"/>
    <n v="11"/>
    <s v="10:43:36"/>
    <m/>
    <m/>
    <s v="inspe203"/>
    <n v="1"/>
    <m/>
    <n v="11"/>
    <s v="Cour"/>
    <n v="1"/>
    <n v="18"/>
    <m/>
    <n v="1"/>
    <n v="410.8"/>
    <s v="RCHTRN04848BTPN1"/>
    <s v="2010"/>
    <m/>
    <m/>
    <m/>
    <x v="2"/>
    <s v="20183724"/>
    <n v="339"/>
    <n v="339.00799999999998"/>
    <m/>
    <m/>
  </r>
  <r>
    <x v="10"/>
    <n v="9"/>
    <n v="11"/>
    <s v="16:00:40"/>
    <m/>
    <m/>
    <s v="inspe203"/>
    <n v="2"/>
    <m/>
    <n v="11"/>
    <s v="Cour"/>
    <n v="1"/>
    <n v="41"/>
    <m/>
    <n v="2"/>
    <n v="949.2"/>
    <s v="RCNTRE04268BPFA2"/>
    <s v="2061"/>
    <m/>
    <m/>
    <m/>
    <x v="2"/>
    <s v="20183724"/>
    <n v="667.46"/>
    <n v="667.46400000000006"/>
    <m/>
    <m/>
  </r>
  <r>
    <x v="10"/>
    <n v="9"/>
    <n v="11"/>
    <s v="11:55:38"/>
    <m/>
    <m/>
    <s v="inspe203"/>
    <n v="1"/>
    <m/>
    <n v="11"/>
    <s v="Cour"/>
    <n v="1"/>
    <n v="36"/>
    <m/>
    <n v="1"/>
    <n v="177.6"/>
    <s v="RGOTRN04242BVRBF"/>
    <s v="2998"/>
    <m/>
    <m/>
    <m/>
    <x v="2"/>
    <s v="20183728"/>
    <n v="175.52"/>
    <n v="175.529"/>
    <m/>
    <m/>
  </r>
  <r>
    <x v="10"/>
    <n v="9"/>
    <n v="11"/>
    <s v="14:45:54"/>
    <m/>
    <m/>
    <s v="inspe203"/>
    <n v="1"/>
    <m/>
    <n v="11"/>
    <s v="Hist"/>
    <n v="1"/>
    <n v="66"/>
    <m/>
    <n v="1"/>
    <n v="499"/>
    <s v="SERTABLE"/>
    <s v="2000"/>
    <m/>
    <m/>
    <m/>
    <x v="2"/>
    <s v="20183650"/>
    <n v="322.51"/>
    <n v="0"/>
    <m/>
    <m/>
  </r>
  <r>
    <x v="10"/>
    <n v="9"/>
    <n v="11"/>
    <s v="14:45:58"/>
    <m/>
    <m/>
    <s v="inspe203"/>
    <n v="2"/>
    <m/>
    <n v="11"/>
    <s v="Hist"/>
    <n v="1"/>
    <n v="37"/>
    <m/>
    <n v="2"/>
    <n v="499"/>
    <s v="SERTABLE"/>
    <s v="2000"/>
    <m/>
    <m/>
    <m/>
    <x v="2"/>
    <s v="20183650"/>
    <n v="322.51"/>
    <n v="0"/>
    <m/>
    <m/>
  </r>
  <r>
    <x v="11"/>
    <n v="9"/>
    <n v="12"/>
    <s v="08:05:43"/>
    <m/>
    <m/>
    <s v="inspe203"/>
    <n v="1"/>
    <m/>
    <n v="11"/>
    <s v="Cour"/>
    <n v="1"/>
    <n v="39"/>
    <m/>
    <n v="1"/>
    <n v="467.25"/>
    <s v="RGOTOV04262BVCAF"/>
    <s v="2998"/>
    <m/>
    <m/>
    <m/>
    <x v="2"/>
    <s v="20183728"/>
    <n v="332.51"/>
    <n v="332.51499999999999"/>
    <m/>
    <m/>
  </r>
  <r>
    <x v="11"/>
    <n v="9"/>
    <n v="12"/>
    <s v="16:08:57"/>
    <m/>
    <m/>
    <s v="inspe203"/>
    <n v="1"/>
    <m/>
    <n v="11"/>
    <s v="Cour"/>
    <n v="1"/>
    <n v="12"/>
    <m/>
    <n v="1"/>
    <n v="530.25"/>
    <s v="RGOTOV04868BVAAF"/>
    <s v="2998"/>
    <m/>
    <m/>
    <m/>
    <x v="2"/>
    <s v="20183735"/>
    <n v="348.74"/>
    <n v="348.74900000000002"/>
    <m/>
    <m/>
  </r>
  <r>
    <x v="11"/>
    <n v="9"/>
    <n v="12"/>
    <s v="15:16:13"/>
    <m/>
    <m/>
    <s v="inspe203"/>
    <n v="1"/>
    <m/>
    <n v="11"/>
    <s v="Cour"/>
    <n v="1"/>
    <n v="75"/>
    <m/>
    <n v="1"/>
    <n v="283.2"/>
    <s v="RCNTRN04242BTPCF"/>
    <s v="2260"/>
    <m/>
    <m/>
    <m/>
    <x v="2"/>
    <s v="20183741"/>
    <n v="198.82"/>
    <n v="184.68899999999999"/>
    <m/>
    <m/>
  </r>
  <r>
    <x v="11"/>
    <n v="9"/>
    <n v="12"/>
    <s v="09:41:12"/>
    <m/>
    <m/>
    <s v="inspe203"/>
    <n v="1"/>
    <m/>
    <n v="11"/>
    <s v="Cour"/>
    <n v="1"/>
    <n v="37"/>
    <m/>
    <n v="1"/>
    <n v="1195"/>
    <s v="RFATRE04268BFAT2"/>
    <s v="2060"/>
    <m/>
    <m/>
    <m/>
    <x v="2"/>
    <s v="20183731"/>
    <n v="794.5"/>
    <n v="794.50800000000004"/>
    <m/>
    <m/>
  </r>
  <r>
    <x v="11"/>
    <n v="9"/>
    <n v="12"/>
    <s v="08:44:51"/>
    <m/>
    <m/>
    <s v="inspe203"/>
    <n v="1"/>
    <m/>
    <n v="11"/>
    <s v="Cour"/>
    <n v="1"/>
    <n v="12"/>
    <m/>
    <n v="1"/>
    <n v="360.8"/>
    <s v="RCNTRN05454BXPA1"/>
    <s v="2060"/>
    <m/>
    <m/>
    <m/>
    <x v="2"/>
    <s v="20183733"/>
    <n v="433.06"/>
    <n v="433.06900000000002"/>
    <m/>
    <m/>
  </r>
  <r>
    <x v="11"/>
    <n v="9"/>
    <n v="12"/>
    <s v="09:14:12"/>
    <m/>
    <m/>
    <s v="super201"/>
    <n v="2"/>
    <m/>
    <n v="11"/>
    <s v="Hist"/>
    <n v="1"/>
    <m/>
    <m/>
    <n v="2"/>
    <n v="717"/>
    <s v="RCNTOV04262BTDA1"/>
    <s v="2060"/>
    <m/>
    <m/>
    <m/>
    <x v="2"/>
    <s v="20183718"/>
    <n v="486.8"/>
    <n v="486.803"/>
    <m/>
    <m/>
  </r>
  <r>
    <x v="11"/>
    <n v="9"/>
    <n v="12"/>
    <s v="12:51:59"/>
    <m/>
    <m/>
    <s v="inspe203"/>
    <n v="1"/>
    <m/>
    <n v="11"/>
    <s v="Cour"/>
    <n v="1"/>
    <n v="43"/>
    <s v="GOUTTEDEGUN"/>
    <n v="1"/>
    <n v="675"/>
    <s v="RGOTRE03648BVCD1"/>
    <s v="2998"/>
    <m/>
    <m/>
    <m/>
    <x v="2"/>
    <s v="20183719"/>
    <n v="271.88"/>
    <n v="271.88600000000002"/>
    <m/>
    <m/>
  </r>
  <r>
    <x v="11"/>
    <n v="9"/>
    <n v="12"/>
    <s v="13:46:01"/>
    <m/>
    <m/>
    <s v="inspe203"/>
    <n v="1"/>
    <m/>
    <n v="11"/>
    <s v="Cour"/>
    <n v="1"/>
    <n v="12"/>
    <s v="FENDUNONDETECTE"/>
    <n v="1"/>
    <n v="600"/>
    <s v="RGOTRE03648BVED1"/>
    <s v="2998"/>
    <m/>
    <m/>
    <m/>
    <x v="2"/>
    <s v="20183719"/>
    <n v="268.68"/>
    <n v="268.68599999999998"/>
    <m/>
    <m/>
  </r>
  <r>
    <x v="11"/>
    <n v="9"/>
    <n v="12"/>
    <s v="13:49:47"/>
    <m/>
    <m/>
    <s v="inspe203"/>
    <n v="1"/>
    <m/>
    <n v="11"/>
    <s v="Cour"/>
    <n v="1"/>
    <n v="37"/>
    <s v="POQUE"/>
    <n v="1"/>
    <n v="265.2"/>
    <s v="RHSTRN04242BXQ6F"/>
    <s v="2240"/>
    <m/>
    <m/>
    <m/>
    <x v="2"/>
    <s v="20183629"/>
    <n v="197.55"/>
    <n v="244.69"/>
    <m/>
    <m/>
  </r>
  <r>
    <x v="11"/>
    <n v="9"/>
    <n v="12"/>
    <s v="14:00:52"/>
    <m/>
    <m/>
    <s v="inspe203"/>
    <n v="1"/>
    <m/>
    <n v="11"/>
    <s v="Cour"/>
    <n v="1"/>
    <n v="12"/>
    <s v="FENDUNONDETECTE"/>
    <n v="1"/>
    <n v="262"/>
    <s v="SERTOPTABLE"/>
    <s v="2000"/>
    <m/>
    <m/>
    <m/>
    <x v="2"/>
    <s v="20183730"/>
    <n v="150.27000000000001"/>
    <n v="0"/>
    <m/>
    <m/>
  </r>
  <r>
    <x v="12"/>
    <n v="9"/>
    <n v="13"/>
    <s v="14:28:57"/>
    <m/>
    <m/>
    <s v="inspe203"/>
    <n v="1"/>
    <m/>
    <n v="11"/>
    <s v="Cour"/>
    <n v="1"/>
    <n v="36"/>
    <s v="POIL"/>
    <n v="1"/>
    <n v="492.7"/>
    <s v="RGOTRE03648BVECS"/>
    <s v="2998"/>
    <m/>
    <m/>
    <m/>
    <x v="2"/>
    <s v="20183751"/>
    <n v="293.33999999999997"/>
    <n v="293.34699999999998"/>
    <m/>
    <m/>
  </r>
  <r>
    <x v="12"/>
    <n v="9"/>
    <n v="13"/>
    <s v="12:50:24"/>
    <m/>
    <m/>
    <s v="inspe203"/>
    <n v="1"/>
    <m/>
    <n v="11"/>
    <s v="Cour"/>
    <n v="1"/>
    <n v="16"/>
    <s v="GRAIN"/>
    <n v="1"/>
    <n v="220"/>
    <s v="RGOTRN04242BVSA1"/>
    <s v="2998"/>
    <m/>
    <m/>
    <m/>
    <x v="2"/>
    <s v="20183748"/>
    <n v="288.33999999999997"/>
    <n v="288.351"/>
    <m/>
    <m/>
  </r>
  <r>
    <x v="12"/>
    <n v="9"/>
    <n v="13"/>
    <s v="14:07:20"/>
    <m/>
    <m/>
    <s v="inspe203"/>
    <n v="2"/>
    <m/>
    <n v="11"/>
    <s v="Cour"/>
    <n v="1"/>
    <n v="21"/>
    <s v="MALSABLEE"/>
    <n v="2"/>
    <n v="1195"/>
    <s v="RFATRE04268BFAT2"/>
    <s v="2060"/>
    <m/>
    <m/>
    <m/>
    <x v="2"/>
    <s v="20183731"/>
    <n v="794.5"/>
    <n v="794.50800000000004"/>
    <m/>
    <m/>
  </r>
  <r>
    <x v="12"/>
    <n v="9"/>
    <n v="13"/>
    <s v="11:25:51"/>
    <m/>
    <m/>
    <s v="inspe203"/>
    <n v="1"/>
    <m/>
    <n v="11"/>
    <s v="Cour"/>
    <n v="1"/>
    <n v="12"/>
    <s v="FENDUNONDETECTE"/>
    <n v="1"/>
    <n v="445.2"/>
    <s v="RCNTRN06060BTPD1"/>
    <s v="2060"/>
    <m/>
    <m/>
    <m/>
    <x v="2"/>
    <s v="20183746"/>
    <n v="495.67"/>
    <n v="0"/>
    <m/>
    <m/>
  </r>
  <r>
    <x v="12"/>
    <n v="9"/>
    <n v="13"/>
    <s v="11:52:17"/>
    <m/>
    <m/>
    <s v="inspe203"/>
    <n v="1"/>
    <m/>
    <n v="11"/>
    <s v="Cour"/>
    <n v="1"/>
    <n v="1"/>
    <s v="ACCROCHEE"/>
    <n v="1"/>
    <n v="829"/>
    <s v="RCNTRE04268BPGD2"/>
    <s v="2060"/>
    <m/>
    <m/>
    <m/>
    <x v="2"/>
    <s v="20183746"/>
    <n v="552.23"/>
    <n v="552.23199999999997"/>
    <m/>
    <m/>
  </r>
  <r>
    <x v="12"/>
    <n v="9"/>
    <n v="13"/>
    <s v="16:53:25"/>
    <m/>
    <m/>
    <s v="inspe203"/>
    <n v="1"/>
    <m/>
    <n v="11"/>
    <s v="Cour"/>
    <n v="1"/>
    <n v="16"/>
    <s v="GRAIN"/>
    <n v="1"/>
    <n v="445"/>
    <s v="RGOTOV04262BVCBF"/>
    <s v="2998"/>
    <m/>
    <m/>
    <m/>
    <x v="2"/>
    <s v="20183747"/>
    <n v="332.51"/>
    <n v="332.51499999999999"/>
    <m/>
    <m/>
  </r>
  <r>
    <x v="12"/>
    <n v="9"/>
    <n v="13"/>
    <s v="14:20:25"/>
    <m/>
    <m/>
    <s v="inspe203"/>
    <n v="1"/>
    <m/>
    <n v="11"/>
    <s v="Cour"/>
    <n v="1"/>
    <n v="39"/>
    <s v="TACHE"/>
    <n v="1"/>
    <n v="697"/>
    <s v="RCNTRE04268BAAB1"/>
    <s v="2060"/>
    <m/>
    <m/>
    <m/>
    <x v="2"/>
    <s v="20183743"/>
    <n v="491.73"/>
    <n v="0"/>
    <m/>
    <m/>
  </r>
  <r>
    <x v="12"/>
    <n v="9"/>
    <n v="13"/>
    <s v="13:51:31"/>
    <m/>
    <m/>
    <s v="inspe203"/>
    <n v="2"/>
    <m/>
    <n v="11"/>
    <s v="Cour"/>
    <n v="1"/>
    <n v="17"/>
    <s v="LIGNESDESABLAGE"/>
    <n v="2"/>
    <n v="265.2"/>
    <s v="RHSTRN04242BXQ6F"/>
    <s v="2240"/>
    <m/>
    <m/>
    <m/>
    <x v="2"/>
    <s v="20183629"/>
    <n v="197.55"/>
    <n v="244.69"/>
    <m/>
    <m/>
  </r>
  <r>
    <x v="12"/>
    <n v="9"/>
    <n v="13"/>
    <s v="14:25:27"/>
    <m/>
    <m/>
    <s v="inspe203"/>
    <n v="1"/>
    <m/>
    <n v="11"/>
    <s v="Cour"/>
    <n v="1"/>
    <n v="17"/>
    <s v="LIGNESDESABLAGE"/>
    <n v="1"/>
    <n v="1079.4000000000001"/>
    <s v="RFATRE04268BFAT1"/>
    <s v="2061"/>
    <m/>
    <m/>
    <m/>
    <x v="2"/>
    <s v="20183629"/>
    <n v="710.57"/>
    <n v="710.57899999999995"/>
    <m/>
    <m/>
  </r>
  <r>
    <x v="12"/>
    <n v="9"/>
    <n v="13"/>
    <s v="11:17:04"/>
    <m/>
    <m/>
    <s v="inspe203"/>
    <n v="1"/>
    <m/>
    <n v="11"/>
    <s v="Cour"/>
    <n v="1"/>
    <n v="12"/>
    <s v="FENDUNONDETECTE"/>
    <n v="1"/>
    <n v="366.4"/>
    <s v="RCNTRN05454BXCC1"/>
    <s v="2060"/>
    <m/>
    <m/>
    <m/>
    <x v="2"/>
    <s v="20183745"/>
    <n v="433.06"/>
    <n v="0"/>
    <m/>
    <m/>
  </r>
  <r>
    <x v="13"/>
    <n v="9"/>
    <n v="14"/>
    <s v="07:46:35"/>
    <m/>
    <m/>
    <s v="inspe203"/>
    <n v="1"/>
    <m/>
    <n v="11"/>
    <s v="Cour"/>
    <n v="1"/>
    <n v="56"/>
    <s v="MANQUEDEBATIS"/>
    <n v="1"/>
    <n v="800"/>
    <s v="RCNTRE04262BEEB2"/>
    <s v="2060"/>
    <m/>
    <m/>
    <m/>
    <x v="2"/>
    <s v="20183748"/>
    <n v="538.5"/>
    <n v="538.50699999999995"/>
    <m/>
    <m/>
  </r>
  <r>
    <x v="13"/>
    <n v="9"/>
    <n v="14"/>
    <s v="09:00:41"/>
    <m/>
    <m/>
    <s v="inspe203"/>
    <n v="1"/>
    <m/>
    <n v="11"/>
    <s v="Cour"/>
    <n v="1"/>
    <n v="56"/>
    <s v="MANQUEDEBATIS"/>
    <n v="1"/>
    <n v="584"/>
    <s v="RGOTRE04262BVEB1"/>
    <s v="2998"/>
    <m/>
    <m/>
    <m/>
    <x v="2"/>
    <s v="20183752"/>
    <n v="396.5"/>
    <n v="396.505"/>
    <m/>
    <m/>
  </r>
  <r>
    <x v="13"/>
    <n v="9"/>
    <n v="14"/>
    <s v="08:54:27"/>
    <m/>
    <m/>
    <s v="inspe203"/>
    <n v="1"/>
    <m/>
    <n v="11"/>
    <s v="Cour"/>
    <n v="1"/>
    <n v="12"/>
    <s v="FENDUNONDETECTE"/>
    <n v="1"/>
    <n v="316"/>
    <s v="RCNTRN06060BYYDF"/>
    <s v="2260"/>
    <m/>
    <m/>
    <m/>
    <x v="2"/>
    <s v="20183752"/>
    <n v="325.13"/>
    <n v="325.13499999999999"/>
    <m/>
    <m/>
  </r>
  <r>
    <x v="13"/>
    <n v="9"/>
    <n v="14"/>
    <s v="07:51:14"/>
    <m/>
    <m/>
    <s v="inspe203"/>
    <n v="1"/>
    <m/>
    <n v="11"/>
    <s v="Cour"/>
    <n v="1"/>
    <n v="1"/>
    <s v="ACCROCHEE"/>
    <n v="1"/>
    <n v="806"/>
    <s v="RCNTBS03868BPGC2"/>
    <s v="2060"/>
    <m/>
    <m/>
    <m/>
    <x v="2"/>
    <s v="20183751"/>
    <n v="534.42999999999995"/>
    <n v="534.44000000000005"/>
    <m/>
    <m/>
  </r>
  <r>
    <x v="13"/>
    <n v="9"/>
    <n v="14"/>
    <s v="07:56:12"/>
    <m/>
    <m/>
    <s v="inspe203"/>
    <n v="1"/>
    <m/>
    <n v="11"/>
    <s v="Cour"/>
    <n v="1"/>
    <n v="3"/>
    <s v="BULLES(BALLOUNES)"/>
    <n v="1"/>
    <n v="312.39999999999998"/>
    <s v="RCNTRN04848BXPC1"/>
    <s v="2060"/>
    <m/>
    <m/>
    <m/>
    <x v="2"/>
    <s v="20183751"/>
    <n v="342.98"/>
    <n v="342.98899999999998"/>
    <m/>
    <m/>
  </r>
  <r>
    <x v="13"/>
    <n v="9"/>
    <n v="14"/>
    <s v="07:56:15"/>
    <m/>
    <m/>
    <s v="inspe203"/>
    <n v="2"/>
    <m/>
    <n v="11"/>
    <s v="Cour"/>
    <n v="1"/>
    <n v="1"/>
    <s v="ACCROCHEE"/>
    <n v="2"/>
    <n v="312.39999999999998"/>
    <s v="RCNTRN04848BXPC1"/>
    <s v="2060"/>
    <m/>
    <m/>
    <m/>
    <x v="2"/>
    <s v="20183751"/>
    <n v="342.98"/>
    <n v="342.98899999999998"/>
    <m/>
    <m/>
  </r>
  <r>
    <x v="13"/>
    <n v="9"/>
    <n v="14"/>
    <s v="09:09:58"/>
    <m/>
    <m/>
    <s v="inspe203"/>
    <n v="2"/>
    <m/>
    <n v="11"/>
    <s v="Cour"/>
    <n v="1"/>
    <n v="1"/>
    <s v="ACCROCHEE"/>
    <n v="2"/>
    <n v="283.2"/>
    <s v="RCNTRN04242BTPCF"/>
    <s v="2260"/>
    <m/>
    <m/>
    <m/>
    <x v="2"/>
    <s v="20183741"/>
    <n v="198.82"/>
    <n v="184.68899999999999"/>
    <m/>
    <m/>
  </r>
  <r>
    <x v="13"/>
    <n v="9"/>
    <n v="14"/>
    <s v="07:55:14"/>
    <m/>
    <m/>
    <s v="inspe203"/>
    <n v="1"/>
    <m/>
    <n v="11"/>
    <s v="Cour"/>
    <n v="1"/>
    <n v="48"/>
    <s v="CONTOURCROCHE"/>
    <n v="1"/>
    <n v="273.60000000000002"/>
    <s v="RCNTOV04262BXPAF"/>
    <s v="2260"/>
    <m/>
    <m/>
    <m/>
    <x v="2"/>
    <s v="20183747"/>
    <n v="281.22000000000003"/>
    <n v="281.226"/>
    <m/>
    <m/>
  </r>
  <r>
    <x v="13"/>
    <n v="9"/>
    <n v="14"/>
    <s v="07:38:16"/>
    <m/>
    <m/>
    <s v="inspe203"/>
    <n v="1"/>
    <m/>
    <n v="11"/>
    <s v="Cour"/>
    <n v="1"/>
    <n v="12"/>
    <s v="FENDUNONDETECTE"/>
    <n v="1"/>
    <n v="396.8"/>
    <s v="RCNTRE03880BMTDF"/>
    <s v="2260"/>
    <m/>
    <m/>
    <m/>
    <x v="2"/>
    <s v="20183741"/>
    <n v="339.38"/>
    <n v="339.38799999999998"/>
    <m/>
    <m/>
  </r>
  <r>
    <x v="13"/>
    <n v="9"/>
    <n v="14"/>
    <s v="11:20:43"/>
    <m/>
    <m/>
    <s v="inspe203"/>
    <n v="1"/>
    <m/>
    <n v="11"/>
    <s v="Cour"/>
    <n v="1"/>
    <n v="12"/>
    <s v="FENDUNONDETECTE"/>
    <n v="1"/>
    <n v="484.66"/>
    <s v="SIGCNDTABBAS"/>
    <s v="2050"/>
    <m/>
    <m/>
    <m/>
    <x v="2"/>
    <s v="20183811"/>
    <n v="495.67"/>
    <n v="0"/>
    <m/>
    <m/>
  </r>
  <r>
    <x v="13"/>
    <n v="9"/>
    <n v="14"/>
    <s v="09:38:42"/>
    <m/>
    <m/>
    <s v="inspe203"/>
    <n v="1"/>
    <m/>
    <n v="11"/>
    <s v="Cour"/>
    <n v="1"/>
    <n v="12"/>
    <s v="FENDUNONDETECTE"/>
    <n v="1"/>
    <n v="227.6"/>
    <s v="RCNTRN04242BXQDF"/>
    <s v="2260"/>
    <m/>
    <m/>
    <m/>
    <x v="2"/>
    <s v="20183811"/>
    <n v="200.03"/>
    <n v="0"/>
    <m/>
    <m/>
  </r>
  <r>
    <x v="13"/>
    <n v="9"/>
    <n v="14"/>
    <s v="08:09:19"/>
    <m/>
    <m/>
    <s v="inspe203"/>
    <n v="2"/>
    <m/>
    <n v="11"/>
    <s v="Cour"/>
    <n v="1"/>
    <n v="36"/>
    <s v="POIL"/>
    <n v="2"/>
    <n v="600"/>
    <s v="RGOTRE03648BVED1"/>
    <s v="2998"/>
    <m/>
    <m/>
    <m/>
    <x v="2"/>
    <s v="20183719"/>
    <n v="268.68"/>
    <n v="268.68599999999998"/>
    <m/>
    <m/>
  </r>
  <r>
    <x v="13"/>
    <n v="9"/>
    <n v="14"/>
    <s v="08:48:22"/>
    <m/>
    <m/>
    <s v="inspe203"/>
    <n v="1"/>
    <m/>
    <n v="11"/>
    <s v="Cour"/>
    <n v="1"/>
    <n v="12"/>
    <s v="FENDUNONDETECTE"/>
    <n v="1"/>
    <n v="233.6"/>
    <s v="RCNTRN04242BXPDF"/>
    <s v="2260"/>
    <m/>
    <m/>
    <m/>
    <x v="2"/>
    <s v="20183753"/>
    <n v="194.15"/>
    <n v="0"/>
    <m/>
    <m/>
  </r>
  <r>
    <x v="13"/>
    <n v="9"/>
    <n v="14"/>
    <s v="07:58:27"/>
    <m/>
    <m/>
    <s v="inspe203"/>
    <n v="1"/>
    <m/>
    <n v="11"/>
    <s v="Cour"/>
    <n v="1"/>
    <n v="12"/>
    <s v="FENDUNONDETECTE"/>
    <n v="1"/>
    <n v="642"/>
    <s v="SERTOPTABLE"/>
    <s v="2000"/>
    <m/>
    <m/>
    <m/>
    <x v="2"/>
    <s v="20183740"/>
    <n v="433.07"/>
    <n v="0"/>
    <m/>
    <m/>
  </r>
  <r>
    <x v="13"/>
    <n v="9"/>
    <n v="14"/>
    <s v="09:44:02"/>
    <m/>
    <m/>
    <s v="inspe203"/>
    <n v="1"/>
    <m/>
    <n v="11"/>
    <s v="Cour"/>
    <n v="1"/>
    <n v="21"/>
    <s v="MALSABLEE"/>
    <n v="1"/>
    <n v="864.08"/>
    <s v="SERTOPTABLE"/>
    <s v="2000"/>
    <m/>
    <m/>
    <m/>
    <x v="2"/>
    <s v="20183740"/>
    <n v="604.19000000000005"/>
    <n v="0"/>
    <m/>
    <m/>
  </r>
  <r>
    <x v="14"/>
    <n v="9"/>
    <n v="17"/>
    <s v="10:53:42"/>
    <m/>
    <m/>
    <s v="inspe203"/>
    <n v="1"/>
    <m/>
    <n v="11"/>
    <s v="Cour"/>
    <n v="1"/>
    <n v="12"/>
    <s v="FENDUNONDETECTE"/>
    <n v="1"/>
    <n v="906"/>
    <s v="RCNTRE04268BPFT1"/>
    <s v="2160"/>
    <m/>
    <m/>
    <m/>
    <x v="3"/>
    <s v="20183813"/>
    <n v="639.88"/>
    <n v="639.88499999999999"/>
    <m/>
    <m/>
  </r>
  <r>
    <x v="14"/>
    <n v="9"/>
    <n v="17"/>
    <s v="11:51:01"/>
    <m/>
    <m/>
    <s v="inspe203"/>
    <n v="2"/>
    <m/>
    <n v="11"/>
    <s v="Cour"/>
    <n v="1"/>
    <n v="21"/>
    <s v="MALSABLEE"/>
    <n v="2"/>
    <n v="316"/>
    <s v="RCNTRN06060BYYDF"/>
    <s v="2260"/>
    <m/>
    <m/>
    <m/>
    <x v="3"/>
    <s v="20183752"/>
    <n v="325.13"/>
    <n v="325.13499999999999"/>
    <m/>
    <m/>
  </r>
  <r>
    <x v="14"/>
    <n v="9"/>
    <n v="17"/>
    <s v="16:00:34"/>
    <m/>
    <m/>
    <s v="inspe203"/>
    <n v="1"/>
    <m/>
    <n v="11"/>
    <s v="Cour"/>
    <n v="1"/>
    <n v="12"/>
    <s v="FENDUNONDETECTE"/>
    <n v="1"/>
    <n v="721"/>
    <s v="RCNTRE04268BPKTF"/>
    <s v="2360"/>
    <m/>
    <m/>
    <m/>
    <x v="3"/>
    <s v="20183814"/>
    <n v="463.31"/>
    <n v="463.32"/>
    <m/>
    <m/>
  </r>
  <r>
    <x v="14"/>
    <n v="9"/>
    <n v="17"/>
    <s v="08:15:36"/>
    <m/>
    <m/>
    <s v="super205"/>
    <n v="1"/>
    <m/>
    <n v="11"/>
    <s v="Cour"/>
    <n v="1"/>
    <n v="63"/>
    <s v="SORTIEDEPAINTSHOP"/>
    <n v="1"/>
    <n v="475"/>
    <s v="RGOTRE03860BVAD1"/>
    <s v="2998"/>
    <m/>
    <m/>
    <m/>
    <x v="3"/>
    <s v="20183816"/>
    <n v="313.37"/>
    <n v="313.37900000000002"/>
    <m/>
    <m/>
  </r>
  <r>
    <x v="14"/>
    <n v="9"/>
    <n v="17"/>
    <s v="09:50:39"/>
    <m/>
    <m/>
    <s v="super205"/>
    <n v="1"/>
    <m/>
    <n v="11"/>
    <s v="Cour"/>
    <n v="1"/>
    <n v="63"/>
    <s v="SORTIEDEPAINTSHOP"/>
    <n v="1"/>
    <n v="471.66"/>
    <s v="RCNTOV04262BXPA2"/>
    <s v="2061"/>
    <m/>
    <m/>
    <m/>
    <x v="3"/>
    <s v="20183816"/>
    <n v="445.53"/>
    <n v="445.54"/>
    <m/>
    <m/>
  </r>
  <r>
    <x v="14"/>
    <n v="9"/>
    <n v="17"/>
    <s v="08:30:40"/>
    <m/>
    <m/>
    <s v="inspe203"/>
    <n v="1"/>
    <m/>
    <n v="11"/>
    <s v="Cour"/>
    <n v="1"/>
    <n v="16"/>
    <s v="GRAIN"/>
    <n v="1"/>
    <n v="313.2"/>
    <s v="RCNTRN04848BXKB1"/>
    <s v="2060"/>
    <m/>
    <m/>
    <m/>
    <x v="3"/>
    <s v="20183815"/>
    <n v="342.98"/>
    <n v="342.98899999999998"/>
    <m/>
    <m/>
  </r>
  <r>
    <x v="14"/>
    <n v="9"/>
    <n v="17"/>
    <s v="08:49:24"/>
    <m/>
    <m/>
    <s v="inspe203"/>
    <n v="1"/>
    <m/>
    <n v="11"/>
    <s v="Cour"/>
    <n v="1"/>
    <n v="12"/>
    <s v="FENDUNONDETECTE"/>
    <n v="1"/>
    <n v="911.4"/>
    <s v="RCNTBS03868BPBC2"/>
    <s v="2061"/>
    <m/>
    <m/>
    <m/>
    <x v="3"/>
    <s v="20183816"/>
    <n v="547.54999999999995"/>
    <n v="547.55999999999995"/>
    <m/>
    <m/>
  </r>
  <r>
    <x v="14"/>
    <n v="9"/>
    <n v="17"/>
    <s v="15:41:22"/>
    <m/>
    <m/>
    <s v="inspe203"/>
    <n v="1"/>
    <m/>
    <n v="11"/>
    <s v="Cour"/>
    <n v="1"/>
    <n v="12"/>
    <s v="FENDUNONDETECTE"/>
    <n v="1"/>
    <n v="353.6"/>
    <s v="RCNTOV04868BXTDF"/>
    <s v="2260"/>
    <m/>
    <m/>
    <m/>
    <x v="3"/>
    <s v="20183816"/>
    <n v="330.43"/>
    <n v="330.43400000000003"/>
    <m/>
    <m/>
  </r>
  <r>
    <x v="14"/>
    <n v="9"/>
    <n v="17"/>
    <s v="13:31:48"/>
    <m/>
    <m/>
    <s v="inspe203"/>
    <n v="1"/>
    <m/>
    <n v="11"/>
    <s v="Cour"/>
    <n v="1"/>
    <n v="17"/>
    <s v="LIGNESDESABLAGE"/>
    <n v="1"/>
    <n v="850"/>
    <s v="RGOTRE03860BVAB1"/>
    <s v="2998"/>
    <m/>
    <m/>
    <m/>
    <x v="3"/>
    <s v="20183644"/>
    <n v="313.37"/>
    <n v="313.37900000000002"/>
    <m/>
    <m/>
  </r>
  <r>
    <x v="14"/>
    <n v="9"/>
    <n v="17"/>
    <s v="16:26:40"/>
    <m/>
    <m/>
    <s v="inspe203"/>
    <n v="1"/>
    <m/>
    <n v="11"/>
    <s v="Cour"/>
    <n v="1"/>
    <n v="34"/>
    <s v="PELURED'ORANGE"/>
    <n v="1"/>
    <n v="541.6"/>
    <s v="RCNTOV04868BXTB2"/>
    <s v="2060"/>
    <m/>
    <m/>
    <m/>
    <x v="3"/>
    <s v="20183818"/>
    <n v="517.96"/>
    <n v="517.96299999999997"/>
    <m/>
    <m/>
  </r>
  <r>
    <x v="14"/>
    <n v="9"/>
    <n v="17"/>
    <s v="14:54:54"/>
    <m/>
    <m/>
    <s v="super205"/>
    <n v="1"/>
    <m/>
    <n v="11"/>
    <s v="Cour"/>
    <n v="1"/>
    <n v="63"/>
    <s v="SORTIEDEPAINTSHOP"/>
    <n v="1"/>
    <n v="718"/>
    <s v="RCNTRE03864BEET1"/>
    <s v="2160"/>
    <m/>
    <m/>
    <m/>
    <x v="3"/>
    <s v="20183722"/>
    <n v="463.35"/>
    <n v="463.35599999999999"/>
    <m/>
    <m/>
  </r>
  <r>
    <x v="14"/>
    <n v="9"/>
    <n v="17"/>
    <s v="16:38:23"/>
    <m/>
    <m/>
    <s v="inspe203"/>
    <n v="1"/>
    <m/>
    <n v="11"/>
    <s v="Cour"/>
    <n v="1"/>
    <n v="12"/>
    <s v="FENDUNONDETECTE"/>
    <n v="1"/>
    <n v="633"/>
    <s v="RCNTRE04268BPBDF"/>
    <s v="2260"/>
    <m/>
    <m/>
    <m/>
    <x v="3"/>
    <s v="20183818"/>
    <n v="389.46"/>
    <n v="391.005"/>
    <m/>
    <m/>
  </r>
  <r>
    <x v="14"/>
    <n v="9"/>
    <n v="17"/>
    <s v="08:28:03"/>
    <m/>
    <m/>
    <s v="inspe203"/>
    <n v="1"/>
    <m/>
    <n v="11"/>
    <s v="Cour"/>
    <n v="1"/>
    <n v="12"/>
    <s v="FENDUNONDETECTE"/>
    <n v="1"/>
    <n v="435.2"/>
    <s v="RCNTRN06060BSIDF"/>
    <s v="2260"/>
    <m/>
    <m/>
    <m/>
    <x v="3"/>
    <s v="20183753"/>
    <n v="325.13"/>
    <n v="325.13499999999999"/>
    <m/>
    <m/>
  </r>
  <r>
    <x v="14"/>
    <n v="9"/>
    <n v="17"/>
    <s v="08:09:40"/>
    <m/>
    <m/>
    <s v="inspe203"/>
    <n v="1"/>
    <m/>
    <n v="11"/>
    <s v="Cour"/>
    <n v="1"/>
    <n v="12"/>
    <s v="FENDUNONDETECTE"/>
    <n v="1"/>
    <n v="788"/>
    <s v="RCNTRE04262BPBC1"/>
    <s v="2060"/>
    <m/>
    <m/>
    <m/>
    <x v="3"/>
    <s v="20183811"/>
    <n v="482.77"/>
    <n v="482.77199999999999"/>
    <m/>
    <m/>
  </r>
  <r>
    <x v="14"/>
    <n v="9"/>
    <n v="17"/>
    <s v="14:38:58"/>
    <m/>
    <m/>
    <s v="inspe203"/>
    <n v="1"/>
    <m/>
    <n v="11"/>
    <s v="Cour"/>
    <n v="1"/>
    <n v="84"/>
    <s v="FENDUMALREPARE"/>
    <n v="1"/>
    <n v="674"/>
    <s v="RCNTRE03884BHDTF"/>
    <s v="2360"/>
    <m/>
    <m/>
    <m/>
    <x v="3"/>
    <s v="20183811"/>
    <n v="422.76"/>
    <n v="0"/>
    <m/>
    <m/>
  </r>
  <r>
    <x v="14"/>
    <n v="9"/>
    <n v="17"/>
    <s v="11:25:23"/>
    <m/>
    <m/>
    <s v="inspe203"/>
    <n v="1"/>
    <m/>
    <n v="11"/>
    <s v="Cour"/>
    <n v="1"/>
    <n v="9"/>
    <s v="EGRATIGNURE"/>
    <n v="1"/>
    <n v="1119"/>
    <s v="RFATRE04868BFBT1"/>
    <s v="2060"/>
    <m/>
    <m/>
    <m/>
    <x v="3"/>
    <s v="20183747"/>
    <n v="794.75"/>
    <n v="0"/>
    <m/>
    <m/>
  </r>
  <r>
    <x v="14"/>
    <n v="9"/>
    <n v="17"/>
    <s v="14:00:47"/>
    <m/>
    <m/>
    <s v="inspe203"/>
    <n v="2"/>
    <m/>
    <n v="11"/>
    <s v="Cour"/>
    <n v="1"/>
    <n v="56"/>
    <s v="MANQUEDEBATIS"/>
    <n v="2"/>
    <n v="233.6"/>
    <s v="RCNTRN04242BXPDF"/>
    <s v="2260"/>
    <m/>
    <m/>
    <m/>
    <x v="3"/>
    <s v="20183753"/>
    <n v="194.15"/>
    <n v="0"/>
    <m/>
    <m/>
  </r>
  <r>
    <x v="14"/>
    <n v="9"/>
    <n v="17"/>
    <s v="08:21:07"/>
    <m/>
    <m/>
    <s v="super205"/>
    <n v="1"/>
    <m/>
    <n v="11"/>
    <s v="Cour"/>
    <n v="1"/>
    <n v="63"/>
    <s v="SORTIEDEPAINTSHOP"/>
    <n v="1"/>
    <n v="370.8"/>
    <s v="RCNTRN06060BSIDF"/>
    <s v="2260"/>
    <m/>
    <m/>
    <m/>
    <x v="3"/>
    <s v="20183813"/>
    <n v="325.13"/>
    <n v="325.13499999999999"/>
    <m/>
    <m/>
  </r>
  <r>
    <x v="14"/>
    <n v="9"/>
    <n v="17"/>
    <s v="08:04:25"/>
    <m/>
    <m/>
    <s v="inspe203"/>
    <n v="1"/>
    <m/>
    <n v="11"/>
    <s v="Cour"/>
    <n v="1"/>
    <n v="1"/>
    <s v="ACCROCHEE"/>
    <n v="1"/>
    <n v="880"/>
    <s v="RCNTBS04268BNNC2"/>
    <s v="2060"/>
    <m/>
    <m/>
    <m/>
    <x v="3"/>
    <s v="20183814"/>
    <n v="591.83000000000004"/>
    <n v="0"/>
    <m/>
    <m/>
  </r>
  <r>
    <x v="14"/>
    <n v="9"/>
    <n v="17"/>
    <s v="10:51:55"/>
    <m/>
    <m/>
    <s v="inspe203"/>
    <n v="3"/>
    <m/>
    <n v="11"/>
    <s v="Cour"/>
    <n v="1"/>
    <n v="37"/>
    <s v="POQUE"/>
    <n v="3"/>
    <n v="265.2"/>
    <s v="RHSTRN04242BXQ6F"/>
    <s v="2240"/>
    <m/>
    <m/>
    <m/>
    <x v="3"/>
    <s v="20183629"/>
    <n v="197.55"/>
    <n v="244.69"/>
    <m/>
    <m/>
  </r>
  <r>
    <x v="14"/>
    <n v="9"/>
    <n v="17"/>
    <s v="13:02:12"/>
    <m/>
    <m/>
    <s v="inspe203"/>
    <n v="1"/>
    <m/>
    <n v="11"/>
    <s v="Cour"/>
    <n v="1"/>
    <n v="12"/>
    <s v="FENDUNONDETECTE"/>
    <n v="1"/>
    <n v="563"/>
    <s v="RCNTOV04262BPGBF"/>
    <s v="2260"/>
    <m/>
    <m/>
    <m/>
    <x v="3"/>
    <s v="20183813"/>
    <n v="374.85"/>
    <n v="0"/>
    <m/>
    <m/>
  </r>
  <r>
    <x v="14"/>
    <n v="9"/>
    <n v="17"/>
    <s v="08:07:12"/>
    <m/>
    <m/>
    <s v="inspe203"/>
    <n v="1"/>
    <m/>
    <n v="11"/>
    <s v="Cour"/>
    <n v="1"/>
    <n v="12"/>
    <s v="FENDUNONDETECTE"/>
    <n v="1"/>
    <n v="655"/>
    <s v="RGOTRN05454BVCA1"/>
    <s v="2998"/>
    <m/>
    <m/>
    <m/>
    <x v="3"/>
    <s v="20183812"/>
    <n v="451.07"/>
    <n v="0"/>
    <m/>
    <m/>
  </r>
  <r>
    <x v="14"/>
    <n v="9"/>
    <n v="17"/>
    <s v="08:36:30"/>
    <m/>
    <m/>
    <s v="inspe203"/>
    <n v="1"/>
    <m/>
    <n v="11"/>
    <s v="Cour"/>
    <n v="1"/>
    <n v="75"/>
    <s v="FIUMER"/>
    <n v="1"/>
    <n v="296"/>
    <s v="SERTOPTABLE"/>
    <s v="2000"/>
    <m/>
    <m/>
    <m/>
    <x v="3"/>
    <s v="20183750"/>
    <n v="213.44"/>
    <n v="0"/>
    <m/>
    <m/>
  </r>
  <r>
    <x v="14"/>
    <n v="9"/>
    <n v="17"/>
    <s v="16:38:23"/>
    <m/>
    <m/>
    <s v="inspe203"/>
    <n v="1"/>
    <m/>
    <n v="11"/>
    <s v="Cour"/>
    <n v="1"/>
    <n v="12"/>
    <s v="FENDUNONDETECTE"/>
    <n v="1"/>
    <n v="633"/>
    <s v="RCNTRE04268BPBDF"/>
    <s v="2260"/>
    <m/>
    <m/>
    <m/>
    <x v="3"/>
    <s v="20183818"/>
    <n v="392.46"/>
    <n v="391.005"/>
    <m/>
    <m/>
  </r>
  <r>
    <x v="15"/>
    <n v="9"/>
    <n v="18"/>
    <s v="09:44:33"/>
    <m/>
    <m/>
    <s v="inspe203"/>
    <n v="1"/>
    <m/>
    <n v="11"/>
    <s v="Cour"/>
    <n v="1"/>
    <n v="84"/>
    <s v="FENDUMALREPARE"/>
    <n v="1"/>
    <n v="655"/>
    <s v="RCNTSQ06060BEEAF"/>
    <s v="2260"/>
    <m/>
    <m/>
    <m/>
    <x v="3"/>
    <s v="20183823"/>
    <n v="405.53"/>
    <n v="405.53399999999999"/>
    <m/>
    <m/>
  </r>
  <r>
    <x v="15"/>
    <n v="9"/>
    <n v="18"/>
    <s v="09:35:29"/>
    <m/>
    <m/>
    <s v="inspe203"/>
    <n v="1"/>
    <m/>
    <n v="11"/>
    <s v="Cour"/>
    <n v="1"/>
    <n v="48"/>
    <s v="CONTOURCROCHE"/>
    <n v="1"/>
    <n v="896"/>
    <s v="RCNTRE04262BHAB2"/>
    <s v="2060"/>
    <m/>
    <m/>
    <m/>
    <x v="3"/>
    <s v="20183821"/>
    <n v="659.07"/>
    <n v="659.07899999999995"/>
    <m/>
    <m/>
  </r>
  <r>
    <x v="15"/>
    <n v="9"/>
    <n v="18"/>
    <s v="07:48:09"/>
    <m/>
    <m/>
    <s v="inspe203"/>
    <n v="1"/>
    <m/>
    <n v="11"/>
    <s v="Cour"/>
    <n v="1"/>
    <n v="70"/>
    <s v="VALLON"/>
    <n v="1"/>
    <n v="522"/>
    <s v="RCNTBS04868BTXD2"/>
    <s v="2060"/>
    <m/>
    <m/>
    <m/>
    <x v="3"/>
    <s v="20183817"/>
    <n v="552.05999999999995"/>
    <n v="552.06799999999998"/>
    <m/>
    <m/>
  </r>
  <r>
    <x v="15"/>
    <n v="9"/>
    <n v="18"/>
    <s v="08:04:50"/>
    <m/>
    <m/>
    <s v="inspe203"/>
    <n v="2"/>
    <m/>
    <n v="11"/>
    <s v="Cour"/>
    <n v="1"/>
    <n v="34"/>
    <s v="PELURED'ORANGE"/>
    <n v="2"/>
    <n v="484.66"/>
    <s v="SIGCNDTABBAS"/>
    <s v="2050"/>
    <m/>
    <m/>
    <m/>
    <x v="3"/>
    <s v="20183811"/>
    <n v="495.67"/>
    <n v="0"/>
    <m/>
    <m/>
  </r>
  <r>
    <x v="15"/>
    <n v="9"/>
    <n v="18"/>
    <s v="09:13:53"/>
    <m/>
    <m/>
    <s v="inspe203"/>
    <n v="1"/>
    <m/>
    <n v="11"/>
    <s v="Cour"/>
    <n v="1"/>
    <n v="39"/>
    <s v="TACHE"/>
    <n v="1"/>
    <n v="572.25"/>
    <s v="RGOTRE03860BVAB2"/>
    <s v="2998"/>
    <m/>
    <m/>
    <m/>
    <x v="3"/>
    <s v="20183728"/>
    <n v="358.83"/>
    <n v="0"/>
    <m/>
    <m/>
  </r>
  <r>
    <x v="15"/>
    <n v="9"/>
    <n v="18"/>
    <s v="08:58:01"/>
    <m/>
    <m/>
    <s v="inspe203"/>
    <n v="2"/>
    <m/>
    <n v="11"/>
    <s v="Cour"/>
    <n v="1"/>
    <n v="37"/>
    <s v="POQUE"/>
    <n v="2"/>
    <n v="445.2"/>
    <s v="RCNTRN06060BTPD1"/>
    <s v="2060"/>
    <m/>
    <m/>
    <m/>
    <x v="3"/>
    <s v="20183746"/>
    <n v="495.67"/>
    <n v="0"/>
    <m/>
    <m/>
  </r>
  <r>
    <x v="15"/>
    <n v="9"/>
    <n v="18"/>
    <s v="11:46:51"/>
    <m/>
    <m/>
    <s v="inspe203"/>
    <n v="2"/>
    <m/>
    <n v="11"/>
    <s v="Cour"/>
    <n v="1"/>
    <n v="84"/>
    <s v="FENDUMALREPARE"/>
    <n v="2"/>
    <n v="674"/>
    <s v="RCNTRE03884BHDTF"/>
    <s v="2360"/>
    <m/>
    <m/>
    <m/>
    <x v="3"/>
    <s v="20183811"/>
    <n v="422.76"/>
    <n v="0"/>
    <m/>
    <m/>
  </r>
  <r>
    <x v="15"/>
    <n v="9"/>
    <n v="18"/>
    <s v="11:18:25"/>
    <m/>
    <m/>
    <s v="inspe203"/>
    <n v="2"/>
    <m/>
    <n v="11"/>
    <s v="Cour"/>
    <n v="1"/>
    <n v="12"/>
    <s v="FENDUNONDETECTE"/>
    <n v="2"/>
    <n v="563"/>
    <s v="RCNTOV04262BPGBF"/>
    <s v="2260"/>
    <m/>
    <m/>
    <m/>
    <x v="3"/>
    <s v="20183813"/>
    <n v="374.85"/>
    <n v="0"/>
    <m/>
    <m/>
  </r>
  <r>
    <x v="15"/>
    <n v="9"/>
    <n v="18"/>
    <s v="08:08:40"/>
    <m/>
    <m/>
    <s v="inspe203"/>
    <n v="1"/>
    <m/>
    <n v="11"/>
    <s v="Cour"/>
    <n v="1"/>
    <n v="37"/>
    <s v="POQUE"/>
    <n v="1"/>
    <n v="358.4"/>
    <s v="RCNTRN04848BTPB1"/>
    <s v="2060"/>
    <m/>
    <m/>
    <m/>
    <x v="3"/>
    <s v="20183821"/>
    <n v="342.98"/>
    <n v="0"/>
    <m/>
    <m/>
  </r>
  <r>
    <x v="15"/>
    <n v="9"/>
    <n v="18"/>
    <s v="11:29:20"/>
    <m/>
    <m/>
    <s v="inspe203"/>
    <n v="1"/>
    <m/>
    <n v="11"/>
    <s v="Cour"/>
    <n v="1"/>
    <n v="56"/>
    <s v="MANQUEDEBATIS"/>
    <n v="1"/>
    <n v="725"/>
    <s v="RCNTRE03648BEED1"/>
    <s v="2060"/>
    <m/>
    <m/>
    <m/>
    <x v="3"/>
    <s v="20183824"/>
    <n v="313.95"/>
    <n v="313.95800000000003"/>
    <m/>
    <m/>
  </r>
  <r>
    <x v="15"/>
    <n v="9"/>
    <n v="18"/>
    <s v="11:08:21"/>
    <m/>
    <m/>
    <s v="inspe203"/>
    <n v="1"/>
    <m/>
    <n v="11"/>
    <s v="Cour"/>
    <n v="1"/>
    <n v="12"/>
    <s v="FENDUNONDETECTE"/>
    <n v="1"/>
    <n v="500"/>
    <s v="RGOTRE03648BVED1"/>
    <s v="2998"/>
    <m/>
    <m/>
    <m/>
    <x v="3"/>
    <s v="20183824"/>
    <n v="268.68"/>
    <n v="268.68599999999998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01CC70-033D-4D89-BECA-C5640A0CE2BB}" name="Suivi_Superviseur" cacheId="2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 colHeaderCaption="Défauts">
  <location ref="A4" firstHeaderRow="0" firstDataRow="0" firstDataCol="0" rowPageCount="1" colPageCount="1"/>
  <pivotFields count="27">
    <pivotField axis="axisPage" multipleItemSelectionAllowed="1" showAll="0">
      <items count="1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x="1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multipleItemSelectionAllowed="1" showAll="0">
      <items count="34">
        <item m="1" x="8"/>
        <item h="1" m="1" x="20"/>
        <item h="1" m="1" x="30"/>
        <item h="1" m="1" x="5"/>
        <item h="1" m="1" x="9"/>
        <item h="1" m="1" x="14"/>
        <item h="1" m="1" x="21"/>
        <item h="1" m="1" x="24"/>
        <item h="1" m="1" x="27"/>
        <item h="1" m="1" x="29"/>
        <item h="1" m="1" x="31"/>
        <item h="1" m="1" x="4"/>
        <item h="1" m="1" x="6"/>
        <item h="1" m="1" x="7"/>
        <item h="1" m="1" x="10"/>
        <item h="1" m="1" x="11"/>
        <item h="1" m="1" x="12"/>
        <item h="1" m="1" x="13"/>
        <item h="1" m="1" x="15"/>
        <item h="1" m="1" x="17"/>
        <item h="1" m="1" x="18"/>
        <item h="1" m="1" x="19"/>
        <item h="1" m="1" x="22"/>
        <item h="1" m="1" x="23"/>
        <item h="1" m="1" x="25"/>
        <item h="1" m="1" x="26"/>
        <item h="1" m="1" x="28"/>
        <item h="1" m="1" x="32"/>
        <item h="1" m="1" x="16"/>
        <item h="1" x="0"/>
        <item h="1" x="1"/>
        <item x="2"/>
        <item h="1" x="3"/>
        <item t="default"/>
      </items>
    </pivotField>
    <pivotField showAll="0"/>
    <pivotField showAll="0"/>
    <pivotField showAll="0"/>
    <pivotField showAll="0"/>
    <pivotField numFmtId="49" showAll="0"/>
  </pivotFields>
  <pageFields count="1">
    <pageField fld="0" hier="-1"/>
  </pageFields>
  <formats count="2">
    <format dxfId="5">
      <pivotArea field="21" type="button" dataOnly="0" labelOnly="1" outline="0"/>
    </format>
    <format dxfId="4">
      <pivotArea field="21" type="button" dataOnly="0" labelOnly="1" outline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E69FF8-3D82-43E1-BDA7-5FCEC4207A7F}" name="Carte_de_contrôle" cacheId="2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 rowHeaderCaption="Défauts">
  <location ref="A4" firstHeaderRow="0" firstDataRow="0" firstDataCol="0" rowPageCount="1" colPageCount="1"/>
  <pivotFields count="27">
    <pivotField axis="axisPage" multipleItemSelectionAllowed="1" showAll="0">
      <items count="1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x="1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multipleItemSelectionAllowed="1" showAll="0">
      <items count="34">
        <item m="1" x="8"/>
        <item h="1" m="1" x="20"/>
        <item h="1" m="1" x="30"/>
        <item h="1" m="1" x="5"/>
        <item h="1" m="1" x="9"/>
        <item h="1" m="1" x="14"/>
        <item h="1" m="1" x="21"/>
        <item h="1" m="1" x="24"/>
        <item h="1" m="1" x="27"/>
        <item h="1" m="1" x="29"/>
        <item h="1" m="1" x="31"/>
        <item h="1" m="1" x="4"/>
        <item h="1" m="1" x="6"/>
        <item h="1" m="1" x="7"/>
        <item h="1" m="1" x="10"/>
        <item h="1" m="1" x="11"/>
        <item h="1" m="1" x="12"/>
        <item h="1" m="1" x="13"/>
        <item h="1" m="1" x="15"/>
        <item h="1" m="1" x="17"/>
        <item h="1" m="1" x="18"/>
        <item h="1" m="1" x="19"/>
        <item h="1" m="1" x="22"/>
        <item h="1" m="1" x="23"/>
        <item h="1" m="1" x="25"/>
        <item h="1" m="1" x="26"/>
        <item h="1" m="1" x="28"/>
        <item h="1" m="1" x="32"/>
        <item h="1" m="1" x="16"/>
        <item h="1" x="0"/>
        <item h="1" x="1"/>
        <item h="1" x="2"/>
        <item x="3"/>
        <item t="default"/>
      </items>
    </pivotField>
    <pivotField showAll="0"/>
    <pivotField showAll="0"/>
    <pivotField showAll="0"/>
    <pivotField showAll="0"/>
    <pivotField numFmtId="49" showAll="0"/>
  </pivotFields>
  <pageFields count="1">
    <pageField fld="0" hier="-1"/>
  </pageFields>
  <formats count="4">
    <format dxfId="3">
      <pivotArea field="21" type="button" dataOnly="0" labelOnly="1" outline="0"/>
    </format>
    <format dxfId="2">
      <pivotArea dataOnly="0" labelOnly="1" outline="0" fieldPosition="0">
        <references count="1">
          <reference field="0" count="0"/>
        </references>
      </pivotArea>
    </format>
    <format dxfId="1">
      <pivotArea dataOnly="0" labelOnly="1" outline="0" fieldPosition="0">
        <references count="1">
          <reference field="0" count="0"/>
        </references>
      </pivotArea>
    </format>
    <format dxfId="0">
      <pivotArea dataOnly="0" labelOnly="1" outline="0" fieldPosition="0">
        <references count="1">
          <reference field="0" count="0"/>
        </references>
      </pivotArea>
    </format>
  </formats>
  <pivotTableStyleInfo name="Carte de contrôl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E84B41-7F9A-40FF-BB48-7B98BF99DD5F}" name="Défauts" displayName="Défauts" ref="A5:AA299" headerRowDxfId="62" dataDxfId="61" tableBorderDxfId="60">
  <autoFilter ref="A5:AA299" xr:uid="{C30D977C-40F2-4070-9EE6-090E3F1E2674}"/>
  <sortState ref="A6:AA299">
    <sortCondition ref="A5:A338"/>
  </sortState>
  <tableColumns count="27">
    <tableColumn id="1" xr3:uid="{AF8615C7-D202-4B62-A91F-6616DC95EBEC}" name="Date" dataDxfId="59" totalsRowDxfId="58"/>
    <tableColumn id="2" xr3:uid="{5796A9BD-E826-4E4D-AA51-375559259A24}" name="Mois" dataDxfId="57" totalsRowDxfId="56"/>
    <tableColumn id="3" xr3:uid="{85C7E6AA-5BA9-4756-B432-28124E7A81B5}" name="Jour" dataDxfId="55" totalsRowDxfId="54"/>
    <tableColumn id="4" xr3:uid="{6884764C-02F3-4B94-A50B-424C9F6AD70A}" name="Heure" dataDxfId="53" totalsRowDxfId="52"/>
    <tableColumn id="5" xr3:uid="{D838F8F1-E11D-419E-8301-170DEFE4B2FC}" name="Numeroid" dataDxfId="51" totalsRowDxfId="50"/>
    <tableColumn id="6" xr3:uid="{9B41ECFB-1344-46FE-97E2-B70B9EAA544B}" name="produit" dataDxfId="49" totalsRowDxfId="48"/>
    <tableColumn id="7" xr3:uid="{8A94848E-4050-4E64-839A-7CDDAA9AE011}" name="Usager" dataDxfId="47" totalsRowDxfId="46"/>
    <tableColumn id="8" xr3:uid="{A2D49E05-DE56-4B7C-BA47-836F98BABCDF}" name="Source" dataDxfId="45" totalsRowDxfId="44"/>
    <tableColumn id="9" xr3:uid="{141E766B-4100-4CD8-984C-2A73F9259E52}" name="Dest." dataDxfId="43" totalsRowDxfId="42"/>
    <tableColumn id="10" xr3:uid="{C3FBAA3C-50BA-4D15-83F5-348A61693D31}" name="TypeTrx." dataDxfId="41" totalsRowDxfId="40"/>
    <tableColumn id="11" xr3:uid="{9B42CC77-73E9-4790-96D7-8EA5EE824E0B}" name="Origine" dataDxfId="39" totalsRowDxfId="38"/>
    <tableColumn id="12" xr3:uid="{A696E9B2-10E4-4140-A15F-BFFD938877C0}" name="Quantite" dataDxfId="37" totalsRowDxfId="36"/>
    <tableColumn id="13" xr3:uid="{C8D9DCC8-84E6-4794-9BF3-C8BDA9DAE08E}" name="Cdrep" dataDxfId="35" totalsRowDxfId="34"/>
    <tableColumn id="14" xr3:uid="{C7255144-202C-4680-9DC5-EC57B6733205}" name="Description" totalsRowFunction="count" dataDxfId="33" totalsRowDxfId="32"/>
    <tableColumn id="15" xr3:uid="{415D9ED1-58EF-4F67-800A-F9553F0CC522}" name="Nbrrepare" dataDxfId="31" totalsRowDxfId="30"/>
    <tableColumn id="16" xr3:uid="{38C07304-375D-4ADC-9310-21E35BF3D3EE}" name="Prixun." dataDxfId="29" totalsRowDxfId="28"/>
    <tableColumn id="17" xr3:uid="{CEC48E12-5DEA-447A-B31A-EC7DDEE396EE}" name="Recette" dataDxfId="27" totalsRowDxfId="26"/>
    <tableColumn id="18" xr3:uid="{B095F90C-6CDE-4DB5-B0A9-2E96145363C3}" name="Usine" dataDxfId="25" totalsRowDxfId="24"/>
    <tableColumn id="19" xr3:uid="{D2F1F463-E89C-44D9-A2BA-8B2E3CD72C35}" name="Noterepare" dataDxfId="23" totalsRowDxfId="22"/>
    <tableColumn id="20" xr3:uid="{C513DBAA-1E22-4D88-A308-A05BB6313760}" name="Noterepare2" dataDxfId="21" totalsRowDxfId="20"/>
    <tableColumn id="21" xr3:uid="{32A4DD80-0872-4578-A649-17FFDF5F975A}" name="Reference" dataDxfId="19" totalsRowDxfId="18"/>
    <tableColumn id="22" xr3:uid="{0A98E2C0-40A8-4E6F-8167-427DECB4D4EC}" name="Sem" dataDxfId="17" totalsRowDxfId="16"/>
    <tableColumn id="23" xr3:uid="{1CC3FDFE-1021-4106-9F3E-24F4BA4C537F}" name="No.Prod" dataDxfId="15" totalsRowDxfId="14"/>
    <tableColumn id="24" xr3:uid="{B02788CA-2C5B-4572-89A6-ED245E07B73D}" name="Coutun." dataDxfId="13" totalsRowDxfId="12"/>
    <tableColumn id="25" xr3:uid="{B451C03B-17DE-4FEE-A749-6A27BCC53C15}" name="Coutstd" dataDxfId="11" totalsRowDxfId="10"/>
    <tableColumn id="26" xr3:uid="{FC97DF0D-84B9-4672-84DB-6694714CDAC9}" name="2iemeref." dataDxfId="9" totalsRowDxfId="8"/>
    <tableColumn id="27" xr3:uid="{21F9F78E-37FC-43BC-B7D0-1D352BAB02AA}" name="Colonne1" dataDxfId="7" totalsRow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0"/>
  </sheetPr>
  <dimension ref="A1:CC338"/>
  <sheetViews>
    <sheetView zoomScaleNormal="100" workbookViewId="0">
      <pane ySplit="5" topLeftCell="A6" activePane="bottomLeft" state="frozen"/>
      <selection pane="bottomLeft" activeCell="BO23" sqref="BO23"/>
    </sheetView>
  </sheetViews>
  <sheetFormatPr baseColWidth="10" defaultRowHeight="14.5" x14ac:dyDescent="0.35"/>
  <cols>
    <col min="1" max="1" width="14" style="5" customWidth="1"/>
    <col min="2" max="3" width="11.36328125" style="3" customWidth="1"/>
    <col min="4" max="4" width="10.6328125" style="3" customWidth="1"/>
    <col min="5" max="5" width="11.453125" style="3" customWidth="1"/>
    <col min="6" max="6" width="24.90625" style="3" bestFit="1" customWidth="1"/>
    <col min="7" max="7" width="27.81640625" style="3" hidden="1" customWidth="1"/>
    <col min="8" max="8" width="8.7265625" style="3" hidden="1" customWidth="1"/>
    <col min="9" max="9" width="10.90625" style="3" hidden="1" customWidth="1"/>
    <col min="10" max="10" width="11.36328125" style="3" hidden="1" customWidth="1"/>
    <col min="11" max="11" width="10.90625" style="3" hidden="1" customWidth="1"/>
    <col min="12" max="12" width="12.08984375" style="3" hidden="1" customWidth="1"/>
    <col min="13" max="13" width="10.90625" style="4" hidden="1" customWidth="1"/>
    <col min="14" max="14" width="18.90625" style="3" customWidth="1"/>
    <col min="15" max="15" width="14.1796875" style="3" hidden="1" customWidth="1"/>
    <col min="16" max="16" width="10.90625" style="3" hidden="1" customWidth="1"/>
    <col min="17" max="17" width="19.36328125" style="3" hidden="1" customWidth="1"/>
    <col min="18" max="18" width="10.90625" style="3" hidden="1" customWidth="1"/>
    <col min="19" max="19" width="13.81640625" style="3" hidden="1" customWidth="1"/>
    <col min="20" max="20" width="14.36328125" style="3" hidden="1" customWidth="1"/>
    <col min="21" max="21" width="11.6328125" style="3" hidden="1" customWidth="1"/>
    <col min="22" max="25" width="10.90625" style="3" hidden="1" customWidth="1"/>
    <col min="26" max="26" width="11.26953125" style="3" hidden="1" customWidth="1"/>
    <col min="27" max="27" width="10.90625" style="3" hidden="1" customWidth="1"/>
    <col min="28" max="28" width="11.36328125" style="3" customWidth="1"/>
    <col min="29" max="29" width="10.90625" style="3" hidden="1" customWidth="1"/>
    <col min="30" max="30" width="11.453125" style="3" hidden="1" customWidth="1"/>
    <col min="31" max="31" width="24.90625" style="3" hidden="1" customWidth="1"/>
    <col min="32" max="32" width="10.90625" style="3" hidden="1" customWidth="1"/>
    <col min="33" max="33" width="8.7265625" style="3" hidden="1" customWidth="1"/>
    <col min="34" max="34" width="10.90625" style="3" hidden="1" customWidth="1"/>
    <col min="35" max="35" width="11.36328125" style="3" hidden="1" customWidth="1"/>
    <col min="36" max="36" width="10.90625" style="3" hidden="1" customWidth="1"/>
    <col min="37" max="37" width="12.08984375" style="3" hidden="1" customWidth="1"/>
    <col min="38" max="38" width="10.90625" style="3" hidden="1" customWidth="1"/>
    <col min="39" max="39" width="21.81640625" style="3" hidden="1" customWidth="1"/>
    <col min="40" max="40" width="11.90625" style="3" hidden="1" customWidth="1"/>
    <col min="41" max="41" width="10.90625" style="3" hidden="1" customWidth="1"/>
    <col min="42" max="42" width="19.36328125" style="3" hidden="1" customWidth="1"/>
    <col min="43" max="43" width="10.90625" style="3" hidden="1" customWidth="1"/>
    <col min="44" max="44" width="13.81640625" style="3" hidden="1" customWidth="1"/>
    <col min="45" max="45" width="14.36328125" style="3" hidden="1" customWidth="1"/>
    <col min="46" max="46" width="11.6328125" style="3" hidden="1" customWidth="1"/>
    <col min="47" max="50" width="10.90625" style="3" hidden="1" customWidth="1"/>
    <col min="51" max="51" width="11.26953125" style="3" hidden="1" customWidth="1"/>
    <col min="52" max="52" width="19.08984375" style="3" hidden="1" customWidth="1"/>
    <col min="53" max="53" width="10.90625" style="3" hidden="1" customWidth="1"/>
    <col min="54" max="54" width="11.36328125" style="3" hidden="1" customWidth="1"/>
    <col min="55" max="55" width="10.90625" style="3" hidden="1" customWidth="1"/>
    <col min="56" max="56" width="11.453125" style="3" hidden="1" customWidth="1"/>
    <col min="57" max="57" width="24.90625" style="3" hidden="1" customWidth="1"/>
    <col min="58" max="58" width="10.90625" style="3" hidden="1" customWidth="1"/>
    <col min="59" max="59" width="8.7265625" style="3" hidden="1" customWidth="1"/>
    <col min="60" max="60" width="10.90625" style="3" hidden="1" customWidth="1"/>
    <col min="61" max="61" width="11.36328125" style="3" hidden="1" customWidth="1"/>
    <col min="62" max="62" width="10.90625" style="3" hidden="1" customWidth="1"/>
    <col min="63" max="64" width="12.08984375" style="3" hidden="1" customWidth="1"/>
    <col min="65" max="65" width="21.81640625" style="3" hidden="1" customWidth="1"/>
    <col min="66" max="66" width="10.90625" style="3" hidden="1" customWidth="1"/>
    <col min="67" max="67" width="10.90625" style="3" customWidth="1"/>
    <col min="68" max="68" width="20" style="3" bestFit="1" customWidth="1"/>
    <col min="69" max="69" width="12.36328125" style="3" bestFit="1" customWidth="1"/>
    <col min="70" max="70" width="11.54296875" style="3" bestFit="1" customWidth="1"/>
    <col min="71" max="71" width="19.6328125" style="3" bestFit="1" customWidth="1"/>
    <col min="72" max="72" width="10.90625" style="3" customWidth="1"/>
    <col min="73" max="78" width="10.90625" style="3" hidden="1" customWidth="1"/>
    <col min="79" max="81" width="10.90625" style="3" customWidth="1"/>
    <col min="82" max="16384" width="10.90625" style="3"/>
  </cols>
  <sheetData>
    <row r="1" spans="1:81" ht="15" hidden="1" customHeight="1" thickTop="1" thickBot="1" x14ac:dyDescent="0.4">
      <c r="BP1" s="32" t="s">
        <v>355</v>
      </c>
      <c r="BQ1" s="33">
        <f>INDEX(Défauts[[#Headers],[#Data],[Date]],ROWS(Défauts[[#Headers],[#Data],[Date]]))</f>
        <v>43361</v>
      </c>
      <c r="BS1" s="72" t="s">
        <v>197</v>
      </c>
      <c r="BT1" s="40">
        <f>BQ1+1</f>
        <v>43362</v>
      </c>
      <c r="BU1" s="36">
        <f>DAY($BT$1)</f>
        <v>19</v>
      </c>
      <c r="BV1" s="36">
        <f>MONTH($BT$1)</f>
        <v>9</v>
      </c>
      <c r="BW1" s="36">
        <f>YEAR($BT$1)</f>
        <v>2018</v>
      </c>
      <c r="BX1" s="36">
        <v>17</v>
      </c>
      <c r="BY1" s="36">
        <v>9</v>
      </c>
      <c r="BZ1" s="36">
        <v>2018</v>
      </c>
      <c r="CA1" s="36">
        <f>IF(LEN(BX1)=1,"0"&amp;BX1,BX1)</f>
        <v>17</v>
      </c>
      <c r="CB1" s="41" t="str">
        <f>IF(LEN(BY1)=1,"0"&amp;BY1,BY1)</f>
        <v>09</v>
      </c>
      <c r="CC1" s="37">
        <f>IF(LEN(BZ1)=1,"0"&amp;BZ1,BZ1)</f>
        <v>2018</v>
      </c>
    </row>
    <row r="2" spans="1:81" hidden="1" x14ac:dyDescent="0.35">
      <c r="BP2" s="63" t="s">
        <v>598</v>
      </c>
      <c r="BQ2" s="31">
        <f ca="1">DATE(YEAR($BQ$3+1),1,1)</f>
        <v>43101</v>
      </c>
      <c r="BR2"/>
      <c r="BS2" s="73"/>
      <c r="BT2" s="45"/>
      <c r="BU2" s="75" t="s">
        <v>27</v>
      </c>
      <c r="BV2" s="76"/>
      <c r="BW2" s="77"/>
      <c r="BX2" s="75" t="s">
        <v>27</v>
      </c>
      <c r="BY2" s="76"/>
      <c r="BZ2" s="77"/>
      <c r="CA2" s="75" t="s">
        <v>27</v>
      </c>
      <c r="CB2" s="76"/>
      <c r="CC2" s="77"/>
    </row>
    <row r="3" spans="1:81" ht="15" hidden="1" thickBot="1" x14ac:dyDescent="0.4">
      <c r="BP3" s="64" t="s">
        <v>28</v>
      </c>
      <c r="BQ3" s="10">
        <f ca="1">TODAY()</f>
        <v>43361</v>
      </c>
      <c r="BS3" s="74"/>
      <c r="BT3" s="38">
        <f ca="1">BQ3</f>
        <v>43361</v>
      </c>
      <c r="BU3" s="39">
        <f ca="1">DAY($BT$3)</f>
        <v>18</v>
      </c>
      <c r="BV3" s="39">
        <f ca="1">MONTH($BT$3)</f>
        <v>9</v>
      </c>
      <c r="BW3" s="39">
        <f ca="1">YEAR($BT$3)</f>
        <v>2018</v>
      </c>
      <c r="BX3" s="42">
        <v>18</v>
      </c>
      <c r="BY3" s="43">
        <v>9</v>
      </c>
      <c r="BZ3" s="42">
        <v>2018</v>
      </c>
      <c r="CA3" s="42">
        <f>IF(LEN(BX3)=1,"0"&amp;BX3,BX3)</f>
        <v>18</v>
      </c>
      <c r="CB3" s="42" t="str">
        <f>IF(LEN(BY3)=1,"0"&amp;BY3,BY3)</f>
        <v>09</v>
      </c>
      <c r="CC3" s="44">
        <f>IF(LEN(BZ3)=1,"0"&amp;BZ3,BZ3)</f>
        <v>2018</v>
      </c>
    </row>
    <row r="4" spans="1:81" ht="15.5" hidden="1" thickTop="1" thickBot="1" x14ac:dyDescent="0.4">
      <c r="BP4" s="65" t="s">
        <v>531</v>
      </c>
      <c r="BQ4" s="34">
        <f ca="1">WEEKNUM($BQ$3)-1</f>
        <v>37</v>
      </c>
      <c r="BR4"/>
    </row>
    <row r="5" spans="1:81" ht="41.5" customHeight="1" x14ac:dyDescent="0.35">
      <c r="A5" s="6" t="s">
        <v>0</v>
      </c>
      <c r="B5" s="7" t="s">
        <v>23</v>
      </c>
      <c r="C5" s="7" t="s">
        <v>24</v>
      </c>
      <c r="D5" s="7" t="s">
        <v>1</v>
      </c>
      <c r="E5" s="7" t="s">
        <v>2</v>
      </c>
      <c r="F5" s="7" t="s">
        <v>3</v>
      </c>
      <c r="G5" s="7" t="s">
        <v>4</v>
      </c>
      <c r="H5" s="7" t="s">
        <v>5</v>
      </c>
      <c r="I5" s="7" t="s">
        <v>6</v>
      </c>
      <c r="J5" s="7" t="s">
        <v>7</v>
      </c>
      <c r="K5" s="7" t="s">
        <v>8</v>
      </c>
      <c r="L5" s="7" t="s">
        <v>9</v>
      </c>
      <c r="M5" s="8" t="s">
        <v>10</v>
      </c>
      <c r="N5" s="7" t="s">
        <v>603</v>
      </c>
      <c r="O5" s="7" t="s">
        <v>11</v>
      </c>
      <c r="P5" s="7" t="s">
        <v>12</v>
      </c>
      <c r="Q5" s="7" t="s">
        <v>13</v>
      </c>
      <c r="R5" s="7" t="s">
        <v>14</v>
      </c>
      <c r="S5" s="7" t="s">
        <v>15</v>
      </c>
      <c r="T5" s="7" t="s">
        <v>16</v>
      </c>
      <c r="U5" s="7" t="s">
        <v>17</v>
      </c>
      <c r="V5" s="7" t="s">
        <v>18</v>
      </c>
      <c r="W5" s="7" t="s">
        <v>19</v>
      </c>
      <c r="X5" s="7" t="s">
        <v>20</v>
      </c>
      <c r="Y5" s="7" t="s">
        <v>21</v>
      </c>
      <c r="Z5" s="7" t="s">
        <v>22</v>
      </c>
      <c r="AA5" s="11" t="s">
        <v>29</v>
      </c>
    </row>
    <row r="6" spans="1:81" x14ac:dyDescent="0.35">
      <c r="A6" s="12">
        <v>43339</v>
      </c>
      <c r="B6" s="14">
        <f t="shared" ref="B6:B69" si="0">MONTH(A6)</f>
        <v>8</v>
      </c>
      <c r="C6" s="14">
        <f t="shared" ref="C6:C69" si="1">DAY(A6)</f>
        <v>27</v>
      </c>
      <c r="D6" s="16" t="s">
        <v>40</v>
      </c>
      <c r="E6" s="17"/>
      <c r="F6" s="17"/>
      <c r="G6" s="19" t="s">
        <v>31</v>
      </c>
      <c r="H6" s="19">
        <v>1</v>
      </c>
      <c r="I6" s="19"/>
      <c r="J6" s="19">
        <v>11</v>
      </c>
      <c r="K6" s="19" t="s">
        <v>41</v>
      </c>
      <c r="L6" s="19">
        <v>1</v>
      </c>
      <c r="M6" s="19">
        <v>1</v>
      </c>
      <c r="N6" s="17"/>
      <c r="O6" s="19">
        <v>1</v>
      </c>
      <c r="P6" s="17">
        <v>540.79999999999995</v>
      </c>
      <c r="Q6" s="19" t="s">
        <v>43</v>
      </c>
      <c r="R6" s="19" t="s">
        <v>44</v>
      </c>
      <c r="S6" s="19"/>
      <c r="T6" s="19"/>
      <c r="U6" s="19"/>
      <c r="V6" s="17" t="s">
        <v>36</v>
      </c>
      <c r="W6" s="19" t="s">
        <v>45</v>
      </c>
      <c r="X6" s="17">
        <v>481.28</v>
      </c>
      <c r="Y6" s="17">
        <v>481.28399999999999</v>
      </c>
      <c r="Z6" s="19"/>
      <c r="AA6" s="20"/>
    </row>
    <row r="7" spans="1:81" x14ac:dyDescent="0.35">
      <c r="A7" s="13">
        <v>43339</v>
      </c>
      <c r="B7" s="15">
        <f t="shared" si="0"/>
        <v>8</v>
      </c>
      <c r="C7" s="14">
        <f t="shared" si="1"/>
        <v>27</v>
      </c>
      <c r="D7" s="16" t="s">
        <v>54</v>
      </c>
      <c r="E7" s="17"/>
      <c r="F7" s="18"/>
      <c r="G7" s="19" t="s">
        <v>31</v>
      </c>
      <c r="H7" s="19">
        <v>1</v>
      </c>
      <c r="I7" s="19"/>
      <c r="J7" s="19">
        <v>11</v>
      </c>
      <c r="K7" s="19" t="s">
        <v>32</v>
      </c>
      <c r="L7" s="19">
        <v>1</v>
      </c>
      <c r="M7" s="19">
        <v>75</v>
      </c>
      <c r="N7" s="18"/>
      <c r="O7" s="19">
        <v>1</v>
      </c>
      <c r="P7" s="18">
        <v>166</v>
      </c>
      <c r="Q7" s="19" t="s">
        <v>56</v>
      </c>
      <c r="R7" s="19" t="s">
        <v>57</v>
      </c>
      <c r="S7" s="19"/>
      <c r="T7" s="19"/>
      <c r="U7" s="19"/>
      <c r="V7" s="18" t="s">
        <v>36</v>
      </c>
      <c r="W7" s="19" t="s">
        <v>58</v>
      </c>
      <c r="X7" s="18">
        <v>175.65</v>
      </c>
      <c r="Y7" s="18">
        <v>175.529</v>
      </c>
      <c r="Z7" s="19"/>
      <c r="AA7" s="21"/>
    </row>
    <row r="8" spans="1:81" x14ac:dyDescent="0.35">
      <c r="A8" s="13">
        <v>43339</v>
      </c>
      <c r="B8" s="15">
        <f t="shared" si="0"/>
        <v>8</v>
      </c>
      <c r="C8" s="14">
        <f t="shared" si="1"/>
        <v>27</v>
      </c>
      <c r="D8" s="16" t="s">
        <v>59</v>
      </c>
      <c r="E8" s="17"/>
      <c r="F8" s="18"/>
      <c r="G8" s="19" t="s">
        <v>31</v>
      </c>
      <c r="H8" s="19">
        <v>1</v>
      </c>
      <c r="I8" s="19"/>
      <c r="J8" s="19">
        <v>11</v>
      </c>
      <c r="K8" s="19" t="s">
        <v>41</v>
      </c>
      <c r="L8" s="19">
        <v>1</v>
      </c>
      <c r="M8" s="19">
        <v>1</v>
      </c>
      <c r="N8" s="18"/>
      <c r="O8" s="19">
        <v>1</v>
      </c>
      <c r="P8" s="18">
        <v>584</v>
      </c>
      <c r="Q8" s="19" t="s">
        <v>60</v>
      </c>
      <c r="R8" s="19" t="s">
        <v>57</v>
      </c>
      <c r="S8" s="19"/>
      <c r="T8" s="19"/>
      <c r="U8" s="19"/>
      <c r="V8" s="18" t="s">
        <v>36</v>
      </c>
      <c r="W8" s="19" t="s">
        <v>61</v>
      </c>
      <c r="X8" s="18">
        <v>398.31</v>
      </c>
      <c r="Y8" s="18">
        <v>398.10500000000002</v>
      </c>
      <c r="Z8" s="19"/>
      <c r="AA8" s="21"/>
      <c r="BQ8" s="25"/>
    </row>
    <row r="9" spans="1:81" x14ac:dyDescent="0.35">
      <c r="A9" s="13">
        <v>43339</v>
      </c>
      <c r="B9" s="15">
        <f t="shared" si="0"/>
        <v>8</v>
      </c>
      <c r="C9" s="14">
        <f t="shared" si="1"/>
        <v>27</v>
      </c>
      <c r="D9" s="16" t="s">
        <v>68</v>
      </c>
      <c r="E9" s="17"/>
      <c r="F9" s="18"/>
      <c r="G9" s="19" t="s">
        <v>31</v>
      </c>
      <c r="H9" s="19">
        <v>1</v>
      </c>
      <c r="I9" s="19"/>
      <c r="J9" s="19">
        <v>11</v>
      </c>
      <c r="K9" s="19" t="s">
        <v>41</v>
      </c>
      <c r="L9" s="19">
        <v>1</v>
      </c>
      <c r="M9" s="19">
        <v>39</v>
      </c>
      <c r="N9" s="18"/>
      <c r="O9" s="19">
        <v>1</v>
      </c>
      <c r="P9" s="18">
        <v>220</v>
      </c>
      <c r="Q9" s="19" t="s">
        <v>70</v>
      </c>
      <c r="R9" s="19" t="s">
        <v>57</v>
      </c>
      <c r="S9" s="19"/>
      <c r="T9" s="19"/>
      <c r="U9" s="19"/>
      <c r="V9" s="18" t="s">
        <v>36</v>
      </c>
      <c r="W9" s="19" t="s">
        <v>71</v>
      </c>
      <c r="X9" s="18">
        <v>275.77999999999997</v>
      </c>
      <c r="Y9" s="18">
        <v>275.58999999999997</v>
      </c>
      <c r="Z9" s="19"/>
      <c r="AA9" s="21"/>
    </row>
    <row r="10" spans="1:81" x14ac:dyDescent="0.35">
      <c r="A10" s="13">
        <v>43339</v>
      </c>
      <c r="B10" s="15">
        <f t="shared" si="0"/>
        <v>8</v>
      </c>
      <c r="C10" s="14">
        <f t="shared" si="1"/>
        <v>27</v>
      </c>
      <c r="D10" s="16" t="s">
        <v>76</v>
      </c>
      <c r="E10" s="17"/>
      <c r="F10" s="18"/>
      <c r="G10" s="19" t="s">
        <v>31</v>
      </c>
      <c r="H10" s="19">
        <v>1</v>
      </c>
      <c r="I10" s="19"/>
      <c r="J10" s="19">
        <v>11</v>
      </c>
      <c r="K10" s="19" t="s">
        <v>41</v>
      </c>
      <c r="L10" s="19">
        <v>1</v>
      </c>
      <c r="M10" s="19"/>
      <c r="N10" s="18"/>
      <c r="O10" s="19">
        <v>1</v>
      </c>
      <c r="P10" s="18">
        <v>574</v>
      </c>
      <c r="Q10" s="19" t="s">
        <v>77</v>
      </c>
      <c r="R10" s="19" t="s">
        <v>57</v>
      </c>
      <c r="S10" s="19"/>
      <c r="T10" s="19"/>
      <c r="U10" s="19"/>
      <c r="V10" s="18" t="s">
        <v>36</v>
      </c>
      <c r="W10" s="19" t="s">
        <v>78</v>
      </c>
      <c r="X10" s="18">
        <v>398.46</v>
      </c>
      <c r="Y10" s="18">
        <v>398.262</v>
      </c>
      <c r="Z10" s="19"/>
      <c r="AA10" s="21"/>
    </row>
    <row r="11" spans="1:81" x14ac:dyDescent="0.35">
      <c r="A11" s="13">
        <v>43339</v>
      </c>
      <c r="B11" s="15">
        <f t="shared" si="0"/>
        <v>8</v>
      </c>
      <c r="C11" s="14">
        <f t="shared" si="1"/>
        <v>27</v>
      </c>
      <c r="D11" s="16" t="s">
        <v>108</v>
      </c>
      <c r="E11" s="17"/>
      <c r="F11" s="18"/>
      <c r="G11" s="19" t="s">
        <v>31</v>
      </c>
      <c r="H11" s="19">
        <v>1</v>
      </c>
      <c r="I11" s="19"/>
      <c r="J11" s="19">
        <v>11</v>
      </c>
      <c r="K11" s="19" t="s">
        <v>41</v>
      </c>
      <c r="L11" s="19">
        <v>1</v>
      </c>
      <c r="M11" s="19">
        <v>39</v>
      </c>
      <c r="N11" s="18"/>
      <c r="O11" s="19">
        <v>1</v>
      </c>
      <c r="P11" s="18">
        <v>395.64</v>
      </c>
      <c r="Q11" s="19" t="s">
        <v>109</v>
      </c>
      <c r="R11" s="19" t="s">
        <v>48</v>
      </c>
      <c r="S11" s="19"/>
      <c r="T11" s="19"/>
      <c r="U11" s="19"/>
      <c r="V11" s="18" t="s">
        <v>36</v>
      </c>
      <c r="W11" s="19" t="s">
        <v>110</v>
      </c>
      <c r="X11" s="18">
        <v>325.08999999999997</v>
      </c>
      <c r="Y11" s="18">
        <v>0</v>
      </c>
      <c r="Z11" s="19"/>
      <c r="AA11" s="21"/>
    </row>
    <row r="12" spans="1:81" x14ac:dyDescent="0.35">
      <c r="A12" s="13">
        <v>43339</v>
      </c>
      <c r="B12" s="15">
        <f t="shared" si="0"/>
        <v>8</v>
      </c>
      <c r="C12" s="14">
        <f t="shared" si="1"/>
        <v>27</v>
      </c>
      <c r="D12" s="16" t="s">
        <v>117</v>
      </c>
      <c r="E12" s="17"/>
      <c r="F12" s="18"/>
      <c r="G12" s="19" t="s">
        <v>31</v>
      </c>
      <c r="H12" s="19">
        <v>1</v>
      </c>
      <c r="I12" s="19"/>
      <c r="J12" s="19">
        <v>11</v>
      </c>
      <c r="K12" s="19" t="s">
        <v>41</v>
      </c>
      <c r="L12" s="19">
        <v>1</v>
      </c>
      <c r="M12" s="19">
        <v>12</v>
      </c>
      <c r="N12" s="18"/>
      <c r="O12" s="19">
        <v>1</v>
      </c>
      <c r="P12" s="18">
        <v>314.39999999999998</v>
      </c>
      <c r="Q12" s="19" t="s">
        <v>118</v>
      </c>
      <c r="R12" s="19" t="s">
        <v>57</v>
      </c>
      <c r="S12" s="19"/>
      <c r="T12" s="19"/>
      <c r="U12" s="19"/>
      <c r="V12" s="18" t="s">
        <v>36</v>
      </c>
      <c r="W12" s="19" t="s">
        <v>78</v>
      </c>
      <c r="X12" s="18">
        <v>93.81</v>
      </c>
      <c r="Y12" s="18">
        <v>93.727000000000004</v>
      </c>
      <c r="Z12" s="19"/>
      <c r="AA12" s="21"/>
    </row>
    <row r="13" spans="1:81" x14ac:dyDescent="0.35">
      <c r="A13" s="13">
        <v>43339</v>
      </c>
      <c r="B13" s="15">
        <f t="shared" si="0"/>
        <v>8</v>
      </c>
      <c r="C13" s="14">
        <f t="shared" si="1"/>
        <v>27</v>
      </c>
      <c r="D13" s="16" t="s">
        <v>140</v>
      </c>
      <c r="E13" s="17"/>
      <c r="F13" s="18"/>
      <c r="G13" s="19" t="s">
        <v>31</v>
      </c>
      <c r="H13" s="19">
        <v>1</v>
      </c>
      <c r="I13" s="19"/>
      <c r="J13" s="19">
        <v>11</v>
      </c>
      <c r="K13" s="19" t="s">
        <v>41</v>
      </c>
      <c r="L13" s="19">
        <v>1</v>
      </c>
      <c r="M13" s="19">
        <v>16</v>
      </c>
      <c r="N13" s="18"/>
      <c r="O13" s="19">
        <v>1</v>
      </c>
      <c r="P13" s="18">
        <v>701</v>
      </c>
      <c r="Q13" s="19" t="s">
        <v>141</v>
      </c>
      <c r="R13" s="19" t="s">
        <v>35</v>
      </c>
      <c r="S13" s="19"/>
      <c r="T13" s="19"/>
      <c r="U13" s="19"/>
      <c r="V13" s="18" t="s">
        <v>36</v>
      </c>
      <c r="W13" s="19" t="s">
        <v>71</v>
      </c>
      <c r="X13" s="18">
        <v>493.48</v>
      </c>
      <c r="Y13" s="18">
        <v>493.291</v>
      </c>
      <c r="Z13" s="19"/>
      <c r="AA13" s="21"/>
    </row>
    <row r="14" spans="1:81" x14ac:dyDescent="0.35">
      <c r="A14" s="13">
        <v>43339</v>
      </c>
      <c r="B14" s="15">
        <f t="shared" si="0"/>
        <v>8</v>
      </c>
      <c r="C14" s="14">
        <f t="shared" si="1"/>
        <v>27</v>
      </c>
      <c r="D14" s="16" t="s">
        <v>163</v>
      </c>
      <c r="E14" s="17"/>
      <c r="F14" s="18"/>
      <c r="G14" s="19" t="s">
        <v>31</v>
      </c>
      <c r="H14" s="19">
        <v>1</v>
      </c>
      <c r="I14" s="19"/>
      <c r="J14" s="19">
        <v>11</v>
      </c>
      <c r="K14" s="19" t="s">
        <v>32</v>
      </c>
      <c r="L14" s="19">
        <v>1</v>
      </c>
      <c r="M14" s="19">
        <v>37</v>
      </c>
      <c r="N14" s="18"/>
      <c r="O14" s="19">
        <v>1</v>
      </c>
      <c r="P14" s="18">
        <v>880</v>
      </c>
      <c r="Q14" s="19" t="s">
        <v>164</v>
      </c>
      <c r="R14" s="19" t="s">
        <v>35</v>
      </c>
      <c r="S14" s="19"/>
      <c r="T14" s="19"/>
      <c r="U14" s="19"/>
      <c r="V14" s="18" t="s">
        <v>36</v>
      </c>
      <c r="W14" s="19" t="s">
        <v>126</v>
      </c>
      <c r="X14" s="18">
        <v>530.17999999999995</v>
      </c>
      <c r="Y14" s="18">
        <v>529.96500000000003</v>
      </c>
      <c r="Z14" s="19"/>
      <c r="AA14" s="21"/>
    </row>
    <row r="15" spans="1:81" x14ac:dyDescent="0.35">
      <c r="A15" s="13">
        <v>43339</v>
      </c>
      <c r="B15" s="15">
        <f t="shared" si="0"/>
        <v>8</v>
      </c>
      <c r="C15" s="14">
        <f t="shared" si="1"/>
        <v>27</v>
      </c>
      <c r="D15" s="16" t="s">
        <v>184</v>
      </c>
      <c r="E15" s="17"/>
      <c r="F15" s="18"/>
      <c r="G15" s="19" t="s">
        <v>31</v>
      </c>
      <c r="H15" s="19">
        <v>1</v>
      </c>
      <c r="I15" s="19"/>
      <c r="J15" s="19">
        <v>11</v>
      </c>
      <c r="K15" s="19" t="s">
        <v>41</v>
      </c>
      <c r="L15" s="19">
        <v>1</v>
      </c>
      <c r="M15" s="19">
        <v>84</v>
      </c>
      <c r="N15" s="18"/>
      <c r="O15" s="19">
        <v>1</v>
      </c>
      <c r="P15" s="18">
        <v>477.2</v>
      </c>
      <c r="Q15" s="19" t="s">
        <v>47</v>
      </c>
      <c r="R15" s="19" t="s">
        <v>48</v>
      </c>
      <c r="S15" s="19"/>
      <c r="T15" s="19"/>
      <c r="U15" s="19"/>
      <c r="V15" s="18" t="s">
        <v>36</v>
      </c>
      <c r="W15" s="19" t="s">
        <v>186</v>
      </c>
      <c r="X15" s="18">
        <v>382.54</v>
      </c>
      <c r="Y15" s="18">
        <v>0</v>
      </c>
      <c r="Z15" s="19"/>
      <c r="AA15" s="21"/>
    </row>
    <row r="16" spans="1:81" x14ac:dyDescent="0.35">
      <c r="A16" s="13">
        <v>43340</v>
      </c>
      <c r="B16" s="15">
        <f t="shared" si="0"/>
        <v>8</v>
      </c>
      <c r="C16" s="14">
        <f t="shared" si="1"/>
        <v>28</v>
      </c>
      <c r="D16" s="16" t="s">
        <v>62</v>
      </c>
      <c r="E16" s="17"/>
      <c r="F16" s="18"/>
      <c r="G16" s="19" t="s">
        <v>31</v>
      </c>
      <c r="H16" s="19">
        <v>1</v>
      </c>
      <c r="I16" s="19"/>
      <c r="J16" s="19">
        <v>11</v>
      </c>
      <c r="K16" s="19" t="s">
        <v>41</v>
      </c>
      <c r="L16" s="19">
        <v>1</v>
      </c>
      <c r="M16" s="19">
        <v>41</v>
      </c>
      <c r="N16" s="18"/>
      <c r="O16" s="19">
        <v>1</v>
      </c>
      <c r="P16" s="18">
        <v>367.5</v>
      </c>
      <c r="Q16" s="19" t="s">
        <v>63</v>
      </c>
      <c r="R16" s="19" t="s">
        <v>57</v>
      </c>
      <c r="S16" s="19"/>
      <c r="T16" s="19"/>
      <c r="U16" s="19"/>
      <c r="V16" s="18" t="s">
        <v>36</v>
      </c>
      <c r="W16" s="19" t="s">
        <v>64</v>
      </c>
      <c r="X16" s="18">
        <v>222.41</v>
      </c>
      <c r="Y16" s="18">
        <v>222.28800000000001</v>
      </c>
      <c r="Z16" s="19"/>
      <c r="AA16" s="21"/>
    </row>
    <row r="17" spans="1:27" x14ac:dyDescent="0.35">
      <c r="A17" s="13">
        <v>43340</v>
      </c>
      <c r="B17" s="15">
        <f t="shared" si="0"/>
        <v>8</v>
      </c>
      <c r="C17" s="14">
        <f t="shared" si="1"/>
        <v>28</v>
      </c>
      <c r="D17" s="16" t="s">
        <v>65</v>
      </c>
      <c r="E17" s="17"/>
      <c r="F17" s="18"/>
      <c r="G17" s="19" t="s">
        <v>31</v>
      </c>
      <c r="H17" s="19">
        <v>1</v>
      </c>
      <c r="I17" s="19"/>
      <c r="J17" s="19">
        <v>11</v>
      </c>
      <c r="K17" s="19" t="s">
        <v>32</v>
      </c>
      <c r="L17" s="19">
        <v>1</v>
      </c>
      <c r="M17" s="19">
        <v>1</v>
      </c>
      <c r="N17" s="18"/>
      <c r="O17" s="19">
        <v>1</v>
      </c>
      <c r="P17" s="18">
        <v>450.8</v>
      </c>
      <c r="Q17" s="19" t="s">
        <v>66</v>
      </c>
      <c r="R17" s="19" t="s">
        <v>35</v>
      </c>
      <c r="S17" s="19"/>
      <c r="T17" s="19"/>
      <c r="U17" s="19"/>
      <c r="V17" s="18" t="s">
        <v>36</v>
      </c>
      <c r="W17" s="19" t="s">
        <v>67</v>
      </c>
      <c r="X17" s="18">
        <v>495.93</v>
      </c>
      <c r="Y17" s="18">
        <v>495.67399999999998</v>
      </c>
      <c r="Z17" s="19"/>
      <c r="AA17" s="21"/>
    </row>
    <row r="18" spans="1:27" x14ac:dyDescent="0.35">
      <c r="A18" s="13">
        <v>43340</v>
      </c>
      <c r="B18" s="15">
        <f t="shared" si="0"/>
        <v>8</v>
      </c>
      <c r="C18" s="14">
        <f t="shared" si="1"/>
        <v>28</v>
      </c>
      <c r="D18" s="16" t="s">
        <v>72</v>
      </c>
      <c r="E18" s="17"/>
      <c r="F18" s="18"/>
      <c r="G18" s="19" t="s">
        <v>31</v>
      </c>
      <c r="H18" s="19">
        <v>1</v>
      </c>
      <c r="I18" s="19"/>
      <c r="J18" s="19">
        <v>11</v>
      </c>
      <c r="K18" s="19" t="s">
        <v>32</v>
      </c>
      <c r="L18" s="19">
        <v>1</v>
      </c>
      <c r="M18" s="19">
        <v>73</v>
      </c>
      <c r="N18" s="18"/>
      <c r="O18" s="19">
        <v>1</v>
      </c>
      <c r="P18" s="18">
        <v>991</v>
      </c>
      <c r="Q18" s="19" t="s">
        <v>73</v>
      </c>
      <c r="R18" s="19" t="s">
        <v>74</v>
      </c>
      <c r="S18" s="19"/>
      <c r="T18" s="19"/>
      <c r="U18" s="19"/>
      <c r="V18" s="18" t="s">
        <v>36</v>
      </c>
      <c r="W18" s="19" t="s">
        <v>75</v>
      </c>
      <c r="X18" s="18">
        <v>625.52</v>
      </c>
      <c r="Y18" s="18">
        <v>625.26800000000003</v>
      </c>
      <c r="Z18" s="19"/>
      <c r="AA18" s="21"/>
    </row>
    <row r="19" spans="1:27" x14ac:dyDescent="0.35">
      <c r="A19" s="13">
        <v>43340</v>
      </c>
      <c r="B19" s="15">
        <f t="shared" si="0"/>
        <v>8</v>
      </c>
      <c r="C19" s="14">
        <f t="shared" si="1"/>
        <v>28</v>
      </c>
      <c r="D19" s="16" t="s">
        <v>92</v>
      </c>
      <c r="E19" s="17"/>
      <c r="F19" s="18"/>
      <c r="G19" s="19" t="s">
        <v>31</v>
      </c>
      <c r="H19" s="19">
        <v>1</v>
      </c>
      <c r="I19" s="19"/>
      <c r="J19" s="19">
        <v>11</v>
      </c>
      <c r="K19" s="19" t="s">
        <v>32</v>
      </c>
      <c r="L19" s="19">
        <v>1</v>
      </c>
      <c r="M19" s="19">
        <v>12</v>
      </c>
      <c r="N19" s="18"/>
      <c r="O19" s="19">
        <v>1</v>
      </c>
      <c r="P19" s="18">
        <v>673</v>
      </c>
      <c r="Q19" s="19" t="s">
        <v>94</v>
      </c>
      <c r="R19" s="19" t="s">
        <v>35</v>
      </c>
      <c r="S19" s="19"/>
      <c r="T19" s="19"/>
      <c r="U19" s="19"/>
      <c r="V19" s="18" t="s">
        <v>36</v>
      </c>
      <c r="W19" s="19" t="s">
        <v>95</v>
      </c>
      <c r="X19" s="18">
        <v>469.85</v>
      </c>
      <c r="Y19" s="18">
        <v>469.65199999999999</v>
      </c>
      <c r="Z19" s="19"/>
      <c r="AA19" s="21"/>
    </row>
    <row r="20" spans="1:27" x14ac:dyDescent="0.35">
      <c r="A20" s="13">
        <v>43340</v>
      </c>
      <c r="B20" s="15">
        <f t="shared" si="0"/>
        <v>8</v>
      </c>
      <c r="C20" s="14">
        <f t="shared" si="1"/>
        <v>28</v>
      </c>
      <c r="D20" s="16" t="s">
        <v>102</v>
      </c>
      <c r="E20" s="17"/>
      <c r="F20" s="18"/>
      <c r="G20" s="19" t="s">
        <v>31</v>
      </c>
      <c r="H20" s="19">
        <v>1</v>
      </c>
      <c r="I20" s="19"/>
      <c r="J20" s="19">
        <v>11</v>
      </c>
      <c r="K20" s="19" t="s">
        <v>32</v>
      </c>
      <c r="L20" s="19">
        <v>1</v>
      </c>
      <c r="M20" s="19">
        <v>41</v>
      </c>
      <c r="N20" s="18"/>
      <c r="O20" s="19">
        <v>1</v>
      </c>
      <c r="P20" s="18">
        <v>686</v>
      </c>
      <c r="Q20" s="19" t="s">
        <v>103</v>
      </c>
      <c r="R20" s="19" t="s">
        <v>104</v>
      </c>
      <c r="S20" s="19"/>
      <c r="T20" s="19"/>
      <c r="U20" s="19"/>
      <c r="V20" s="18" t="s">
        <v>36</v>
      </c>
      <c r="W20" s="19" t="s">
        <v>105</v>
      </c>
      <c r="X20" s="18">
        <v>436.86</v>
      </c>
      <c r="Y20" s="18">
        <v>436.67500000000001</v>
      </c>
      <c r="Z20" s="19"/>
      <c r="AA20" s="21"/>
    </row>
    <row r="21" spans="1:27" x14ac:dyDescent="0.35">
      <c r="A21" s="13">
        <v>43340</v>
      </c>
      <c r="B21" s="15">
        <f t="shared" si="0"/>
        <v>8</v>
      </c>
      <c r="C21" s="14">
        <f t="shared" si="1"/>
        <v>28</v>
      </c>
      <c r="D21" s="16" t="s">
        <v>106</v>
      </c>
      <c r="E21" s="17"/>
      <c r="F21" s="18"/>
      <c r="G21" s="19" t="s">
        <v>31</v>
      </c>
      <c r="H21" s="19">
        <v>1</v>
      </c>
      <c r="I21" s="19"/>
      <c r="J21" s="19">
        <v>11</v>
      </c>
      <c r="K21" s="19" t="s">
        <v>41</v>
      </c>
      <c r="L21" s="19">
        <v>1</v>
      </c>
      <c r="M21" s="19">
        <v>75</v>
      </c>
      <c r="N21" s="18"/>
      <c r="O21" s="19">
        <v>1</v>
      </c>
      <c r="P21" s="18">
        <v>248</v>
      </c>
      <c r="Q21" s="19" t="s">
        <v>107</v>
      </c>
      <c r="R21" s="19" t="s">
        <v>57</v>
      </c>
      <c r="S21" s="19"/>
      <c r="T21" s="19"/>
      <c r="U21" s="19"/>
      <c r="V21" s="18" t="s">
        <v>36</v>
      </c>
      <c r="W21" s="19" t="s">
        <v>105</v>
      </c>
      <c r="X21" s="18">
        <v>331.69</v>
      </c>
      <c r="Y21" s="18">
        <v>331.50900000000001</v>
      </c>
      <c r="Z21" s="19"/>
      <c r="AA21" s="21"/>
    </row>
    <row r="22" spans="1:27" x14ac:dyDescent="0.35">
      <c r="A22" s="13">
        <v>43340</v>
      </c>
      <c r="B22" s="15">
        <f t="shared" si="0"/>
        <v>8</v>
      </c>
      <c r="C22" s="14">
        <f t="shared" si="1"/>
        <v>28</v>
      </c>
      <c r="D22" s="16" t="s">
        <v>114</v>
      </c>
      <c r="E22" s="17"/>
      <c r="F22" s="18"/>
      <c r="G22" s="19" t="s">
        <v>31</v>
      </c>
      <c r="H22" s="19">
        <v>1</v>
      </c>
      <c r="I22" s="19"/>
      <c r="J22" s="19">
        <v>11</v>
      </c>
      <c r="K22" s="19" t="s">
        <v>41</v>
      </c>
      <c r="L22" s="19">
        <v>1</v>
      </c>
      <c r="M22" s="19">
        <v>41</v>
      </c>
      <c r="N22" s="18"/>
      <c r="O22" s="19">
        <v>1</v>
      </c>
      <c r="P22" s="18">
        <v>308</v>
      </c>
      <c r="Q22" s="19" t="s">
        <v>115</v>
      </c>
      <c r="R22" s="19" t="s">
        <v>57</v>
      </c>
      <c r="S22" s="19"/>
      <c r="T22" s="19"/>
      <c r="U22" s="19"/>
      <c r="V22" s="18" t="s">
        <v>36</v>
      </c>
      <c r="W22" s="19" t="s">
        <v>116</v>
      </c>
      <c r="X22" s="18">
        <v>322.57</v>
      </c>
      <c r="Y22" s="18">
        <v>322.38099999999997</v>
      </c>
      <c r="Z22" s="19"/>
      <c r="AA22" s="21"/>
    </row>
    <row r="23" spans="1:27" x14ac:dyDescent="0.35">
      <c r="A23" s="13">
        <v>43340</v>
      </c>
      <c r="B23" s="15">
        <f t="shared" si="0"/>
        <v>8</v>
      </c>
      <c r="C23" s="14">
        <f t="shared" si="1"/>
        <v>28</v>
      </c>
      <c r="D23" s="16" t="s">
        <v>124</v>
      </c>
      <c r="E23" s="17"/>
      <c r="F23" s="18"/>
      <c r="G23" s="19" t="s">
        <v>31</v>
      </c>
      <c r="H23" s="19">
        <v>1</v>
      </c>
      <c r="I23" s="19"/>
      <c r="J23" s="19">
        <v>11</v>
      </c>
      <c r="K23" s="19" t="s">
        <v>41</v>
      </c>
      <c r="L23" s="19">
        <v>1</v>
      </c>
      <c r="M23" s="19">
        <v>16</v>
      </c>
      <c r="N23" s="18"/>
      <c r="O23" s="19">
        <v>1</v>
      </c>
      <c r="P23" s="18">
        <v>313.2</v>
      </c>
      <c r="Q23" s="19" t="s">
        <v>125</v>
      </c>
      <c r="R23" s="19" t="s">
        <v>44</v>
      </c>
      <c r="S23" s="19"/>
      <c r="T23" s="19"/>
      <c r="U23" s="19"/>
      <c r="V23" s="18" t="s">
        <v>36</v>
      </c>
      <c r="W23" s="19" t="s">
        <v>126</v>
      </c>
      <c r="X23" s="18">
        <v>330.62</v>
      </c>
      <c r="Y23" s="18">
        <v>330.43400000000003</v>
      </c>
      <c r="Z23" s="19"/>
      <c r="AA23" s="21"/>
    </row>
    <row r="24" spans="1:27" x14ac:dyDescent="0.35">
      <c r="A24" s="13">
        <v>43340</v>
      </c>
      <c r="B24" s="15">
        <f t="shared" si="0"/>
        <v>8</v>
      </c>
      <c r="C24" s="14">
        <f t="shared" si="1"/>
        <v>28</v>
      </c>
      <c r="D24" s="16" t="s">
        <v>130</v>
      </c>
      <c r="E24" s="17"/>
      <c r="F24" s="18"/>
      <c r="G24" s="19" t="s">
        <v>31</v>
      </c>
      <c r="H24" s="19">
        <v>1</v>
      </c>
      <c r="I24" s="19"/>
      <c r="J24" s="19">
        <v>11</v>
      </c>
      <c r="K24" s="19" t="s">
        <v>41</v>
      </c>
      <c r="L24" s="19">
        <v>1</v>
      </c>
      <c r="M24" s="19">
        <v>34</v>
      </c>
      <c r="N24" s="18"/>
      <c r="O24" s="19">
        <v>1</v>
      </c>
      <c r="P24" s="18">
        <v>663</v>
      </c>
      <c r="Q24" s="19" t="s">
        <v>132</v>
      </c>
      <c r="R24" s="19" t="s">
        <v>35</v>
      </c>
      <c r="S24" s="19"/>
      <c r="T24" s="19"/>
      <c r="U24" s="19"/>
      <c r="V24" s="18" t="s">
        <v>36</v>
      </c>
      <c r="W24" s="19" t="s">
        <v>110</v>
      </c>
      <c r="X24" s="18">
        <v>470.83</v>
      </c>
      <c r="Y24" s="18">
        <v>470.65499999999997</v>
      </c>
      <c r="Z24" s="19"/>
      <c r="AA24" s="21"/>
    </row>
    <row r="25" spans="1:27" x14ac:dyDescent="0.35">
      <c r="A25" s="13">
        <v>43340</v>
      </c>
      <c r="B25" s="15">
        <f t="shared" si="0"/>
        <v>8</v>
      </c>
      <c r="C25" s="14">
        <f t="shared" si="1"/>
        <v>28</v>
      </c>
      <c r="D25" s="16" t="s">
        <v>133</v>
      </c>
      <c r="E25" s="17"/>
      <c r="F25" s="18"/>
      <c r="G25" s="19" t="s">
        <v>31</v>
      </c>
      <c r="H25" s="19">
        <v>1</v>
      </c>
      <c r="I25" s="19"/>
      <c r="J25" s="19">
        <v>11</v>
      </c>
      <c r="K25" s="19" t="s">
        <v>32</v>
      </c>
      <c r="L25" s="19">
        <v>1</v>
      </c>
      <c r="M25" s="19">
        <v>39</v>
      </c>
      <c r="N25" s="18"/>
      <c r="O25" s="19">
        <v>1</v>
      </c>
      <c r="P25" s="18">
        <v>304.39999999999998</v>
      </c>
      <c r="Q25" s="19" t="s">
        <v>134</v>
      </c>
      <c r="R25" s="19" t="s">
        <v>35</v>
      </c>
      <c r="S25" s="19"/>
      <c r="T25" s="19"/>
      <c r="U25" s="19"/>
      <c r="V25" s="18" t="s">
        <v>36</v>
      </c>
      <c r="W25" s="19" t="s">
        <v>135</v>
      </c>
      <c r="X25" s="18">
        <v>343.17</v>
      </c>
      <c r="Y25" s="18">
        <v>342.98899999999998</v>
      </c>
      <c r="Z25" s="19"/>
      <c r="AA25" s="21"/>
    </row>
    <row r="26" spans="1:27" x14ac:dyDescent="0.35">
      <c r="A26" s="13">
        <v>43340</v>
      </c>
      <c r="B26" s="15">
        <f t="shared" si="0"/>
        <v>8</v>
      </c>
      <c r="C26" s="14">
        <f t="shared" si="1"/>
        <v>28</v>
      </c>
      <c r="D26" s="16" t="s">
        <v>136</v>
      </c>
      <c r="E26" s="17"/>
      <c r="F26" s="18"/>
      <c r="G26" s="19" t="s">
        <v>31</v>
      </c>
      <c r="H26" s="19">
        <v>1</v>
      </c>
      <c r="I26" s="19"/>
      <c r="J26" s="19">
        <v>11</v>
      </c>
      <c r="K26" s="19" t="s">
        <v>41</v>
      </c>
      <c r="L26" s="19">
        <v>1</v>
      </c>
      <c r="M26" s="19">
        <v>66</v>
      </c>
      <c r="N26" s="18"/>
      <c r="O26" s="19">
        <v>1</v>
      </c>
      <c r="P26" s="18">
        <v>220</v>
      </c>
      <c r="Q26" s="19" t="s">
        <v>137</v>
      </c>
      <c r="R26" s="19" t="s">
        <v>57</v>
      </c>
      <c r="S26" s="19"/>
      <c r="T26" s="19"/>
      <c r="U26" s="19"/>
      <c r="V26" s="18" t="s">
        <v>36</v>
      </c>
      <c r="W26" s="19" t="s">
        <v>110</v>
      </c>
      <c r="X26" s="18">
        <v>288.51</v>
      </c>
      <c r="Y26" s="18">
        <v>288.351</v>
      </c>
      <c r="Z26" s="19"/>
      <c r="AA26" s="21"/>
    </row>
    <row r="27" spans="1:27" x14ac:dyDescent="0.35">
      <c r="A27" s="13">
        <v>43340</v>
      </c>
      <c r="B27" s="15">
        <f t="shared" si="0"/>
        <v>8</v>
      </c>
      <c r="C27" s="14">
        <f t="shared" si="1"/>
        <v>28</v>
      </c>
      <c r="D27" s="16" t="s">
        <v>138</v>
      </c>
      <c r="E27" s="17"/>
      <c r="F27" s="18"/>
      <c r="G27" s="19" t="s">
        <v>84</v>
      </c>
      <c r="H27" s="19">
        <v>1</v>
      </c>
      <c r="I27" s="19"/>
      <c r="J27" s="19">
        <v>11</v>
      </c>
      <c r="K27" s="19" t="s">
        <v>32</v>
      </c>
      <c r="L27" s="19">
        <v>1</v>
      </c>
      <c r="M27" s="19">
        <v>63</v>
      </c>
      <c r="N27" s="18"/>
      <c r="O27" s="19">
        <v>1</v>
      </c>
      <c r="P27" s="18">
        <v>560.70000000000005</v>
      </c>
      <c r="Q27" s="19" t="s">
        <v>139</v>
      </c>
      <c r="R27" s="19" t="s">
        <v>122</v>
      </c>
      <c r="S27" s="19"/>
      <c r="T27" s="19"/>
      <c r="U27" s="19"/>
      <c r="V27" s="18" t="s">
        <v>36</v>
      </c>
      <c r="W27" s="19" t="s">
        <v>110</v>
      </c>
      <c r="X27" s="18">
        <v>387.82</v>
      </c>
      <c r="Y27" s="18">
        <v>387.63400000000001</v>
      </c>
      <c r="Z27" s="19"/>
      <c r="AA27" s="21"/>
    </row>
    <row r="28" spans="1:27" x14ac:dyDescent="0.35">
      <c r="A28" s="13">
        <v>43340</v>
      </c>
      <c r="B28" s="15">
        <f t="shared" si="0"/>
        <v>8</v>
      </c>
      <c r="C28" s="14">
        <f t="shared" si="1"/>
        <v>28</v>
      </c>
      <c r="D28" s="16" t="s">
        <v>142</v>
      </c>
      <c r="E28" s="17"/>
      <c r="F28" s="18"/>
      <c r="G28" s="19" t="s">
        <v>31</v>
      </c>
      <c r="H28" s="19">
        <v>1</v>
      </c>
      <c r="I28" s="19"/>
      <c r="J28" s="19">
        <v>11</v>
      </c>
      <c r="K28" s="19" t="s">
        <v>32</v>
      </c>
      <c r="L28" s="19">
        <v>1</v>
      </c>
      <c r="M28" s="19">
        <v>37</v>
      </c>
      <c r="N28" s="18"/>
      <c r="O28" s="19">
        <v>1</v>
      </c>
      <c r="P28" s="18">
        <v>251.6</v>
      </c>
      <c r="Q28" s="19" t="s">
        <v>143</v>
      </c>
      <c r="R28" s="19" t="s">
        <v>57</v>
      </c>
      <c r="S28" s="19"/>
      <c r="T28" s="19"/>
      <c r="U28" s="19"/>
      <c r="V28" s="18" t="s">
        <v>36</v>
      </c>
      <c r="W28" s="19" t="s">
        <v>110</v>
      </c>
      <c r="X28" s="18">
        <v>331.69</v>
      </c>
      <c r="Y28" s="18">
        <v>331.50900000000001</v>
      </c>
      <c r="Z28" s="19"/>
      <c r="AA28" s="21"/>
    </row>
    <row r="29" spans="1:27" x14ac:dyDescent="0.35">
      <c r="A29" s="13">
        <v>43340</v>
      </c>
      <c r="B29" s="15">
        <f t="shared" si="0"/>
        <v>8</v>
      </c>
      <c r="C29" s="14">
        <f t="shared" si="1"/>
        <v>28</v>
      </c>
      <c r="D29" s="16" t="s">
        <v>145</v>
      </c>
      <c r="E29" s="17"/>
      <c r="F29" s="18"/>
      <c r="G29" s="19" t="s">
        <v>84</v>
      </c>
      <c r="H29" s="19">
        <v>1</v>
      </c>
      <c r="I29" s="19"/>
      <c r="J29" s="19">
        <v>11</v>
      </c>
      <c r="K29" s="19" t="s">
        <v>41</v>
      </c>
      <c r="L29" s="19">
        <v>1</v>
      </c>
      <c r="M29" s="19">
        <v>63</v>
      </c>
      <c r="N29" s="18"/>
      <c r="O29" s="19">
        <v>1</v>
      </c>
      <c r="P29" s="18">
        <v>475</v>
      </c>
      <c r="Q29" s="19" t="s">
        <v>146</v>
      </c>
      <c r="R29" s="19" t="s">
        <v>57</v>
      </c>
      <c r="S29" s="19"/>
      <c r="T29" s="19"/>
      <c r="U29" s="19"/>
      <c r="V29" s="18" t="s">
        <v>36</v>
      </c>
      <c r="W29" s="19" t="s">
        <v>110</v>
      </c>
      <c r="X29" s="18">
        <v>312.35000000000002</v>
      </c>
      <c r="Y29" s="18">
        <v>312.17899999999997</v>
      </c>
      <c r="Z29" s="19"/>
      <c r="AA29" s="21"/>
    </row>
    <row r="30" spans="1:27" x14ac:dyDescent="0.35">
      <c r="A30" s="13">
        <v>43340</v>
      </c>
      <c r="B30" s="15">
        <f t="shared" si="0"/>
        <v>8</v>
      </c>
      <c r="C30" s="14">
        <f t="shared" si="1"/>
        <v>28</v>
      </c>
      <c r="D30" s="16" t="s">
        <v>147</v>
      </c>
      <c r="E30" s="17"/>
      <c r="F30" s="18"/>
      <c r="G30" s="19" t="s">
        <v>31</v>
      </c>
      <c r="H30" s="19">
        <v>1</v>
      </c>
      <c r="I30" s="19"/>
      <c r="J30" s="19">
        <v>11</v>
      </c>
      <c r="K30" s="19" t="s">
        <v>41</v>
      </c>
      <c r="L30" s="19">
        <v>1</v>
      </c>
      <c r="M30" s="19">
        <v>75</v>
      </c>
      <c r="N30" s="18"/>
      <c r="O30" s="19">
        <v>1</v>
      </c>
      <c r="P30" s="18">
        <v>251.6</v>
      </c>
      <c r="Q30" s="19" t="s">
        <v>143</v>
      </c>
      <c r="R30" s="19" t="s">
        <v>57</v>
      </c>
      <c r="S30" s="19"/>
      <c r="T30" s="19"/>
      <c r="U30" s="19"/>
      <c r="V30" s="18" t="s">
        <v>36</v>
      </c>
      <c r="W30" s="19" t="s">
        <v>110</v>
      </c>
      <c r="X30" s="18">
        <v>331.69</v>
      </c>
      <c r="Y30" s="18">
        <v>331.50900000000001</v>
      </c>
      <c r="Z30" s="19"/>
      <c r="AA30" s="21"/>
    </row>
    <row r="31" spans="1:27" x14ac:dyDescent="0.35">
      <c r="A31" s="13">
        <v>43340</v>
      </c>
      <c r="B31" s="15">
        <f t="shared" si="0"/>
        <v>8</v>
      </c>
      <c r="C31" s="14">
        <f t="shared" si="1"/>
        <v>28</v>
      </c>
      <c r="D31" s="16" t="s">
        <v>151</v>
      </c>
      <c r="E31" s="17"/>
      <c r="F31" s="18"/>
      <c r="G31" s="19" t="s">
        <v>31</v>
      </c>
      <c r="H31" s="19">
        <v>1</v>
      </c>
      <c r="I31" s="19"/>
      <c r="J31" s="19">
        <v>11</v>
      </c>
      <c r="K31" s="19" t="s">
        <v>41</v>
      </c>
      <c r="L31" s="19">
        <v>1</v>
      </c>
      <c r="M31" s="19">
        <v>39</v>
      </c>
      <c r="N31" s="18"/>
      <c r="O31" s="19">
        <v>1</v>
      </c>
      <c r="P31" s="18">
        <v>436.38</v>
      </c>
      <c r="Q31" s="19" t="s">
        <v>152</v>
      </c>
      <c r="R31" s="19" t="s">
        <v>122</v>
      </c>
      <c r="S31" s="19"/>
      <c r="T31" s="19"/>
      <c r="U31" s="19"/>
      <c r="V31" s="18" t="s">
        <v>36</v>
      </c>
      <c r="W31" s="19" t="s">
        <v>135</v>
      </c>
      <c r="X31" s="18">
        <v>433.31</v>
      </c>
      <c r="Y31" s="18">
        <v>433.06900000000002</v>
      </c>
      <c r="Z31" s="19"/>
      <c r="AA31" s="21"/>
    </row>
    <row r="32" spans="1:27" x14ac:dyDescent="0.35">
      <c r="A32" s="13">
        <v>43340</v>
      </c>
      <c r="B32" s="15">
        <f t="shared" si="0"/>
        <v>8</v>
      </c>
      <c r="C32" s="14">
        <f t="shared" si="1"/>
        <v>28</v>
      </c>
      <c r="D32" s="16" t="s">
        <v>158</v>
      </c>
      <c r="E32" s="17"/>
      <c r="F32" s="18"/>
      <c r="G32" s="19" t="s">
        <v>31</v>
      </c>
      <c r="H32" s="19">
        <v>1</v>
      </c>
      <c r="I32" s="19"/>
      <c r="J32" s="19">
        <v>11</v>
      </c>
      <c r="K32" s="19" t="s">
        <v>32</v>
      </c>
      <c r="L32" s="19">
        <v>1</v>
      </c>
      <c r="M32" s="19">
        <v>77</v>
      </c>
      <c r="N32" s="18"/>
      <c r="O32" s="19">
        <v>1</v>
      </c>
      <c r="P32" s="18">
        <v>693</v>
      </c>
      <c r="Q32" s="19" t="s">
        <v>159</v>
      </c>
      <c r="R32" s="19" t="s">
        <v>35</v>
      </c>
      <c r="S32" s="19"/>
      <c r="T32" s="19"/>
      <c r="U32" s="19"/>
      <c r="V32" s="18" t="s">
        <v>36</v>
      </c>
      <c r="W32" s="19" t="s">
        <v>135</v>
      </c>
      <c r="X32" s="18">
        <v>421.74</v>
      </c>
      <c r="Y32" s="18">
        <v>421.553</v>
      </c>
      <c r="Z32" s="19"/>
      <c r="AA32" s="21"/>
    </row>
    <row r="33" spans="1:27" x14ac:dyDescent="0.35">
      <c r="A33" s="13">
        <v>43340</v>
      </c>
      <c r="B33" s="15">
        <f t="shared" si="0"/>
        <v>8</v>
      </c>
      <c r="C33" s="14">
        <f t="shared" si="1"/>
        <v>28</v>
      </c>
      <c r="D33" s="16" t="s">
        <v>165</v>
      </c>
      <c r="E33" s="17"/>
      <c r="F33" s="18"/>
      <c r="G33" s="19" t="s">
        <v>31</v>
      </c>
      <c r="H33" s="19">
        <v>2</v>
      </c>
      <c r="I33" s="19"/>
      <c r="J33" s="19">
        <v>11</v>
      </c>
      <c r="K33" s="19" t="s">
        <v>32</v>
      </c>
      <c r="L33" s="19">
        <v>1</v>
      </c>
      <c r="M33" s="19">
        <v>37</v>
      </c>
      <c r="N33" s="18"/>
      <c r="O33" s="19">
        <v>2</v>
      </c>
      <c r="P33" s="18">
        <v>880</v>
      </c>
      <c r="Q33" s="19" t="s">
        <v>164</v>
      </c>
      <c r="R33" s="19" t="s">
        <v>35</v>
      </c>
      <c r="S33" s="19"/>
      <c r="T33" s="19"/>
      <c r="U33" s="19"/>
      <c r="V33" s="18" t="s">
        <v>36</v>
      </c>
      <c r="W33" s="19" t="s">
        <v>126</v>
      </c>
      <c r="X33" s="18">
        <v>530.17999999999995</v>
      </c>
      <c r="Y33" s="18">
        <v>529.96500000000003</v>
      </c>
      <c r="Z33" s="19"/>
      <c r="AA33" s="21"/>
    </row>
    <row r="34" spans="1:27" x14ac:dyDescent="0.35">
      <c r="A34" s="13">
        <v>43340</v>
      </c>
      <c r="B34" s="15">
        <f t="shared" si="0"/>
        <v>8</v>
      </c>
      <c r="C34" s="14">
        <f t="shared" si="1"/>
        <v>28</v>
      </c>
      <c r="D34" s="16" t="s">
        <v>167</v>
      </c>
      <c r="E34" s="17"/>
      <c r="F34" s="18"/>
      <c r="G34" s="19" t="s">
        <v>31</v>
      </c>
      <c r="H34" s="19">
        <v>1</v>
      </c>
      <c r="I34" s="19"/>
      <c r="J34" s="19">
        <v>11</v>
      </c>
      <c r="K34" s="19" t="s">
        <v>41</v>
      </c>
      <c r="L34" s="19">
        <v>1</v>
      </c>
      <c r="M34" s="19">
        <v>39</v>
      </c>
      <c r="N34" s="18"/>
      <c r="O34" s="19">
        <v>1</v>
      </c>
      <c r="P34" s="18">
        <v>220</v>
      </c>
      <c r="Q34" s="19" t="s">
        <v>137</v>
      </c>
      <c r="R34" s="19" t="s">
        <v>57</v>
      </c>
      <c r="S34" s="19"/>
      <c r="T34" s="19"/>
      <c r="U34" s="19"/>
      <c r="V34" s="18" t="s">
        <v>36</v>
      </c>
      <c r="W34" s="19" t="s">
        <v>168</v>
      </c>
      <c r="X34" s="18">
        <v>288.51</v>
      </c>
      <c r="Y34" s="18">
        <v>288.351</v>
      </c>
      <c r="Z34" s="19"/>
      <c r="AA34" s="21"/>
    </row>
    <row r="35" spans="1:27" x14ac:dyDescent="0.35">
      <c r="A35" s="13">
        <v>43340</v>
      </c>
      <c r="B35" s="15">
        <f t="shared" si="0"/>
        <v>8</v>
      </c>
      <c r="C35" s="14">
        <f t="shared" si="1"/>
        <v>28</v>
      </c>
      <c r="D35" s="16" t="s">
        <v>169</v>
      </c>
      <c r="E35" s="17"/>
      <c r="F35" s="18"/>
      <c r="G35" s="19" t="s">
        <v>31</v>
      </c>
      <c r="H35" s="19">
        <v>1</v>
      </c>
      <c r="I35" s="19"/>
      <c r="J35" s="19">
        <v>11</v>
      </c>
      <c r="K35" s="19" t="s">
        <v>32</v>
      </c>
      <c r="L35" s="19">
        <v>1</v>
      </c>
      <c r="M35" s="19">
        <v>39</v>
      </c>
      <c r="N35" s="18"/>
      <c r="O35" s="19">
        <v>1</v>
      </c>
      <c r="P35" s="18">
        <v>586.32000000000005</v>
      </c>
      <c r="Q35" s="19" t="s">
        <v>170</v>
      </c>
      <c r="R35" s="19" t="s">
        <v>122</v>
      </c>
      <c r="S35" s="19"/>
      <c r="T35" s="19"/>
      <c r="U35" s="19"/>
      <c r="V35" s="18" t="s">
        <v>36</v>
      </c>
      <c r="W35" s="19" t="s">
        <v>110</v>
      </c>
      <c r="X35" s="18">
        <v>601.61</v>
      </c>
      <c r="Y35" s="18">
        <v>601.35400000000004</v>
      </c>
      <c r="Z35" s="19"/>
      <c r="AA35" s="21"/>
    </row>
    <row r="36" spans="1:27" x14ac:dyDescent="0.35">
      <c r="A36" s="13">
        <v>43341</v>
      </c>
      <c r="B36" s="15">
        <f t="shared" si="0"/>
        <v>8</v>
      </c>
      <c r="C36" s="14">
        <f t="shared" si="1"/>
        <v>29</v>
      </c>
      <c r="D36" s="16" t="s">
        <v>30</v>
      </c>
      <c r="E36" s="17"/>
      <c r="F36" s="18"/>
      <c r="G36" s="19" t="s">
        <v>31</v>
      </c>
      <c r="H36" s="19">
        <v>1</v>
      </c>
      <c r="I36" s="19"/>
      <c r="J36" s="19">
        <v>11</v>
      </c>
      <c r="K36" s="19" t="s">
        <v>32</v>
      </c>
      <c r="L36" s="19">
        <v>1</v>
      </c>
      <c r="M36" s="19">
        <v>21</v>
      </c>
      <c r="N36" s="18"/>
      <c r="O36" s="19">
        <v>1</v>
      </c>
      <c r="P36" s="18">
        <v>221.6</v>
      </c>
      <c r="Q36" s="19" t="s">
        <v>34</v>
      </c>
      <c r="R36" s="19" t="s">
        <v>35</v>
      </c>
      <c r="S36" s="19"/>
      <c r="T36" s="19"/>
      <c r="U36" s="19"/>
      <c r="V36" s="18" t="s">
        <v>36</v>
      </c>
      <c r="W36" s="19" t="s">
        <v>37</v>
      </c>
      <c r="X36" s="18">
        <v>127.1</v>
      </c>
      <c r="Y36" s="18">
        <v>127.108</v>
      </c>
      <c r="Z36" s="19"/>
      <c r="AA36" s="21"/>
    </row>
    <row r="37" spans="1:27" x14ac:dyDescent="0.35">
      <c r="A37" s="13">
        <v>43341</v>
      </c>
      <c r="B37" s="15">
        <f t="shared" si="0"/>
        <v>8</v>
      </c>
      <c r="C37" s="14">
        <f t="shared" si="1"/>
        <v>29</v>
      </c>
      <c r="D37" s="16" t="s">
        <v>39</v>
      </c>
      <c r="E37" s="17"/>
      <c r="F37" s="18"/>
      <c r="G37" s="19" t="s">
        <v>31</v>
      </c>
      <c r="H37" s="19">
        <v>1</v>
      </c>
      <c r="I37" s="19"/>
      <c r="J37" s="19">
        <v>11</v>
      </c>
      <c r="K37" s="19" t="s">
        <v>32</v>
      </c>
      <c r="L37" s="19">
        <v>1</v>
      </c>
      <c r="M37" s="19">
        <v>21</v>
      </c>
      <c r="N37" s="18"/>
      <c r="O37" s="19">
        <v>1</v>
      </c>
      <c r="P37" s="18">
        <v>221.6</v>
      </c>
      <c r="Q37" s="19" t="s">
        <v>34</v>
      </c>
      <c r="R37" s="19" t="s">
        <v>35</v>
      </c>
      <c r="S37" s="19"/>
      <c r="T37" s="19"/>
      <c r="U37" s="19"/>
      <c r="V37" s="18" t="s">
        <v>36</v>
      </c>
      <c r="W37" s="19" t="s">
        <v>37</v>
      </c>
      <c r="X37" s="18">
        <v>127.1</v>
      </c>
      <c r="Y37" s="18">
        <v>127.108</v>
      </c>
      <c r="Z37" s="19"/>
      <c r="AA37" s="21"/>
    </row>
    <row r="38" spans="1:27" x14ac:dyDescent="0.35">
      <c r="A38" s="13">
        <v>43341</v>
      </c>
      <c r="B38" s="15">
        <f t="shared" si="0"/>
        <v>8</v>
      </c>
      <c r="C38" s="14">
        <f t="shared" si="1"/>
        <v>29</v>
      </c>
      <c r="D38" s="16" t="s">
        <v>50</v>
      </c>
      <c r="E38" s="17"/>
      <c r="F38" s="18"/>
      <c r="G38" s="19" t="s">
        <v>31</v>
      </c>
      <c r="H38" s="19">
        <v>1</v>
      </c>
      <c r="I38" s="19"/>
      <c r="J38" s="19">
        <v>11</v>
      </c>
      <c r="K38" s="19" t="s">
        <v>32</v>
      </c>
      <c r="L38" s="19">
        <v>1</v>
      </c>
      <c r="M38" s="19"/>
      <c r="N38" s="18"/>
      <c r="O38" s="19">
        <v>1</v>
      </c>
      <c r="P38" s="18">
        <v>584</v>
      </c>
      <c r="Q38" s="19" t="s">
        <v>51</v>
      </c>
      <c r="R38" s="19" t="s">
        <v>52</v>
      </c>
      <c r="S38" s="19"/>
      <c r="T38" s="19"/>
      <c r="U38" s="19"/>
      <c r="V38" s="18" t="s">
        <v>36</v>
      </c>
      <c r="W38" s="19" t="s">
        <v>53</v>
      </c>
      <c r="X38" s="18">
        <v>357.96</v>
      </c>
      <c r="Y38" s="18">
        <v>357.82600000000002</v>
      </c>
      <c r="Z38" s="19"/>
      <c r="AA38" s="21"/>
    </row>
    <row r="39" spans="1:27" x14ac:dyDescent="0.35">
      <c r="A39" s="13">
        <v>43341</v>
      </c>
      <c r="B39" s="15">
        <f t="shared" si="0"/>
        <v>8</v>
      </c>
      <c r="C39" s="14">
        <f t="shared" si="1"/>
        <v>29</v>
      </c>
      <c r="D39" s="16" t="s">
        <v>79</v>
      </c>
      <c r="E39" s="17"/>
      <c r="F39" s="18"/>
      <c r="G39" s="19" t="s">
        <v>31</v>
      </c>
      <c r="H39" s="19">
        <v>1</v>
      </c>
      <c r="I39" s="19"/>
      <c r="J39" s="19">
        <v>11</v>
      </c>
      <c r="K39" s="19" t="s">
        <v>32</v>
      </c>
      <c r="L39" s="19">
        <v>1</v>
      </c>
      <c r="M39" s="19">
        <v>16</v>
      </c>
      <c r="N39" s="18"/>
      <c r="O39" s="19">
        <v>1</v>
      </c>
      <c r="P39" s="18">
        <v>452.8</v>
      </c>
      <c r="Q39" s="19" t="s">
        <v>81</v>
      </c>
      <c r="R39" s="19" t="s">
        <v>35</v>
      </c>
      <c r="S39" s="19"/>
      <c r="T39" s="19"/>
      <c r="U39" s="19"/>
      <c r="V39" s="18" t="s">
        <v>36</v>
      </c>
      <c r="W39" s="19" t="s">
        <v>82</v>
      </c>
      <c r="X39" s="18">
        <v>495.93</v>
      </c>
      <c r="Y39" s="18">
        <v>495.67399999999998</v>
      </c>
      <c r="Z39" s="19"/>
      <c r="AA39" s="21"/>
    </row>
    <row r="40" spans="1:27" x14ac:dyDescent="0.35">
      <c r="A40" s="13">
        <v>43341</v>
      </c>
      <c r="B40" s="15">
        <f t="shared" si="0"/>
        <v>8</v>
      </c>
      <c r="C40" s="14">
        <f t="shared" si="1"/>
        <v>29</v>
      </c>
      <c r="D40" s="16" t="s">
        <v>98</v>
      </c>
      <c r="E40" s="17"/>
      <c r="F40" s="18"/>
      <c r="G40" s="19" t="s">
        <v>31</v>
      </c>
      <c r="H40" s="19">
        <v>1</v>
      </c>
      <c r="I40" s="19"/>
      <c r="J40" s="19">
        <v>11</v>
      </c>
      <c r="K40" s="19" t="s">
        <v>32</v>
      </c>
      <c r="L40" s="19">
        <v>1</v>
      </c>
      <c r="M40" s="19">
        <v>1</v>
      </c>
      <c r="N40" s="18"/>
      <c r="O40" s="19">
        <v>1</v>
      </c>
      <c r="P40" s="18">
        <v>497.4</v>
      </c>
      <c r="Q40" s="19" t="s">
        <v>99</v>
      </c>
      <c r="R40" s="19" t="s">
        <v>100</v>
      </c>
      <c r="S40" s="19"/>
      <c r="T40" s="19"/>
      <c r="U40" s="19"/>
      <c r="V40" s="18" t="s">
        <v>36</v>
      </c>
      <c r="W40" s="19" t="s">
        <v>101</v>
      </c>
      <c r="X40" s="18">
        <v>212.02</v>
      </c>
      <c r="Y40" s="18">
        <v>211.96199999999999</v>
      </c>
      <c r="Z40" s="19"/>
      <c r="AA40" s="21"/>
    </row>
    <row r="41" spans="1:27" x14ac:dyDescent="0.35">
      <c r="A41" s="13">
        <v>43341</v>
      </c>
      <c r="B41" s="15">
        <f t="shared" si="0"/>
        <v>8</v>
      </c>
      <c r="C41" s="14">
        <f t="shared" si="1"/>
        <v>29</v>
      </c>
      <c r="D41" s="16" t="s">
        <v>119</v>
      </c>
      <c r="E41" s="17"/>
      <c r="F41" s="18"/>
      <c r="G41" s="19" t="s">
        <v>31</v>
      </c>
      <c r="H41" s="19">
        <v>1</v>
      </c>
      <c r="I41" s="19"/>
      <c r="J41" s="19">
        <v>11</v>
      </c>
      <c r="K41" s="19" t="s">
        <v>32</v>
      </c>
      <c r="L41" s="19">
        <v>1</v>
      </c>
      <c r="M41" s="19">
        <v>9</v>
      </c>
      <c r="N41" s="18"/>
      <c r="O41" s="19">
        <v>1</v>
      </c>
      <c r="P41" s="18">
        <v>328.02</v>
      </c>
      <c r="Q41" s="19" t="s">
        <v>121</v>
      </c>
      <c r="R41" s="19" t="s">
        <v>122</v>
      </c>
      <c r="S41" s="19"/>
      <c r="T41" s="19"/>
      <c r="U41" s="19"/>
      <c r="V41" s="18" t="s">
        <v>36</v>
      </c>
      <c r="W41" s="19" t="s">
        <v>123</v>
      </c>
      <c r="X41" s="18">
        <v>343.17</v>
      </c>
      <c r="Y41" s="18">
        <v>342.98899999999998</v>
      </c>
      <c r="Z41" s="19"/>
      <c r="AA41" s="21"/>
    </row>
    <row r="42" spans="1:27" x14ac:dyDescent="0.35">
      <c r="A42" s="13">
        <v>43341</v>
      </c>
      <c r="B42" s="15">
        <f t="shared" si="0"/>
        <v>8</v>
      </c>
      <c r="C42" s="14">
        <f t="shared" si="1"/>
        <v>29</v>
      </c>
      <c r="D42" s="16" t="s">
        <v>144</v>
      </c>
      <c r="E42" s="17"/>
      <c r="F42" s="18"/>
      <c r="G42" s="19" t="s">
        <v>31</v>
      </c>
      <c r="H42" s="19">
        <v>2</v>
      </c>
      <c r="I42" s="19"/>
      <c r="J42" s="19">
        <v>11</v>
      </c>
      <c r="K42" s="19" t="s">
        <v>32</v>
      </c>
      <c r="L42" s="19">
        <v>1</v>
      </c>
      <c r="M42" s="19">
        <v>21</v>
      </c>
      <c r="N42" s="18"/>
      <c r="O42" s="19">
        <v>2</v>
      </c>
      <c r="P42" s="18">
        <v>251.6</v>
      </c>
      <c r="Q42" s="19" t="s">
        <v>143</v>
      </c>
      <c r="R42" s="19" t="s">
        <v>57</v>
      </c>
      <c r="S42" s="19"/>
      <c r="T42" s="19"/>
      <c r="U42" s="19"/>
      <c r="V42" s="18" t="s">
        <v>36</v>
      </c>
      <c r="W42" s="19" t="s">
        <v>110</v>
      </c>
      <c r="X42" s="18">
        <v>331.69</v>
      </c>
      <c r="Y42" s="18">
        <v>331.50900000000001</v>
      </c>
      <c r="Z42" s="19"/>
      <c r="AA42" s="21"/>
    </row>
    <row r="43" spans="1:27" x14ac:dyDescent="0.35">
      <c r="A43" s="13">
        <v>43341</v>
      </c>
      <c r="B43" s="15">
        <f t="shared" si="0"/>
        <v>8</v>
      </c>
      <c r="C43" s="14">
        <f t="shared" si="1"/>
        <v>29</v>
      </c>
      <c r="D43" s="16" t="s">
        <v>148</v>
      </c>
      <c r="E43" s="17"/>
      <c r="F43" s="18"/>
      <c r="G43" s="19" t="s">
        <v>31</v>
      </c>
      <c r="H43" s="19">
        <v>1</v>
      </c>
      <c r="I43" s="19"/>
      <c r="J43" s="19">
        <v>11</v>
      </c>
      <c r="K43" s="19" t="s">
        <v>32</v>
      </c>
      <c r="L43" s="19">
        <v>1</v>
      </c>
      <c r="M43" s="19">
        <v>16</v>
      </c>
      <c r="N43" s="18"/>
      <c r="O43" s="19">
        <v>1</v>
      </c>
      <c r="P43" s="18">
        <v>584.4</v>
      </c>
      <c r="Q43" s="19" t="s">
        <v>149</v>
      </c>
      <c r="R43" s="19" t="s">
        <v>35</v>
      </c>
      <c r="S43" s="19"/>
      <c r="T43" s="19"/>
      <c r="U43" s="19"/>
      <c r="V43" s="18" t="s">
        <v>36</v>
      </c>
      <c r="W43" s="19" t="s">
        <v>150</v>
      </c>
      <c r="X43" s="18">
        <v>572.39</v>
      </c>
      <c r="Y43" s="18">
        <v>540.74800000000005</v>
      </c>
      <c r="Z43" s="19"/>
      <c r="AA43" s="21"/>
    </row>
    <row r="44" spans="1:27" x14ac:dyDescent="0.35">
      <c r="A44" s="13">
        <v>43341</v>
      </c>
      <c r="B44" s="15">
        <f t="shared" si="0"/>
        <v>8</v>
      </c>
      <c r="C44" s="14">
        <f t="shared" si="1"/>
        <v>29</v>
      </c>
      <c r="D44" s="16" t="s">
        <v>160</v>
      </c>
      <c r="E44" s="17"/>
      <c r="F44" s="18"/>
      <c r="G44" s="19" t="s">
        <v>31</v>
      </c>
      <c r="H44" s="19">
        <v>1</v>
      </c>
      <c r="I44" s="19"/>
      <c r="J44" s="19">
        <v>11</v>
      </c>
      <c r="K44" s="19" t="s">
        <v>32</v>
      </c>
      <c r="L44" s="19">
        <v>1</v>
      </c>
      <c r="M44" s="19">
        <v>36</v>
      </c>
      <c r="N44" s="18"/>
      <c r="O44" s="19">
        <v>1</v>
      </c>
      <c r="P44" s="18">
        <v>229.6</v>
      </c>
      <c r="Q44" s="19" t="s">
        <v>162</v>
      </c>
      <c r="R44" s="19" t="s">
        <v>57</v>
      </c>
      <c r="S44" s="19"/>
      <c r="T44" s="19"/>
      <c r="U44" s="19"/>
      <c r="V44" s="18" t="s">
        <v>36</v>
      </c>
      <c r="W44" s="19" t="s">
        <v>129</v>
      </c>
      <c r="X44" s="18">
        <v>288.33999999999997</v>
      </c>
      <c r="Y44" s="18">
        <v>288.351</v>
      </c>
      <c r="Z44" s="19"/>
      <c r="AA44" s="21"/>
    </row>
    <row r="45" spans="1:27" x14ac:dyDescent="0.35">
      <c r="A45" s="13">
        <v>43341</v>
      </c>
      <c r="B45" s="15">
        <f t="shared" si="0"/>
        <v>8</v>
      </c>
      <c r="C45" s="14">
        <f t="shared" si="1"/>
        <v>29</v>
      </c>
      <c r="D45" s="16" t="s">
        <v>166</v>
      </c>
      <c r="E45" s="17"/>
      <c r="F45" s="18"/>
      <c r="G45" s="19" t="s">
        <v>31</v>
      </c>
      <c r="H45" s="19">
        <v>3</v>
      </c>
      <c r="I45" s="19"/>
      <c r="J45" s="19">
        <v>11</v>
      </c>
      <c r="K45" s="19" t="s">
        <v>32</v>
      </c>
      <c r="L45" s="19">
        <v>1</v>
      </c>
      <c r="M45" s="19">
        <v>37</v>
      </c>
      <c r="N45" s="18"/>
      <c r="O45" s="19">
        <v>3</v>
      </c>
      <c r="P45" s="18">
        <v>880</v>
      </c>
      <c r="Q45" s="19" t="s">
        <v>164</v>
      </c>
      <c r="R45" s="19" t="s">
        <v>35</v>
      </c>
      <c r="S45" s="19"/>
      <c r="T45" s="19"/>
      <c r="U45" s="19"/>
      <c r="V45" s="18" t="s">
        <v>36</v>
      </c>
      <c r="W45" s="19" t="s">
        <v>126</v>
      </c>
      <c r="X45" s="18">
        <v>530.17999999999995</v>
      </c>
      <c r="Y45" s="18">
        <v>529.96500000000003</v>
      </c>
      <c r="Z45" s="19"/>
      <c r="AA45" s="21"/>
    </row>
    <row r="46" spans="1:27" x14ac:dyDescent="0.35">
      <c r="A46" s="13">
        <v>43341</v>
      </c>
      <c r="B46" s="15">
        <f t="shared" si="0"/>
        <v>8</v>
      </c>
      <c r="C46" s="14">
        <f t="shared" si="1"/>
        <v>29</v>
      </c>
      <c r="D46" s="16" t="s">
        <v>177</v>
      </c>
      <c r="E46" s="17"/>
      <c r="F46" s="18"/>
      <c r="G46" s="19" t="s">
        <v>31</v>
      </c>
      <c r="H46" s="19">
        <v>1</v>
      </c>
      <c r="I46" s="19"/>
      <c r="J46" s="19">
        <v>11</v>
      </c>
      <c r="K46" s="19" t="s">
        <v>32</v>
      </c>
      <c r="L46" s="19">
        <v>1</v>
      </c>
      <c r="M46" s="19">
        <v>16</v>
      </c>
      <c r="N46" s="18"/>
      <c r="O46" s="19">
        <v>1</v>
      </c>
      <c r="P46" s="18">
        <v>453</v>
      </c>
      <c r="Q46" s="19" t="s">
        <v>178</v>
      </c>
      <c r="R46" s="19" t="s">
        <v>44</v>
      </c>
      <c r="S46" s="19"/>
      <c r="T46" s="19"/>
      <c r="U46" s="19"/>
      <c r="V46" s="18" t="s">
        <v>36</v>
      </c>
      <c r="W46" s="19" t="s">
        <v>174</v>
      </c>
      <c r="X46" s="18">
        <v>316.91000000000003</v>
      </c>
      <c r="Y46" s="18">
        <v>316.79599999999999</v>
      </c>
      <c r="Z46" s="19"/>
      <c r="AA46" s="21"/>
    </row>
    <row r="47" spans="1:27" x14ac:dyDescent="0.35">
      <c r="A47" s="13">
        <v>43341</v>
      </c>
      <c r="B47" s="15">
        <f t="shared" si="0"/>
        <v>8</v>
      </c>
      <c r="C47" s="14">
        <f t="shared" si="1"/>
        <v>29</v>
      </c>
      <c r="D47" s="16" t="s">
        <v>179</v>
      </c>
      <c r="E47" s="17"/>
      <c r="F47" s="18"/>
      <c r="G47" s="19" t="s">
        <v>31</v>
      </c>
      <c r="H47" s="19">
        <v>1</v>
      </c>
      <c r="I47" s="19"/>
      <c r="J47" s="19">
        <v>11</v>
      </c>
      <c r="K47" s="19" t="s">
        <v>32</v>
      </c>
      <c r="L47" s="19">
        <v>1</v>
      </c>
      <c r="M47" s="19">
        <v>16</v>
      </c>
      <c r="N47" s="18"/>
      <c r="O47" s="19">
        <v>1</v>
      </c>
      <c r="P47" s="18">
        <v>714</v>
      </c>
      <c r="Q47" s="19" t="s">
        <v>180</v>
      </c>
      <c r="R47" s="19" t="s">
        <v>35</v>
      </c>
      <c r="S47" s="19"/>
      <c r="T47" s="19"/>
      <c r="U47" s="19"/>
      <c r="V47" s="18" t="s">
        <v>36</v>
      </c>
      <c r="W47" s="19" t="s">
        <v>181</v>
      </c>
      <c r="X47" s="18">
        <v>476.49</v>
      </c>
      <c r="Y47" s="18">
        <v>476.49700000000001</v>
      </c>
      <c r="Z47" s="19"/>
      <c r="AA47" s="21"/>
    </row>
    <row r="48" spans="1:27" x14ac:dyDescent="0.35">
      <c r="A48" s="13">
        <v>43342</v>
      </c>
      <c r="B48" s="15">
        <f t="shared" si="0"/>
        <v>8</v>
      </c>
      <c r="C48" s="14">
        <f t="shared" si="1"/>
        <v>30</v>
      </c>
      <c r="D48" s="16" t="s">
        <v>38</v>
      </c>
      <c r="E48" s="17"/>
      <c r="F48" s="18"/>
      <c r="G48" s="19" t="s">
        <v>31</v>
      </c>
      <c r="H48" s="19">
        <v>2</v>
      </c>
      <c r="I48" s="19"/>
      <c r="J48" s="19">
        <v>11</v>
      </c>
      <c r="K48" s="19" t="s">
        <v>32</v>
      </c>
      <c r="L48" s="19">
        <v>1</v>
      </c>
      <c r="M48" s="19">
        <v>21</v>
      </c>
      <c r="N48" s="18"/>
      <c r="O48" s="19">
        <v>2</v>
      </c>
      <c r="P48" s="18">
        <v>221.6</v>
      </c>
      <c r="Q48" s="19" t="s">
        <v>34</v>
      </c>
      <c r="R48" s="19" t="s">
        <v>35</v>
      </c>
      <c r="S48" s="19"/>
      <c r="T48" s="19"/>
      <c r="U48" s="19"/>
      <c r="V48" s="18" t="s">
        <v>36</v>
      </c>
      <c r="W48" s="19" t="s">
        <v>37</v>
      </c>
      <c r="X48" s="18">
        <v>127.1</v>
      </c>
      <c r="Y48" s="18">
        <v>127.108</v>
      </c>
      <c r="Z48" s="19"/>
      <c r="AA48" s="21"/>
    </row>
    <row r="49" spans="1:27" x14ac:dyDescent="0.35">
      <c r="A49" s="13">
        <v>43342</v>
      </c>
      <c r="B49" s="15">
        <f t="shared" si="0"/>
        <v>8</v>
      </c>
      <c r="C49" s="14">
        <f t="shared" si="1"/>
        <v>30</v>
      </c>
      <c r="D49" s="16" t="s">
        <v>46</v>
      </c>
      <c r="E49" s="17"/>
      <c r="F49" s="18"/>
      <c r="G49" s="19" t="s">
        <v>31</v>
      </c>
      <c r="H49" s="19">
        <v>1</v>
      </c>
      <c r="I49" s="19"/>
      <c r="J49" s="19">
        <v>11</v>
      </c>
      <c r="K49" s="19" t="s">
        <v>32</v>
      </c>
      <c r="L49" s="19">
        <v>1</v>
      </c>
      <c r="M49" s="19">
        <v>21</v>
      </c>
      <c r="N49" s="18"/>
      <c r="O49" s="19">
        <v>1</v>
      </c>
      <c r="P49" s="18">
        <v>778.8</v>
      </c>
      <c r="Q49" s="19" t="s">
        <v>47</v>
      </c>
      <c r="R49" s="19" t="s">
        <v>48</v>
      </c>
      <c r="S49" s="19"/>
      <c r="T49" s="19"/>
      <c r="U49" s="19"/>
      <c r="V49" s="18" t="s">
        <v>36</v>
      </c>
      <c r="W49" s="19" t="s">
        <v>49</v>
      </c>
      <c r="X49" s="18">
        <v>413.63</v>
      </c>
      <c r="Y49" s="18">
        <v>0</v>
      </c>
      <c r="Z49" s="19"/>
      <c r="AA49" s="21"/>
    </row>
    <row r="50" spans="1:27" x14ac:dyDescent="0.35">
      <c r="A50" s="13">
        <v>43342</v>
      </c>
      <c r="B50" s="15">
        <f t="shared" si="0"/>
        <v>8</v>
      </c>
      <c r="C50" s="14">
        <f t="shared" si="1"/>
        <v>30</v>
      </c>
      <c r="D50" s="16" t="s">
        <v>127</v>
      </c>
      <c r="E50" s="17"/>
      <c r="F50" s="18"/>
      <c r="G50" s="19" t="s">
        <v>31</v>
      </c>
      <c r="H50" s="19">
        <v>1</v>
      </c>
      <c r="I50" s="19"/>
      <c r="J50" s="19">
        <v>11</v>
      </c>
      <c r="K50" s="19" t="s">
        <v>32</v>
      </c>
      <c r="L50" s="19">
        <v>1</v>
      </c>
      <c r="M50" s="19">
        <v>16</v>
      </c>
      <c r="N50" s="18"/>
      <c r="O50" s="19">
        <v>1</v>
      </c>
      <c r="P50" s="18">
        <v>268</v>
      </c>
      <c r="Q50" s="19" t="s">
        <v>128</v>
      </c>
      <c r="R50" s="19" t="s">
        <v>44</v>
      </c>
      <c r="S50" s="19"/>
      <c r="T50" s="19"/>
      <c r="U50" s="19"/>
      <c r="V50" s="18" t="s">
        <v>36</v>
      </c>
      <c r="W50" s="19" t="s">
        <v>129</v>
      </c>
      <c r="X50" s="18">
        <v>224.92</v>
      </c>
      <c r="Y50" s="18">
        <v>224.77600000000001</v>
      </c>
      <c r="Z50" s="19"/>
      <c r="AA50" s="21"/>
    </row>
    <row r="51" spans="1:27" x14ac:dyDescent="0.35">
      <c r="A51" s="13">
        <v>43342</v>
      </c>
      <c r="B51" s="15">
        <f t="shared" si="0"/>
        <v>8</v>
      </c>
      <c r="C51" s="14">
        <f t="shared" si="1"/>
        <v>30</v>
      </c>
      <c r="D51" s="16" t="s">
        <v>153</v>
      </c>
      <c r="E51" s="17"/>
      <c r="F51" s="18"/>
      <c r="G51" s="19" t="s">
        <v>84</v>
      </c>
      <c r="H51" s="19">
        <v>1</v>
      </c>
      <c r="I51" s="19"/>
      <c r="J51" s="19">
        <v>11</v>
      </c>
      <c r="K51" s="19" t="s">
        <v>32</v>
      </c>
      <c r="L51" s="19">
        <v>1</v>
      </c>
      <c r="M51" s="19">
        <v>63</v>
      </c>
      <c r="N51" s="18"/>
      <c r="O51" s="19">
        <v>1</v>
      </c>
      <c r="P51" s="18">
        <v>731</v>
      </c>
      <c r="Q51" s="19" t="s">
        <v>154</v>
      </c>
      <c r="R51" s="19" t="s">
        <v>35</v>
      </c>
      <c r="S51" s="19"/>
      <c r="T51" s="19"/>
      <c r="U51" s="19"/>
      <c r="V51" s="18" t="s">
        <v>36</v>
      </c>
      <c r="W51" s="19" t="s">
        <v>155</v>
      </c>
      <c r="X51" s="18">
        <v>506.79</v>
      </c>
      <c r="Y51" s="18">
        <v>506.80099999999999</v>
      </c>
      <c r="Z51" s="19"/>
      <c r="AA51" s="21"/>
    </row>
    <row r="52" spans="1:27" x14ac:dyDescent="0.35">
      <c r="A52" s="13">
        <v>43342</v>
      </c>
      <c r="B52" s="15">
        <f t="shared" si="0"/>
        <v>8</v>
      </c>
      <c r="C52" s="14">
        <f t="shared" si="1"/>
        <v>30</v>
      </c>
      <c r="D52" s="16" t="s">
        <v>171</v>
      </c>
      <c r="E52" s="17"/>
      <c r="F52" s="18"/>
      <c r="G52" s="19" t="s">
        <v>31</v>
      </c>
      <c r="H52" s="19">
        <v>1</v>
      </c>
      <c r="I52" s="19"/>
      <c r="J52" s="19">
        <v>11</v>
      </c>
      <c r="K52" s="19" t="s">
        <v>32</v>
      </c>
      <c r="L52" s="19">
        <v>1</v>
      </c>
      <c r="M52" s="19">
        <v>12</v>
      </c>
      <c r="N52" s="18"/>
      <c r="O52" s="19">
        <v>1</v>
      </c>
      <c r="P52" s="18">
        <v>379.2</v>
      </c>
      <c r="Q52" s="19" t="s">
        <v>172</v>
      </c>
      <c r="R52" s="19" t="s">
        <v>173</v>
      </c>
      <c r="S52" s="19"/>
      <c r="T52" s="19"/>
      <c r="U52" s="19"/>
      <c r="V52" s="18" t="s">
        <v>36</v>
      </c>
      <c r="W52" s="19" t="s">
        <v>174</v>
      </c>
      <c r="X52" s="18">
        <v>326.47000000000003</v>
      </c>
      <c r="Y52" s="18">
        <v>326.47399999999999</v>
      </c>
      <c r="Z52" s="19"/>
      <c r="AA52" s="21"/>
    </row>
    <row r="53" spans="1:27" x14ac:dyDescent="0.35">
      <c r="A53" s="13">
        <v>43342</v>
      </c>
      <c r="B53" s="15">
        <f t="shared" si="0"/>
        <v>8</v>
      </c>
      <c r="C53" s="14">
        <f t="shared" si="1"/>
        <v>30</v>
      </c>
      <c r="D53" s="16" t="s">
        <v>182</v>
      </c>
      <c r="E53" s="17"/>
      <c r="F53" s="18"/>
      <c r="G53" s="19" t="s">
        <v>31</v>
      </c>
      <c r="H53" s="19">
        <v>2</v>
      </c>
      <c r="I53" s="19"/>
      <c r="J53" s="19">
        <v>11</v>
      </c>
      <c r="K53" s="19" t="s">
        <v>32</v>
      </c>
      <c r="L53" s="19">
        <v>1</v>
      </c>
      <c r="M53" s="19">
        <v>16</v>
      </c>
      <c r="N53" s="18"/>
      <c r="O53" s="19">
        <v>2</v>
      </c>
      <c r="P53" s="18">
        <v>714</v>
      </c>
      <c r="Q53" s="19" t="s">
        <v>180</v>
      </c>
      <c r="R53" s="19" t="s">
        <v>35</v>
      </c>
      <c r="S53" s="19"/>
      <c r="T53" s="19"/>
      <c r="U53" s="19"/>
      <c r="V53" s="18" t="s">
        <v>36</v>
      </c>
      <c r="W53" s="19" t="s">
        <v>181</v>
      </c>
      <c r="X53" s="18">
        <v>476.49</v>
      </c>
      <c r="Y53" s="18">
        <v>476.49700000000001</v>
      </c>
      <c r="Z53" s="19"/>
      <c r="AA53" s="21"/>
    </row>
    <row r="54" spans="1:27" x14ac:dyDescent="0.35">
      <c r="A54" s="13">
        <v>43342</v>
      </c>
      <c r="B54" s="15">
        <f t="shared" si="0"/>
        <v>8</v>
      </c>
      <c r="C54" s="14">
        <f t="shared" si="1"/>
        <v>30</v>
      </c>
      <c r="D54" s="16" t="s">
        <v>183</v>
      </c>
      <c r="E54" s="17"/>
      <c r="F54" s="18"/>
      <c r="G54" s="19" t="s">
        <v>31</v>
      </c>
      <c r="H54" s="19">
        <v>3</v>
      </c>
      <c r="I54" s="19"/>
      <c r="J54" s="19">
        <v>11</v>
      </c>
      <c r="K54" s="19" t="s">
        <v>32</v>
      </c>
      <c r="L54" s="19">
        <v>1</v>
      </c>
      <c r="M54" s="19">
        <v>12</v>
      </c>
      <c r="N54" s="18"/>
      <c r="O54" s="19">
        <v>3</v>
      </c>
      <c r="P54" s="18">
        <v>714</v>
      </c>
      <c r="Q54" s="19" t="s">
        <v>180</v>
      </c>
      <c r="R54" s="19" t="s">
        <v>35</v>
      </c>
      <c r="S54" s="19"/>
      <c r="T54" s="19"/>
      <c r="U54" s="19"/>
      <c r="V54" s="18" t="s">
        <v>36</v>
      </c>
      <c r="W54" s="19" t="s">
        <v>181</v>
      </c>
      <c r="X54" s="18">
        <v>476.49</v>
      </c>
      <c r="Y54" s="18">
        <v>476.49700000000001</v>
      </c>
      <c r="Z54" s="19"/>
      <c r="AA54" s="21"/>
    </row>
    <row r="55" spans="1:27" x14ac:dyDescent="0.35">
      <c r="A55" s="13">
        <v>43342</v>
      </c>
      <c r="B55" s="15">
        <f t="shared" si="0"/>
        <v>8</v>
      </c>
      <c r="C55" s="14">
        <f t="shared" si="1"/>
        <v>30</v>
      </c>
      <c r="D55" s="16" t="s">
        <v>192</v>
      </c>
      <c r="E55" s="17"/>
      <c r="F55" s="18"/>
      <c r="G55" s="19" t="s">
        <v>31</v>
      </c>
      <c r="H55" s="19">
        <v>1</v>
      </c>
      <c r="I55" s="19"/>
      <c r="J55" s="19">
        <v>11</v>
      </c>
      <c r="K55" s="19" t="s">
        <v>32</v>
      </c>
      <c r="L55" s="19">
        <v>1</v>
      </c>
      <c r="M55" s="19">
        <v>12</v>
      </c>
      <c r="N55" s="18"/>
      <c r="O55" s="19">
        <v>1</v>
      </c>
      <c r="P55" s="18">
        <v>537</v>
      </c>
      <c r="Q55" s="19" t="s">
        <v>193</v>
      </c>
      <c r="R55" s="19" t="s">
        <v>57</v>
      </c>
      <c r="S55" s="19"/>
      <c r="T55" s="19"/>
      <c r="U55" s="19"/>
      <c r="V55" s="18" t="s">
        <v>36</v>
      </c>
      <c r="W55" s="19" t="s">
        <v>194</v>
      </c>
      <c r="X55" s="18">
        <v>338.44</v>
      </c>
      <c r="Y55" s="18">
        <v>338.44</v>
      </c>
      <c r="Z55" s="19"/>
      <c r="AA55" s="21"/>
    </row>
    <row r="56" spans="1:27" x14ac:dyDescent="0.35">
      <c r="A56" s="13">
        <v>43343</v>
      </c>
      <c r="B56" s="15">
        <f t="shared" si="0"/>
        <v>8</v>
      </c>
      <c r="C56" s="14">
        <f t="shared" si="1"/>
        <v>31</v>
      </c>
      <c r="D56" s="16" t="s">
        <v>83</v>
      </c>
      <c r="E56" s="17"/>
      <c r="F56" s="18"/>
      <c r="G56" s="19" t="s">
        <v>84</v>
      </c>
      <c r="H56" s="19">
        <v>1</v>
      </c>
      <c r="I56" s="19"/>
      <c r="J56" s="19">
        <v>11</v>
      </c>
      <c r="K56" s="19" t="s">
        <v>32</v>
      </c>
      <c r="L56" s="19">
        <v>1</v>
      </c>
      <c r="M56" s="19">
        <v>63</v>
      </c>
      <c r="N56" s="18"/>
      <c r="O56" s="19">
        <v>1</v>
      </c>
      <c r="P56" s="18">
        <v>456</v>
      </c>
      <c r="Q56" s="19" t="s">
        <v>86</v>
      </c>
      <c r="R56" s="19" t="s">
        <v>57</v>
      </c>
      <c r="S56" s="19"/>
      <c r="T56" s="19"/>
      <c r="U56" s="19"/>
      <c r="V56" s="18" t="s">
        <v>36</v>
      </c>
      <c r="W56" s="19" t="s">
        <v>87</v>
      </c>
      <c r="X56" s="18">
        <v>296.54000000000002</v>
      </c>
      <c r="Y56" s="18">
        <v>296.54700000000003</v>
      </c>
      <c r="Z56" s="19"/>
      <c r="AA56" s="21"/>
    </row>
    <row r="57" spans="1:27" x14ac:dyDescent="0.35">
      <c r="A57" s="13">
        <v>43343</v>
      </c>
      <c r="B57" s="15">
        <f t="shared" si="0"/>
        <v>8</v>
      </c>
      <c r="C57" s="14">
        <f t="shared" si="1"/>
        <v>31</v>
      </c>
      <c r="D57" s="16" t="s">
        <v>88</v>
      </c>
      <c r="E57" s="17"/>
      <c r="F57" s="18"/>
      <c r="G57" s="19" t="s">
        <v>31</v>
      </c>
      <c r="H57" s="19">
        <v>1</v>
      </c>
      <c r="I57" s="19"/>
      <c r="J57" s="19">
        <v>11</v>
      </c>
      <c r="K57" s="19" t="s">
        <v>32</v>
      </c>
      <c r="L57" s="19">
        <v>1</v>
      </c>
      <c r="M57" s="19">
        <v>37</v>
      </c>
      <c r="N57" s="18"/>
      <c r="O57" s="19">
        <v>1</v>
      </c>
      <c r="P57" s="18">
        <v>340</v>
      </c>
      <c r="Q57" s="19" t="s">
        <v>90</v>
      </c>
      <c r="R57" s="19" t="s">
        <v>35</v>
      </c>
      <c r="S57" s="19"/>
      <c r="T57" s="19"/>
      <c r="U57" s="19"/>
      <c r="V57" s="18" t="s">
        <v>36</v>
      </c>
      <c r="W57" s="19" t="s">
        <v>91</v>
      </c>
      <c r="X57" s="18">
        <v>297.64</v>
      </c>
      <c r="Y57" s="18">
        <v>297.65100000000001</v>
      </c>
      <c r="Z57" s="19"/>
      <c r="AA57" s="21"/>
    </row>
    <row r="58" spans="1:27" x14ac:dyDescent="0.35">
      <c r="A58" s="13">
        <v>43343</v>
      </c>
      <c r="B58" s="15">
        <f t="shared" si="0"/>
        <v>8</v>
      </c>
      <c r="C58" s="14">
        <f t="shared" si="1"/>
        <v>31</v>
      </c>
      <c r="D58" s="16" t="s">
        <v>96</v>
      </c>
      <c r="E58" s="17"/>
      <c r="F58" s="18"/>
      <c r="G58" s="19" t="s">
        <v>31</v>
      </c>
      <c r="H58" s="19">
        <v>1</v>
      </c>
      <c r="I58" s="19"/>
      <c r="J58" s="19">
        <v>11</v>
      </c>
      <c r="K58" s="19" t="s">
        <v>32</v>
      </c>
      <c r="L58" s="19">
        <v>1</v>
      </c>
      <c r="M58" s="19">
        <v>41</v>
      </c>
      <c r="N58" s="18"/>
      <c r="O58" s="19">
        <v>1</v>
      </c>
      <c r="P58" s="18">
        <v>254</v>
      </c>
      <c r="Q58" s="19" t="s">
        <v>97</v>
      </c>
      <c r="R58" s="19" t="s">
        <v>48</v>
      </c>
      <c r="S58" s="19"/>
      <c r="T58" s="19"/>
      <c r="U58" s="19"/>
      <c r="V58" s="18" t="s">
        <v>36</v>
      </c>
      <c r="W58" s="19" t="s">
        <v>91</v>
      </c>
      <c r="X58" s="18">
        <v>294</v>
      </c>
      <c r="Y58" s="18">
        <v>294.00400000000002</v>
      </c>
      <c r="Z58" s="19"/>
      <c r="AA58" s="21"/>
    </row>
    <row r="59" spans="1:27" x14ac:dyDescent="0.35">
      <c r="A59" s="13">
        <v>43343</v>
      </c>
      <c r="B59" s="15">
        <f t="shared" si="0"/>
        <v>8</v>
      </c>
      <c r="C59" s="14">
        <f t="shared" si="1"/>
        <v>31</v>
      </c>
      <c r="D59" s="16" t="s">
        <v>111</v>
      </c>
      <c r="E59" s="17"/>
      <c r="F59" s="18"/>
      <c r="G59" s="19" t="s">
        <v>31</v>
      </c>
      <c r="H59" s="19">
        <v>1</v>
      </c>
      <c r="I59" s="19"/>
      <c r="J59" s="19">
        <v>11</v>
      </c>
      <c r="K59" s="19" t="s">
        <v>32</v>
      </c>
      <c r="L59" s="19">
        <v>1</v>
      </c>
      <c r="M59" s="19">
        <v>21</v>
      </c>
      <c r="N59" s="18"/>
      <c r="O59" s="19">
        <v>1</v>
      </c>
      <c r="P59" s="18">
        <v>411</v>
      </c>
      <c r="Q59" s="19" t="s">
        <v>112</v>
      </c>
      <c r="R59" s="19" t="s">
        <v>35</v>
      </c>
      <c r="S59" s="19"/>
      <c r="T59" s="19"/>
      <c r="U59" s="19"/>
      <c r="V59" s="18" t="s">
        <v>36</v>
      </c>
      <c r="W59" s="19" t="s">
        <v>113</v>
      </c>
      <c r="X59" s="18">
        <v>268.36</v>
      </c>
      <c r="Y59" s="18">
        <v>268.36599999999999</v>
      </c>
      <c r="Z59" s="19"/>
      <c r="AA59" s="21"/>
    </row>
    <row r="60" spans="1:27" x14ac:dyDescent="0.35">
      <c r="A60" s="13">
        <v>43343</v>
      </c>
      <c r="B60" s="15">
        <f t="shared" si="0"/>
        <v>8</v>
      </c>
      <c r="C60" s="14">
        <f t="shared" si="1"/>
        <v>31</v>
      </c>
      <c r="D60" s="16" t="s">
        <v>156</v>
      </c>
      <c r="E60" s="17"/>
      <c r="F60" s="18"/>
      <c r="G60" s="19" t="s">
        <v>31</v>
      </c>
      <c r="H60" s="19">
        <v>1</v>
      </c>
      <c r="I60" s="19"/>
      <c r="J60" s="19">
        <v>11</v>
      </c>
      <c r="K60" s="19" t="s">
        <v>32</v>
      </c>
      <c r="L60" s="19">
        <v>1</v>
      </c>
      <c r="M60" s="19">
        <v>28</v>
      </c>
      <c r="N60" s="18"/>
      <c r="O60" s="19">
        <v>1</v>
      </c>
      <c r="P60" s="18">
        <v>731.85</v>
      </c>
      <c r="Q60" s="19" t="s">
        <v>157</v>
      </c>
      <c r="R60" s="19" t="s">
        <v>122</v>
      </c>
      <c r="S60" s="19"/>
      <c r="T60" s="19"/>
      <c r="U60" s="19"/>
      <c r="V60" s="18" t="s">
        <v>36</v>
      </c>
      <c r="W60" s="19" t="s">
        <v>87</v>
      </c>
      <c r="X60" s="18">
        <v>480.78</v>
      </c>
      <c r="Y60" s="18">
        <v>480.78399999999999</v>
      </c>
      <c r="Z60" s="19"/>
      <c r="AA60" s="21"/>
    </row>
    <row r="61" spans="1:27" x14ac:dyDescent="0.35">
      <c r="A61" s="13">
        <v>43343</v>
      </c>
      <c r="B61" s="15">
        <f t="shared" si="0"/>
        <v>8</v>
      </c>
      <c r="C61" s="14">
        <f t="shared" si="1"/>
        <v>31</v>
      </c>
      <c r="D61" s="16" t="s">
        <v>175</v>
      </c>
      <c r="E61" s="17"/>
      <c r="F61" s="18"/>
      <c r="G61" s="19" t="s">
        <v>84</v>
      </c>
      <c r="H61" s="19">
        <v>1</v>
      </c>
      <c r="I61" s="19"/>
      <c r="J61" s="19">
        <v>11</v>
      </c>
      <c r="K61" s="19" t="s">
        <v>32</v>
      </c>
      <c r="L61" s="19">
        <v>1</v>
      </c>
      <c r="M61" s="19">
        <v>63</v>
      </c>
      <c r="N61" s="18"/>
      <c r="O61" s="19">
        <v>1</v>
      </c>
      <c r="P61" s="18">
        <v>316</v>
      </c>
      <c r="Q61" s="19" t="s">
        <v>176</v>
      </c>
      <c r="R61" s="19" t="s">
        <v>173</v>
      </c>
      <c r="S61" s="19"/>
      <c r="T61" s="19"/>
      <c r="U61" s="19"/>
      <c r="V61" s="18" t="s">
        <v>36</v>
      </c>
      <c r="W61" s="19" t="s">
        <v>129</v>
      </c>
      <c r="X61" s="18">
        <v>279.92</v>
      </c>
      <c r="Y61" s="18">
        <v>279.92700000000002</v>
      </c>
      <c r="Z61" s="19"/>
      <c r="AA61" s="21"/>
    </row>
    <row r="62" spans="1:27" x14ac:dyDescent="0.35">
      <c r="A62" s="13">
        <v>43343</v>
      </c>
      <c r="B62" s="15">
        <f t="shared" si="0"/>
        <v>8</v>
      </c>
      <c r="C62" s="14">
        <f t="shared" si="1"/>
        <v>31</v>
      </c>
      <c r="D62" s="16" t="s">
        <v>187</v>
      </c>
      <c r="E62" s="17"/>
      <c r="F62" s="18"/>
      <c r="G62" s="19" t="s">
        <v>31</v>
      </c>
      <c r="H62" s="19">
        <v>1</v>
      </c>
      <c r="I62" s="19"/>
      <c r="J62" s="19">
        <v>11</v>
      </c>
      <c r="K62" s="19" t="s">
        <v>32</v>
      </c>
      <c r="L62" s="19">
        <v>1</v>
      </c>
      <c r="M62" s="19">
        <v>21</v>
      </c>
      <c r="N62" s="18"/>
      <c r="O62" s="19">
        <v>1</v>
      </c>
      <c r="P62" s="18">
        <v>630</v>
      </c>
      <c r="Q62" s="19" t="s">
        <v>188</v>
      </c>
      <c r="R62" s="19" t="s">
        <v>189</v>
      </c>
      <c r="S62" s="19"/>
      <c r="T62" s="19"/>
      <c r="U62" s="19"/>
      <c r="V62" s="18" t="s">
        <v>36</v>
      </c>
      <c r="W62" s="19" t="s">
        <v>155</v>
      </c>
      <c r="X62" s="18">
        <v>402.77</v>
      </c>
      <c r="Y62" s="18">
        <v>402.77699999999999</v>
      </c>
      <c r="Z62" s="19"/>
      <c r="AA62" s="21"/>
    </row>
    <row r="63" spans="1:27" x14ac:dyDescent="0.35">
      <c r="A63" s="13">
        <v>43343</v>
      </c>
      <c r="B63" s="15">
        <f t="shared" si="0"/>
        <v>8</v>
      </c>
      <c r="C63" s="14">
        <f t="shared" si="1"/>
        <v>31</v>
      </c>
      <c r="D63" s="16" t="s">
        <v>190</v>
      </c>
      <c r="E63" s="17"/>
      <c r="F63" s="18"/>
      <c r="G63" s="19" t="s">
        <v>31</v>
      </c>
      <c r="H63" s="19">
        <v>1</v>
      </c>
      <c r="I63" s="19"/>
      <c r="J63" s="19">
        <v>11</v>
      </c>
      <c r="K63" s="19" t="s">
        <v>32</v>
      </c>
      <c r="L63" s="19">
        <v>1</v>
      </c>
      <c r="M63" s="19">
        <v>42</v>
      </c>
      <c r="N63" s="18"/>
      <c r="O63" s="19">
        <v>1</v>
      </c>
      <c r="P63" s="18">
        <v>840</v>
      </c>
      <c r="Q63" s="19" t="s">
        <v>191</v>
      </c>
      <c r="R63" s="19" t="s">
        <v>122</v>
      </c>
      <c r="S63" s="19"/>
      <c r="T63" s="19"/>
      <c r="U63" s="19"/>
      <c r="V63" s="18" t="s">
        <v>36</v>
      </c>
      <c r="W63" s="19" t="s">
        <v>87</v>
      </c>
      <c r="X63" s="18">
        <v>517.78</v>
      </c>
      <c r="Y63" s="18">
        <v>517.78700000000003</v>
      </c>
      <c r="Z63" s="19"/>
      <c r="AA63" s="21"/>
    </row>
    <row r="64" spans="1:27" x14ac:dyDescent="0.35">
      <c r="A64" s="13">
        <v>43343</v>
      </c>
      <c r="B64" s="15">
        <f t="shared" si="0"/>
        <v>8</v>
      </c>
      <c r="C64" s="14">
        <f t="shared" si="1"/>
        <v>31</v>
      </c>
      <c r="D64" s="16" t="s">
        <v>195</v>
      </c>
      <c r="E64" s="17"/>
      <c r="F64" s="18"/>
      <c r="G64" s="19" t="s">
        <v>84</v>
      </c>
      <c r="H64" s="19">
        <v>1</v>
      </c>
      <c r="I64" s="19"/>
      <c r="J64" s="19">
        <v>11</v>
      </c>
      <c r="K64" s="19" t="s">
        <v>32</v>
      </c>
      <c r="L64" s="19">
        <v>1</v>
      </c>
      <c r="M64" s="19">
        <v>63</v>
      </c>
      <c r="N64" s="18"/>
      <c r="O64" s="19">
        <v>1</v>
      </c>
      <c r="P64" s="18">
        <v>419</v>
      </c>
      <c r="Q64" s="19" t="s">
        <v>196</v>
      </c>
      <c r="R64" s="19" t="s">
        <v>57</v>
      </c>
      <c r="S64" s="19"/>
      <c r="T64" s="19"/>
      <c r="U64" s="19"/>
      <c r="V64" s="18" t="s">
        <v>36</v>
      </c>
      <c r="W64" s="19" t="s">
        <v>87</v>
      </c>
      <c r="X64" s="18">
        <v>268.68</v>
      </c>
      <c r="Y64" s="18">
        <v>268.68599999999998</v>
      </c>
      <c r="Z64" s="19"/>
      <c r="AA64" s="21"/>
    </row>
    <row r="65" spans="1:27" x14ac:dyDescent="0.35">
      <c r="A65" s="13">
        <v>43347</v>
      </c>
      <c r="B65" s="14">
        <f t="shared" si="0"/>
        <v>9</v>
      </c>
      <c r="C65" s="14">
        <f t="shared" si="1"/>
        <v>4</v>
      </c>
      <c r="D65" s="16" t="s">
        <v>220</v>
      </c>
      <c r="E65" s="17"/>
      <c r="F65" s="17"/>
      <c r="G65" s="19" t="s">
        <v>31</v>
      </c>
      <c r="H65" s="19">
        <v>2</v>
      </c>
      <c r="I65" s="19"/>
      <c r="J65" s="19">
        <v>11</v>
      </c>
      <c r="K65" s="19" t="s">
        <v>32</v>
      </c>
      <c r="L65" s="19">
        <v>1</v>
      </c>
      <c r="M65" s="19">
        <v>1</v>
      </c>
      <c r="N65" s="17"/>
      <c r="O65" s="19">
        <v>2</v>
      </c>
      <c r="P65" s="17">
        <v>340</v>
      </c>
      <c r="Q65" s="19" t="s">
        <v>90</v>
      </c>
      <c r="R65" s="19" t="s">
        <v>35</v>
      </c>
      <c r="S65" s="19"/>
      <c r="T65" s="19"/>
      <c r="U65" s="19"/>
      <c r="V65" s="17" t="s">
        <v>204</v>
      </c>
      <c r="W65" s="19" t="s">
        <v>91</v>
      </c>
      <c r="X65" s="17">
        <v>297.64</v>
      </c>
      <c r="Y65" s="17">
        <v>297.65100000000001</v>
      </c>
      <c r="Z65" s="19"/>
      <c r="AA65" s="20"/>
    </row>
    <row r="66" spans="1:27" x14ac:dyDescent="0.35">
      <c r="A66" s="13">
        <v>43347</v>
      </c>
      <c r="B66" s="15">
        <f t="shared" si="0"/>
        <v>9</v>
      </c>
      <c r="C66" s="14">
        <f t="shared" si="1"/>
        <v>4</v>
      </c>
      <c r="D66" s="16" t="s">
        <v>222</v>
      </c>
      <c r="E66" s="17"/>
      <c r="F66" s="18"/>
      <c r="G66" s="19" t="s">
        <v>31</v>
      </c>
      <c r="H66" s="19">
        <v>1</v>
      </c>
      <c r="I66" s="19"/>
      <c r="J66" s="19">
        <v>11</v>
      </c>
      <c r="K66" s="19" t="s">
        <v>32</v>
      </c>
      <c r="L66" s="19">
        <v>1</v>
      </c>
      <c r="M66" s="19">
        <v>12</v>
      </c>
      <c r="N66" s="18"/>
      <c r="O66" s="19">
        <v>1</v>
      </c>
      <c r="P66" s="18">
        <v>746</v>
      </c>
      <c r="Q66" s="19" t="s">
        <v>223</v>
      </c>
      <c r="R66" s="19" t="s">
        <v>44</v>
      </c>
      <c r="S66" s="19"/>
      <c r="T66" s="19"/>
      <c r="U66" s="19"/>
      <c r="V66" s="18" t="s">
        <v>204</v>
      </c>
      <c r="W66" s="19" t="s">
        <v>224</v>
      </c>
      <c r="X66" s="18">
        <v>459.14</v>
      </c>
      <c r="Y66" s="18">
        <v>443.66699999999997</v>
      </c>
      <c r="Z66" s="19"/>
      <c r="AA66" s="21"/>
    </row>
    <row r="67" spans="1:27" x14ac:dyDescent="0.35">
      <c r="A67" s="13">
        <v>43347</v>
      </c>
      <c r="B67" s="15">
        <f t="shared" si="0"/>
        <v>9</v>
      </c>
      <c r="C67" s="14">
        <f t="shared" si="1"/>
        <v>4</v>
      </c>
      <c r="D67" s="16" t="s">
        <v>230</v>
      </c>
      <c r="E67" s="17"/>
      <c r="F67" s="18"/>
      <c r="G67" s="19" t="s">
        <v>31</v>
      </c>
      <c r="H67" s="19">
        <v>1</v>
      </c>
      <c r="I67" s="19"/>
      <c r="J67" s="19">
        <v>11</v>
      </c>
      <c r="K67" s="19" t="s">
        <v>32</v>
      </c>
      <c r="L67" s="19">
        <v>1</v>
      </c>
      <c r="M67" s="19">
        <v>12</v>
      </c>
      <c r="N67" s="18"/>
      <c r="O67" s="19">
        <v>1</v>
      </c>
      <c r="P67" s="18">
        <v>820</v>
      </c>
      <c r="Q67" s="19" t="s">
        <v>231</v>
      </c>
      <c r="R67" s="19" t="s">
        <v>35</v>
      </c>
      <c r="S67" s="19"/>
      <c r="T67" s="19"/>
      <c r="U67" s="19"/>
      <c r="V67" s="18" t="s">
        <v>204</v>
      </c>
      <c r="W67" s="19" t="s">
        <v>232</v>
      </c>
      <c r="X67" s="18">
        <v>541.94000000000005</v>
      </c>
      <c r="Y67" s="18">
        <v>541.947</v>
      </c>
      <c r="Z67" s="19"/>
      <c r="AA67" s="21"/>
    </row>
    <row r="68" spans="1:27" x14ac:dyDescent="0.35">
      <c r="A68" s="13">
        <v>43347</v>
      </c>
      <c r="B68" s="15">
        <f t="shared" si="0"/>
        <v>9</v>
      </c>
      <c r="C68" s="14">
        <f t="shared" si="1"/>
        <v>4</v>
      </c>
      <c r="D68" s="16" t="s">
        <v>233</v>
      </c>
      <c r="E68" s="17"/>
      <c r="F68" s="18"/>
      <c r="G68" s="19" t="s">
        <v>31</v>
      </c>
      <c r="H68" s="19">
        <v>1</v>
      </c>
      <c r="I68" s="19"/>
      <c r="J68" s="19">
        <v>11</v>
      </c>
      <c r="K68" s="19" t="s">
        <v>32</v>
      </c>
      <c r="L68" s="19">
        <v>1</v>
      </c>
      <c r="M68" s="19">
        <v>12</v>
      </c>
      <c r="N68" s="18"/>
      <c r="O68" s="19">
        <v>1</v>
      </c>
      <c r="P68" s="18">
        <v>511.2</v>
      </c>
      <c r="Q68" s="19" t="s">
        <v>234</v>
      </c>
      <c r="R68" s="19" t="s">
        <v>35</v>
      </c>
      <c r="S68" s="19"/>
      <c r="T68" s="19"/>
      <c r="U68" s="19"/>
      <c r="V68" s="18" t="s">
        <v>204</v>
      </c>
      <c r="W68" s="19" t="s">
        <v>229</v>
      </c>
      <c r="X68" s="18">
        <v>509.48</v>
      </c>
      <c r="Y68" s="18">
        <v>509.49</v>
      </c>
      <c r="Z68" s="19"/>
      <c r="AA68" s="21"/>
    </row>
    <row r="69" spans="1:27" x14ac:dyDescent="0.35">
      <c r="A69" s="13">
        <v>43347</v>
      </c>
      <c r="B69" s="15">
        <f t="shared" si="0"/>
        <v>9</v>
      </c>
      <c r="C69" s="14">
        <f t="shared" si="1"/>
        <v>4</v>
      </c>
      <c r="D69" s="16" t="s">
        <v>242</v>
      </c>
      <c r="E69" s="17"/>
      <c r="F69" s="18"/>
      <c r="G69" s="19" t="s">
        <v>31</v>
      </c>
      <c r="H69" s="19">
        <v>1</v>
      </c>
      <c r="I69" s="19"/>
      <c r="J69" s="19">
        <v>11</v>
      </c>
      <c r="K69" s="19" t="s">
        <v>32</v>
      </c>
      <c r="L69" s="19">
        <v>1</v>
      </c>
      <c r="M69" s="19">
        <v>37</v>
      </c>
      <c r="N69" s="18"/>
      <c r="O69" s="19">
        <v>1</v>
      </c>
      <c r="P69" s="18">
        <v>422</v>
      </c>
      <c r="Q69" s="19" t="s">
        <v>243</v>
      </c>
      <c r="R69" s="19" t="s">
        <v>35</v>
      </c>
      <c r="S69" s="19"/>
      <c r="T69" s="19"/>
      <c r="U69" s="19"/>
      <c r="V69" s="18" t="s">
        <v>204</v>
      </c>
      <c r="W69" s="19" t="s">
        <v>232</v>
      </c>
      <c r="X69" s="18">
        <v>251.84</v>
      </c>
      <c r="Y69" s="18">
        <v>251.846</v>
      </c>
      <c r="Z69" s="19"/>
      <c r="AA69" s="21"/>
    </row>
    <row r="70" spans="1:27" x14ac:dyDescent="0.35">
      <c r="A70" s="13">
        <v>43347</v>
      </c>
      <c r="B70" s="15">
        <f t="shared" ref="B70:B133" si="2">MONTH(A70)</f>
        <v>9</v>
      </c>
      <c r="C70" s="14">
        <f t="shared" ref="C70:C133" si="3">DAY(A70)</f>
        <v>4</v>
      </c>
      <c r="D70" s="16" t="s">
        <v>248</v>
      </c>
      <c r="E70" s="17"/>
      <c r="F70" s="18"/>
      <c r="G70" s="19" t="s">
        <v>31</v>
      </c>
      <c r="H70" s="19">
        <v>1</v>
      </c>
      <c r="I70" s="19"/>
      <c r="J70" s="19">
        <v>11</v>
      </c>
      <c r="K70" s="19" t="s">
        <v>32</v>
      </c>
      <c r="L70" s="19">
        <v>1</v>
      </c>
      <c r="M70" s="19">
        <v>43</v>
      </c>
      <c r="N70" s="18"/>
      <c r="O70" s="19">
        <v>1</v>
      </c>
      <c r="P70" s="18">
        <v>289.2</v>
      </c>
      <c r="Q70" s="19" t="s">
        <v>250</v>
      </c>
      <c r="R70" s="19" t="s">
        <v>44</v>
      </c>
      <c r="S70" s="19"/>
      <c r="T70" s="19"/>
      <c r="U70" s="19"/>
      <c r="V70" s="18" t="s">
        <v>204</v>
      </c>
      <c r="W70" s="19" t="s">
        <v>251</v>
      </c>
      <c r="X70" s="18">
        <v>273.5</v>
      </c>
      <c r="Y70" s="18">
        <v>273.51</v>
      </c>
      <c r="Z70" s="19"/>
      <c r="AA70" s="21"/>
    </row>
    <row r="71" spans="1:27" x14ac:dyDescent="0.35">
      <c r="A71" s="13">
        <v>43347</v>
      </c>
      <c r="B71" s="15">
        <f t="shared" si="2"/>
        <v>9</v>
      </c>
      <c r="C71" s="14">
        <f t="shared" si="3"/>
        <v>4</v>
      </c>
      <c r="D71" s="16" t="s">
        <v>260</v>
      </c>
      <c r="E71" s="17"/>
      <c r="F71" s="18"/>
      <c r="G71" s="19" t="s">
        <v>31</v>
      </c>
      <c r="H71" s="19">
        <v>1</v>
      </c>
      <c r="I71" s="19"/>
      <c r="J71" s="19">
        <v>11</v>
      </c>
      <c r="K71" s="19" t="s">
        <v>32</v>
      </c>
      <c r="L71" s="19">
        <v>1</v>
      </c>
      <c r="M71" s="19">
        <v>39</v>
      </c>
      <c r="N71" s="18"/>
      <c r="O71" s="19">
        <v>1</v>
      </c>
      <c r="P71" s="18">
        <v>282</v>
      </c>
      <c r="Q71" s="19" t="s">
        <v>261</v>
      </c>
      <c r="R71" s="19" t="s">
        <v>44</v>
      </c>
      <c r="S71" s="19"/>
      <c r="T71" s="19"/>
      <c r="U71" s="19"/>
      <c r="V71" s="18" t="s">
        <v>204</v>
      </c>
      <c r="W71" s="19" t="s">
        <v>101</v>
      </c>
      <c r="X71" s="18">
        <v>273.5</v>
      </c>
      <c r="Y71" s="18">
        <v>273.51</v>
      </c>
      <c r="Z71" s="19"/>
      <c r="AA71" s="21"/>
    </row>
    <row r="72" spans="1:27" x14ac:dyDescent="0.35">
      <c r="A72" s="13">
        <v>43347</v>
      </c>
      <c r="B72" s="15">
        <f t="shared" si="2"/>
        <v>9</v>
      </c>
      <c r="C72" s="14">
        <f t="shared" si="3"/>
        <v>4</v>
      </c>
      <c r="D72" s="16" t="s">
        <v>265</v>
      </c>
      <c r="E72" s="17"/>
      <c r="F72" s="18"/>
      <c r="G72" s="19" t="s">
        <v>31</v>
      </c>
      <c r="H72" s="19">
        <v>1</v>
      </c>
      <c r="I72" s="19"/>
      <c r="J72" s="19">
        <v>11</v>
      </c>
      <c r="K72" s="19" t="s">
        <v>32</v>
      </c>
      <c r="L72" s="19">
        <v>1</v>
      </c>
      <c r="M72" s="19">
        <v>18</v>
      </c>
      <c r="N72" s="18"/>
      <c r="O72" s="19">
        <v>1</v>
      </c>
      <c r="P72" s="18">
        <v>357.2</v>
      </c>
      <c r="Q72" s="19" t="s">
        <v>266</v>
      </c>
      <c r="R72" s="19" t="s">
        <v>264</v>
      </c>
      <c r="S72" s="19"/>
      <c r="T72" s="19"/>
      <c r="U72" s="19"/>
      <c r="V72" s="18" t="s">
        <v>204</v>
      </c>
      <c r="W72" s="19" t="s">
        <v>267</v>
      </c>
      <c r="X72" s="18">
        <v>376.17</v>
      </c>
      <c r="Y72" s="18">
        <v>376.17099999999999</v>
      </c>
      <c r="Z72" s="19"/>
      <c r="AA72" s="21"/>
    </row>
    <row r="73" spans="1:27" x14ac:dyDescent="0.35">
      <c r="A73" s="13">
        <v>43347</v>
      </c>
      <c r="B73" s="15">
        <f t="shared" si="2"/>
        <v>9</v>
      </c>
      <c r="C73" s="14">
        <f t="shared" si="3"/>
        <v>4</v>
      </c>
      <c r="D73" s="16" t="s">
        <v>268</v>
      </c>
      <c r="E73" s="17"/>
      <c r="F73" s="18"/>
      <c r="G73" s="19" t="s">
        <v>31</v>
      </c>
      <c r="H73" s="19">
        <v>1</v>
      </c>
      <c r="I73" s="19"/>
      <c r="J73" s="19">
        <v>11</v>
      </c>
      <c r="K73" s="19" t="s">
        <v>32</v>
      </c>
      <c r="L73" s="19">
        <v>1</v>
      </c>
      <c r="M73" s="19">
        <v>42</v>
      </c>
      <c r="N73" s="18"/>
      <c r="O73" s="19">
        <v>1</v>
      </c>
      <c r="P73" s="18">
        <v>465</v>
      </c>
      <c r="Q73" s="19" t="s">
        <v>269</v>
      </c>
      <c r="R73" s="19" t="s">
        <v>57</v>
      </c>
      <c r="S73" s="19"/>
      <c r="T73" s="19"/>
      <c r="U73" s="19"/>
      <c r="V73" s="18" t="s">
        <v>204</v>
      </c>
      <c r="W73" s="19" t="s">
        <v>87</v>
      </c>
      <c r="X73" s="18">
        <v>310.68</v>
      </c>
      <c r="Y73" s="18">
        <v>310.68900000000002</v>
      </c>
      <c r="Z73" s="19"/>
      <c r="AA73" s="21"/>
    </row>
    <row r="74" spans="1:27" x14ac:dyDescent="0.35">
      <c r="A74" s="13">
        <v>43347</v>
      </c>
      <c r="B74" s="15">
        <f t="shared" si="2"/>
        <v>9</v>
      </c>
      <c r="C74" s="14">
        <f t="shared" si="3"/>
        <v>4</v>
      </c>
      <c r="D74" s="16" t="s">
        <v>270</v>
      </c>
      <c r="E74" s="17"/>
      <c r="F74" s="18"/>
      <c r="G74" s="19" t="s">
        <v>271</v>
      </c>
      <c r="H74" s="19">
        <v>1</v>
      </c>
      <c r="I74" s="19"/>
      <c r="J74" s="19">
        <v>11</v>
      </c>
      <c r="K74" s="19" t="s">
        <v>32</v>
      </c>
      <c r="L74" s="19">
        <v>1</v>
      </c>
      <c r="M74" s="19"/>
      <c r="N74" s="18"/>
      <c r="O74" s="19">
        <v>1</v>
      </c>
      <c r="P74" s="18">
        <v>634</v>
      </c>
      <c r="Q74" s="19" t="s">
        <v>272</v>
      </c>
      <c r="R74" s="19" t="s">
        <v>273</v>
      </c>
      <c r="S74" s="19"/>
      <c r="T74" s="19"/>
      <c r="U74" s="19"/>
      <c r="V74" s="18" t="s">
        <v>204</v>
      </c>
      <c r="W74" s="19" t="s">
        <v>274</v>
      </c>
      <c r="X74" s="18">
        <v>393.9</v>
      </c>
      <c r="Y74" s="18">
        <v>393.90300000000002</v>
      </c>
      <c r="Z74" s="19"/>
      <c r="AA74" s="21"/>
    </row>
    <row r="75" spans="1:27" x14ac:dyDescent="0.35">
      <c r="A75" s="13">
        <v>43347</v>
      </c>
      <c r="B75" s="15">
        <f t="shared" si="2"/>
        <v>9</v>
      </c>
      <c r="C75" s="14">
        <f t="shared" si="3"/>
        <v>4</v>
      </c>
      <c r="D75" s="16" t="s">
        <v>275</v>
      </c>
      <c r="E75" s="17"/>
      <c r="F75" s="18"/>
      <c r="G75" s="19" t="s">
        <v>31</v>
      </c>
      <c r="H75" s="19">
        <v>1</v>
      </c>
      <c r="I75" s="19"/>
      <c r="J75" s="19">
        <v>11</v>
      </c>
      <c r="K75" s="19" t="s">
        <v>32</v>
      </c>
      <c r="L75" s="19">
        <v>1</v>
      </c>
      <c r="M75" s="19">
        <v>84</v>
      </c>
      <c r="N75" s="18"/>
      <c r="O75" s="19">
        <v>1</v>
      </c>
      <c r="P75" s="18">
        <v>850</v>
      </c>
      <c r="Q75" s="19" t="s">
        <v>276</v>
      </c>
      <c r="R75" s="19" t="s">
        <v>104</v>
      </c>
      <c r="S75" s="19"/>
      <c r="T75" s="19"/>
      <c r="U75" s="19"/>
      <c r="V75" s="18" t="s">
        <v>204</v>
      </c>
      <c r="W75" s="19" t="s">
        <v>232</v>
      </c>
      <c r="X75" s="18">
        <v>510.63</v>
      </c>
      <c r="Y75" s="18">
        <v>510.63900000000001</v>
      </c>
      <c r="Z75" s="19"/>
      <c r="AA75" s="21"/>
    </row>
    <row r="76" spans="1:27" x14ac:dyDescent="0.35">
      <c r="A76" s="13">
        <v>43347</v>
      </c>
      <c r="B76" s="15">
        <f t="shared" si="2"/>
        <v>9</v>
      </c>
      <c r="C76" s="14">
        <f t="shared" si="3"/>
        <v>4</v>
      </c>
      <c r="D76" s="16" t="s">
        <v>286</v>
      </c>
      <c r="E76" s="17"/>
      <c r="F76" s="18"/>
      <c r="G76" s="19" t="s">
        <v>31</v>
      </c>
      <c r="H76" s="19">
        <v>1</v>
      </c>
      <c r="I76" s="19"/>
      <c r="J76" s="19">
        <v>11</v>
      </c>
      <c r="K76" s="19" t="s">
        <v>32</v>
      </c>
      <c r="L76" s="19">
        <v>1</v>
      </c>
      <c r="M76" s="19">
        <v>12</v>
      </c>
      <c r="N76" s="18"/>
      <c r="O76" s="19">
        <v>1</v>
      </c>
      <c r="P76" s="18">
        <v>327.2</v>
      </c>
      <c r="Q76" s="19" t="s">
        <v>287</v>
      </c>
      <c r="R76" s="19" t="s">
        <v>44</v>
      </c>
      <c r="S76" s="19"/>
      <c r="T76" s="19"/>
      <c r="U76" s="19"/>
      <c r="V76" s="18" t="s">
        <v>204</v>
      </c>
      <c r="W76" s="19" t="s">
        <v>288</v>
      </c>
      <c r="X76" s="18">
        <v>281.22000000000003</v>
      </c>
      <c r="Y76" s="18">
        <v>281.226</v>
      </c>
      <c r="Z76" s="19"/>
      <c r="AA76" s="21"/>
    </row>
    <row r="77" spans="1:27" x14ac:dyDescent="0.35">
      <c r="A77" s="13">
        <v>43347</v>
      </c>
      <c r="B77" s="15">
        <f t="shared" si="2"/>
        <v>9</v>
      </c>
      <c r="C77" s="14">
        <f t="shared" si="3"/>
        <v>4</v>
      </c>
      <c r="D77" s="16" t="s">
        <v>308</v>
      </c>
      <c r="E77" s="17"/>
      <c r="F77" s="18"/>
      <c r="G77" s="19" t="s">
        <v>31</v>
      </c>
      <c r="H77" s="19">
        <v>1</v>
      </c>
      <c r="I77" s="19"/>
      <c r="J77" s="19">
        <v>11</v>
      </c>
      <c r="K77" s="19" t="s">
        <v>32</v>
      </c>
      <c r="L77" s="19">
        <v>1</v>
      </c>
      <c r="M77" s="19">
        <v>12</v>
      </c>
      <c r="N77" s="18"/>
      <c r="O77" s="19">
        <v>1</v>
      </c>
      <c r="P77" s="18">
        <v>475</v>
      </c>
      <c r="Q77" s="19" t="s">
        <v>309</v>
      </c>
      <c r="R77" s="19" t="s">
        <v>57</v>
      </c>
      <c r="S77" s="19"/>
      <c r="T77" s="19"/>
      <c r="U77" s="19"/>
      <c r="V77" s="18" t="s">
        <v>204</v>
      </c>
      <c r="W77" s="19" t="s">
        <v>251</v>
      </c>
      <c r="X77" s="18">
        <v>313.37</v>
      </c>
      <c r="Y77" s="18">
        <v>313.37900000000002</v>
      </c>
      <c r="Z77" s="19"/>
      <c r="AA77" s="21"/>
    </row>
    <row r="78" spans="1:27" x14ac:dyDescent="0.35">
      <c r="A78" s="13">
        <v>43347</v>
      </c>
      <c r="B78" s="15">
        <f t="shared" si="2"/>
        <v>9</v>
      </c>
      <c r="C78" s="14">
        <f t="shared" si="3"/>
        <v>4</v>
      </c>
      <c r="D78" s="16" t="s">
        <v>310</v>
      </c>
      <c r="E78" s="17"/>
      <c r="F78" s="18"/>
      <c r="G78" s="19" t="s">
        <v>31</v>
      </c>
      <c r="H78" s="19">
        <v>1</v>
      </c>
      <c r="I78" s="19"/>
      <c r="J78" s="19">
        <v>11</v>
      </c>
      <c r="K78" s="19" t="s">
        <v>32</v>
      </c>
      <c r="L78" s="19">
        <v>1</v>
      </c>
      <c r="M78" s="19">
        <v>16</v>
      </c>
      <c r="N78" s="18"/>
      <c r="O78" s="19">
        <v>1</v>
      </c>
      <c r="P78" s="18">
        <v>584.4</v>
      </c>
      <c r="Q78" s="19" t="s">
        <v>149</v>
      </c>
      <c r="R78" s="19" t="s">
        <v>35</v>
      </c>
      <c r="S78" s="19"/>
      <c r="T78" s="19"/>
      <c r="U78" s="19"/>
      <c r="V78" s="18" t="s">
        <v>204</v>
      </c>
      <c r="W78" s="19" t="s">
        <v>129</v>
      </c>
      <c r="X78" s="18">
        <v>572.14</v>
      </c>
      <c r="Y78" s="18">
        <v>540.74800000000005</v>
      </c>
      <c r="Z78" s="19"/>
      <c r="AA78" s="21"/>
    </row>
    <row r="79" spans="1:27" x14ac:dyDescent="0.35">
      <c r="A79" s="13">
        <v>43347</v>
      </c>
      <c r="B79" s="15">
        <f t="shared" si="2"/>
        <v>9</v>
      </c>
      <c r="C79" s="14">
        <f t="shared" si="3"/>
        <v>4</v>
      </c>
      <c r="D79" s="16" t="s">
        <v>321</v>
      </c>
      <c r="E79" s="17"/>
      <c r="F79" s="18"/>
      <c r="G79" s="19" t="s">
        <v>31</v>
      </c>
      <c r="H79" s="19">
        <v>1</v>
      </c>
      <c r="I79" s="19"/>
      <c r="J79" s="19">
        <v>11</v>
      </c>
      <c r="K79" s="19" t="s">
        <v>32</v>
      </c>
      <c r="L79" s="19">
        <v>1</v>
      </c>
      <c r="M79" s="19">
        <v>17</v>
      </c>
      <c r="N79" s="18"/>
      <c r="O79" s="19">
        <v>1</v>
      </c>
      <c r="P79" s="18">
        <v>415.8</v>
      </c>
      <c r="Q79" s="19" t="s">
        <v>322</v>
      </c>
      <c r="R79" s="19" t="s">
        <v>122</v>
      </c>
      <c r="S79" s="19"/>
      <c r="T79" s="19"/>
      <c r="U79" s="19"/>
      <c r="V79" s="18" t="s">
        <v>204</v>
      </c>
      <c r="W79" s="19" t="s">
        <v>323</v>
      </c>
      <c r="X79" s="18">
        <v>495.67</v>
      </c>
      <c r="Y79" s="18">
        <v>495.67399999999998</v>
      </c>
      <c r="Z79" s="19"/>
      <c r="AA79" s="21"/>
    </row>
    <row r="80" spans="1:27" x14ac:dyDescent="0.35">
      <c r="A80" s="13">
        <v>43347</v>
      </c>
      <c r="B80" s="15">
        <f t="shared" si="2"/>
        <v>9</v>
      </c>
      <c r="C80" s="14">
        <f t="shared" si="3"/>
        <v>4</v>
      </c>
      <c r="D80" s="16" t="s">
        <v>335</v>
      </c>
      <c r="E80" s="17"/>
      <c r="F80" s="18"/>
      <c r="G80" s="19" t="s">
        <v>31</v>
      </c>
      <c r="H80" s="19">
        <v>1</v>
      </c>
      <c r="I80" s="19"/>
      <c r="J80" s="19">
        <v>11</v>
      </c>
      <c r="K80" s="19" t="s">
        <v>32</v>
      </c>
      <c r="L80" s="19">
        <v>1</v>
      </c>
      <c r="M80" s="19">
        <v>19</v>
      </c>
      <c r="N80" s="18"/>
      <c r="O80" s="19">
        <v>1</v>
      </c>
      <c r="P80" s="18">
        <v>496.4</v>
      </c>
      <c r="Q80" s="19" t="s">
        <v>336</v>
      </c>
      <c r="R80" s="19" t="s">
        <v>35</v>
      </c>
      <c r="S80" s="19"/>
      <c r="T80" s="19"/>
      <c r="U80" s="19"/>
      <c r="V80" s="18" t="s">
        <v>204</v>
      </c>
      <c r="W80" s="19" t="s">
        <v>91</v>
      </c>
      <c r="X80" s="18">
        <v>505.04</v>
      </c>
      <c r="Y80" s="18">
        <v>505.04899999999998</v>
      </c>
      <c r="Z80" s="19"/>
      <c r="AA80" s="21"/>
    </row>
    <row r="81" spans="1:27" x14ac:dyDescent="0.35">
      <c r="A81" s="13">
        <v>43347</v>
      </c>
      <c r="B81" s="15">
        <f t="shared" si="2"/>
        <v>9</v>
      </c>
      <c r="C81" s="14">
        <f t="shared" si="3"/>
        <v>4</v>
      </c>
      <c r="D81" s="16" t="s">
        <v>343</v>
      </c>
      <c r="E81" s="17"/>
      <c r="F81" s="18"/>
      <c r="G81" s="19" t="s">
        <v>31</v>
      </c>
      <c r="H81" s="19">
        <v>1</v>
      </c>
      <c r="I81" s="19"/>
      <c r="J81" s="19">
        <v>11</v>
      </c>
      <c r="K81" s="19" t="s">
        <v>32</v>
      </c>
      <c r="L81" s="19">
        <v>1</v>
      </c>
      <c r="M81" s="19">
        <v>12</v>
      </c>
      <c r="N81" s="18"/>
      <c r="O81" s="19">
        <v>1</v>
      </c>
      <c r="P81" s="18">
        <v>578.15</v>
      </c>
      <c r="Q81" s="19" t="s">
        <v>344</v>
      </c>
      <c r="R81" s="19" t="s">
        <v>74</v>
      </c>
      <c r="S81" s="19"/>
      <c r="T81" s="19"/>
      <c r="U81" s="19"/>
      <c r="V81" s="18" t="s">
        <v>204</v>
      </c>
      <c r="W81" s="19" t="s">
        <v>345</v>
      </c>
      <c r="X81" s="18">
        <v>239.71</v>
      </c>
      <c r="Y81" s="18">
        <v>0</v>
      </c>
      <c r="Z81" s="19"/>
      <c r="AA81" s="21"/>
    </row>
    <row r="82" spans="1:27" x14ac:dyDescent="0.35">
      <c r="A82" s="13">
        <v>43347</v>
      </c>
      <c r="B82" s="15">
        <f t="shared" si="2"/>
        <v>9</v>
      </c>
      <c r="C82" s="14">
        <f t="shared" si="3"/>
        <v>4</v>
      </c>
      <c r="D82" s="16" t="s">
        <v>346</v>
      </c>
      <c r="E82" s="17"/>
      <c r="F82" s="18"/>
      <c r="G82" s="19" t="s">
        <v>31</v>
      </c>
      <c r="H82" s="19">
        <v>1</v>
      </c>
      <c r="I82" s="19"/>
      <c r="J82" s="19">
        <v>11</v>
      </c>
      <c r="K82" s="19" t="s">
        <v>32</v>
      </c>
      <c r="L82" s="19">
        <v>1</v>
      </c>
      <c r="M82" s="19">
        <v>12</v>
      </c>
      <c r="N82" s="18"/>
      <c r="O82" s="19">
        <v>1</v>
      </c>
      <c r="P82" s="18">
        <v>663</v>
      </c>
      <c r="Q82" s="19" t="s">
        <v>344</v>
      </c>
      <c r="R82" s="19" t="s">
        <v>74</v>
      </c>
      <c r="S82" s="19"/>
      <c r="T82" s="19"/>
      <c r="U82" s="19"/>
      <c r="V82" s="18" t="s">
        <v>204</v>
      </c>
      <c r="W82" s="19" t="s">
        <v>345</v>
      </c>
      <c r="X82" s="18">
        <v>435.4</v>
      </c>
      <c r="Y82" s="18">
        <v>0</v>
      </c>
      <c r="Z82" s="19"/>
      <c r="AA82" s="21"/>
    </row>
    <row r="83" spans="1:27" x14ac:dyDescent="0.35">
      <c r="A83" s="13">
        <v>43347</v>
      </c>
      <c r="B83" s="15">
        <f t="shared" si="2"/>
        <v>9</v>
      </c>
      <c r="C83" s="14">
        <f t="shared" si="3"/>
        <v>4</v>
      </c>
      <c r="D83" s="16" t="s">
        <v>220</v>
      </c>
      <c r="E83" s="17"/>
      <c r="F83" s="18"/>
      <c r="G83" s="19" t="s">
        <v>31</v>
      </c>
      <c r="H83" s="19">
        <v>2</v>
      </c>
      <c r="I83" s="19"/>
      <c r="J83" s="19">
        <v>11</v>
      </c>
      <c r="K83" s="19" t="s">
        <v>41</v>
      </c>
      <c r="L83" s="19">
        <v>1</v>
      </c>
      <c r="M83" s="19">
        <v>1</v>
      </c>
      <c r="N83" s="18"/>
      <c r="O83" s="19">
        <v>2</v>
      </c>
      <c r="P83" s="18">
        <v>340</v>
      </c>
      <c r="Q83" s="19" t="s">
        <v>90</v>
      </c>
      <c r="R83" s="19" t="s">
        <v>35</v>
      </c>
      <c r="S83" s="19"/>
      <c r="T83" s="19"/>
      <c r="U83" s="19"/>
      <c r="V83" s="18" t="s">
        <v>204</v>
      </c>
      <c r="W83" s="19" t="s">
        <v>91</v>
      </c>
      <c r="X83" s="18">
        <v>297.64</v>
      </c>
      <c r="Y83" s="18">
        <v>297.65100000000001</v>
      </c>
      <c r="Z83" s="19"/>
      <c r="AA83" s="21"/>
    </row>
    <row r="84" spans="1:27" x14ac:dyDescent="0.35">
      <c r="A84" s="13">
        <v>43347</v>
      </c>
      <c r="B84" s="15">
        <f t="shared" si="2"/>
        <v>9</v>
      </c>
      <c r="C84" s="14">
        <f t="shared" si="3"/>
        <v>4</v>
      </c>
      <c r="D84" s="16" t="s">
        <v>222</v>
      </c>
      <c r="E84" s="17"/>
      <c r="F84" s="18"/>
      <c r="G84" s="19" t="s">
        <v>31</v>
      </c>
      <c r="H84" s="19">
        <v>1</v>
      </c>
      <c r="I84" s="19"/>
      <c r="J84" s="19">
        <v>11</v>
      </c>
      <c r="K84" s="19" t="s">
        <v>41</v>
      </c>
      <c r="L84" s="19">
        <v>1</v>
      </c>
      <c r="M84" s="19">
        <v>12</v>
      </c>
      <c r="N84" s="18"/>
      <c r="O84" s="19">
        <v>1</v>
      </c>
      <c r="P84" s="18">
        <v>746</v>
      </c>
      <c r="Q84" s="19" t="s">
        <v>223</v>
      </c>
      <c r="R84" s="19" t="s">
        <v>44</v>
      </c>
      <c r="S84" s="19"/>
      <c r="T84" s="19"/>
      <c r="U84" s="19"/>
      <c r="V84" s="18" t="s">
        <v>204</v>
      </c>
      <c r="W84" s="19" t="s">
        <v>224</v>
      </c>
      <c r="X84" s="18">
        <v>459.14</v>
      </c>
      <c r="Y84" s="18">
        <v>443.66699999999997</v>
      </c>
      <c r="Z84" s="19"/>
      <c r="AA84" s="21"/>
    </row>
    <row r="85" spans="1:27" x14ac:dyDescent="0.35">
      <c r="A85" s="13">
        <v>43347</v>
      </c>
      <c r="B85" s="15">
        <f t="shared" si="2"/>
        <v>9</v>
      </c>
      <c r="C85" s="14">
        <f t="shared" si="3"/>
        <v>4</v>
      </c>
      <c r="D85" s="16" t="s">
        <v>230</v>
      </c>
      <c r="E85" s="17"/>
      <c r="F85" s="18"/>
      <c r="G85" s="19" t="s">
        <v>31</v>
      </c>
      <c r="H85" s="19">
        <v>1</v>
      </c>
      <c r="I85" s="19"/>
      <c r="J85" s="19">
        <v>11</v>
      </c>
      <c r="K85" s="19" t="s">
        <v>41</v>
      </c>
      <c r="L85" s="19">
        <v>1</v>
      </c>
      <c r="M85" s="19">
        <v>12</v>
      </c>
      <c r="N85" s="18"/>
      <c r="O85" s="19">
        <v>1</v>
      </c>
      <c r="P85" s="18">
        <v>820</v>
      </c>
      <c r="Q85" s="19" t="s">
        <v>231</v>
      </c>
      <c r="R85" s="19" t="s">
        <v>35</v>
      </c>
      <c r="S85" s="19"/>
      <c r="T85" s="19"/>
      <c r="U85" s="19"/>
      <c r="V85" s="18" t="s">
        <v>204</v>
      </c>
      <c r="W85" s="19" t="s">
        <v>232</v>
      </c>
      <c r="X85" s="18">
        <v>541.94000000000005</v>
      </c>
      <c r="Y85" s="18">
        <v>541.947</v>
      </c>
      <c r="Z85" s="19"/>
      <c r="AA85" s="21"/>
    </row>
    <row r="86" spans="1:27" x14ac:dyDescent="0.35">
      <c r="A86" s="13">
        <v>43347</v>
      </c>
      <c r="B86" s="15">
        <f t="shared" si="2"/>
        <v>9</v>
      </c>
      <c r="C86" s="14">
        <f t="shared" si="3"/>
        <v>4</v>
      </c>
      <c r="D86" s="16" t="s">
        <v>233</v>
      </c>
      <c r="E86" s="17"/>
      <c r="F86" s="18"/>
      <c r="G86" s="19" t="s">
        <v>31</v>
      </c>
      <c r="H86" s="19">
        <v>1</v>
      </c>
      <c r="I86" s="19"/>
      <c r="J86" s="19">
        <v>11</v>
      </c>
      <c r="K86" s="19" t="s">
        <v>41</v>
      </c>
      <c r="L86" s="19">
        <v>1</v>
      </c>
      <c r="M86" s="19">
        <v>12</v>
      </c>
      <c r="N86" s="18"/>
      <c r="O86" s="19">
        <v>1</v>
      </c>
      <c r="P86" s="18">
        <v>511.2</v>
      </c>
      <c r="Q86" s="19" t="s">
        <v>234</v>
      </c>
      <c r="R86" s="19" t="s">
        <v>35</v>
      </c>
      <c r="S86" s="19"/>
      <c r="T86" s="19"/>
      <c r="U86" s="19"/>
      <c r="V86" s="18" t="s">
        <v>204</v>
      </c>
      <c r="W86" s="19" t="s">
        <v>229</v>
      </c>
      <c r="X86" s="18">
        <v>509.48</v>
      </c>
      <c r="Y86" s="18">
        <v>509.49</v>
      </c>
      <c r="Z86" s="19"/>
      <c r="AA86" s="21"/>
    </row>
    <row r="87" spans="1:27" x14ac:dyDescent="0.35">
      <c r="A87" s="13">
        <v>43347</v>
      </c>
      <c r="B87" s="15">
        <f t="shared" si="2"/>
        <v>9</v>
      </c>
      <c r="C87" s="14">
        <f t="shared" si="3"/>
        <v>4</v>
      </c>
      <c r="D87" s="16" t="s">
        <v>248</v>
      </c>
      <c r="E87" s="17"/>
      <c r="F87" s="18"/>
      <c r="G87" s="19" t="s">
        <v>31</v>
      </c>
      <c r="H87" s="19">
        <v>1</v>
      </c>
      <c r="I87" s="19"/>
      <c r="J87" s="19">
        <v>11</v>
      </c>
      <c r="K87" s="19" t="s">
        <v>41</v>
      </c>
      <c r="L87" s="19">
        <v>1</v>
      </c>
      <c r="M87" s="19">
        <v>43</v>
      </c>
      <c r="N87" s="18"/>
      <c r="O87" s="19">
        <v>1</v>
      </c>
      <c r="P87" s="18">
        <v>289.2</v>
      </c>
      <c r="Q87" s="19" t="s">
        <v>250</v>
      </c>
      <c r="R87" s="19" t="s">
        <v>44</v>
      </c>
      <c r="S87" s="19"/>
      <c r="T87" s="19"/>
      <c r="U87" s="19"/>
      <c r="V87" s="18" t="s">
        <v>204</v>
      </c>
      <c r="W87" s="19" t="s">
        <v>251</v>
      </c>
      <c r="X87" s="18">
        <v>273.5</v>
      </c>
      <c r="Y87" s="18">
        <v>273.51</v>
      </c>
      <c r="Z87" s="19"/>
      <c r="AA87" s="21"/>
    </row>
    <row r="88" spans="1:27" x14ac:dyDescent="0.35">
      <c r="A88" s="13">
        <v>43347</v>
      </c>
      <c r="B88" s="15">
        <f t="shared" si="2"/>
        <v>9</v>
      </c>
      <c r="C88" s="14">
        <f t="shared" si="3"/>
        <v>4</v>
      </c>
      <c r="D88" s="16" t="s">
        <v>260</v>
      </c>
      <c r="E88" s="17"/>
      <c r="F88" s="18"/>
      <c r="G88" s="19" t="s">
        <v>31</v>
      </c>
      <c r="H88" s="19">
        <v>1</v>
      </c>
      <c r="I88" s="19"/>
      <c r="J88" s="19">
        <v>11</v>
      </c>
      <c r="K88" s="19" t="s">
        <v>41</v>
      </c>
      <c r="L88" s="19">
        <v>1</v>
      </c>
      <c r="M88" s="19">
        <v>39</v>
      </c>
      <c r="N88" s="18"/>
      <c r="O88" s="19">
        <v>1</v>
      </c>
      <c r="P88" s="18">
        <v>282</v>
      </c>
      <c r="Q88" s="19" t="s">
        <v>261</v>
      </c>
      <c r="R88" s="19" t="s">
        <v>44</v>
      </c>
      <c r="S88" s="19"/>
      <c r="T88" s="19"/>
      <c r="U88" s="19"/>
      <c r="V88" s="18" t="s">
        <v>204</v>
      </c>
      <c r="W88" s="19" t="s">
        <v>101</v>
      </c>
      <c r="X88" s="18">
        <v>273.5</v>
      </c>
      <c r="Y88" s="18">
        <v>273.51</v>
      </c>
      <c r="Z88" s="19"/>
      <c r="AA88" s="21"/>
    </row>
    <row r="89" spans="1:27" x14ac:dyDescent="0.35">
      <c r="A89" s="13">
        <v>43347</v>
      </c>
      <c r="B89" s="15">
        <f t="shared" si="2"/>
        <v>9</v>
      </c>
      <c r="C89" s="14">
        <f t="shared" si="3"/>
        <v>4</v>
      </c>
      <c r="D89" s="16" t="s">
        <v>265</v>
      </c>
      <c r="E89" s="17"/>
      <c r="F89" s="18"/>
      <c r="G89" s="19" t="s">
        <v>31</v>
      </c>
      <c r="H89" s="19">
        <v>1</v>
      </c>
      <c r="I89" s="19"/>
      <c r="J89" s="19">
        <v>11</v>
      </c>
      <c r="K89" s="19" t="s">
        <v>41</v>
      </c>
      <c r="L89" s="19">
        <v>1</v>
      </c>
      <c r="M89" s="19">
        <v>18</v>
      </c>
      <c r="N89" s="18"/>
      <c r="O89" s="19">
        <v>1</v>
      </c>
      <c r="P89" s="18">
        <v>357.2</v>
      </c>
      <c r="Q89" s="19" t="s">
        <v>266</v>
      </c>
      <c r="R89" s="19" t="s">
        <v>264</v>
      </c>
      <c r="S89" s="19"/>
      <c r="T89" s="19"/>
      <c r="U89" s="19"/>
      <c r="V89" s="18" t="s">
        <v>204</v>
      </c>
      <c r="W89" s="19" t="s">
        <v>267</v>
      </c>
      <c r="X89" s="18">
        <v>376.17</v>
      </c>
      <c r="Y89" s="18">
        <v>376.17099999999999</v>
      </c>
      <c r="Z89" s="19"/>
      <c r="AA89" s="21"/>
    </row>
    <row r="90" spans="1:27" x14ac:dyDescent="0.35">
      <c r="A90" s="13">
        <v>43347</v>
      </c>
      <c r="B90" s="15">
        <f t="shared" si="2"/>
        <v>9</v>
      </c>
      <c r="C90" s="14">
        <f t="shared" si="3"/>
        <v>4</v>
      </c>
      <c r="D90" s="16" t="s">
        <v>268</v>
      </c>
      <c r="E90" s="17"/>
      <c r="F90" s="18"/>
      <c r="G90" s="19" t="s">
        <v>31</v>
      </c>
      <c r="H90" s="19">
        <v>1</v>
      </c>
      <c r="I90" s="19"/>
      <c r="J90" s="19">
        <v>11</v>
      </c>
      <c r="K90" s="19" t="s">
        <v>41</v>
      </c>
      <c r="L90" s="19">
        <v>1</v>
      </c>
      <c r="M90" s="19">
        <v>42</v>
      </c>
      <c r="N90" s="18"/>
      <c r="O90" s="19">
        <v>1</v>
      </c>
      <c r="P90" s="18">
        <v>465</v>
      </c>
      <c r="Q90" s="19" t="s">
        <v>269</v>
      </c>
      <c r="R90" s="19" t="s">
        <v>57</v>
      </c>
      <c r="S90" s="19"/>
      <c r="T90" s="19"/>
      <c r="U90" s="19"/>
      <c r="V90" s="18" t="s">
        <v>204</v>
      </c>
      <c r="W90" s="19" t="s">
        <v>87</v>
      </c>
      <c r="X90" s="18">
        <v>310.68</v>
      </c>
      <c r="Y90" s="18">
        <v>310.68900000000002</v>
      </c>
      <c r="Z90" s="19"/>
      <c r="AA90" s="21"/>
    </row>
    <row r="91" spans="1:27" x14ac:dyDescent="0.35">
      <c r="A91" s="13">
        <v>43347</v>
      </c>
      <c r="B91" s="15">
        <f t="shared" si="2"/>
        <v>9</v>
      </c>
      <c r="C91" s="14">
        <f t="shared" si="3"/>
        <v>4</v>
      </c>
      <c r="D91" s="16" t="s">
        <v>270</v>
      </c>
      <c r="E91" s="17"/>
      <c r="F91" s="18"/>
      <c r="G91" s="19" t="s">
        <v>271</v>
      </c>
      <c r="H91" s="19">
        <v>1</v>
      </c>
      <c r="I91" s="19"/>
      <c r="J91" s="19">
        <v>11</v>
      </c>
      <c r="K91" s="19" t="s">
        <v>41</v>
      </c>
      <c r="L91" s="19">
        <v>1</v>
      </c>
      <c r="M91" s="19"/>
      <c r="N91" s="18"/>
      <c r="O91" s="19">
        <v>1</v>
      </c>
      <c r="P91" s="18">
        <v>634</v>
      </c>
      <c r="Q91" s="19" t="s">
        <v>272</v>
      </c>
      <c r="R91" s="19" t="s">
        <v>273</v>
      </c>
      <c r="S91" s="19"/>
      <c r="T91" s="19"/>
      <c r="U91" s="19"/>
      <c r="V91" s="18" t="s">
        <v>204</v>
      </c>
      <c r="W91" s="19" t="s">
        <v>274</v>
      </c>
      <c r="X91" s="18">
        <v>393.9</v>
      </c>
      <c r="Y91" s="18">
        <v>393.90300000000002</v>
      </c>
      <c r="Z91" s="19"/>
      <c r="AA91" s="21"/>
    </row>
    <row r="92" spans="1:27" x14ac:dyDescent="0.35">
      <c r="A92" s="13">
        <v>43347</v>
      </c>
      <c r="B92" s="15">
        <f t="shared" si="2"/>
        <v>9</v>
      </c>
      <c r="C92" s="14">
        <f t="shared" si="3"/>
        <v>4</v>
      </c>
      <c r="D92" s="16" t="s">
        <v>286</v>
      </c>
      <c r="E92" s="17"/>
      <c r="F92" s="18"/>
      <c r="G92" s="19" t="s">
        <v>31</v>
      </c>
      <c r="H92" s="19">
        <v>1</v>
      </c>
      <c r="I92" s="19"/>
      <c r="J92" s="19">
        <v>11</v>
      </c>
      <c r="K92" s="19" t="s">
        <v>41</v>
      </c>
      <c r="L92" s="19">
        <v>1</v>
      </c>
      <c r="M92" s="19">
        <v>12</v>
      </c>
      <c r="N92" s="18"/>
      <c r="O92" s="19">
        <v>1</v>
      </c>
      <c r="P92" s="18">
        <v>327.2</v>
      </c>
      <c r="Q92" s="19" t="s">
        <v>287</v>
      </c>
      <c r="R92" s="19" t="s">
        <v>44</v>
      </c>
      <c r="S92" s="19"/>
      <c r="T92" s="19"/>
      <c r="U92" s="19"/>
      <c r="V92" s="18" t="s">
        <v>204</v>
      </c>
      <c r="W92" s="19" t="s">
        <v>288</v>
      </c>
      <c r="X92" s="18">
        <v>281.22000000000003</v>
      </c>
      <c r="Y92" s="18">
        <v>281.226</v>
      </c>
      <c r="Z92" s="19"/>
      <c r="AA92" s="21"/>
    </row>
    <row r="93" spans="1:27" x14ac:dyDescent="0.35">
      <c r="A93" s="13">
        <v>43347</v>
      </c>
      <c r="B93" s="15">
        <f t="shared" si="2"/>
        <v>9</v>
      </c>
      <c r="C93" s="14">
        <f t="shared" si="3"/>
        <v>4</v>
      </c>
      <c r="D93" s="16" t="s">
        <v>308</v>
      </c>
      <c r="E93" s="17"/>
      <c r="F93" s="18"/>
      <c r="G93" s="19" t="s">
        <v>31</v>
      </c>
      <c r="H93" s="19">
        <v>1</v>
      </c>
      <c r="I93" s="19"/>
      <c r="J93" s="19">
        <v>11</v>
      </c>
      <c r="K93" s="19" t="s">
        <v>41</v>
      </c>
      <c r="L93" s="19">
        <v>1</v>
      </c>
      <c r="M93" s="19">
        <v>12</v>
      </c>
      <c r="N93" s="18"/>
      <c r="O93" s="19">
        <v>1</v>
      </c>
      <c r="P93" s="18">
        <v>475</v>
      </c>
      <c r="Q93" s="19" t="s">
        <v>309</v>
      </c>
      <c r="R93" s="19" t="s">
        <v>57</v>
      </c>
      <c r="S93" s="19"/>
      <c r="T93" s="19"/>
      <c r="U93" s="19"/>
      <c r="V93" s="18" t="s">
        <v>204</v>
      </c>
      <c r="W93" s="19" t="s">
        <v>251</v>
      </c>
      <c r="X93" s="18">
        <v>313.37</v>
      </c>
      <c r="Y93" s="18">
        <v>313.37900000000002</v>
      </c>
      <c r="Z93" s="19"/>
      <c r="AA93" s="21"/>
    </row>
    <row r="94" spans="1:27" x14ac:dyDescent="0.35">
      <c r="A94" s="13">
        <v>43347</v>
      </c>
      <c r="B94" s="15">
        <f t="shared" si="2"/>
        <v>9</v>
      </c>
      <c r="C94" s="14">
        <f t="shared" si="3"/>
        <v>4</v>
      </c>
      <c r="D94" s="16" t="s">
        <v>310</v>
      </c>
      <c r="E94" s="17"/>
      <c r="F94" s="18"/>
      <c r="G94" s="19" t="s">
        <v>31</v>
      </c>
      <c r="H94" s="19">
        <v>1</v>
      </c>
      <c r="I94" s="19"/>
      <c r="J94" s="19">
        <v>11</v>
      </c>
      <c r="K94" s="19" t="s">
        <v>41</v>
      </c>
      <c r="L94" s="19">
        <v>1</v>
      </c>
      <c r="M94" s="19">
        <v>16</v>
      </c>
      <c r="N94" s="18"/>
      <c r="O94" s="19">
        <v>1</v>
      </c>
      <c r="P94" s="18">
        <v>584.4</v>
      </c>
      <c r="Q94" s="19" t="s">
        <v>149</v>
      </c>
      <c r="R94" s="19" t="s">
        <v>35</v>
      </c>
      <c r="S94" s="19"/>
      <c r="T94" s="19"/>
      <c r="U94" s="19"/>
      <c r="V94" s="18" t="s">
        <v>204</v>
      </c>
      <c r="W94" s="19" t="s">
        <v>129</v>
      </c>
      <c r="X94" s="18">
        <v>572.14</v>
      </c>
      <c r="Y94" s="18">
        <v>540.74800000000005</v>
      </c>
      <c r="Z94" s="19"/>
      <c r="AA94" s="21"/>
    </row>
    <row r="95" spans="1:27" x14ac:dyDescent="0.35">
      <c r="A95" s="13">
        <v>43347</v>
      </c>
      <c r="B95" s="15">
        <f t="shared" si="2"/>
        <v>9</v>
      </c>
      <c r="C95" s="14">
        <f t="shared" si="3"/>
        <v>4</v>
      </c>
      <c r="D95" s="16" t="s">
        <v>321</v>
      </c>
      <c r="E95" s="17"/>
      <c r="F95" s="18"/>
      <c r="G95" s="19" t="s">
        <v>31</v>
      </c>
      <c r="H95" s="19">
        <v>1</v>
      </c>
      <c r="I95" s="19"/>
      <c r="J95" s="19">
        <v>11</v>
      </c>
      <c r="K95" s="19" t="s">
        <v>41</v>
      </c>
      <c r="L95" s="19">
        <v>1</v>
      </c>
      <c r="M95" s="19">
        <v>17</v>
      </c>
      <c r="N95" s="18"/>
      <c r="O95" s="19">
        <v>1</v>
      </c>
      <c r="P95" s="18">
        <v>415.8</v>
      </c>
      <c r="Q95" s="19" t="s">
        <v>322</v>
      </c>
      <c r="R95" s="19" t="s">
        <v>122</v>
      </c>
      <c r="S95" s="19"/>
      <c r="T95" s="19"/>
      <c r="U95" s="19"/>
      <c r="V95" s="18" t="s">
        <v>204</v>
      </c>
      <c r="W95" s="19" t="s">
        <v>323</v>
      </c>
      <c r="X95" s="18">
        <v>495.67</v>
      </c>
      <c r="Y95" s="18">
        <v>495.67399999999998</v>
      </c>
      <c r="Z95" s="19"/>
      <c r="AA95" s="21"/>
    </row>
    <row r="96" spans="1:27" x14ac:dyDescent="0.35">
      <c r="A96" s="13">
        <v>43347</v>
      </c>
      <c r="B96" s="15">
        <f t="shared" si="2"/>
        <v>9</v>
      </c>
      <c r="C96" s="14">
        <f t="shared" si="3"/>
        <v>4</v>
      </c>
      <c r="D96" s="16" t="s">
        <v>346</v>
      </c>
      <c r="E96" s="17"/>
      <c r="F96" s="18"/>
      <c r="G96" s="19" t="s">
        <v>31</v>
      </c>
      <c r="H96" s="19">
        <v>1</v>
      </c>
      <c r="I96" s="19"/>
      <c r="J96" s="19">
        <v>11</v>
      </c>
      <c r="K96" s="19" t="s">
        <v>41</v>
      </c>
      <c r="L96" s="19">
        <v>1</v>
      </c>
      <c r="M96" s="19">
        <v>12</v>
      </c>
      <c r="N96" s="18"/>
      <c r="O96" s="19">
        <v>1</v>
      </c>
      <c r="P96" s="18">
        <v>663</v>
      </c>
      <c r="Q96" s="19" t="s">
        <v>344</v>
      </c>
      <c r="R96" s="19" t="s">
        <v>74</v>
      </c>
      <c r="S96" s="19"/>
      <c r="T96" s="19"/>
      <c r="U96" s="19"/>
      <c r="V96" s="18" t="s">
        <v>204</v>
      </c>
      <c r="W96" s="19" t="s">
        <v>345</v>
      </c>
      <c r="X96" s="18">
        <v>435.4</v>
      </c>
      <c r="Y96" s="18">
        <v>0</v>
      </c>
      <c r="Z96" s="19"/>
      <c r="AA96" s="21"/>
    </row>
    <row r="97" spans="1:27" x14ac:dyDescent="0.35">
      <c r="A97" s="13">
        <v>43348</v>
      </c>
      <c r="B97" s="15">
        <f t="shared" si="2"/>
        <v>9</v>
      </c>
      <c r="C97" s="14">
        <f t="shared" si="3"/>
        <v>5</v>
      </c>
      <c r="D97" s="16" t="s">
        <v>206</v>
      </c>
      <c r="E97" s="17"/>
      <c r="F97" s="18"/>
      <c r="G97" s="19" t="s">
        <v>31</v>
      </c>
      <c r="H97" s="19">
        <v>1</v>
      </c>
      <c r="I97" s="19"/>
      <c r="J97" s="19">
        <v>11</v>
      </c>
      <c r="K97" s="19" t="s">
        <v>32</v>
      </c>
      <c r="L97" s="19">
        <v>1</v>
      </c>
      <c r="M97" s="19">
        <v>37</v>
      </c>
      <c r="N97" s="18"/>
      <c r="O97" s="19">
        <v>1</v>
      </c>
      <c r="P97" s="18">
        <v>400.4</v>
      </c>
      <c r="Q97" s="19" t="s">
        <v>207</v>
      </c>
      <c r="R97" s="19" t="s">
        <v>35</v>
      </c>
      <c r="S97" s="19"/>
      <c r="T97" s="19"/>
      <c r="U97" s="19"/>
      <c r="V97" s="18" t="s">
        <v>204</v>
      </c>
      <c r="W97" s="19" t="s">
        <v>208</v>
      </c>
      <c r="X97" s="18">
        <v>425.12</v>
      </c>
      <c r="Y97" s="18">
        <v>425.12900000000002</v>
      </c>
      <c r="Z97" s="19"/>
      <c r="AA97" s="21"/>
    </row>
    <row r="98" spans="1:27" x14ac:dyDescent="0.35">
      <c r="A98" s="13">
        <v>43348</v>
      </c>
      <c r="B98" s="15">
        <f t="shared" si="2"/>
        <v>9</v>
      </c>
      <c r="C98" s="14">
        <f t="shared" si="3"/>
        <v>5</v>
      </c>
      <c r="D98" s="16" t="s">
        <v>210</v>
      </c>
      <c r="E98" s="17"/>
      <c r="F98" s="18"/>
      <c r="G98" s="19" t="s">
        <v>84</v>
      </c>
      <c r="H98" s="19">
        <v>1</v>
      </c>
      <c r="I98" s="19"/>
      <c r="J98" s="19">
        <v>11</v>
      </c>
      <c r="K98" s="19" t="s">
        <v>32</v>
      </c>
      <c r="L98" s="19">
        <v>1</v>
      </c>
      <c r="M98" s="19">
        <v>63</v>
      </c>
      <c r="N98" s="18"/>
      <c r="O98" s="19">
        <v>1</v>
      </c>
      <c r="P98" s="18">
        <v>259.60000000000002</v>
      </c>
      <c r="Q98" s="19" t="s">
        <v>211</v>
      </c>
      <c r="R98" s="19" t="s">
        <v>44</v>
      </c>
      <c r="S98" s="19"/>
      <c r="T98" s="19"/>
      <c r="U98" s="19"/>
      <c r="V98" s="18" t="s">
        <v>204</v>
      </c>
      <c r="W98" s="19" t="s">
        <v>212</v>
      </c>
      <c r="X98" s="18">
        <v>224.77</v>
      </c>
      <c r="Y98" s="18">
        <v>224.77600000000001</v>
      </c>
      <c r="Z98" s="19"/>
      <c r="AA98" s="21"/>
    </row>
    <row r="99" spans="1:27" x14ac:dyDescent="0.35">
      <c r="A99" s="13">
        <v>43348</v>
      </c>
      <c r="B99" s="15">
        <f t="shared" si="2"/>
        <v>9</v>
      </c>
      <c r="C99" s="14">
        <f t="shared" si="3"/>
        <v>5</v>
      </c>
      <c r="D99" s="16" t="s">
        <v>221</v>
      </c>
      <c r="E99" s="17"/>
      <c r="F99" s="18"/>
      <c r="G99" s="19" t="s">
        <v>31</v>
      </c>
      <c r="H99" s="19">
        <v>3</v>
      </c>
      <c r="I99" s="19"/>
      <c r="J99" s="19">
        <v>11</v>
      </c>
      <c r="K99" s="19" t="s">
        <v>32</v>
      </c>
      <c r="L99" s="19">
        <v>1</v>
      </c>
      <c r="M99" s="19">
        <v>16</v>
      </c>
      <c r="N99" s="18"/>
      <c r="O99" s="19">
        <v>3</v>
      </c>
      <c r="P99" s="18">
        <v>340</v>
      </c>
      <c r="Q99" s="19" t="s">
        <v>90</v>
      </c>
      <c r="R99" s="19" t="s">
        <v>35</v>
      </c>
      <c r="S99" s="19"/>
      <c r="T99" s="19"/>
      <c r="U99" s="19"/>
      <c r="V99" s="18" t="s">
        <v>204</v>
      </c>
      <c r="W99" s="19" t="s">
        <v>91</v>
      </c>
      <c r="X99" s="18">
        <v>297.64</v>
      </c>
      <c r="Y99" s="18">
        <v>297.65100000000001</v>
      </c>
      <c r="Z99" s="19"/>
      <c r="AA99" s="21"/>
    </row>
    <row r="100" spans="1:27" x14ac:dyDescent="0.35">
      <c r="A100" s="13">
        <v>43348</v>
      </c>
      <c r="B100" s="15">
        <f t="shared" si="2"/>
        <v>9</v>
      </c>
      <c r="C100" s="14">
        <f t="shared" si="3"/>
        <v>5</v>
      </c>
      <c r="D100" s="16" t="s">
        <v>225</v>
      </c>
      <c r="E100" s="17"/>
      <c r="F100" s="18"/>
      <c r="G100" s="19" t="s">
        <v>31</v>
      </c>
      <c r="H100" s="19">
        <v>1</v>
      </c>
      <c r="I100" s="19"/>
      <c r="J100" s="19">
        <v>11</v>
      </c>
      <c r="K100" s="19" t="s">
        <v>32</v>
      </c>
      <c r="L100" s="19">
        <v>1</v>
      </c>
      <c r="M100" s="19">
        <v>70</v>
      </c>
      <c r="N100" s="18"/>
      <c r="O100" s="19">
        <v>1</v>
      </c>
      <c r="P100" s="18">
        <v>490</v>
      </c>
      <c r="Q100" s="19" t="s">
        <v>226</v>
      </c>
      <c r="R100" s="19" t="s">
        <v>57</v>
      </c>
      <c r="S100" s="19"/>
      <c r="T100" s="19"/>
      <c r="U100" s="19"/>
      <c r="V100" s="18" t="s">
        <v>204</v>
      </c>
      <c r="W100" s="19" t="s">
        <v>227</v>
      </c>
      <c r="X100" s="18">
        <v>310.57</v>
      </c>
      <c r="Y100" s="18">
        <v>310.57900000000001</v>
      </c>
      <c r="Z100" s="19"/>
      <c r="AA100" s="21"/>
    </row>
    <row r="101" spans="1:27" x14ac:dyDescent="0.35">
      <c r="A101" s="13">
        <v>43348</v>
      </c>
      <c r="B101" s="15">
        <f t="shared" si="2"/>
        <v>9</v>
      </c>
      <c r="C101" s="14">
        <f t="shared" si="3"/>
        <v>5</v>
      </c>
      <c r="D101" s="16" t="s">
        <v>228</v>
      </c>
      <c r="E101" s="17"/>
      <c r="F101" s="18"/>
      <c r="G101" s="19" t="s">
        <v>31</v>
      </c>
      <c r="H101" s="19">
        <v>1</v>
      </c>
      <c r="I101" s="19"/>
      <c r="J101" s="19">
        <v>11</v>
      </c>
      <c r="K101" s="19" t="s">
        <v>32</v>
      </c>
      <c r="L101" s="19">
        <v>1</v>
      </c>
      <c r="M101" s="19">
        <v>12</v>
      </c>
      <c r="N101" s="18"/>
      <c r="O101" s="19">
        <v>1</v>
      </c>
      <c r="P101" s="18">
        <v>223.6</v>
      </c>
      <c r="Q101" s="19" t="s">
        <v>162</v>
      </c>
      <c r="R101" s="19" t="s">
        <v>57</v>
      </c>
      <c r="S101" s="19"/>
      <c r="T101" s="19"/>
      <c r="U101" s="19"/>
      <c r="V101" s="18" t="s">
        <v>204</v>
      </c>
      <c r="W101" s="19" t="s">
        <v>229</v>
      </c>
      <c r="X101" s="18">
        <v>288.33999999999997</v>
      </c>
      <c r="Y101" s="18">
        <v>288.351</v>
      </c>
      <c r="Z101" s="19"/>
      <c r="AA101" s="21"/>
    </row>
    <row r="102" spans="1:27" x14ac:dyDescent="0.35">
      <c r="A102" s="13">
        <v>43348</v>
      </c>
      <c r="B102" s="15">
        <f t="shared" si="2"/>
        <v>9</v>
      </c>
      <c r="C102" s="14">
        <f t="shared" si="3"/>
        <v>5</v>
      </c>
      <c r="D102" s="16" t="s">
        <v>235</v>
      </c>
      <c r="E102" s="17"/>
      <c r="F102" s="18"/>
      <c r="G102" s="19" t="s">
        <v>31</v>
      </c>
      <c r="H102" s="19">
        <v>1</v>
      </c>
      <c r="I102" s="19"/>
      <c r="J102" s="19">
        <v>11</v>
      </c>
      <c r="K102" s="19" t="s">
        <v>32</v>
      </c>
      <c r="L102" s="19">
        <v>1</v>
      </c>
      <c r="M102" s="19">
        <v>17</v>
      </c>
      <c r="N102" s="18"/>
      <c r="O102" s="19">
        <v>1</v>
      </c>
      <c r="P102" s="18">
        <v>297.60000000000002</v>
      </c>
      <c r="Q102" s="19" t="s">
        <v>237</v>
      </c>
      <c r="R102" s="19" t="s">
        <v>57</v>
      </c>
      <c r="S102" s="19"/>
      <c r="T102" s="19"/>
      <c r="U102" s="19"/>
      <c r="V102" s="18" t="s">
        <v>204</v>
      </c>
      <c r="W102" s="19" t="s">
        <v>238</v>
      </c>
      <c r="X102" s="18">
        <v>435</v>
      </c>
      <c r="Y102" s="18">
        <v>435.00900000000001</v>
      </c>
      <c r="Z102" s="19"/>
      <c r="AA102" s="21"/>
    </row>
    <row r="103" spans="1:27" x14ac:dyDescent="0.35">
      <c r="A103" s="13">
        <v>43348</v>
      </c>
      <c r="B103" s="15">
        <f t="shared" si="2"/>
        <v>9</v>
      </c>
      <c r="C103" s="14">
        <f t="shared" si="3"/>
        <v>5</v>
      </c>
      <c r="D103" s="16" t="s">
        <v>239</v>
      </c>
      <c r="E103" s="17"/>
      <c r="F103" s="18"/>
      <c r="G103" s="19" t="s">
        <v>31</v>
      </c>
      <c r="H103" s="19">
        <v>1</v>
      </c>
      <c r="I103" s="19"/>
      <c r="J103" s="19">
        <v>11</v>
      </c>
      <c r="K103" s="19" t="s">
        <v>32</v>
      </c>
      <c r="L103" s="19">
        <v>1</v>
      </c>
      <c r="M103" s="19">
        <v>21</v>
      </c>
      <c r="N103" s="18"/>
      <c r="O103" s="19">
        <v>1</v>
      </c>
      <c r="P103" s="18">
        <v>348.6</v>
      </c>
      <c r="Q103" s="19" t="s">
        <v>240</v>
      </c>
      <c r="R103" s="19" t="s">
        <v>57</v>
      </c>
      <c r="S103" s="19"/>
      <c r="T103" s="19"/>
      <c r="U103" s="19"/>
      <c r="V103" s="18" t="s">
        <v>204</v>
      </c>
      <c r="W103" s="19" t="s">
        <v>241</v>
      </c>
      <c r="X103" s="18">
        <v>373.88</v>
      </c>
      <c r="Y103" s="18">
        <v>373.88299999999998</v>
      </c>
      <c r="Z103" s="19"/>
      <c r="AA103" s="21"/>
    </row>
    <row r="104" spans="1:27" x14ac:dyDescent="0.35">
      <c r="A104" s="13">
        <v>43348</v>
      </c>
      <c r="B104" s="15">
        <f t="shared" si="2"/>
        <v>9</v>
      </c>
      <c r="C104" s="14">
        <f t="shared" si="3"/>
        <v>5</v>
      </c>
      <c r="D104" s="16" t="s">
        <v>244</v>
      </c>
      <c r="E104" s="17"/>
      <c r="F104" s="18"/>
      <c r="G104" s="19" t="s">
        <v>31</v>
      </c>
      <c r="H104" s="19">
        <v>2</v>
      </c>
      <c r="I104" s="19"/>
      <c r="J104" s="19">
        <v>11</v>
      </c>
      <c r="K104" s="19" t="s">
        <v>32</v>
      </c>
      <c r="L104" s="19">
        <v>1</v>
      </c>
      <c r="M104" s="19">
        <v>84</v>
      </c>
      <c r="N104" s="18"/>
      <c r="O104" s="19">
        <v>2</v>
      </c>
      <c r="P104" s="18">
        <v>422</v>
      </c>
      <c r="Q104" s="19" t="s">
        <v>243</v>
      </c>
      <c r="R104" s="19" t="s">
        <v>35</v>
      </c>
      <c r="S104" s="19"/>
      <c r="T104" s="19"/>
      <c r="U104" s="19"/>
      <c r="V104" s="18" t="s">
        <v>204</v>
      </c>
      <c r="W104" s="19" t="s">
        <v>232</v>
      </c>
      <c r="X104" s="18">
        <v>251.84</v>
      </c>
      <c r="Y104" s="18">
        <v>251.846</v>
      </c>
      <c r="Z104" s="19"/>
      <c r="AA104" s="21"/>
    </row>
    <row r="105" spans="1:27" x14ac:dyDescent="0.35">
      <c r="A105" s="13">
        <v>43348</v>
      </c>
      <c r="B105" s="15">
        <f t="shared" si="2"/>
        <v>9</v>
      </c>
      <c r="C105" s="14">
        <f t="shared" si="3"/>
        <v>5</v>
      </c>
      <c r="D105" s="16" t="s">
        <v>245</v>
      </c>
      <c r="E105" s="17"/>
      <c r="F105" s="18"/>
      <c r="G105" s="19" t="s">
        <v>31</v>
      </c>
      <c r="H105" s="19">
        <v>1</v>
      </c>
      <c r="I105" s="19"/>
      <c r="J105" s="19">
        <v>11</v>
      </c>
      <c r="K105" s="19" t="s">
        <v>32</v>
      </c>
      <c r="L105" s="19">
        <v>1</v>
      </c>
      <c r="M105" s="19">
        <v>84</v>
      </c>
      <c r="N105" s="18"/>
      <c r="O105" s="19">
        <v>1</v>
      </c>
      <c r="P105" s="18">
        <v>220</v>
      </c>
      <c r="Q105" s="19" t="s">
        <v>246</v>
      </c>
      <c r="R105" s="19" t="s">
        <v>57</v>
      </c>
      <c r="S105" s="19"/>
      <c r="T105" s="19"/>
      <c r="U105" s="19"/>
      <c r="V105" s="18" t="s">
        <v>204</v>
      </c>
      <c r="W105" s="19" t="s">
        <v>247</v>
      </c>
      <c r="X105" s="18">
        <v>288.33999999999997</v>
      </c>
      <c r="Y105" s="18">
        <v>288.351</v>
      </c>
      <c r="Z105" s="19"/>
      <c r="AA105" s="21"/>
    </row>
    <row r="106" spans="1:27" x14ac:dyDescent="0.35">
      <c r="A106" s="13">
        <v>43348</v>
      </c>
      <c r="B106" s="15">
        <f t="shared" si="2"/>
        <v>9</v>
      </c>
      <c r="C106" s="14">
        <f t="shared" si="3"/>
        <v>5</v>
      </c>
      <c r="D106" s="16" t="s">
        <v>252</v>
      </c>
      <c r="E106" s="17"/>
      <c r="F106" s="18"/>
      <c r="G106" s="19" t="s">
        <v>31</v>
      </c>
      <c r="H106" s="19">
        <v>1</v>
      </c>
      <c r="I106" s="19"/>
      <c r="J106" s="19">
        <v>11</v>
      </c>
      <c r="K106" s="19" t="s">
        <v>32</v>
      </c>
      <c r="L106" s="19">
        <v>1</v>
      </c>
      <c r="M106" s="19">
        <v>12</v>
      </c>
      <c r="N106" s="18"/>
      <c r="O106" s="19">
        <v>1</v>
      </c>
      <c r="P106" s="18">
        <v>450.8</v>
      </c>
      <c r="Q106" s="19" t="s">
        <v>253</v>
      </c>
      <c r="R106" s="19" t="s">
        <v>35</v>
      </c>
      <c r="S106" s="19"/>
      <c r="T106" s="19"/>
      <c r="U106" s="19"/>
      <c r="V106" s="18" t="s">
        <v>204</v>
      </c>
      <c r="W106" s="19" t="s">
        <v>241</v>
      </c>
      <c r="X106" s="18">
        <v>495.67</v>
      </c>
      <c r="Y106" s="18">
        <v>495.67399999999998</v>
      </c>
      <c r="Z106" s="19"/>
      <c r="AA106" s="21"/>
    </row>
    <row r="107" spans="1:27" x14ac:dyDescent="0.35">
      <c r="A107" s="13">
        <v>43348</v>
      </c>
      <c r="B107" s="15">
        <f t="shared" si="2"/>
        <v>9</v>
      </c>
      <c r="C107" s="14">
        <f t="shared" si="3"/>
        <v>5</v>
      </c>
      <c r="D107" s="16" t="s">
        <v>258</v>
      </c>
      <c r="E107" s="17"/>
      <c r="F107" s="18"/>
      <c r="G107" s="19" t="s">
        <v>31</v>
      </c>
      <c r="H107" s="19">
        <v>1</v>
      </c>
      <c r="I107" s="19"/>
      <c r="J107" s="19">
        <v>11</v>
      </c>
      <c r="K107" s="19" t="s">
        <v>32</v>
      </c>
      <c r="L107" s="19">
        <v>1</v>
      </c>
      <c r="M107" s="19">
        <v>16</v>
      </c>
      <c r="N107" s="18"/>
      <c r="O107" s="19">
        <v>1</v>
      </c>
      <c r="P107" s="18">
        <v>778.8</v>
      </c>
      <c r="Q107" s="19" t="s">
        <v>259</v>
      </c>
      <c r="R107" s="19" t="s">
        <v>35</v>
      </c>
      <c r="S107" s="19"/>
      <c r="T107" s="19"/>
      <c r="U107" s="19"/>
      <c r="V107" s="18" t="s">
        <v>204</v>
      </c>
      <c r="W107" s="19" t="s">
        <v>58</v>
      </c>
      <c r="X107" s="18">
        <v>829.12</v>
      </c>
      <c r="Y107" s="18">
        <v>835.12699999999995</v>
      </c>
      <c r="Z107" s="19"/>
      <c r="AA107" s="21"/>
    </row>
    <row r="108" spans="1:27" x14ac:dyDescent="0.35">
      <c r="A108" s="13">
        <v>43348</v>
      </c>
      <c r="B108" s="15">
        <f t="shared" si="2"/>
        <v>9</v>
      </c>
      <c r="C108" s="14">
        <f t="shared" si="3"/>
        <v>5</v>
      </c>
      <c r="D108" s="16" t="s">
        <v>277</v>
      </c>
      <c r="E108" s="17"/>
      <c r="F108" s="18"/>
      <c r="G108" s="19" t="s">
        <v>31</v>
      </c>
      <c r="H108" s="19">
        <v>1</v>
      </c>
      <c r="I108" s="19"/>
      <c r="J108" s="19">
        <v>11</v>
      </c>
      <c r="K108" s="19" t="s">
        <v>32</v>
      </c>
      <c r="L108" s="19">
        <v>1</v>
      </c>
      <c r="M108" s="19">
        <v>84</v>
      </c>
      <c r="N108" s="18"/>
      <c r="O108" s="19">
        <v>1</v>
      </c>
      <c r="P108" s="18">
        <v>468.8</v>
      </c>
      <c r="Q108" s="19" t="s">
        <v>278</v>
      </c>
      <c r="R108" s="19" t="s">
        <v>35</v>
      </c>
      <c r="S108" s="19"/>
      <c r="T108" s="19"/>
      <c r="U108" s="19"/>
      <c r="V108" s="18" t="s">
        <v>204</v>
      </c>
      <c r="W108" s="19" t="s">
        <v>279</v>
      </c>
      <c r="X108" s="18">
        <v>488.62</v>
      </c>
      <c r="Y108" s="18">
        <v>488.62</v>
      </c>
      <c r="Z108" s="19"/>
      <c r="AA108" s="21"/>
    </row>
    <row r="109" spans="1:27" x14ac:dyDescent="0.35">
      <c r="A109" s="13">
        <v>43348</v>
      </c>
      <c r="B109" s="15">
        <f t="shared" si="2"/>
        <v>9</v>
      </c>
      <c r="C109" s="14">
        <f t="shared" si="3"/>
        <v>5</v>
      </c>
      <c r="D109" s="16" t="s">
        <v>294</v>
      </c>
      <c r="E109" s="17"/>
      <c r="F109" s="18"/>
      <c r="G109" s="19" t="s">
        <v>31</v>
      </c>
      <c r="H109" s="19">
        <v>1</v>
      </c>
      <c r="I109" s="19"/>
      <c r="J109" s="19">
        <v>11</v>
      </c>
      <c r="K109" s="19" t="s">
        <v>32</v>
      </c>
      <c r="L109" s="19">
        <v>1</v>
      </c>
      <c r="M109" s="19">
        <v>37</v>
      </c>
      <c r="N109" s="18"/>
      <c r="O109" s="19">
        <v>1</v>
      </c>
      <c r="P109" s="18">
        <v>539.6</v>
      </c>
      <c r="Q109" s="19" t="s">
        <v>295</v>
      </c>
      <c r="R109" s="19" t="s">
        <v>296</v>
      </c>
      <c r="S109" s="19"/>
      <c r="T109" s="19"/>
      <c r="U109" s="19"/>
      <c r="V109" s="18" t="s">
        <v>204</v>
      </c>
      <c r="W109" s="19" t="s">
        <v>274</v>
      </c>
      <c r="X109" s="18">
        <v>489.45</v>
      </c>
      <c r="Y109" s="18">
        <v>489.45499999999998</v>
      </c>
      <c r="Z109" s="19"/>
      <c r="AA109" s="21"/>
    </row>
    <row r="110" spans="1:27" x14ac:dyDescent="0.35">
      <c r="A110" s="13">
        <v>43348</v>
      </c>
      <c r="B110" s="15">
        <f t="shared" si="2"/>
        <v>9</v>
      </c>
      <c r="C110" s="14">
        <f t="shared" si="3"/>
        <v>5</v>
      </c>
      <c r="D110" s="16" t="s">
        <v>305</v>
      </c>
      <c r="E110" s="17"/>
      <c r="F110" s="18"/>
      <c r="G110" s="19" t="s">
        <v>31</v>
      </c>
      <c r="H110" s="19">
        <v>1</v>
      </c>
      <c r="I110" s="19"/>
      <c r="J110" s="19">
        <v>11</v>
      </c>
      <c r="K110" s="19" t="s">
        <v>32</v>
      </c>
      <c r="L110" s="19">
        <v>1</v>
      </c>
      <c r="M110" s="19">
        <v>12</v>
      </c>
      <c r="N110" s="18"/>
      <c r="O110" s="19">
        <v>1</v>
      </c>
      <c r="P110" s="18">
        <v>759</v>
      </c>
      <c r="Q110" s="19" t="s">
        <v>306</v>
      </c>
      <c r="R110" s="19" t="s">
        <v>35</v>
      </c>
      <c r="S110" s="19"/>
      <c r="T110" s="19"/>
      <c r="U110" s="19"/>
      <c r="V110" s="18" t="s">
        <v>204</v>
      </c>
      <c r="W110" s="19" t="s">
        <v>307</v>
      </c>
      <c r="X110" s="18">
        <v>579.24</v>
      </c>
      <c r="Y110" s="18">
        <v>579.245</v>
      </c>
      <c r="Z110" s="19"/>
      <c r="AA110" s="21"/>
    </row>
    <row r="111" spans="1:27" x14ac:dyDescent="0.35">
      <c r="A111" s="13">
        <v>43348</v>
      </c>
      <c r="B111" s="15">
        <f t="shared" si="2"/>
        <v>9</v>
      </c>
      <c r="C111" s="14">
        <f t="shared" si="3"/>
        <v>5</v>
      </c>
      <c r="D111" s="16" t="s">
        <v>311</v>
      </c>
      <c r="E111" s="17"/>
      <c r="F111" s="18"/>
      <c r="G111" s="19" t="s">
        <v>31</v>
      </c>
      <c r="H111" s="19">
        <v>1</v>
      </c>
      <c r="I111" s="19"/>
      <c r="J111" s="19">
        <v>11</v>
      </c>
      <c r="K111" s="19" t="s">
        <v>41</v>
      </c>
      <c r="L111" s="19">
        <v>1</v>
      </c>
      <c r="M111" s="19">
        <v>12</v>
      </c>
      <c r="N111" s="18"/>
      <c r="O111" s="19">
        <v>1</v>
      </c>
      <c r="P111" s="18">
        <v>352</v>
      </c>
      <c r="Q111" s="19" t="s">
        <v>312</v>
      </c>
      <c r="R111" s="19" t="s">
        <v>35</v>
      </c>
      <c r="S111" s="19"/>
      <c r="T111" s="19"/>
      <c r="U111" s="19"/>
      <c r="V111" s="18" t="s">
        <v>204</v>
      </c>
      <c r="W111" s="19" t="s">
        <v>307</v>
      </c>
      <c r="X111" s="18">
        <v>433.06</v>
      </c>
      <c r="Y111" s="18">
        <v>433.06900000000002</v>
      </c>
      <c r="Z111" s="19"/>
      <c r="AA111" s="21"/>
    </row>
    <row r="112" spans="1:27" x14ac:dyDescent="0.35">
      <c r="A112" s="13">
        <v>43348</v>
      </c>
      <c r="B112" s="15">
        <f t="shared" si="2"/>
        <v>9</v>
      </c>
      <c r="C112" s="14">
        <f t="shared" si="3"/>
        <v>5</v>
      </c>
      <c r="D112" s="16" t="s">
        <v>313</v>
      </c>
      <c r="E112" s="17"/>
      <c r="F112" s="18"/>
      <c r="G112" s="19" t="s">
        <v>31</v>
      </c>
      <c r="H112" s="19">
        <v>1</v>
      </c>
      <c r="I112" s="19"/>
      <c r="J112" s="19">
        <v>11</v>
      </c>
      <c r="K112" s="19" t="s">
        <v>32</v>
      </c>
      <c r="L112" s="19">
        <v>1</v>
      </c>
      <c r="M112" s="19">
        <v>12</v>
      </c>
      <c r="N112" s="18"/>
      <c r="O112" s="19">
        <v>1</v>
      </c>
      <c r="P112" s="18">
        <v>786</v>
      </c>
      <c r="Q112" s="19" t="s">
        <v>314</v>
      </c>
      <c r="R112" s="19" t="s">
        <v>35</v>
      </c>
      <c r="S112" s="19"/>
      <c r="T112" s="19"/>
      <c r="U112" s="19"/>
      <c r="V112" s="18" t="s">
        <v>204</v>
      </c>
      <c r="W112" s="19" t="s">
        <v>307</v>
      </c>
      <c r="X112" s="18">
        <v>534.42999999999995</v>
      </c>
      <c r="Y112" s="18">
        <v>534.44000000000005</v>
      </c>
      <c r="Z112" s="19"/>
      <c r="AA112" s="21"/>
    </row>
    <row r="113" spans="1:27" x14ac:dyDescent="0.35">
      <c r="A113" s="13">
        <v>43348</v>
      </c>
      <c r="B113" s="15">
        <f t="shared" si="2"/>
        <v>9</v>
      </c>
      <c r="C113" s="14">
        <f t="shared" si="3"/>
        <v>5</v>
      </c>
      <c r="D113" s="16" t="s">
        <v>315</v>
      </c>
      <c r="E113" s="17"/>
      <c r="F113" s="18"/>
      <c r="G113" s="19" t="s">
        <v>31</v>
      </c>
      <c r="H113" s="19">
        <v>1</v>
      </c>
      <c r="I113" s="19"/>
      <c r="J113" s="19">
        <v>11</v>
      </c>
      <c r="K113" s="19" t="s">
        <v>32</v>
      </c>
      <c r="L113" s="19">
        <v>1</v>
      </c>
      <c r="M113" s="19">
        <v>16</v>
      </c>
      <c r="N113" s="18"/>
      <c r="O113" s="19">
        <v>1</v>
      </c>
      <c r="P113" s="18">
        <v>490</v>
      </c>
      <c r="Q113" s="19" t="s">
        <v>316</v>
      </c>
      <c r="R113" s="19" t="s">
        <v>57</v>
      </c>
      <c r="S113" s="19"/>
      <c r="T113" s="19"/>
      <c r="U113" s="19"/>
      <c r="V113" s="18" t="s">
        <v>204</v>
      </c>
      <c r="W113" s="19" t="s">
        <v>317</v>
      </c>
      <c r="X113" s="18">
        <v>313.77</v>
      </c>
      <c r="Y113" s="18">
        <v>313.779</v>
      </c>
      <c r="Z113" s="19"/>
      <c r="AA113" s="21"/>
    </row>
    <row r="114" spans="1:27" x14ac:dyDescent="0.35">
      <c r="A114" s="13">
        <v>43348</v>
      </c>
      <c r="B114" s="15">
        <f t="shared" si="2"/>
        <v>9</v>
      </c>
      <c r="C114" s="14">
        <f t="shared" si="3"/>
        <v>5</v>
      </c>
      <c r="D114" s="16" t="s">
        <v>318</v>
      </c>
      <c r="E114" s="17"/>
      <c r="F114" s="18"/>
      <c r="G114" s="19" t="s">
        <v>84</v>
      </c>
      <c r="H114" s="19">
        <v>1</v>
      </c>
      <c r="I114" s="19"/>
      <c r="J114" s="19">
        <v>11</v>
      </c>
      <c r="K114" s="19" t="s">
        <v>32</v>
      </c>
      <c r="L114" s="19">
        <v>1</v>
      </c>
      <c r="M114" s="19">
        <v>63</v>
      </c>
      <c r="N114" s="18"/>
      <c r="O114" s="19">
        <v>1</v>
      </c>
      <c r="P114" s="18">
        <v>542.79999999999995</v>
      </c>
      <c r="Q114" s="19" t="s">
        <v>319</v>
      </c>
      <c r="R114" s="19" t="s">
        <v>35</v>
      </c>
      <c r="S114" s="19"/>
      <c r="T114" s="19"/>
      <c r="U114" s="19"/>
      <c r="V114" s="18" t="s">
        <v>204</v>
      </c>
      <c r="W114" s="19" t="s">
        <v>241</v>
      </c>
      <c r="X114" s="18">
        <v>522.16999999999996</v>
      </c>
      <c r="Y114" s="18">
        <v>522.178</v>
      </c>
      <c r="Z114" s="19"/>
      <c r="AA114" s="21"/>
    </row>
    <row r="115" spans="1:27" x14ac:dyDescent="0.35">
      <c r="A115" s="13">
        <v>43348</v>
      </c>
      <c r="B115" s="15">
        <f t="shared" si="2"/>
        <v>9</v>
      </c>
      <c r="C115" s="14">
        <f t="shared" si="3"/>
        <v>5</v>
      </c>
      <c r="D115" s="16" t="s">
        <v>327</v>
      </c>
      <c r="E115" s="17"/>
      <c r="F115" s="18"/>
      <c r="G115" s="19" t="s">
        <v>31</v>
      </c>
      <c r="H115" s="19">
        <v>1</v>
      </c>
      <c r="I115" s="19"/>
      <c r="J115" s="19">
        <v>11</v>
      </c>
      <c r="K115" s="19" t="s">
        <v>32</v>
      </c>
      <c r="L115" s="19">
        <v>1</v>
      </c>
      <c r="M115" s="19">
        <v>84</v>
      </c>
      <c r="N115" s="18"/>
      <c r="O115" s="19">
        <v>1</v>
      </c>
      <c r="P115" s="18">
        <v>799</v>
      </c>
      <c r="Q115" s="19" t="s">
        <v>328</v>
      </c>
      <c r="R115" s="19" t="s">
        <v>74</v>
      </c>
      <c r="S115" s="19"/>
      <c r="T115" s="19"/>
      <c r="U115" s="19"/>
      <c r="V115" s="18" t="s">
        <v>204</v>
      </c>
      <c r="W115" s="19" t="s">
        <v>241</v>
      </c>
      <c r="X115" s="18">
        <v>537.17999999999995</v>
      </c>
      <c r="Y115" s="18">
        <v>537.18600000000004</v>
      </c>
      <c r="Z115" s="19"/>
      <c r="AA115" s="21"/>
    </row>
    <row r="116" spans="1:27" x14ac:dyDescent="0.35">
      <c r="A116" s="13">
        <v>43348</v>
      </c>
      <c r="B116" s="15">
        <f t="shared" si="2"/>
        <v>9</v>
      </c>
      <c r="C116" s="14">
        <f t="shared" si="3"/>
        <v>5</v>
      </c>
      <c r="D116" s="16" t="s">
        <v>331</v>
      </c>
      <c r="E116" s="17"/>
      <c r="F116" s="18"/>
      <c r="G116" s="19" t="s">
        <v>31</v>
      </c>
      <c r="H116" s="19">
        <v>1</v>
      </c>
      <c r="I116" s="19"/>
      <c r="J116" s="19">
        <v>11</v>
      </c>
      <c r="K116" s="19" t="s">
        <v>41</v>
      </c>
      <c r="L116" s="19">
        <v>1</v>
      </c>
      <c r="M116" s="19">
        <v>12</v>
      </c>
      <c r="N116" s="18"/>
      <c r="O116" s="19">
        <v>1</v>
      </c>
      <c r="P116" s="18">
        <v>597</v>
      </c>
      <c r="Q116" s="19" t="s">
        <v>332</v>
      </c>
      <c r="R116" s="19" t="s">
        <v>35</v>
      </c>
      <c r="S116" s="19"/>
      <c r="T116" s="19"/>
      <c r="U116" s="19"/>
      <c r="V116" s="18" t="s">
        <v>204</v>
      </c>
      <c r="W116" s="19" t="s">
        <v>241</v>
      </c>
      <c r="X116" s="18">
        <v>416.1</v>
      </c>
      <c r="Y116" s="18">
        <v>416.11</v>
      </c>
      <c r="Z116" s="19"/>
      <c r="AA116" s="21"/>
    </row>
    <row r="117" spans="1:27" x14ac:dyDescent="0.35">
      <c r="A117" s="13">
        <v>43348</v>
      </c>
      <c r="B117" s="15">
        <f t="shared" si="2"/>
        <v>9</v>
      </c>
      <c r="C117" s="14">
        <f t="shared" si="3"/>
        <v>5</v>
      </c>
      <c r="D117" s="16" t="s">
        <v>337</v>
      </c>
      <c r="E117" s="17"/>
      <c r="F117" s="18"/>
      <c r="G117" s="19" t="s">
        <v>203</v>
      </c>
      <c r="H117" s="19">
        <v>2</v>
      </c>
      <c r="I117" s="19"/>
      <c r="J117" s="19">
        <v>11</v>
      </c>
      <c r="K117" s="19" t="s">
        <v>32</v>
      </c>
      <c r="L117" s="19">
        <v>1</v>
      </c>
      <c r="M117" s="19"/>
      <c r="N117" s="18"/>
      <c r="O117" s="19">
        <v>2</v>
      </c>
      <c r="P117" s="18">
        <v>496.4</v>
      </c>
      <c r="Q117" s="19" t="s">
        <v>336</v>
      </c>
      <c r="R117" s="19" t="s">
        <v>35</v>
      </c>
      <c r="S117" s="19"/>
      <c r="T117" s="19"/>
      <c r="U117" s="19"/>
      <c r="V117" s="18" t="s">
        <v>204</v>
      </c>
      <c r="W117" s="19" t="s">
        <v>91</v>
      </c>
      <c r="X117" s="18">
        <v>505.04</v>
      </c>
      <c r="Y117" s="18">
        <v>505.04899999999998</v>
      </c>
      <c r="Z117" s="19"/>
      <c r="AA117" s="21"/>
    </row>
    <row r="118" spans="1:27" x14ac:dyDescent="0.35">
      <c r="A118" s="13">
        <v>43348</v>
      </c>
      <c r="B118" s="15">
        <f t="shared" si="2"/>
        <v>9</v>
      </c>
      <c r="C118" s="14">
        <f t="shared" si="3"/>
        <v>5</v>
      </c>
      <c r="D118" s="16" t="s">
        <v>347</v>
      </c>
      <c r="E118" s="17"/>
      <c r="F118" s="18"/>
      <c r="G118" s="19" t="s">
        <v>31</v>
      </c>
      <c r="H118" s="19">
        <v>2</v>
      </c>
      <c r="I118" s="19"/>
      <c r="J118" s="19">
        <v>11</v>
      </c>
      <c r="K118" s="19" t="s">
        <v>32</v>
      </c>
      <c r="L118" s="19">
        <v>1</v>
      </c>
      <c r="M118" s="19">
        <v>12</v>
      </c>
      <c r="N118" s="18"/>
      <c r="O118" s="19">
        <v>2</v>
      </c>
      <c r="P118" s="18">
        <v>663</v>
      </c>
      <c r="Q118" s="19" t="s">
        <v>344</v>
      </c>
      <c r="R118" s="19" t="s">
        <v>74</v>
      </c>
      <c r="S118" s="19"/>
      <c r="T118" s="19"/>
      <c r="U118" s="19"/>
      <c r="V118" s="18" t="s">
        <v>204</v>
      </c>
      <c r="W118" s="19" t="s">
        <v>345</v>
      </c>
      <c r="X118" s="18">
        <v>435.4</v>
      </c>
      <c r="Y118" s="18">
        <v>0</v>
      </c>
      <c r="Z118" s="19"/>
      <c r="AA118" s="21"/>
    </row>
    <row r="119" spans="1:27" x14ac:dyDescent="0.35">
      <c r="A119" s="13">
        <v>43348</v>
      </c>
      <c r="B119" s="15">
        <f t="shared" si="2"/>
        <v>9</v>
      </c>
      <c r="C119" s="14">
        <f t="shared" si="3"/>
        <v>5</v>
      </c>
      <c r="D119" s="16" t="s">
        <v>350</v>
      </c>
      <c r="E119" s="17"/>
      <c r="F119" s="18"/>
      <c r="G119" s="19" t="s">
        <v>31</v>
      </c>
      <c r="H119" s="19">
        <v>1</v>
      </c>
      <c r="I119" s="19"/>
      <c r="J119" s="19">
        <v>11</v>
      </c>
      <c r="K119" s="19" t="s">
        <v>32</v>
      </c>
      <c r="L119" s="19">
        <v>1</v>
      </c>
      <c r="M119" s="19">
        <v>9</v>
      </c>
      <c r="N119" s="18"/>
      <c r="O119" s="19">
        <v>1</v>
      </c>
      <c r="P119" s="18">
        <v>550</v>
      </c>
      <c r="Q119" s="19" t="s">
        <v>344</v>
      </c>
      <c r="R119" s="19" t="s">
        <v>74</v>
      </c>
      <c r="S119" s="19"/>
      <c r="T119" s="19"/>
      <c r="U119" s="19"/>
      <c r="V119" s="18" t="s">
        <v>204</v>
      </c>
      <c r="W119" s="19" t="s">
        <v>351</v>
      </c>
      <c r="X119" s="18">
        <v>373.88</v>
      </c>
      <c r="Y119" s="18">
        <v>0</v>
      </c>
      <c r="Z119" s="19"/>
      <c r="AA119" s="21"/>
    </row>
    <row r="120" spans="1:27" x14ac:dyDescent="0.35">
      <c r="A120" s="13">
        <v>43348</v>
      </c>
      <c r="B120" s="15">
        <f t="shared" si="2"/>
        <v>9</v>
      </c>
      <c r="C120" s="14">
        <f t="shared" si="3"/>
        <v>5</v>
      </c>
      <c r="D120" s="16" t="s">
        <v>206</v>
      </c>
      <c r="E120" s="17"/>
      <c r="F120" s="18"/>
      <c r="G120" s="19" t="s">
        <v>31</v>
      </c>
      <c r="H120" s="19">
        <v>1</v>
      </c>
      <c r="I120" s="19"/>
      <c r="J120" s="19">
        <v>11</v>
      </c>
      <c r="K120" s="19" t="s">
        <v>41</v>
      </c>
      <c r="L120" s="19">
        <v>1</v>
      </c>
      <c r="M120" s="19">
        <v>37</v>
      </c>
      <c r="N120" s="18"/>
      <c r="O120" s="19">
        <v>1</v>
      </c>
      <c r="P120" s="18">
        <v>400.4</v>
      </c>
      <c r="Q120" s="19" t="s">
        <v>207</v>
      </c>
      <c r="R120" s="19" t="s">
        <v>35</v>
      </c>
      <c r="S120" s="19"/>
      <c r="T120" s="19"/>
      <c r="U120" s="19"/>
      <c r="V120" s="18" t="s">
        <v>204</v>
      </c>
      <c r="W120" s="19" t="s">
        <v>208</v>
      </c>
      <c r="X120" s="18">
        <v>425.12</v>
      </c>
      <c r="Y120" s="18">
        <v>425.12900000000002</v>
      </c>
      <c r="Z120" s="19"/>
      <c r="AA120" s="21"/>
    </row>
    <row r="121" spans="1:27" x14ac:dyDescent="0.35">
      <c r="A121" s="13">
        <v>43348</v>
      </c>
      <c r="B121" s="15">
        <f t="shared" si="2"/>
        <v>9</v>
      </c>
      <c r="C121" s="14">
        <f t="shared" si="3"/>
        <v>5</v>
      </c>
      <c r="D121" s="16" t="s">
        <v>210</v>
      </c>
      <c r="E121" s="17"/>
      <c r="F121" s="18"/>
      <c r="G121" s="19" t="s">
        <v>84</v>
      </c>
      <c r="H121" s="19">
        <v>1</v>
      </c>
      <c r="I121" s="19"/>
      <c r="J121" s="19">
        <v>11</v>
      </c>
      <c r="K121" s="19" t="s">
        <v>41</v>
      </c>
      <c r="L121" s="19">
        <v>1</v>
      </c>
      <c r="M121" s="19">
        <v>63</v>
      </c>
      <c r="N121" s="18"/>
      <c r="O121" s="19">
        <v>1</v>
      </c>
      <c r="P121" s="18">
        <v>259.60000000000002</v>
      </c>
      <c r="Q121" s="19" t="s">
        <v>211</v>
      </c>
      <c r="R121" s="19" t="s">
        <v>44</v>
      </c>
      <c r="S121" s="19"/>
      <c r="T121" s="19"/>
      <c r="U121" s="19"/>
      <c r="V121" s="18" t="s">
        <v>204</v>
      </c>
      <c r="W121" s="19" t="s">
        <v>212</v>
      </c>
      <c r="X121" s="18">
        <v>224.77</v>
      </c>
      <c r="Y121" s="18">
        <v>224.77600000000001</v>
      </c>
      <c r="Z121" s="19"/>
      <c r="AA121" s="21"/>
    </row>
    <row r="122" spans="1:27" x14ac:dyDescent="0.35">
      <c r="A122" s="13">
        <v>43348</v>
      </c>
      <c r="B122" s="15">
        <f t="shared" si="2"/>
        <v>9</v>
      </c>
      <c r="C122" s="14">
        <f t="shared" si="3"/>
        <v>5</v>
      </c>
      <c r="D122" s="16" t="s">
        <v>221</v>
      </c>
      <c r="E122" s="17"/>
      <c r="F122" s="18"/>
      <c r="G122" s="19" t="s">
        <v>31</v>
      </c>
      <c r="H122" s="19">
        <v>3</v>
      </c>
      <c r="I122" s="19"/>
      <c r="J122" s="19">
        <v>11</v>
      </c>
      <c r="K122" s="19" t="s">
        <v>41</v>
      </c>
      <c r="L122" s="19">
        <v>1</v>
      </c>
      <c r="M122" s="19">
        <v>16</v>
      </c>
      <c r="N122" s="18"/>
      <c r="O122" s="19">
        <v>3</v>
      </c>
      <c r="P122" s="18">
        <v>340</v>
      </c>
      <c r="Q122" s="19" t="s">
        <v>90</v>
      </c>
      <c r="R122" s="19" t="s">
        <v>35</v>
      </c>
      <c r="S122" s="19"/>
      <c r="T122" s="19"/>
      <c r="U122" s="19"/>
      <c r="V122" s="18" t="s">
        <v>204</v>
      </c>
      <c r="W122" s="19" t="s">
        <v>91</v>
      </c>
      <c r="X122" s="18">
        <v>297.64</v>
      </c>
      <c r="Y122" s="18">
        <v>297.65100000000001</v>
      </c>
      <c r="Z122" s="19"/>
      <c r="AA122" s="21"/>
    </row>
    <row r="123" spans="1:27" x14ac:dyDescent="0.35">
      <c r="A123" s="13">
        <v>43348</v>
      </c>
      <c r="B123" s="15">
        <f t="shared" si="2"/>
        <v>9</v>
      </c>
      <c r="C123" s="14">
        <f t="shared" si="3"/>
        <v>5</v>
      </c>
      <c r="D123" s="16" t="s">
        <v>225</v>
      </c>
      <c r="E123" s="17"/>
      <c r="F123" s="18"/>
      <c r="G123" s="19" t="s">
        <v>31</v>
      </c>
      <c r="H123" s="19">
        <v>1</v>
      </c>
      <c r="I123" s="19"/>
      <c r="J123" s="19">
        <v>11</v>
      </c>
      <c r="K123" s="19" t="s">
        <v>41</v>
      </c>
      <c r="L123" s="19">
        <v>1</v>
      </c>
      <c r="M123" s="19">
        <v>70</v>
      </c>
      <c r="N123" s="18"/>
      <c r="O123" s="19">
        <v>1</v>
      </c>
      <c r="P123" s="18">
        <v>490</v>
      </c>
      <c r="Q123" s="19" t="s">
        <v>226</v>
      </c>
      <c r="R123" s="19" t="s">
        <v>57</v>
      </c>
      <c r="S123" s="19"/>
      <c r="T123" s="19"/>
      <c r="U123" s="19"/>
      <c r="V123" s="18" t="s">
        <v>204</v>
      </c>
      <c r="W123" s="19" t="s">
        <v>227</v>
      </c>
      <c r="X123" s="18">
        <v>310.57</v>
      </c>
      <c r="Y123" s="18">
        <v>310.57900000000001</v>
      </c>
      <c r="Z123" s="19"/>
      <c r="AA123" s="21"/>
    </row>
    <row r="124" spans="1:27" x14ac:dyDescent="0.35">
      <c r="A124" s="13">
        <v>43348</v>
      </c>
      <c r="B124" s="15">
        <f t="shared" si="2"/>
        <v>9</v>
      </c>
      <c r="C124" s="14">
        <f t="shared" si="3"/>
        <v>5</v>
      </c>
      <c r="D124" s="16" t="s">
        <v>228</v>
      </c>
      <c r="E124" s="17"/>
      <c r="F124" s="18"/>
      <c r="G124" s="19" t="s">
        <v>31</v>
      </c>
      <c r="H124" s="19">
        <v>1</v>
      </c>
      <c r="I124" s="19"/>
      <c r="J124" s="19">
        <v>11</v>
      </c>
      <c r="K124" s="19" t="s">
        <v>41</v>
      </c>
      <c r="L124" s="19">
        <v>1</v>
      </c>
      <c r="M124" s="19">
        <v>12</v>
      </c>
      <c r="N124" s="18"/>
      <c r="O124" s="19">
        <v>1</v>
      </c>
      <c r="P124" s="18">
        <v>223.6</v>
      </c>
      <c r="Q124" s="19" t="s">
        <v>162</v>
      </c>
      <c r="R124" s="19" t="s">
        <v>57</v>
      </c>
      <c r="S124" s="19"/>
      <c r="T124" s="19"/>
      <c r="U124" s="19"/>
      <c r="V124" s="18" t="s">
        <v>204</v>
      </c>
      <c r="W124" s="19" t="s">
        <v>229</v>
      </c>
      <c r="X124" s="18">
        <v>288.33999999999997</v>
      </c>
      <c r="Y124" s="18">
        <v>288.351</v>
      </c>
      <c r="Z124" s="19"/>
      <c r="AA124" s="21"/>
    </row>
    <row r="125" spans="1:27" x14ac:dyDescent="0.35">
      <c r="A125" s="13">
        <v>43348</v>
      </c>
      <c r="B125" s="15">
        <f t="shared" si="2"/>
        <v>9</v>
      </c>
      <c r="C125" s="14">
        <f t="shared" si="3"/>
        <v>5</v>
      </c>
      <c r="D125" s="16" t="s">
        <v>235</v>
      </c>
      <c r="E125" s="17"/>
      <c r="F125" s="18"/>
      <c r="G125" s="19" t="s">
        <v>31</v>
      </c>
      <c r="H125" s="19">
        <v>1</v>
      </c>
      <c r="I125" s="19"/>
      <c r="J125" s="19">
        <v>11</v>
      </c>
      <c r="K125" s="19" t="s">
        <v>41</v>
      </c>
      <c r="L125" s="19">
        <v>1</v>
      </c>
      <c r="M125" s="19">
        <v>17</v>
      </c>
      <c r="N125" s="18"/>
      <c r="O125" s="19">
        <v>1</v>
      </c>
      <c r="P125" s="18">
        <v>297.60000000000002</v>
      </c>
      <c r="Q125" s="19" t="s">
        <v>237</v>
      </c>
      <c r="R125" s="19" t="s">
        <v>57</v>
      </c>
      <c r="S125" s="19"/>
      <c r="T125" s="19"/>
      <c r="U125" s="19"/>
      <c r="V125" s="18" t="s">
        <v>204</v>
      </c>
      <c r="W125" s="19" t="s">
        <v>238</v>
      </c>
      <c r="X125" s="18">
        <v>435</v>
      </c>
      <c r="Y125" s="18">
        <v>435.00900000000001</v>
      </c>
      <c r="Z125" s="19"/>
      <c r="AA125" s="21"/>
    </row>
    <row r="126" spans="1:27" x14ac:dyDescent="0.35">
      <c r="A126" s="13">
        <v>43348</v>
      </c>
      <c r="B126" s="15">
        <f t="shared" si="2"/>
        <v>9</v>
      </c>
      <c r="C126" s="14">
        <f t="shared" si="3"/>
        <v>5</v>
      </c>
      <c r="D126" s="16" t="s">
        <v>239</v>
      </c>
      <c r="E126" s="17"/>
      <c r="F126" s="18"/>
      <c r="G126" s="19" t="s">
        <v>31</v>
      </c>
      <c r="H126" s="19">
        <v>1</v>
      </c>
      <c r="I126" s="19"/>
      <c r="J126" s="19">
        <v>11</v>
      </c>
      <c r="K126" s="19" t="s">
        <v>41</v>
      </c>
      <c r="L126" s="19">
        <v>1</v>
      </c>
      <c r="M126" s="19">
        <v>21</v>
      </c>
      <c r="N126" s="18"/>
      <c r="O126" s="19">
        <v>1</v>
      </c>
      <c r="P126" s="18">
        <v>348.6</v>
      </c>
      <c r="Q126" s="19" t="s">
        <v>240</v>
      </c>
      <c r="R126" s="19" t="s">
        <v>57</v>
      </c>
      <c r="S126" s="19"/>
      <c r="T126" s="19"/>
      <c r="U126" s="19"/>
      <c r="V126" s="18" t="s">
        <v>204</v>
      </c>
      <c r="W126" s="19" t="s">
        <v>241</v>
      </c>
      <c r="X126" s="18">
        <v>373.88</v>
      </c>
      <c r="Y126" s="18">
        <v>373.88299999999998</v>
      </c>
      <c r="Z126" s="19"/>
      <c r="AA126" s="21"/>
    </row>
    <row r="127" spans="1:27" x14ac:dyDescent="0.35">
      <c r="A127" s="13">
        <v>43348</v>
      </c>
      <c r="B127" s="15">
        <f t="shared" si="2"/>
        <v>9</v>
      </c>
      <c r="C127" s="14">
        <f t="shared" si="3"/>
        <v>5</v>
      </c>
      <c r="D127" s="16" t="s">
        <v>245</v>
      </c>
      <c r="E127" s="17"/>
      <c r="F127" s="18"/>
      <c r="G127" s="19" t="s">
        <v>31</v>
      </c>
      <c r="H127" s="19">
        <v>1</v>
      </c>
      <c r="I127" s="19"/>
      <c r="J127" s="19">
        <v>11</v>
      </c>
      <c r="K127" s="19" t="s">
        <v>41</v>
      </c>
      <c r="L127" s="19">
        <v>1</v>
      </c>
      <c r="M127" s="19">
        <v>84</v>
      </c>
      <c r="N127" s="18"/>
      <c r="O127" s="19">
        <v>1</v>
      </c>
      <c r="P127" s="18">
        <v>220</v>
      </c>
      <c r="Q127" s="19" t="s">
        <v>246</v>
      </c>
      <c r="R127" s="19" t="s">
        <v>57</v>
      </c>
      <c r="S127" s="19"/>
      <c r="T127" s="19"/>
      <c r="U127" s="19"/>
      <c r="V127" s="18" t="s">
        <v>204</v>
      </c>
      <c r="W127" s="19" t="s">
        <v>247</v>
      </c>
      <c r="X127" s="18">
        <v>288.33999999999997</v>
      </c>
      <c r="Y127" s="18">
        <v>288.351</v>
      </c>
      <c r="Z127" s="19"/>
      <c r="AA127" s="21"/>
    </row>
    <row r="128" spans="1:27" x14ac:dyDescent="0.35">
      <c r="A128" s="13">
        <v>43348</v>
      </c>
      <c r="B128" s="15">
        <f t="shared" si="2"/>
        <v>9</v>
      </c>
      <c r="C128" s="14">
        <f t="shared" si="3"/>
        <v>5</v>
      </c>
      <c r="D128" s="16" t="s">
        <v>252</v>
      </c>
      <c r="E128" s="17"/>
      <c r="F128" s="18"/>
      <c r="G128" s="19" t="s">
        <v>31</v>
      </c>
      <c r="H128" s="19">
        <v>1</v>
      </c>
      <c r="I128" s="19"/>
      <c r="J128" s="19">
        <v>11</v>
      </c>
      <c r="K128" s="19" t="s">
        <v>41</v>
      </c>
      <c r="L128" s="19">
        <v>1</v>
      </c>
      <c r="M128" s="19">
        <v>12</v>
      </c>
      <c r="N128" s="18"/>
      <c r="O128" s="19">
        <v>1</v>
      </c>
      <c r="P128" s="18">
        <v>450.8</v>
      </c>
      <c r="Q128" s="19" t="s">
        <v>253</v>
      </c>
      <c r="R128" s="19" t="s">
        <v>35</v>
      </c>
      <c r="S128" s="19"/>
      <c r="T128" s="19"/>
      <c r="U128" s="19"/>
      <c r="V128" s="18" t="s">
        <v>204</v>
      </c>
      <c r="W128" s="19" t="s">
        <v>241</v>
      </c>
      <c r="X128" s="18">
        <v>495.67</v>
      </c>
      <c r="Y128" s="18">
        <v>495.67399999999998</v>
      </c>
      <c r="Z128" s="19"/>
      <c r="AA128" s="21"/>
    </row>
    <row r="129" spans="1:27" x14ac:dyDescent="0.35">
      <c r="A129" s="13">
        <v>43348</v>
      </c>
      <c r="B129" s="15">
        <f t="shared" si="2"/>
        <v>9</v>
      </c>
      <c r="C129" s="14">
        <f t="shared" si="3"/>
        <v>5</v>
      </c>
      <c r="D129" s="16" t="s">
        <v>294</v>
      </c>
      <c r="E129" s="17"/>
      <c r="F129" s="18"/>
      <c r="G129" s="19" t="s">
        <v>31</v>
      </c>
      <c r="H129" s="19">
        <v>1</v>
      </c>
      <c r="I129" s="19"/>
      <c r="J129" s="19">
        <v>11</v>
      </c>
      <c r="K129" s="19" t="s">
        <v>41</v>
      </c>
      <c r="L129" s="19">
        <v>1</v>
      </c>
      <c r="M129" s="19">
        <v>37</v>
      </c>
      <c r="N129" s="18"/>
      <c r="O129" s="19">
        <v>1</v>
      </c>
      <c r="P129" s="18">
        <v>539.6</v>
      </c>
      <c r="Q129" s="19" t="s">
        <v>295</v>
      </c>
      <c r="R129" s="19" t="s">
        <v>296</v>
      </c>
      <c r="S129" s="19"/>
      <c r="T129" s="19"/>
      <c r="U129" s="19"/>
      <c r="V129" s="18" t="s">
        <v>204</v>
      </c>
      <c r="W129" s="19" t="s">
        <v>274</v>
      </c>
      <c r="X129" s="18">
        <v>489.45</v>
      </c>
      <c r="Y129" s="18">
        <v>489.45499999999998</v>
      </c>
      <c r="Z129" s="19"/>
      <c r="AA129" s="21"/>
    </row>
    <row r="130" spans="1:27" x14ac:dyDescent="0.35">
      <c r="A130" s="13">
        <v>43348</v>
      </c>
      <c r="B130" s="15">
        <f t="shared" si="2"/>
        <v>9</v>
      </c>
      <c r="C130" s="14">
        <f t="shared" si="3"/>
        <v>5</v>
      </c>
      <c r="D130" s="16" t="s">
        <v>313</v>
      </c>
      <c r="E130" s="17"/>
      <c r="F130" s="18"/>
      <c r="G130" s="19" t="s">
        <v>31</v>
      </c>
      <c r="H130" s="19">
        <v>1</v>
      </c>
      <c r="I130" s="19"/>
      <c r="J130" s="19">
        <v>11</v>
      </c>
      <c r="K130" s="19" t="s">
        <v>41</v>
      </c>
      <c r="L130" s="19">
        <v>1</v>
      </c>
      <c r="M130" s="19">
        <v>12</v>
      </c>
      <c r="N130" s="18"/>
      <c r="O130" s="19">
        <v>1</v>
      </c>
      <c r="P130" s="18">
        <v>786</v>
      </c>
      <c r="Q130" s="19" t="s">
        <v>314</v>
      </c>
      <c r="R130" s="19" t="s">
        <v>35</v>
      </c>
      <c r="S130" s="19"/>
      <c r="T130" s="19"/>
      <c r="U130" s="19"/>
      <c r="V130" s="18" t="s">
        <v>204</v>
      </c>
      <c r="W130" s="19" t="s">
        <v>307</v>
      </c>
      <c r="X130" s="18">
        <v>534.42999999999995</v>
      </c>
      <c r="Y130" s="18">
        <v>534.44000000000005</v>
      </c>
      <c r="Z130" s="19"/>
      <c r="AA130" s="21"/>
    </row>
    <row r="131" spans="1:27" x14ac:dyDescent="0.35">
      <c r="A131" s="13">
        <v>43348</v>
      </c>
      <c r="B131" s="15">
        <f t="shared" si="2"/>
        <v>9</v>
      </c>
      <c r="C131" s="14">
        <f t="shared" si="3"/>
        <v>5</v>
      </c>
      <c r="D131" s="16" t="s">
        <v>315</v>
      </c>
      <c r="E131" s="17"/>
      <c r="F131" s="18"/>
      <c r="G131" s="19" t="s">
        <v>31</v>
      </c>
      <c r="H131" s="19">
        <v>1</v>
      </c>
      <c r="I131" s="19"/>
      <c r="J131" s="19">
        <v>11</v>
      </c>
      <c r="K131" s="19" t="s">
        <v>41</v>
      </c>
      <c r="L131" s="19">
        <v>1</v>
      </c>
      <c r="M131" s="19">
        <v>16</v>
      </c>
      <c r="N131" s="18"/>
      <c r="O131" s="19">
        <v>1</v>
      </c>
      <c r="P131" s="18">
        <v>490</v>
      </c>
      <c r="Q131" s="19" t="s">
        <v>316</v>
      </c>
      <c r="R131" s="19" t="s">
        <v>57</v>
      </c>
      <c r="S131" s="19"/>
      <c r="T131" s="19"/>
      <c r="U131" s="19"/>
      <c r="V131" s="18" t="s">
        <v>204</v>
      </c>
      <c r="W131" s="19" t="s">
        <v>317</v>
      </c>
      <c r="X131" s="18">
        <v>313.77</v>
      </c>
      <c r="Y131" s="18">
        <v>313.779</v>
      </c>
      <c r="Z131" s="19"/>
      <c r="AA131" s="21"/>
    </row>
    <row r="132" spans="1:27" x14ac:dyDescent="0.35">
      <c r="A132" s="12">
        <v>43348</v>
      </c>
      <c r="B132" s="14">
        <f t="shared" si="2"/>
        <v>9</v>
      </c>
      <c r="C132" s="14">
        <f t="shared" si="3"/>
        <v>5</v>
      </c>
      <c r="D132" s="16" t="s">
        <v>318</v>
      </c>
      <c r="E132" s="17"/>
      <c r="F132" s="17"/>
      <c r="G132" s="19" t="s">
        <v>84</v>
      </c>
      <c r="H132" s="19">
        <v>1</v>
      </c>
      <c r="I132" s="19"/>
      <c r="J132" s="19">
        <v>11</v>
      </c>
      <c r="K132" s="19" t="s">
        <v>41</v>
      </c>
      <c r="L132" s="19">
        <v>1</v>
      </c>
      <c r="M132" s="19">
        <v>63</v>
      </c>
      <c r="N132" s="17"/>
      <c r="O132" s="19">
        <v>1</v>
      </c>
      <c r="P132" s="17">
        <v>542.79999999999995</v>
      </c>
      <c r="Q132" s="19" t="s">
        <v>319</v>
      </c>
      <c r="R132" s="19" t="s">
        <v>35</v>
      </c>
      <c r="S132" s="19"/>
      <c r="T132" s="19"/>
      <c r="U132" s="19"/>
      <c r="V132" s="17" t="s">
        <v>204</v>
      </c>
      <c r="W132" s="19" t="s">
        <v>241</v>
      </c>
      <c r="X132" s="17">
        <v>522.16999999999996</v>
      </c>
      <c r="Y132" s="17">
        <v>522.178</v>
      </c>
      <c r="Z132" s="19"/>
      <c r="AA132" s="20"/>
    </row>
    <row r="133" spans="1:27" x14ac:dyDescent="0.35">
      <c r="A133" s="13">
        <v>43348</v>
      </c>
      <c r="B133" s="15">
        <f t="shared" si="2"/>
        <v>9</v>
      </c>
      <c r="C133" s="14">
        <f t="shared" si="3"/>
        <v>5</v>
      </c>
      <c r="D133" s="16" t="s">
        <v>327</v>
      </c>
      <c r="E133" s="17"/>
      <c r="F133" s="18"/>
      <c r="G133" s="19" t="s">
        <v>31</v>
      </c>
      <c r="H133" s="19">
        <v>1</v>
      </c>
      <c r="I133" s="19"/>
      <c r="J133" s="19">
        <v>11</v>
      </c>
      <c r="K133" s="19" t="s">
        <v>41</v>
      </c>
      <c r="L133" s="19">
        <v>1</v>
      </c>
      <c r="M133" s="19">
        <v>84</v>
      </c>
      <c r="N133" s="18"/>
      <c r="O133" s="19">
        <v>1</v>
      </c>
      <c r="P133" s="18">
        <v>799</v>
      </c>
      <c r="Q133" s="19" t="s">
        <v>328</v>
      </c>
      <c r="R133" s="19" t="s">
        <v>74</v>
      </c>
      <c r="S133" s="19"/>
      <c r="T133" s="19"/>
      <c r="U133" s="19"/>
      <c r="V133" s="18" t="s">
        <v>204</v>
      </c>
      <c r="W133" s="19" t="s">
        <v>241</v>
      </c>
      <c r="X133" s="18">
        <v>537.17999999999995</v>
      </c>
      <c r="Y133" s="18">
        <v>537.18600000000004</v>
      </c>
      <c r="Z133" s="19"/>
      <c r="AA133" s="21"/>
    </row>
    <row r="134" spans="1:27" x14ac:dyDescent="0.35">
      <c r="A134" s="13">
        <v>43348</v>
      </c>
      <c r="B134" s="15">
        <f t="shared" ref="B134:B197" si="4">MONTH(A134)</f>
        <v>9</v>
      </c>
      <c r="C134" s="14">
        <f t="shared" ref="C134:C197" si="5">DAY(A134)</f>
        <v>5</v>
      </c>
      <c r="D134" s="16" t="s">
        <v>347</v>
      </c>
      <c r="E134" s="17"/>
      <c r="F134" s="18"/>
      <c r="G134" s="19" t="s">
        <v>31</v>
      </c>
      <c r="H134" s="19">
        <v>2</v>
      </c>
      <c r="I134" s="19"/>
      <c r="J134" s="19">
        <v>11</v>
      </c>
      <c r="K134" s="19" t="s">
        <v>41</v>
      </c>
      <c r="L134" s="19">
        <v>1</v>
      </c>
      <c r="M134" s="19">
        <v>12</v>
      </c>
      <c r="N134" s="18"/>
      <c r="O134" s="19">
        <v>2</v>
      </c>
      <c r="P134" s="18">
        <v>663</v>
      </c>
      <c r="Q134" s="19" t="s">
        <v>344</v>
      </c>
      <c r="R134" s="19" t="s">
        <v>74</v>
      </c>
      <c r="S134" s="19"/>
      <c r="T134" s="19"/>
      <c r="U134" s="19"/>
      <c r="V134" s="18" t="s">
        <v>204</v>
      </c>
      <c r="W134" s="19" t="s">
        <v>345</v>
      </c>
      <c r="X134" s="18">
        <v>435.4</v>
      </c>
      <c r="Y134" s="18">
        <v>0</v>
      </c>
      <c r="Z134" s="19"/>
      <c r="AA134" s="21"/>
    </row>
    <row r="135" spans="1:27" x14ac:dyDescent="0.35">
      <c r="A135" s="13">
        <v>43348</v>
      </c>
      <c r="B135" s="15">
        <f t="shared" si="4"/>
        <v>9</v>
      </c>
      <c r="C135" s="14">
        <f t="shared" si="5"/>
        <v>5</v>
      </c>
      <c r="D135" s="16" t="s">
        <v>350</v>
      </c>
      <c r="E135" s="17"/>
      <c r="F135" s="18"/>
      <c r="G135" s="19" t="s">
        <v>31</v>
      </c>
      <c r="H135" s="19">
        <v>1</v>
      </c>
      <c r="I135" s="19"/>
      <c r="J135" s="19">
        <v>11</v>
      </c>
      <c r="K135" s="19" t="s">
        <v>41</v>
      </c>
      <c r="L135" s="19">
        <v>1</v>
      </c>
      <c r="M135" s="19">
        <v>9</v>
      </c>
      <c r="N135" s="18"/>
      <c r="O135" s="19">
        <v>1</v>
      </c>
      <c r="P135" s="18">
        <v>550</v>
      </c>
      <c r="Q135" s="19" t="s">
        <v>344</v>
      </c>
      <c r="R135" s="19" t="s">
        <v>74</v>
      </c>
      <c r="S135" s="19"/>
      <c r="T135" s="19"/>
      <c r="U135" s="19"/>
      <c r="V135" s="18" t="s">
        <v>204</v>
      </c>
      <c r="W135" s="19" t="s">
        <v>351</v>
      </c>
      <c r="X135" s="18">
        <v>373.88</v>
      </c>
      <c r="Y135" s="18">
        <v>0</v>
      </c>
      <c r="Z135" s="19"/>
      <c r="AA135" s="21"/>
    </row>
    <row r="136" spans="1:27" x14ac:dyDescent="0.35">
      <c r="A136" s="13">
        <v>43349</v>
      </c>
      <c r="B136" s="15">
        <f t="shared" si="4"/>
        <v>9</v>
      </c>
      <c r="C136" s="14">
        <f t="shared" si="5"/>
        <v>6</v>
      </c>
      <c r="D136" s="16" t="s">
        <v>209</v>
      </c>
      <c r="E136" s="17"/>
      <c r="F136" s="18"/>
      <c r="G136" s="19" t="s">
        <v>31</v>
      </c>
      <c r="H136" s="19">
        <v>2</v>
      </c>
      <c r="I136" s="19"/>
      <c r="J136" s="19">
        <v>11</v>
      </c>
      <c r="K136" s="19" t="s">
        <v>32</v>
      </c>
      <c r="L136" s="19">
        <v>1</v>
      </c>
      <c r="M136" s="19">
        <v>39</v>
      </c>
      <c r="N136" s="18"/>
      <c r="O136" s="19">
        <v>2</v>
      </c>
      <c r="P136" s="18">
        <v>400.4</v>
      </c>
      <c r="Q136" s="19" t="s">
        <v>207</v>
      </c>
      <c r="R136" s="19" t="s">
        <v>35</v>
      </c>
      <c r="S136" s="19"/>
      <c r="T136" s="19"/>
      <c r="U136" s="19"/>
      <c r="V136" s="18" t="s">
        <v>204</v>
      </c>
      <c r="W136" s="19" t="s">
        <v>208</v>
      </c>
      <c r="X136" s="18">
        <v>425.12</v>
      </c>
      <c r="Y136" s="18">
        <v>425.12900000000002</v>
      </c>
      <c r="Z136" s="19"/>
      <c r="AA136" s="21"/>
    </row>
    <row r="137" spans="1:27" x14ac:dyDescent="0.35">
      <c r="A137" s="13">
        <v>43349</v>
      </c>
      <c r="B137" s="15">
        <f t="shared" si="4"/>
        <v>9</v>
      </c>
      <c r="C137" s="14">
        <f t="shared" si="5"/>
        <v>6</v>
      </c>
      <c r="D137" s="16" t="s">
        <v>255</v>
      </c>
      <c r="E137" s="17"/>
      <c r="F137" s="18"/>
      <c r="G137" s="19" t="s">
        <v>31</v>
      </c>
      <c r="H137" s="19">
        <v>1</v>
      </c>
      <c r="I137" s="19"/>
      <c r="J137" s="19">
        <v>11</v>
      </c>
      <c r="K137" s="19" t="s">
        <v>32</v>
      </c>
      <c r="L137" s="19">
        <v>1</v>
      </c>
      <c r="M137" s="19">
        <v>43</v>
      </c>
      <c r="N137" s="18"/>
      <c r="O137" s="19">
        <v>1</v>
      </c>
      <c r="P137" s="18">
        <v>518.79999999999995</v>
      </c>
      <c r="Q137" s="19" t="s">
        <v>256</v>
      </c>
      <c r="R137" s="19" t="s">
        <v>35</v>
      </c>
      <c r="S137" s="19"/>
      <c r="T137" s="19"/>
      <c r="U137" s="19"/>
      <c r="V137" s="18" t="s">
        <v>204</v>
      </c>
      <c r="W137" s="19" t="s">
        <v>247</v>
      </c>
      <c r="X137" s="18">
        <v>383.32</v>
      </c>
      <c r="Y137" s="18">
        <v>383.33</v>
      </c>
      <c r="Z137" s="19"/>
      <c r="AA137" s="21"/>
    </row>
    <row r="138" spans="1:27" x14ac:dyDescent="0.35">
      <c r="A138" s="13">
        <v>43349</v>
      </c>
      <c r="B138" s="15">
        <f t="shared" si="4"/>
        <v>9</v>
      </c>
      <c r="C138" s="14">
        <f t="shared" si="5"/>
        <v>6</v>
      </c>
      <c r="D138" s="16" t="s">
        <v>292</v>
      </c>
      <c r="E138" s="17"/>
      <c r="F138" s="18"/>
      <c r="G138" s="19" t="s">
        <v>31</v>
      </c>
      <c r="H138" s="19">
        <v>1</v>
      </c>
      <c r="I138" s="19"/>
      <c r="J138" s="19">
        <v>11</v>
      </c>
      <c r="K138" s="19" t="s">
        <v>32</v>
      </c>
      <c r="L138" s="19">
        <v>1</v>
      </c>
      <c r="M138" s="19">
        <v>43</v>
      </c>
      <c r="N138" s="18"/>
      <c r="O138" s="19">
        <v>1</v>
      </c>
      <c r="P138" s="18">
        <v>558.4</v>
      </c>
      <c r="Q138" s="19" t="s">
        <v>170</v>
      </c>
      <c r="R138" s="19" t="s">
        <v>35</v>
      </c>
      <c r="S138" s="19"/>
      <c r="T138" s="19"/>
      <c r="U138" s="19"/>
      <c r="V138" s="18" t="s">
        <v>204</v>
      </c>
      <c r="W138" s="19" t="s">
        <v>293</v>
      </c>
      <c r="X138" s="18">
        <v>601.35</v>
      </c>
      <c r="Y138" s="18">
        <v>601.35400000000004</v>
      </c>
      <c r="Z138" s="19"/>
      <c r="AA138" s="21"/>
    </row>
    <row r="139" spans="1:27" x14ac:dyDescent="0.35">
      <c r="A139" s="13">
        <v>43349</v>
      </c>
      <c r="B139" s="15">
        <f t="shared" si="4"/>
        <v>9</v>
      </c>
      <c r="C139" s="14">
        <f t="shared" si="5"/>
        <v>6</v>
      </c>
      <c r="D139" s="16" t="s">
        <v>302</v>
      </c>
      <c r="E139" s="17"/>
      <c r="F139" s="18"/>
      <c r="G139" s="19" t="s">
        <v>31</v>
      </c>
      <c r="H139" s="19">
        <v>1</v>
      </c>
      <c r="I139" s="19"/>
      <c r="J139" s="19">
        <v>11</v>
      </c>
      <c r="K139" s="19" t="s">
        <v>32</v>
      </c>
      <c r="L139" s="19">
        <v>1</v>
      </c>
      <c r="M139" s="19">
        <v>37</v>
      </c>
      <c r="N139" s="18"/>
      <c r="O139" s="19">
        <v>1</v>
      </c>
      <c r="P139" s="18">
        <v>1195</v>
      </c>
      <c r="Q139" s="19" t="s">
        <v>303</v>
      </c>
      <c r="R139" s="19" t="s">
        <v>35</v>
      </c>
      <c r="S139" s="19"/>
      <c r="T139" s="19"/>
      <c r="U139" s="19"/>
      <c r="V139" s="18" t="s">
        <v>204</v>
      </c>
      <c r="W139" s="19" t="s">
        <v>251</v>
      </c>
      <c r="X139" s="18">
        <v>794.5</v>
      </c>
      <c r="Y139" s="18">
        <v>794.50800000000004</v>
      </c>
      <c r="Z139" s="19"/>
      <c r="AA139" s="21"/>
    </row>
    <row r="140" spans="1:27" x14ac:dyDescent="0.35">
      <c r="A140" s="13">
        <v>43349</v>
      </c>
      <c r="B140" s="15">
        <f t="shared" si="4"/>
        <v>9</v>
      </c>
      <c r="C140" s="14">
        <f t="shared" si="5"/>
        <v>6</v>
      </c>
      <c r="D140" s="16" t="s">
        <v>320</v>
      </c>
      <c r="E140" s="17"/>
      <c r="F140" s="18"/>
      <c r="G140" s="19" t="s">
        <v>31</v>
      </c>
      <c r="H140" s="19">
        <v>2</v>
      </c>
      <c r="I140" s="19"/>
      <c r="J140" s="19">
        <v>11</v>
      </c>
      <c r="K140" s="19" t="s">
        <v>32</v>
      </c>
      <c r="L140" s="19">
        <v>1</v>
      </c>
      <c r="M140" s="19"/>
      <c r="N140" s="18"/>
      <c r="O140" s="19">
        <v>2</v>
      </c>
      <c r="P140" s="18">
        <v>542.79999999999995</v>
      </c>
      <c r="Q140" s="19" t="s">
        <v>319</v>
      </c>
      <c r="R140" s="19" t="s">
        <v>35</v>
      </c>
      <c r="S140" s="19"/>
      <c r="T140" s="19"/>
      <c r="U140" s="19"/>
      <c r="V140" s="18" t="s">
        <v>204</v>
      </c>
      <c r="W140" s="19" t="s">
        <v>241</v>
      </c>
      <c r="X140" s="18">
        <v>522.16999999999996</v>
      </c>
      <c r="Y140" s="18">
        <v>522.178</v>
      </c>
      <c r="Z140" s="19"/>
      <c r="AA140" s="21"/>
    </row>
    <row r="141" spans="1:27" x14ac:dyDescent="0.35">
      <c r="A141" s="13">
        <v>43349</v>
      </c>
      <c r="B141" s="15">
        <f t="shared" si="4"/>
        <v>9</v>
      </c>
      <c r="C141" s="14">
        <f t="shared" si="5"/>
        <v>6</v>
      </c>
      <c r="D141" s="16" t="s">
        <v>324</v>
      </c>
      <c r="E141" s="17"/>
      <c r="F141" s="18"/>
      <c r="G141" s="19" t="s">
        <v>31</v>
      </c>
      <c r="H141" s="19">
        <v>1</v>
      </c>
      <c r="I141" s="19"/>
      <c r="J141" s="19">
        <v>11</v>
      </c>
      <c r="K141" s="19" t="s">
        <v>32</v>
      </c>
      <c r="L141" s="19">
        <v>1</v>
      </c>
      <c r="M141" s="19">
        <v>84</v>
      </c>
      <c r="N141" s="18"/>
      <c r="O141" s="19">
        <v>1</v>
      </c>
      <c r="P141" s="18">
        <v>218</v>
      </c>
      <c r="Q141" s="19" t="s">
        <v>325</v>
      </c>
      <c r="R141" s="19" t="s">
        <v>44</v>
      </c>
      <c r="S141" s="19"/>
      <c r="T141" s="19"/>
      <c r="U141" s="19"/>
      <c r="V141" s="18" t="s">
        <v>204</v>
      </c>
      <c r="W141" s="19" t="s">
        <v>326</v>
      </c>
      <c r="X141" s="18">
        <v>158.41999999999999</v>
      </c>
      <c r="Y141" s="18">
        <v>158.43</v>
      </c>
      <c r="Z141" s="19"/>
      <c r="AA141" s="21"/>
    </row>
    <row r="142" spans="1:27" x14ac:dyDescent="0.35">
      <c r="A142" s="13">
        <v>43349</v>
      </c>
      <c r="B142" s="15">
        <f t="shared" si="4"/>
        <v>9</v>
      </c>
      <c r="C142" s="14">
        <f t="shared" si="5"/>
        <v>6</v>
      </c>
      <c r="D142" s="16" t="s">
        <v>329</v>
      </c>
      <c r="E142" s="17"/>
      <c r="F142" s="18"/>
      <c r="G142" s="19" t="s">
        <v>31</v>
      </c>
      <c r="H142" s="19">
        <v>1</v>
      </c>
      <c r="I142" s="19"/>
      <c r="J142" s="19">
        <v>11</v>
      </c>
      <c r="K142" s="19" t="s">
        <v>32</v>
      </c>
      <c r="L142" s="19">
        <v>1</v>
      </c>
      <c r="M142" s="19">
        <v>12</v>
      </c>
      <c r="N142" s="18"/>
      <c r="O142" s="19">
        <v>1</v>
      </c>
      <c r="P142" s="18">
        <v>251.6</v>
      </c>
      <c r="Q142" s="19" t="s">
        <v>330</v>
      </c>
      <c r="R142" s="19" t="s">
        <v>57</v>
      </c>
      <c r="S142" s="19"/>
      <c r="T142" s="19"/>
      <c r="U142" s="19"/>
      <c r="V142" s="18" t="s">
        <v>204</v>
      </c>
      <c r="W142" s="19" t="s">
        <v>214</v>
      </c>
      <c r="X142" s="18">
        <v>331.5</v>
      </c>
      <c r="Y142" s="18">
        <v>331.50900000000001</v>
      </c>
      <c r="Z142" s="19"/>
      <c r="AA142" s="21"/>
    </row>
    <row r="143" spans="1:27" x14ac:dyDescent="0.35">
      <c r="A143" s="13">
        <v>43349</v>
      </c>
      <c r="B143" s="15">
        <f t="shared" si="4"/>
        <v>9</v>
      </c>
      <c r="C143" s="14">
        <f t="shared" si="5"/>
        <v>6</v>
      </c>
      <c r="D143" s="16" t="s">
        <v>333</v>
      </c>
      <c r="E143" s="17"/>
      <c r="F143" s="18"/>
      <c r="G143" s="19" t="s">
        <v>31</v>
      </c>
      <c r="H143" s="19">
        <v>1</v>
      </c>
      <c r="I143" s="19"/>
      <c r="J143" s="19">
        <v>11</v>
      </c>
      <c r="K143" s="19" t="s">
        <v>32</v>
      </c>
      <c r="L143" s="19">
        <v>1</v>
      </c>
      <c r="M143" s="19">
        <v>21</v>
      </c>
      <c r="N143" s="18"/>
      <c r="O143" s="19">
        <v>1</v>
      </c>
      <c r="P143" s="18">
        <v>494</v>
      </c>
      <c r="Q143" s="19" t="s">
        <v>334</v>
      </c>
      <c r="R143" s="19" t="s">
        <v>57</v>
      </c>
      <c r="S143" s="19"/>
      <c r="T143" s="19"/>
      <c r="U143" s="19"/>
      <c r="V143" s="18" t="s">
        <v>204</v>
      </c>
      <c r="W143" s="19" t="s">
        <v>317</v>
      </c>
      <c r="X143" s="18">
        <v>353.67</v>
      </c>
      <c r="Y143" s="18">
        <v>353.67500000000001</v>
      </c>
      <c r="Z143" s="19"/>
      <c r="AA143" s="21"/>
    </row>
    <row r="144" spans="1:27" x14ac:dyDescent="0.35">
      <c r="A144" s="13">
        <v>43349</v>
      </c>
      <c r="B144" s="15">
        <f t="shared" si="4"/>
        <v>9</v>
      </c>
      <c r="C144" s="14">
        <f t="shared" si="5"/>
        <v>6</v>
      </c>
      <c r="D144" s="16" t="s">
        <v>348</v>
      </c>
      <c r="E144" s="17"/>
      <c r="F144" s="18"/>
      <c r="G144" s="19" t="s">
        <v>31</v>
      </c>
      <c r="H144" s="19">
        <v>1</v>
      </c>
      <c r="I144" s="19"/>
      <c r="J144" s="19">
        <v>11</v>
      </c>
      <c r="K144" s="19" t="s">
        <v>32</v>
      </c>
      <c r="L144" s="19">
        <v>1</v>
      </c>
      <c r="M144" s="19">
        <v>12</v>
      </c>
      <c r="N144" s="18"/>
      <c r="O144" s="19">
        <v>1</v>
      </c>
      <c r="P144" s="18">
        <v>324.08</v>
      </c>
      <c r="Q144" s="19" t="s">
        <v>344</v>
      </c>
      <c r="R144" s="19" t="s">
        <v>74</v>
      </c>
      <c r="S144" s="19"/>
      <c r="T144" s="19"/>
      <c r="U144" s="19"/>
      <c r="V144" s="18" t="s">
        <v>204</v>
      </c>
      <c r="W144" s="19" t="s">
        <v>349</v>
      </c>
      <c r="X144" s="18">
        <v>261.66000000000003</v>
      </c>
      <c r="Y144" s="18">
        <v>0</v>
      </c>
      <c r="Z144" s="19"/>
      <c r="AA144" s="21"/>
    </row>
    <row r="145" spans="1:27" x14ac:dyDescent="0.35">
      <c r="A145" s="13">
        <v>43349</v>
      </c>
      <c r="B145" s="15">
        <f t="shared" si="4"/>
        <v>9</v>
      </c>
      <c r="C145" s="14">
        <f t="shared" si="5"/>
        <v>6</v>
      </c>
      <c r="D145" s="16" t="s">
        <v>209</v>
      </c>
      <c r="E145" s="17"/>
      <c r="F145" s="18"/>
      <c r="G145" s="19" t="s">
        <v>31</v>
      </c>
      <c r="H145" s="19">
        <v>2</v>
      </c>
      <c r="I145" s="19"/>
      <c r="J145" s="19">
        <v>11</v>
      </c>
      <c r="K145" s="19" t="s">
        <v>41</v>
      </c>
      <c r="L145" s="19">
        <v>1</v>
      </c>
      <c r="M145" s="19">
        <v>39</v>
      </c>
      <c r="N145" s="18"/>
      <c r="O145" s="19">
        <v>2</v>
      </c>
      <c r="P145" s="18">
        <v>400.4</v>
      </c>
      <c r="Q145" s="19" t="s">
        <v>207</v>
      </c>
      <c r="R145" s="19" t="s">
        <v>35</v>
      </c>
      <c r="S145" s="19"/>
      <c r="T145" s="19"/>
      <c r="U145" s="19"/>
      <c r="V145" s="18" t="s">
        <v>204</v>
      </c>
      <c r="W145" s="19" t="s">
        <v>208</v>
      </c>
      <c r="X145" s="18">
        <v>425.12</v>
      </c>
      <c r="Y145" s="18">
        <v>425.12900000000002</v>
      </c>
      <c r="Z145" s="19"/>
      <c r="AA145" s="21"/>
    </row>
    <row r="146" spans="1:27" x14ac:dyDescent="0.35">
      <c r="A146" s="13">
        <v>43349</v>
      </c>
      <c r="B146" s="15">
        <f t="shared" si="4"/>
        <v>9</v>
      </c>
      <c r="C146" s="14">
        <f t="shared" si="5"/>
        <v>6</v>
      </c>
      <c r="D146" s="16" t="s">
        <v>255</v>
      </c>
      <c r="E146" s="17"/>
      <c r="F146" s="18"/>
      <c r="G146" s="19" t="s">
        <v>31</v>
      </c>
      <c r="H146" s="19">
        <v>1</v>
      </c>
      <c r="I146" s="19"/>
      <c r="J146" s="19">
        <v>11</v>
      </c>
      <c r="K146" s="19" t="s">
        <v>41</v>
      </c>
      <c r="L146" s="19">
        <v>1</v>
      </c>
      <c r="M146" s="19">
        <v>43</v>
      </c>
      <c r="N146" s="18"/>
      <c r="O146" s="19">
        <v>1</v>
      </c>
      <c r="P146" s="18">
        <v>518.79999999999995</v>
      </c>
      <c r="Q146" s="19" t="s">
        <v>256</v>
      </c>
      <c r="R146" s="19" t="s">
        <v>35</v>
      </c>
      <c r="S146" s="19"/>
      <c r="T146" s="19"/>
      <c r="U146" s="19"/>
      <c r="V146" s="18" t="s">
        <v>204</v>
      </c>
      <c r="W146" s="19" t="s">
        <v>247</v>
      </c>
      <c r="X146" s="18">
        <v>383.32</v>
      </c>
      <c r="Y146" s="18">
        <v>383.33</v>
      </c>
      <c r="Z146" s="19"/>
      <c r="AA146" s="21"/>
    </row>
    <row r="147" spans="1:27" x14ac:dyDescent="0.35">
      <c r="A147" s="13">
        <v>43349</v>
      </c>
      <c r="B147" s="15">
        <f t="shared" si="4"/>
        <v>9</v>
      </c>
      <c r="C147" s="14">
        <f t="shared" si="5"/>
        <v>6</v>
      </c>
      <c r="D147" s="16" t="s">
        <v>292</v>
      </c>
      <c r="E147" s="17"/>
      <c r="F147" s="18"/>
      <c r="G147" s="19" t="s">
        <v>31</v>
      </c>
      <c r="H147" s="19">
        <v>1</v>
      </c>
      <c r="I147" s="19"/>
      <c r="J147" s="19">
        <v>11</v>
      </c>
      <c r="K147" s="19" t="s">
        <v>41</v>
      </c>
      <c r="L147" s="19">
        <v>1</v>
      </c>
      <c r="M147" s="19">
        <v>43</v>
      </c>
      <c r="N147" s="18"/>
      <c r="O147" s="19">
        <v>1</v>
      </c>
      <c r="P147" s="18">
        <v>558.4</v>
      </c>
      <c r="Q147" s="19" t="s">
        <v>170</v>
      </c>
      <c r="R147" s="19" t="s">
        <v>35</v>
      </c>
      <c r="S147" s="19"/>
      <c r="T147" s="19"/>
      <c r="U147" s="19"/>
      <c r="V147" s="18" t="s">
        <v>204</v>
      </c>
      <c r="W147" s="19" t="s">
        <v>293</v>
      </c>
      <c r="X147" s="18">
        <v>601.35</v>
      </c>
      <c r="Y147" s="18">
        <v>601.35400000000004</v>
      </c>
      <c r="Z147" s="19"/>
      <c r="AA147" s="21"/>
    </row>
    <row r="148" spans="1:27" x14ac:dyDescent="0.35">
      <c r="A148" s="13">
        <v>43349</v>
      </c>
      <c r="B148" s="15">
        <f t="shared" si="4"/>
        <v>9</v>
      </c>
      <c r="C148" s="14">
        <f t="shared" si="5"/>
        <v>6</v>
      </c>
      <c r="D148" s="16" t="s">
        <v>302</v>
      </c>
      <c r="E148" s="17"/>
      <c r="F148" s="18"/>
      <c r="G148" s="19" t="s">
        <v>31</v>
      </c>
      <c r="H148" s="19">
        <v>1</v>
      </c>
      <c r="I148" s="19"/>
      <c r="J148" s="19">
        <v>11</v>
      </c>
      <c r="K148" s="19" t="s">
        <v>41</v>
      </c>
      <c r="L148" s="19">
        <v>1</v>
      </c>
      <c r="M148" s="19">
        <v>37</v>
      </c>
      <c r="N148" s="18"/>
      <c r="O148" s="19">
        <v>1</v>
      </c>
      <c r="P148" s="18">
        <v>1195</v>
      </c>
      <c r="Q148" s="19" t="s">
        <v>303</v>
      </c>
      <c r="R148" s="19" t="s">
        <v>35</v>
      </c>
      <c r="S148" s="19"/>
      <c r="T148" s="19"/>
      <c r="U148" s="19"/>
      <c r="V148" s="18" t="s">
        <v>204</v>
      </c>
      <c r="W148" s="19" t="s">
        <v>251</v>
      </c>
      <c r="X148" s="18">
        <v>794.5</v>
      </c>
      <c r="Y148" s="18">
        <v>794.50800000000004</v>
      </c>
      <c r="Z148" s="19"/>
      <c r="AA148" s="21"/>
    </row>
    <row r="149" spans="1:27" x14ac:dyDescent="0.35">
      <c r="A149" s="13">
        <v>43349</v>
      </c>
      <c r="B149" s="15">
        <f t="shared" si="4"/>
        <v>9</v>
      </c>
      <c r="C149" s="14">
        <f t="shared" si="5"/>
        <v>6</v>
      </c>
      <c r="D149" s="16" t="s">
        <v>320</v>
      </c>
      <c r="E149" s="17"/>
      <c r="F149" s="18"/>
      <c r="G149" s="19" t="s">
        <v>31</v>
      </c>
      <c r="H149" s="19">
        <v>2</v>
      </c>
      <c r="I149" s="19"/>
      <c r="J149" s="19">
        <v>11</v>
      </c>
      <c r="K149" s="19" t="s">
        <v>41</v>
      </c>
      <c r="L149" s="19">
        <v>1</v>
      </c>
      <c r="M149" s="19"/>
      <c r="N149" s="18"/>
      <c r="O149" s="19">
        <v>2</v>
      </c>
      <c r="P149" s="18">
        <v>542.79999999999995</v>
      </c>
      <c r="Q149" s="19" t="s">
        <v>319</v>
      </c>
      <c r="R149" s="19" t="s">
        <v>35</v>
      </c>
      <c r="S149" s="19"/>
      <c r="T149" s="19"/>
      <c r="U149" s="19"/>
      <c r="V149" s="18" t="s">
        <v>204</v>
      </c>
      <c r="W149" s="19" t="s">
        <v>241</v>
      </c>
      <c r="X149" s="18">
        <v>522.16999999999996</v>
      </c>
      <c r="Y149" s="18">
        <v>522.178</v>
      </c>
      <c r="Z149" s="19"/>
      <c r="AA149" s="21"/>
    </row>
    <row r="150" spans="1:27" x14ac:dyDescent="0.35">
      <c r="A150" s="13">
        <v>43349</v>
      </c>
      <c r="B150" s="15">
        <f t="shared" si="4"/>
        <v>9</v>
      </c>
      <c r="C150" s="14">
        <f t="shared" si="5"/>
        <v>6</v>
      </c>
      <c r="D150" s="16" t="s">
        <v>324</v>
      </c>
      <c r="E150" s="17"/>
      <c r="F150" s="18"/>
      <c r="G150" s="19" t="s">
        <v>31</v>
      </c>
      <c r="H150" s="19">
        <v>1</v>
      </c>
      <c r="I150" s="19"/>
      <c r="J150" s="19">
        <v>11</v>
      </c>
      <c r="K150" s="19" t="s">
        <v>41</v>
      </c>
      <c r="L150" s="19">
        <v>1</v>
      </c>
      <c r="M150" s="19">
        <v>84</v>
      </c>
      <c r="N150" s="18"/>
      <c r="O150" s="19">
        <v>1</v>
      </c>
      <c r="P150" s="18">
        <v>218</v>
      </c>
      <c r="Q150" s="19" t="s">
        <v>325</v>
      </c>
      <c r="R150" s="19" t="s">
        <v>44</v>
      </c>
      <c r="S150" s="19"/>
      <c r="T150" s="19"/>
      <c r="U150" s="19"/>
      <c r="V150" s="18" t="s">
        <v>204</v>
      </c>
      <c r="W150" s="19" t="s">
        <v>326</v>
      </c>
      <c r="X150" s="18">
        <v>158.41999999999999</v>
      </c>
      <c r="Y150" s="18">
        <v>158.43</v>
      </c>
      <c r="Z150" s="19"/>
      <c r="AA150" s="21"/>
    </row>
    <row r="151" spans="1:27" x14ac:dyDescent="0.35">
      <c r="A151" s="13">
        <v>43349</v>
      </c>
      <c r="B151" s="15">
        <f t="shared" si="4"/>
        <v>9</v>
      </c>
      <c r="C151" s="14">
        <f t="shared" si="5"/>
        <v>6</v>
      </c>
      <c r="D151" s="16" t="s">
        <v>348</v>
      </c>
      <c r="E151" s="17"/>
      <c r="F151" s="18"/>
      <c r="G151" s="19" t="s">
        <v>31</v>
      </c>
      <c r="H151" s="19">
        <v>1</v>
      </c>
      <c r="I151" s="19"/>
      <c r="J151" s="19">
        <v>11</v>
      </c>
      <c r="K151" s="19" t="s">
        <v>41</v>
      </c>
      <c r="L151" s="19">
        <v>1</v>
      </c>
      <c r="M151" s="19">
        <v>12</v>
      </c>
      <c r="N151" s="18"/>
      <c r="O151" s="19">
        <v>1</v>
      </c>
      <c r="P151" s="18">
        <v>324.08</v>
      </c>
      <c r="Q151" s="19" t="s">
        <v>344</v>
      </c>
      <c r="R151" s="19" t="s">
        <v>74</v>
      </c>
      <c r="S151" s="19"/>
      <c r="T151" s="19"/>
      <c r="U151" s="19"/>
      <c r="V151" s="18" t="s">
        <v>204</v>
      </c>
      <c r="W151" s="19" t="s">
        <v>349</v>
      </c>
      <c r="X151" s="18">
        <v>261.66000000000003</v>
      </c>
      <c r="Y151" s="18">
        <v>0</v>
      </c>
      <c r="Z151" s="19"/>
      <c r="AA151" s="21"/>
    </row>
    <row r="152" spans="1:27" x14ac:dyDescent="0.35">
      <c r="A152" s="13">
        <v>43350</v>
      </c>
      <c r="B152" s="15">
        <f t="shared" si="4"/>
        <v>9</v>
      </c>
      <c r="C152" s="14">
        <f t="shared" si="5"/>
        <v>7</v>
      </c>
      <c r="D152" s="16" t="s">
        <v>202</v>
      </c>
      <c r="E152" s="17"/>
      <c r="F152" s="18"/>
      <c r="G152" s="19" t="s">
        <v>203</v>
      </c>
      <c r="H152" s="19">
        <v>1</v>
      </c>
      <c r="I152" s="19"/>
      <c r="J152" s="19">
        <v>11</v>
      </c>
      <c r="K152" s="19" t="s">
        <v>32</v>
      </c>
      <c r="L152" s="19">
        <v>1</v>
      </c>
      <c r="M152" s="19"/>
      <c r="N152" s="18"/>
      <c r="O152" s="19">
        <v>1</v>
      </c>
      <c r="P152" s="18">
        <v>516</v>
      </c>
      <c r="Q152" s="19" t="s">
        <v>47</v>
      </c>
      <c r="R152" s="19" t="s">
        <v>48</v>
      </c>
      <c r="S152" s="19"/>
      <c r="T152" s="19"/>
      <c r="U152" s="19"/>
      <c r="V152" s="18" t="s">
        <v>204</v>
      </c>
      <c r="W152" s="19" t="s">
        <v>205</v>
      </c>
      <c r="X152" s="18">
        <v>382.19</v>
      </c>
      <c r="Y152" s="18">
        <v>0</v>
      </c>
      <c r="Z152" s="19"/>
      <c r="AA152" s="21"/>
    </row>
    <row r="153" spans="1:27" x14ac:dyDescent="0.35">
      <c r="A153" s="13">
        <v>43350</v>
      </c>
      <c r="B153" s="15">
        <f t="shared" si="4"/>
        <v>9</v>
      </c>
      <c r="C153" s="14">
        <f t="shared" si="5"/>
        <v>7</v>
      </c>
      <c r="D153" s="16" t="s">
        <v>213</v>
      </c>
      <c r="E153" s="17"/>
      <c r="F153" s="18"/>
      <c r="G153" s="19" t="s">
        <v>31</v>
      </c>
      <c r="H153" s="19">
        <v>1</v>
      </c>
      <c r="I153" s="19"/>
      <c r="J153" s="19">
        <v>11</v>
      </c>
      <c r="K153" s="19" t="s">
        <v>32</v>
      </c>
      <c r="L153" s="19">
        <v>1</v>
      </c>
      <c r="M153" s="19">
        <v>12</v>
      </c>
      <c r="N153" s="18"/>
      <c r="O153" s="19">
        <v>1</v>
      </c>
      <c r="P153" s="18">
        <v>347.6</v>
      </c>
      <c r="Q153" s="19" t="s">
        <v>207</v>
      </c>
      <c r="R153" s="19" t="s">
        <v>35</v>
      </c>
      <c r="S153" s="19"/>
      <c r="T153" s="19"/>
      <c r="U153" s="19"/>
      <c r="V153" s="18" t="s">
        <v>204</v>
      </c>
      <c r="W153" s="19" t="s">
        <v>214</v>
      </c>
      <c r="X153" s="18">
        <v>425.12</v>
      </c>
      <c r="Y153" s="18">
        <v>425.12900000000002</v>
      </c>
      <c r="Z153" s="19"/>
      <c r="AA153" s="21"/>
    </row>
    <row r="154" spans="1:27" x14ac:dyDescent="0.35">
      <c r="A154" s="13">
        <v>43350</v>
      </c>
      <c r="B154" s="15">
        <f t="shared" si="4"/>
        <v>9</v>
      </c>
      <c r="C154" s="14">
        <f t="shared" si="5"/>
        <v>7</v>
      </c>
      <c r="D154" s="16" t="s">
        <v>215</v>
      </c>
      <c r="E154" s="17"/>
      <c r="F154" s="18"/>
      <c r="G154" s="19" t="s">
        <v>31</v>
      </c>
      <c r="H154" s="19">
        <v>1</v>
      </c>
      <c r="I154" s="19"/>
      <c r="J154" s="19">
        <v>11</v>
      </c>
      <c r="K154" s="19" t="s">
        <v>32</v>
      </c>
      <c r="L154" s="19">
        <v>1</v>
      </c>
      <c r="M154" s="19">
        <v>12</v>
      </c>
      <c r="N154" s="18"/>
      <c r="O154" s="19">
        <v>1</v>
      </c>
      <c r="P154" s="18">
        <v>490</v>
      </c>
      <c r="Q154" s="19" t="s">
        <v>216</v>
      </c>
      <c r="R154" s="19" t="s">
        <v>57</v>
      </c>
      <c r="S154" s="19"/>
      <c r="T154" s="19"/>
      <c r="U154" s="19"/>
      <c r="V154" s="18" t="s">
        <v>204</v>
      </c>
      <c r="W154" s="19" t="s">
        <v>217</v>
      </c>
      <c r="X154" s="18">
        <v>313.77</v>
      </c>
      <c r="Y154" s="18">
        <v>313.779</v>
      </c>
      <c r="Z154" s="19"/>
      <c r="AA154" s="21"/>
    </row>
    <row r="155" spans="1:27" x14ac:dyDescent="0.35">
      <c r="A155" s="13">
        <v>43350</v>
      </c>
      <c r="B155" s="15">
        <f t="shared" si="4"/>
        <v>9</v>
      </c>
      <c r="C155" s="14">
        <f t="shared" si="5"/>
        <v>7</v>
      </c>
      <c r="D155" s="16" t="s">
        <v>218</v>
      </c>
      <c r="E155" s="17"/>
      <c r="F155" s="18"/>
      <c r="G155" s="19" t="s">
        <v>31</v>
      </c>
      <c r="H155" s="19">
        <v>1</v>
      </c>
      <c r="I155" s="19"/>
      <c r="J155" s="19">
        <v>11</v>
      </c>
      <c r="K155" s="19" t="s">
        <v>32</v>
      </c>
      <c r="L155" s="19">
        <v>1</v>
      </c>
      <c r="M155" s="19">
        <v>12</v>
      </c>
      <c r="N155" s="18"/>
      <c r="O155" s="19">
        <v>1</v>
      </c>
      <c r="P155" s="18">
        <v>693</v>
      </c>
      <c r="Q155" s="19" t="s">
        <v>219</v>
      </c>
      <c r="R155" s="19" t="s">
        <v>35</v>
      </c>
      <c r="S155" s="19"/>
      <c r="T155" s="19"/>
      <c r="U155" s="19"/>
      <c r="V155" s="18" t="s">
        <v>204</v>
      </c>
      <c r="W155" s="19" t="s">
        <v>217</v>
      </c>
      <c r="X155" s="18">
        <v>425.39</v>
      </c>
      <c r="Y155" s="18">
        <v>425.39299999999997</v>
      </c>
      <c r="Z155" s="19"/>
      <c r="AA155" s="21"/>
    </row>
    <row r="156" spans="1:27" x14ac:dyDescent="0.35">
      <c r="A156" s="13">
        <v>43350</v>
      </c>
      <c r="B156" s="15">
        <f t="shared" si="4"/>
        <v>9</v>
      </c>
      <c r="C156" s="14">
        <f t="shared" si="5"/>
        <v>7</v>
      </c>
      <c r="D156" s="16" t="s">
        <v>254</v>
      </c>
      <c r="E156" s="17"/>
      <c r="F156" s="18"/>
      <c r="G156" s="19" t="s">
        <v>31</v>
      </c>
      <c r="H156" s="19">
        <v>2</v>
      </c>
      <c r="I156" s="19"/>
      <c r="J156" s="19">
        <v>11</v>
      </c>
      <c r="K156" s="19" t="s">
        <v>32</v>
      </c>
      <c r="L156" s="19">
        <v>1</v>
      </c>
      <c r="M156" s="19">
        <v>16</v>
      </c>
      <c r="N156" s="18"/>
      <c r="O156" s="19">
        <v>2</v>
      </c>
      <c r="P156" s="18">
        <v>450.8</v>
      </c>
      <c r="Q156" s="19" t="s">
        <v>253</v>
      </c>
      <c r="R156" s="19" t="s">
        <v>35</v>
      </c>
      <c r="S156" s="19"/>
      <c r="T156" s="19"/>
      <c r="U156" s="19"/>
      <c r="V156" s="18" t="s">
        <v>204</v>
      </c>
      <c r="W156" s="19" t="s">
        <v>241</v>
      </c>
      <c r="X156" s="18">
        <v>495.67</v>
      </c>
      <c r="Y156" s="18">
        <v>495.67399999999998</v>
      </c>
      <c r="Z156" s="19"/>
      <c r="AA156" s="21"/>
    </row>
    <row r="157" spans="1:27" x14ac:dyDescent="0.35">
      <c r="A157" s="13">
        <v>43350</v>
      </c>
      <c r="B157" s="15">
        <f t="shared" si="4"/>
        <v>9</v>
      </c>
      <c r="C157" s="14">
        <f t="shared" si="5"/>
        <v>7</v>
      </c>
      <c r="D157" s="16" t="s">
        <v>257</v>
      </c>
      <c r="E157" s="17"/>
      <c r="F157" s="18"/>
      <c r="G157" s="19" t="s">
        <v>31</v>
      </c>
      <c r="H157" s="19">
        <v>2</v>
      </c>
      <c r="I157" s="19"/>
      <c r="J157" s="19">
        <v>11</v>
      </c>
      <c r="K157" s="19" t="s">
        <v>32</v>
      </c>
      <c r="L157" s="19">
        <v>1</v>
      </c>
      <c r="M157" s="19"/>
      <c r="N157" s="18"/>
      <c r="O157" s="19">
        <v>2</v>
      </c>
      <c r="P157" s="18">
        <v>518.79999999999995</v>
      </c>
      <c r="Q157" s="19" t="s">
        <v>256</v>
      </c>
      <c r="R157" s="19" t="s">
        <v>35</v>
      </c>
      <c r="S157" s="19"/>
      <c r="T157" s="19"/>
      <c r="U157" s="19"/>
      <c r="V157" s="18" t="s">
        <v>204</v>
      </c>
      <c r="W157" s="19" t="s">
        <v>247</v>
      </c>
      <c r="X157" s="18">
        <v>383.32</v>
      </c>
      <c r="Y157" s="18">
        <v>383.33</v>
      </c>
      <c r="Z157" s="19"/>
      <c r="AA157" s="21"/>
    </row>
    <row r="158" spans="1:27" x14ac:dyDescent="0.35">
      <c r="A158" s="13">
        <v>43350</v>
      </c>
      <c r="B158" s="15">
        <f t="shared" si="4"/>
        <v>9</v>
      </c>
      <c r="C158" s="14">
        <f t="shared" si="5"/>
        <v>7</v>
      </c>
      <c r="D158" s="16" t="s">
        <v>262</v>
      </c>
      <c r="E158" s="17"/>
      <c r="F158" s="18"/>
      <c r="G158" s="19" t="s">
        <v>31</v>
      </c>
      <c r="H158" s="19">
        <v>1</v>
      </c>
      <c r="I158" s="19"/>
      <c r="J158" s="19">
        <v>11</v>
      </c>
      <c r="K158" s="19" t="s">
        <v>32</v>
      </c>
      <c r="L158" s="19">
        <v>1</v>
      </c>
      <c r="M158" s="19">
        <v>19</v>
      </c>
      <c r="N158" s="18"/>
      <c r="O158" s="19">
        <v>1</v>
      </c>
      <c r="P158" s="18">
        <v>394</v>
      </c>
      <c r="Q158" s="19" t="s">
        <v>263</v>
      </c>
      <c r="R158" s="19" t="s">
        <v>264</v>
      </c>
      <c r="S158" s="19"/>
      <c r="T158" s="19"/>
      <c r="U158" s="19"/>
      <c r="V158" s="18" t="s">
        <v>204</v>
      </c>
      <c r="W158" s="19" t="s">
        <v>214</v>
      </c>
      <c r="X158" s="18">
        <v>355.91</v>
      </c>
      <c r="Y158" s="18">
        <v>355.91300000000001</v>
      </c>
      <c r="Z158" s="19"/>
      <c r="AA158" s="21"/>
    </row>
    <row r="159" spans="1:27" x14ac:dyDescent="0.35">
      <c r="A159" s="13">
        <v>43350</v>
      </c>
      <c r="B159" s="15">
        <f t="shared" si="4"/>
        <v>9</v>
      </c>
      <c r="C159" s="14">
        <f t="shared" si="5"/>
        <v>7</v>
      </c>
      <c r="D159" s="16" t="s">
        <v>280</v>
      </c>
      <c r="E159" s="17"/>
      <c r="F159" s="18"/>
      <c r="G159" s="19" t="s">
        <v>31</v>
      </c>
      <c r="H159" s="19">
        <v>2</v>
      </c>
      <c r="I159" s="19"/>
      <c r="J159" s="19">
        <v>11</v>
      </c>
      <c r="K159" s="19" t="s">
        <v>32</v>
      </c>
      <c r="L159" s="19">
        <v>1</v>
      </c>
      <c r="M159" s="19">
        <v>12</v>
      </c>
      <c r="N159" s="18"/>
      <c r="O159" s="19">
        <v>2</v>
      </c>
      <c r="P159" s="18">
        <v>468.8</v>
      </c>
      <c r="Q159" s="19" t="s">
        <v>278</v>
      </c>
      <c r="R159" s="19" t="s">
        <v>35</v>
      </c>
      <c r="S159" s="19"/>
      <c r="T159" s="19"/>
      <c r="U159" s="19"/>
      <c r="V159" s="18" t="s">
        <v>204</v>
      </c>
      <c r="W159" s="19" t="s">
        <v>279</v>
      </c>
      <c r="X159" s="18">
        <v>488.62</v>
      </c>
      <c r="Y159" s="18">
        <v>488.62</v>
      </c>
      <c r="Z159" s="19"/>
      <c r="AA159" s="21"/>
    </row>
    <row r="160" spans="1:27" x14ac:dyDescent="0.35">
      <c r="A160" s="13">
        <v>43350</v>
      </c>
      <c r="B160" s="15">
        <f t="shared" si="4"/>
        <v>9</v>
      </c>
      <c r="C160" s="14">
        <f t="shared" si="5"/>
        <v>7</v>
      </c>
      <c r="D160" s="16" t="s">
        <v>281</v>
      </c>
      <c r="E160" s="17"/>
      <c r="F160" s="18"/>
      <c r="G160" s="19" t="s">
        <v>31</v>
      </c>
      <c r="H160" s="19">
        <v>1</v>
      </c>
      <c r="I160" s="19"/>
      <c r="J160" s="19">
        <v>11</v>
      </c>
      <c r="K160" s="19" t="s">
        <v>32</v>
      </c>
      <c r="L160" s="19">
        <v>1</v>
      </c>
      <c r="M160" s="19">
        <v>19</v>
      </c>
      <c r="N160" s="18"/>
      <c r="O160" s="19">
        <v>1</v>
      </c>
      <c r="P160" s="18">
        <v>451.6</v>
      </c>
      <c r="Q160" s="19" t="s">
        <v>282</v>
      </c>
      <c r="R160" s="19" t="s">
        <v>44</v>
      </c>
      <c r="S160" s="19"/>
      <c r="T160" s="19"/>
      <c r="U160" s="19"/>
      <c r="V160" s="18" t="s">
        <v>204</v>
      </c>
      <c r="W160" s="19" t="s">
        <v>105</v>
      </c>
      <c r="X160" s="18">
        <v>481.28</v>
      </c>
      <c r="Y160" s="18">
        <v>481.28399999999999</v>
      </c>
      <c r="Z160" s="19"/>
      <c r="AA160" s="21"/>
    </row>
    <row r="161" spans="1:27" x14ac:dyDescent="0.35">
      <c r="A161" s="13">
        <v>43350</v>
      </c>
      <c r="B161" s="15">
        <f t="shared" si="4"/>
        <v>9</v>
      </c>
      <c r="C161" s="14">
        <f t="shared" si="5"/>
        <v>7</v>
      </c>
      <c r="D161" s="16" t="s">
        <v>283</v>
      </c>
      <c r="E161" s="17"/>
      <c r="F161" s="18"/>
      <c r="G161" s="19" t="s">
        <v>31</v>
      </c>
      <c r="H161" s="19">
        <v>1</v>
      </c>
      <c r="I161" s="19"/>
      <c r="J161" s="19">
        <v>11</v>
      </c>
      <c r="K161" s="19" t="s">
        <v>32</v>
      </c>
      <c r="L161" s="19">
        <v>1</v>
      </c>
      <c r="M161" s="19">
        <v>12</v>
      </c>
      <c r="N161" s="18"/>
      <c r="O161" s="19">
        <v>1</v>
      </c>
      <c r="P161" s="18">
        <v>460.95</v>
      </c>
      <c r="Q161" s="19" t="s">
        <v>284</v>
      </c>
      <c r="R161" s="19" t="s">
        <v>122</v>
      </c>
      <c r="S161" s="19"/>
      <c r="T161" s="19"/>
      <c r="U161" s="19"/>
      <c r="V161" s="18" t="s">
        <v>204</v>
      </c>
      <c r="W161" s="19" t="s">
        <v>285</v>
      </c>
      <c r="X161" s="18">
        <v>317.11</v>
      </c>
      <c r="Y161" s="18">
        <v>317.11799999999999</v>
      </c>
      <c r="Z161" s="19"/>
      <c r="AA161" s="21"/>
    </row>
    <row r="162" spans="1:27" x14ac:dyDescent="0.35">
      <c r="A162" s="13">
        <v>43350</v>
      </c>
      <c r="B162" s="15">
        <f t="shared" si="4"/>
        <v>9</v>
      </c>
      <c r="C162" s="14">
        <f t="shared" si="5"/>
        <v>7</v>
      </c>
      <c r="D162" s="16" t="s">
        <v>289</v>
      </c>
      <c r="E162" s="17"/>
      <c r="F162" s="18"/>
      <c r="G162" s="19" t="s">
        <v>31</v>
      </c>
      <c r="H162" s="19">
        <v>1</v>
      </c>
      <c r="I162" s="19"/>
      <c r="J162" s="19">
        <v>11</v>
      </c>
      <c r="K162" s="19" t="s">
        <v>32</v>
      </c>
      <c r="L162" s="19">
        <v>1</v>
      </c>
      <c r="M162" s="19">
        <v>16</v>
      </c>
      <c r="N162" s="18"/>
      <c r="O162" s="19">
        <v>1</v>
      </c>
      <c r="P162" s="18">
        <v>302</v>
      </c>
      <c r="Q162" s="19" t="s">
        <v>290</v>
      </c>
      <c r="R162" s="19" t="s">
        <v>57</v>
      </c>
      <c r="S162" s="19"/>
      <c r="T162" s="19"/>
      <c r="U162" s="19"/>
      <c r="V162" s="18" t="s">
        <v>204</v>
      </c>
      <c r="W162" s="19" t="s">
        <v>291</v>
      </c>
      <c r="X162" s="18">
        <v>435</v>
      </c>
      <c r="Y162" s="18">
        <v>435.00900000000001</v>
      </c>
      <c r="Z162" s="19"/>
      <c r="AA162" s="21"/>
    </row>
    <row r="163" spans="1:27" x14ac:dyDescent="0.35">
      <c r="A163" s="13">
        <v>43350</v>
      </c>
      <c r="B163" s="15">
        <f t="shared" si="4"/>
        <v>9</v>
      </c>
      <c r="C163" s="14">
        <f t="shared" si="5"/>
        <v>7</v>
      </c>
      <c r="D163" s="16" t="s">
        <v>297</v>
      </c>
      <c r="E163" s="17"/>
      <c r="F163" s="18"/>
      <c r="G163" s="19" t="s">
        <v>31</v>
      </c>
      <c r="H163" s="19">
        <v>1</v>
      </c>
      <c r="I163" s="19"/>
      <c r="J163" s="19">
        <v>11</v>
      </c>
      <c r="K163" s="19" t="s">
        <v>32</v>
      </c>
      <c r="L163" s="19">
        <v>1</v>
      </c>
      <c r="M163" s="19">
        <v>12</v>
      </c>
      <c r="N163" s="18"/>
      <c r="O163" s="19">
        <v>1</v>
      </c>
      <c r="P163" s="18">
        <v>1147</v>
      </c>
      <c r="Q163" s="19" t="s">
        <v>298</v>
      </c>
      <c r="R163" s="19" t="s">
        <v>35</v>
      </c>
      <c r="S163" s="19"/>
      <c r="T163" s="19"/>
      <c r="U163" s="19"/>
      <c r="V163" s="18" t="s">
        <v>204</v>
      </c>
      <c r="W163" s="19" t="s">
        <v>299</v>
      </c>
      <c r="X163" s="18">
        <v>794.75</v>
      </c>
      <c r="Y163" s="18">
        <v>794.76</v>
      </c>
      <c r="Z163" s="19"/>
      <c r="AA163" s="21"/>
    </row>
    <row r="164" spans="1:27" x14ac:dyDescent="0.35">
      <c r="A164" s="13">
        <v>43350</v>
      </c>
      <c r="B164" s="15">
        <f t="shared" si="4"/>
        <v>9</v>
      </c>
      <c r="C164" s="14">
        <f t="shared" si="5"/>
        <v>7</v>
      </c>
      <c r="D164" s="16" t="s">
        <v>300</v>
      </c>
      <c r="E164" s="17"/>
      <c r="F164" s="18"/>
      <c r="G164" s="19" t="s">
        <v>31</v>
      </c>
      <c r="H164" s="19">
        <v>1</v>
      </c>
      <c r="I164" s="19"/>
      <c r="J164" s="19">
        <v>11</v>
      </c>
      <c r="K164" s="19" t="s">
        <v>32</v>
      </c>
      <c r="L164" s="19">
        <v>1</v>
      </c>
      <c r="M164" s="19">
        <v>19</v>
      </c>
      <c r="N164" s="18"/>
      <c r="O164" s="19">
        <v>1</v>
      </c>
      <c r="P164" s="18">
        <v>797</v>
      </c>
      <c r="Q164" s="19" t="s">
        <v>301</v>
      </c>
      <c r="R164" s="19" t="s">
        <v>35</v>
      </c>
      <c r="S164" s="19"/>
      <c r="T164" s="19"/>
      <c r="U164" s="19"/>
      <c r="V164" s="18" t="s">
        <v>204</v>
      </c>
      <c r="W164" s="19" t="s">
        <v>205</v>
      </c>
      <c r="X164" s="18">
        <v>594.46</v>
      </c>
      <c r="Y164" s="18">
        <v>594.46900000000005</v>
      </c>
      <c r="Z164" s="19"/>
      <c r="AA164" s="21"/>
    </row>
    <row r="165" spans="1:27" x14ac:dyDescent="0.35">
      <c r="A165" s="13">
        <v>43350</v>
      </c>
      <c r="B165" s="15">
        <f t="shared" si="4"/>
        <v>9</v>
      </c>
      <c r="C165" s="14">
        <f t="shared" si="5"/>
        <v>7</v>
      </c>
      <c r="D165" s="16" t="s">
        <v>304</v>
      </c>
      <c r="E165" s="17"/>
      <c r="F165" s="18"/>
      <c r="G165" s="19" t="s">
        <v>31</v>
      </c>
      <c r="H165" s="19">
        <v>2</v>
      </c>
      <c r="I165" s="19"/>
      <c r="J165" s="19">
        <v>11</v>
      </c>
      <c r="K165" s="19" t="s">
        <v>32</v>
      </c>
      <c r="L165" s="19">
        <v>1</v>
      </c>
      <c r="M165" s="19">
        <v>16</v>
      </c>
      <c r="N165" s="18"/>
      <c r="O165" s="19">
        <v>2</v>
      </c>
      <c r="P165" s="18">
        <v>1195</v>
      </c>
      <c r="Q165" s="19" t="s">
        <v>303</v>
      </c>
      <c r="R165" s="19" t="s">
        <v>35</v>
      </c>
      <c r="S165" s="19"/>
      <c r="T165" s="19"/>
      <c r="U165" s="19"/>
      <c r="V165" s="18" t="s">
        <v>204</v>
      </c>
      <c r="W165" s="19" t="s">
        <v>251</v>
      </c>
      <c r="X165" s="18">
        <v>794.5</v>
      </c>
      <c r="Y165" s="18">
        <v>794.50800000000004</v>
      </c>
      <c r="Z165" s="19"/>
      <c r="AA165" s="21"/>
    </row>
    <row r="166" spans="1:27" x14ac:dyDescent="0.35">
      <c r="A166" s="13">
        <v>43350</v>
      </c>
      <c r="B166" s="15">
        <f t="shared" si="4"/>
        <v>9</v>
      </c>
      <c r="C166" s="14">
        <f t="shared" si="5"/>
        <v>7</v>
      </c>
      <c r="D166" s="16" t="s">
        <v>338</v>
      </c>
      <c r="E166" s="17"/>
      <c r="F166" s="18"/>
      <c r="G166" s="19" t="s">
        <v>31</v>
      </c>
      <c r="H166" s="19">
        <v>1</v>
      </c>
      <c r="I166" s="19"/>
      <c r="J166" s="19">
        <v>11</v>
      </c>
      <c r="K166" s="19" t="s">
        <v>32</v>
      </c>
      <c r="L166" s="19">
        <v>1</v>
      </c>
      <c r="M166" s="19">
        <v>12</v>
      </c>
      <c r="N166" s="18"/>
      <c r="O166" s="19">
        <v>1</v>
      </c>
      <c r="P166" s="18">
        <v>390</v>
      </c>
      <c r="Q166" s="19" t="s">
        <v>339</v>
      </c>
      <c r="R166" s="19" t="s">
        <v>35</v>
      </c>
      <c r="S166" s="19"/>
      <c r="T166" s="19"/>
      <c r="U166" s="19"/>
      <c r="V166" s="18" t="s">
        <v>204</v>
      </c>
      <c r="W166" s="19" t="s">
        <v>214</v>
      </c>
      <c r="X166" s="18">
        <v>395.32</v>
      </c>
      <c r="Y166" s="18">
        <v>395.32600000000002</v>
      </c>
      <c r="Z166" s="19"/>
      <c r="AA166" s="21"/>
    </row>
    <row r="167" spans="1:27" x14ac:dyDescent="0.35">
      <c r="A167" s="13">
        <v>43350</v>
      </c>
      <c r="B167" s="15">
        <f t="shared" si="4"/>
        <v>9</v>
      </c>
      <c r="C167" s="14">
        <f t="shared" si="5"/>
        <v>7</v>
      </c>
      <c r="D167" s="16" t="s">
        <v>340</v>
      </c>
      <c r="E167" s="17"/>
      <c r="F167" s="18"/>
      <c r="G167" s="19" t="s">
        <v>31</v>
      </c>
      <c r="H167" s="19">
        <v>1</v>
      </c>
      <c r="I167" s="19"/>
      <c r="J167" s="19">
        <v>11</v>
      </c>
      <c r="K167" s="19" t="s">
        <v>32</v>
      </c>
      <c r="L167" s="19">
        <v>1</v>
      </c>
      <c r="M167" s="19">
        <v>84</v>
      </c>
      <c r="N167" s="18"/>
      <c r="O167" s="19">
        <v>1</v>
      </c>
      <c r="P167" s="18">
        <v>209.6</v>
      </c>
      <c r="Q167" s="19" t="s">
        <v>341</v>
      </c>
      <c r="R167" s="19" t="s">
        <v>57</v>
      </c>
      <c r="S167" s="19"/>
      <c r="T167" s="19"/>
      <c r="U167" s="19"/>
      <c r="V167" s="18" t="s">
        <v>204</v>
      </c>
      <c r="W167" s="19" t="s">
        <v>342</v>
      </c>
      <c r="X167" s="18">
        <v>264.5</v>
      </c>
      <c r="Y167" s="18">
        <v>264.50599999999997</v>
      </c>
      <c r="Z167" s="19"/>
      <c r="AA167" s="21"/>
    </row>
    <row r="168" spans="1:27" x14ac:dyDescent="0.35">
      <c r="A168" s="13">
        <v>43350</v>
      </c>
      <c r="B168" s="15">
        <f t="shared" si="4"/>
        <v>9</v>
      </c>
      <c r="C168" s="14">
        <f t="shared" si="5"/>
        <v>7</v>
      </c>
      <c r="D168" s="16" t="s">
        <v>352</v>
      </c>
      <c r="E168" s="17"/>
      <c r="F168" s="18"/>
      <c r="G168" s="19" t="s">
        <v>31</v>
      </c>
      <c r="H168" s="19">
        <v>1</v>
      </c>
      <c r="I168" s="19"/>
      <c r="J168" s="19">
        <v>11</v>
      </c>
      <c r="K168" s="19" t="s">
        <v>32</v>
      </c>
      <c r="L168" s="19">
        <v>1</v>
      </c>
      <c r="M168" s="19">
        <v>77</v>
      </c>
      <c r="N168" s="18"/>
      <c r="O168" s="19">
        <v>1</v>
      </c>
      <c r="P168" s="18">
        <v>700.75</v>
      </c>
      <c r="Q168" s="19" t="s">
        <v>344</v>
      </c>
      <c r="R168" s="19" t="s">
        <v>74</v>
      </c>
      <c r="S168" s="19"/>
      <c r="T168" s="19"/>
      <c r="U168" s="19"/>
      <c r="V168" s="18" t="s">
        <v>204</v>
      </c>
      <c r="W168" s="19" t="s">
        <v>353</v>
      </c>
      <c r="X168" s="18">
        <v>495.68</v>
      </c>
      <c r="Y168" s="18">
        <v>0</v>
      </c>
      <c r="Z168" s="19"/>
      <c r="AA168" s="21"/>
    </row>
    <row r="169" spans="1:27" x14ac:dyDescent="0.35">
      <c r="A169" s="13">
        <v>43350</v>
      </c>
      <c r="B169" s="15">
        <f t="shared" si="4"/>
        <v>9</v>
      </c>
      <c r="C169" s="14">
        <f t="shared" si="5"/>
        <v>7</v>
      </c>
      <c r="D169" s="16" t="s">
        <v>202</v>
      </c>
      <c r="E169" s="17"/>
      <c r="F169" s="18"/>
      <c r="G169" s="19" t="s">
        <v>203</v>
      </c>
      <c r="H169" s="19">
        <v>1</v>
      </c>
      <c r="I169" s="19"/>
      <c r="J169" s="19">
        <v>11</v>
      </c>
      <c r="K169" s="19" t="s">
        <v>41</v>
      </c>
      <c r="L169" s="19">
        <v>1</v>
      </c>
      <c r="M169" s="19"/>
      <c r="N169" s="18"/>
      <c r="O169" s="19">
        <v>1</v>
      </c>
      <c r="P169" s="18">
        <v>516</v>
      </c>
      <c r="Q169" s="19" t="s">
        <v>47</v>
      </c>
      <c r="R169" s="19" t="s">
        <v>48</v>
      </c>
      <c r="S169" s="19"/>
      <c r="T169" s="19"/>
      <c r="U169" s="19"/>
      <c r="V169" s="18" t="s">
        <v>204</v>
      </c>
      <c r="W169" s="19" t="s">
        <v>205</v>
      </c>
      <c r="X169" s="18">
        <v>382.19</v>
      </c>
      <c r="Y169" s="18">
        <v>0</v>
      </c>
      <c r="Z169" s="19"/>
      <c r="AA169" s="21"/>
    </row>
    <row r="170" spans="1:27" x14ac:dyDescent="0.35">
      <c r="A170" s="13">
        <v>43350</v>
      </c>
      <c r="B170" s="15">
        <f t="shared" si="4"/>
        <v>9</v>
      </c>
      <c r="C170" s="14">
        <f t="shared" si="5"/>
        <v>7</v>
      </c>
      <c r="D170" s="16" t="s">
        <v>213</v>
      </c>
      <c r="E170" s="17"/>
      <c r="F170" s="18"/>
      <c r="G170" s="19" t="s">
        <v>31</v>
      </c>
      <c r="H170" s="19">
        <v>1</v>
      </c>
      <c r="I170" s="19"/>
      <c r="J170" s="19">
        <v>11</v>
      </c>
      <c r="K170" s="19" t="s">
        <v>41</v>
      </c>
      <c r="L170" s="19">
        <v>1</v>
      </c>
      <c r="M170" s="19">
        <v>12</v>
      </c>
      <c r="N170" s="18"/>
      <c r="O170" s="19">
        <v>1</v>
      </c>
      <c r="P170" s="18">
        <v>347.6</v>
      </c>
      <c r="Q170" s="19" t="s">
        <v>207</v>
      </c>
      <c r="R170" s="19" t="s">
        <v>35</v>
      </c>
      <c r="S170" s="19"/>
      <c r="T170" s="19"/>
      <c r="U170" s="19"/>
      <c r="V170" s="18" t="s">
        <v>204</v>
      </c>
      <c r="W170" s="19" t="s">
        <v>214</v>
      </c>
      <c r="X170" s="18">
        <v>425.12</v>
      </c>
      <c r="Y170" s="18">
        <v>425.12900000000002</v>
      </c>
      <c r="Z170" s="19"/>
      <c r="AA170" s="21"/>
    </row>
    <row r="171" spans="1:27" x14ac:dyDescent="0.35">
      <c r="A171" s="13">
        <v>43350</v>
      </c>
      <c r="B171" s="15">
        <f t="shared" si="4"/>
        <v>9</v>
      </c>
      <c r="C171" s="14">
        <f t="shared" si="5"/>
        <v>7</v>
      </c>
      <c r="D171" s="16" t="s">
        <v>218</v>
      </c>
      <c r="E171" s="17"/>
      <c r="F171" s="18"/>
      <c r="G171" s="19" t="s">
        <v>31</v>
      </c>
      <c r="H171" s="19">
        <v>1</v>
      </c>
      <c r="I171" s="19"/>
      <c r="J171" s="19">
        <v>11</v>
      </c>
      <c r="K171" s="19" t="s">
        <v>41</v>
      </c>
      <c r="L171" s="19">
        <v>1</v>
      </c>
      <c r="M171" s="19">
        <v>12</v>
      </c>
      <c r="N171" s="18"/>
      <c r="O171" s="19">
        <v>1</v>
      </c>
      <c r="P171" s="18">
        <v>693</v>
      </c>
      <c r="Q171" s="19" t="s">
        <v>219</v>
      </c>
      <c r="R171" s="19" t="s">
        <v>35</v>
      </c>
      <c r="S171" s="19"/>
      <c r="T171" s="19"/>
      <c r="U171" s="19"/>
      <c r="V171" s="18" t="s">
        <v>204</v>
      </c>
      <c r="W171" s="19" t="s">
        <v>217</v>
      </c>
      <c r="X171" s="18">
        <v>425.39</v>
      </c>
      <c r="Y171" s="18">
        <v>425.39299999999997</v>
      </c>
      <c r="Z171" s="19"/>
      <c r="AA171" s="21"/>
    </row>
    <row r="172" spans="1:27" x14ac:dyDescent="0.35">
      <c r="A172" s="13">
        <v>43350</v>
      </c>
      <c r="B172" s="15">
        <f t="shared" si="4"/>
        <v>9</v>
      </c>
      <c r="C172" s="14">
        <f t="shared" si="5"/>
        <v>7</v>
      </c>
      <c r="D172" s="16" t="s">
        <v>254</v>
      </c>
      <c r="E172" s="17"/>
      <c r="F172" s="18"/>
      <c r="G172" s="19" t="s">
        <v>31</v>
      </c>
      <c r="H172" s="19">
        <v>2</v>
      </c>
      <c r="I172" s="19"/>
      <c r="J172" s="19">
        <v>11</v>
      </c>
      <c r="K172" s="19" t="s">
        <v>41</v>
      </c>
      <c r="L172" s="19">
        <v>1</v>
      </c>
      <c r="M172" s="19">
        <v>16</v>
      </c>
      <c r="N172" s="18"/>
      <c r="O172" s="19">
        <v>2</v>
      </c>
      <c r="P172" s="18">
        <v>450.8</v>
      </c>
      <c r="Q172" s="19" t="s">
        <v>253</v>
      </c>
      <c r="R172" s="19" t="s">
        <v>35</v>
      </c>
      <c r="S172" s="19"/>
      <c r="T172" s="19"/>
      <c r="U172" s="19"/>
      <c r="V172" s="18" t="s">
        <v>204</v>
      </c>
      <c r="W172" s="19" t="s">
        <v>241</v>
      </c>
      <c r="X172" s="18">
        <v>495.67</v>
      </c>
      <c r="Y172" s="18">
        <v>495.67399999999998</v>
      </c>
      <c r="Z172" s="19"/>
      <c r="AA172" s="21"/>
    </row>
    <row r="173" spans="1:27" x14ac:dyDescent="0.35">
      <c r="A173" s="13">
        <v>43350</v>
      </c>
      <c r="B173" s="15">
        <f t="shared" si="4"/>
        <v>9</v>
      </c>
      <c r="C173" s="14">
        <f t="shared" si="5"/>
        <v>7</v>
      </c>
      <c r="D173" s="16" t="s">
        <v>257</v>
      </c>
      <c r="E173" s="17"/>
      <c r="F173" s="18"/>
      <c r="G173" s="19" t="s">
        <v>31</v>
      </c>
      <c r="H173" s="19">
        <v>2</v>
      </c>
      <c r="I173" s="19"/>
      <c r="J173" s="19">
        <v>11</v>
      </c>
      <c r="K173" s="19" t="s">
        <v>41</v>
      </c>
      <c r="L173" s="19">
        <v>1</v>
      </c>
      <c r="M173" s="19"/>
      <c r="N173" s="18"/>
      <c r="O173" s="19">
        <v>2</v>
      </c>
      <c r="P173" s="18">
        <v>518.79999999999995</v>
      </c>
      <c r="Q173" s="19" t="s">
        <v>256</v>
      </c>
      <c r="R173" s="19" t="s">
        <v>35</v>
      </c>
      <c r="S173" s="19"/>
      <c r="T173" s="19"/>
      <c r="U173" s="19"/>
      <c r="V173" s="18" t="s">
        <v>204</v>
      </c>
      <c r="W173" s="19" t="s">
        <v>247</v>
      </c>
      <c r="X173" s="18">
        <v>383.32</v>
      </c>
      <c r="Y173" s="18">
        <v>383.33</v>
      </c>
      <c r="Z173" s="19"/>
      <c r="AA173" s="21"/>
    </row>
    <row r="174" spans="1:27" x14ac:dyDescent="0.35">
      <c r="A174" s="13">
        <v>43350</v>
      </c>
      <c r="B174" s="15">
        <f t="shared" si="4"/>
        <v>9</v>
      </c>
      <c r="C174" s="14">
        <f t="shared" si="5"/>
        <v>7</v>
      </c>
      <c r="D174" s="16" t="s">
        <v>262</v>
      </c>
      <c r="E174" s="17"/>
      <c r="F174" s="18"/>
      <c r="G174" s="19" t="s">
        <v>31</v>
      </c>
      <c r="H174" s="19">
        <v>1</v>
      </c>
      <c r="I174" s="19"/>
      <c r="J174" s="19">
        <v>11</v>
      </c>
      <c r="K174" s="19" t="s">
        <v>41</v>
      </c>
      <c r="L174" s="19">
        <v>1</v>
      </c>
      <c r="M174" s="19">
        <v>19</v>
      </c>
      <c r="N174" s="18"/>
      <c r="O174" s="19">
        <v>1</v>
      </c>
      <c r="P174" s="18">
        <v>394</v>
      </c>
      <c r="Q174" s="19" t="s">
        <v>263</v>
      </c>
      <c r="R174" s="19" t="s">
        <v>264</v>
      </c>
      <c r="S174" s="19"/>
      <c r="T174" s="19"/>
      <c r="U174" s="19"/>
      <c r="V174" s="18" t="s">
        <v>204</v>
      </c>
      <c r="W174" s="19" t="s">
        <v>214</v>
      </c>
      <c r="X174" s="18">
        <v>356.07</v>
      </c>
      <c r="Y174" s="18">
        <v>355.91300000000001</v>
      </c>
      <c r="Z174" s="19"/>
      <c r="AA174" s="21"/>
    </row>
    <row r="175" spans="1:27" x14ac:dyDescent="0.35">
      <c r="A175" s="13">
        <v>43350</v>
      </c>
      <c r="B175" s="15">
        <f t="shared" si="4"/>
        <v>9</v>
      </c>
      <c r="C175" s="14">
        <f t="shared" si="5"/>
        <v>7</v>
      </c>
      <c r="D175" s="16" t="s">
        <v>281</v>
      </c>
      <c r="E175" s="17"/>
      <c r="F175" s="18"/>
      <c r="G175" s="19" t="s">
        <v>31</v>
      </c>
      <c r="H175" s="19">
        <v>1</v>
      </c>
      <c r="I175" s="19"/>
      <c r="J175" s="19">
        <v>11</v>
      </c>
      <c r="K175" s="19" t="s">
        <v>41</v>
      </c>
      <c r="L175" s="19">
        <v>1</v>
      </c>
      <c r="M175" s="19">
        <v>19</v>
      </c>
      <c r="N175" s="18"/>
      <c r="O175" s="19">
        <v>1</v>
      </c>
      <c r="P175" s="18">
        <v>451.6</v>
      </c>
      <c r="Q175" s="19" t="s">
        <v>282</v>
      </c>
      <c r="R175" s="19" t="s">
        <v>44</v>
      </c>
      <c r="S175" s="19"/>
      <c r="T175" s="19"/>
      <c r="U175" s="19"/>
      <c r="V175" s="18" t="s">
        <v>204</v>
      </c>
      <c r="W175" s="19" t="s">
        <v>105</v>
      </c>
      <c r="X175" s="18">
        <v>481.28</v>
      </c>
      <c r="Y175" s="18">
        <v>481.28399999999999</v>
      </c>
      <c r="Z175" s="19"/>
      <c r="AA175" s="21"/>
    </row>
    <row r="176" spans="1:27" x14ac:dyDescent="0.35">
      <c r="A176" s="13">
        <v>43350</v>
      </c>
      <c r="B176" s="15">
        <f t="shared" si="4"/>
        <v>9</v>
      </c>
      <c r="C176" s="14">
        <f t="shared" si="5"/>
        <v>7</v>
      </c>
      <c r="D176" s="16" t="s">
        <v>283</v>
      </c>
      <c r="E176" s="17"/>
      <c r="F176" s="18"/>
      <c r="G176" s="19" t="s">
        <v>31</v>
      </c>
      <c r="H176" s="19">
        <v>1</v>
      </c>
      <c r="I176" s="19"/>
      <c r="J176" s="19">
        <v>11</v>
      </c>
      <c r="K176" s="19" t="s">
        <v>41</v>
      </c>
      <c r="L176" s="19">
        <v>1</v>
      </c>
      <c r="M176" s="19">
        <v>12</v>
      </c>
      <c r="N176" s="18"/>
      <c r="O176" s="19">
        <v>1</v>
      </c>
      <c r="P176" s="18">
        <v>460.95</v>
      </c>
      <c r="Q176" s="19" t="s">
        <v>284</v>
      </c>
      <c r="R176" s="19" t="s">
        <v>122</v>
      </c>
      <c r="S176" s="19"/>
      <c r="T176" s="19"/>
      <c r="U176" s="19"/>
      <c r="V176" s="18" t="s">
        <v>204</v>
      </c>
      <c r="W176" s="19" t="s">
        <v>285</v>
      </c>
      <c r="X176" s="18">
        <v>317.11</v>
      </c>
      <c r="Y176" s="18">
        <v>317.11799999999999</v>
      </c>
      <c r="Z176" s="19"/>
      <c r="AA176" s="21"/>
    </row>
    <row r="177" spans="1:27" x14ac:dyDescent="0.35">
      <c r="A177" s="13">
        <v>43350</v>
      </c>
      <c r="B177" s="15">
        <f t="shared" si="4"/>
        <v>9</v>
      </c>
      <c r="C177" s="14">
        <f t="shared" si="5"/>
        <v>7</v>
      </c>
      <c r="D177" s="16" t="s">
        <v>297</v>
      </c>
      <c r="E177" s="17"/>
      <c r="F177" s="18"/>
      <c r="G177" s="19" t="s">
        <v>31</v>
      </c>
      <c r="H177" s="19">
        <v>1</v>
      </c>
      <c r="I177" s="19"/>
      <c r="J177" s="19">
        <v>11</v>
      </c>
      <c r="K177" s="19" t="s">
        <v>41</v>
      </c>
      <c r="L177" s="19">
        <v>1</v>
      </c>
      <c r="M177" s="19">
        <v>12</v>
      </c>
      <c r="N177" s="18"/>
      <c r="O177" s="19">
        <v>1</v>
      </c>
      <c r="P177" s="18">
        <v>1147</v>
      </c>
      <c r="Q177" s="19" t="s">
        <v>298</v>
      </c>
      <c r="R177" s="19" t="s">
        <v>35</v>
      </c>
      <c r="S177" s="19"/>
      <c r="T177" s="19"/>
      <c r="U177" s="19"/>
      <c r="V177" s="18" t="s">
        <v>204</v>
      </c>
      <c r="W177" s="19" t="s">
        <v>299</v>
      </c>
      <c r="X177" s="18">
        <v>794.75</v>
      </c>
      <c r="Y177" s="18">
        <v>794.76</v>
      </c>
      <c r="Z177" s="19"/>
      <c r="AA177" s="21"/>
    </row>
    <row r="178" spans="1:27" x14ac:dyDescent="0.35">
      <c r="A178" s="13">
        <v>43350</v>
      </c>
      <c r="B178" s="15">
        <f t="shared" si="4"/>
        <v>9</v>
      </c>
      <c r="C178" s="14">
        <f t="shared" si="5"/>
        <v>7</v>
      </c>
      <c r="D178" s="16" t="s">
        <v>300</v>
      </c>
      <c r="E178" s="17"/>
      <c r="F178" s="18"/>
      <c r="G178" s="19" t="s">
        <v>31</v>
      </c>
      <c r="H178" s="19">
        <v>1</v>
      </c>
      <c r="I178" s="19"/>
      <c r="J178" s="19">
        <v>11</v>
      </c>
      <c r="K178" s="19" t="s">
        <v>41</v>
      </c>
      <c r="L178" s="19">
        <v>1</v>
      </c>
      <c r="M178" s="19">
        <v>19</v>
      </c>
      <c r="N178" s="18"/>
      <c r="O178" s="19">
        <v>1</v>
      </c>
      <c r="P178" s="18">
        <v>797</v>
      </c>
      <c r="Q178" s="19" t="s">
        <v>301</v>
      </c>
      <c r="R178" s="19" t="s">
        <v>35</v>
      </c>
      <c r="S178" s="19"/>
      <c r="T178" s="19"/>
      <c r="U178" s="19"/>
      <c r="V178" s="18" t="s">
        <v>204</v>
      </c>
      <c r="W178" s="19" t="s">
        <v>205</v>
      </c>
      <c r="X178" s="18">
        <v>594.46</v>
      </c>
      <c r="Y178" s="18">
        <v>594.46900000000005</v>
      </c>
      <c r="Z178" s="19"/>
      <c r="AA178" s="21"/>
    </row>
    <row r="179" spans="1:27" x14ac:dyDescent="0.35">
      <c r="A179" s="13">
        <v>43350</v>
      </c>
      <c r="B179" s="15">
        <f t="shared" si="4"/>
        <v>9</v>
      </c>
      <c r="C179" s="14">
        <f t="shared" si="5"/>
        <v>7</v>
      </c>
      <c r="D179" s="16" t="s">
        <v>304</v>
      </c>
      <c r="E179" s="17"/>
      <c r="F179" s="18"/>
      <c r="G179" s="19" t="s">
        <v>31</v>
      </c>
      <c r="H179" s="19">
        <v>2</v>
      </c>
      <c r="I179" s="19"/>
      <c r="J179" s="19">
        <v>11</v>
      </c>
      <c r="K179" s="19" t="s">
        <v>41</v>
      </c>
      <c r="L179" s="19">
        <v>1</v>
      </c>
      <c r="M179" s="19">
        <v>16</v>
      </c>
      <c r="N179" s="18"/>
      <c r="O179" s="19">
        <v>2</v>
      </c>
      <c r="P179" s="18">
        <v>1195</v>
      </c>
      <c r="Q179" s="19" t="s">
        <v>303</v>
      </c>
      <c r="R179" s="19" t="s">
        <v>35</v>
      </c>
      <c r="S179" s="19"/>
      <c r="T179" s="19"/>
      <c r="U179" s="19"/>
      <c r="V179" s="18" t="s">
        <v>204</v>
      </c>
      <c r="W179" s="19" t="s">
        <v>251</v>
      </c>
      <c r="X179" s="18">
        <v>794.5</v>
      </c>
      <c r="Y179" s="18">
        <v>794.50800000000004</v>
      </c>
      <c r="Z179" s="19"/>
      <c r="AA179" s="21"/>
    </row>
    <row r="180" spans="1:27" x14ac:dyDescent="0.35">
      <c r="A180" s="13">
        <v>43350</v>
      </c>
      <c r="B180" s="15">
        <f t="shared" si="4"/>
        <v>9</v>
      </c>
      <c r="C180" s="14">
        <f t="shared" si="5"/>
        <v>7</v>
      </c>
      <c r="D180" s="16" t="s">
        <v>338</v>
      </c>
      <c r="E180" s="17"/>
      <c r="F180" s="18"/>
      <c r="G180" s="19" t="s">
        <v>31</v>
      </c>
      <c r="H180" s="19">
        <v>1</v>
      </c>
      <c r="I180" s="19"/>
      <c r="J180" s="19">
        <v>11</v>
      </c>
      <c r="K180" s="19" t="s">
        <v>41</v>
      </c>
      <c r="L180" s="19">
        <v>1</v>
      </c>
      <c r="M180" s="19">
        <v>12</v>
      </c>
      <c r="N180" s="18"/>
      <c r="O180" s="19">
        <v>1</v>
      </c>
      <c r="P180" s="18">
        <v>390</v>
      </c>
      <c r="Q180" s="19" t="s">
        <v>339</v>
      </c>
      <c r="R180" s="19" t="s">
        <v>35</v>
      </c>
      <c r="S180" s="19"/>
      <c r="T180" s="19"/>
      <c r="U180" s="19"/>
      <c r="V180" s="18" t="s">
        <v>204</v>
      </c>
      <c r="W180" s="19" t="s">
        <v>214</v>
      </c>
      <c r="X180" s="18">
        <v>395.32</v>
      </c>
      <c r="Y180" s="18">
        <v>395.32600000000002</v>
      </c>
      <c r="Z180" s="19"/>
      <c r="AA180" s="21"/>
    </row>
    <row r="181" spans="1:27" x14ac:dyDescent="0.35">
      <c r="A181" s="13">
        <v>43350</v>
      </c>
      <c r="B181" s="15">
        <f t="shared" si="4"/>
        <v>9</v>
      </c>
      <c r="C181" s="14">
        <f t="shared" si="5"/>
        <v>7</v>
      </c>
      <c r="D181" s="16" t="s">
        <v>352</v>
      </c>
      <c r="E181" s="17"/>
      <c r="F181" s="18"/>
      <c r="G181" s="19" t="s">
        <v>31</v>
      </c>
      <c r="H181" s="19">
        <v>1</v>
      </c>
      <c r="I181" s="19"/>
      <c r="J181" s="19">
        <v>11</v>
      </c>
      <c r="K181" s="19" t="s">
        <v>41</v>
      </c>
      <c r="L181" s="19">
        <v>1</v>
      </c>
      <c r="M181" s="19">
        <v>77</v>
      </c>
      <c r="N181" s="18"/>
      <c r="O181" s="19">
        <v>1</v>
      </c>
      <c r="P181" s="18">
        <v>700.75</v>
      </c>
      <c r="Q181" s="19" t="s">
        <v>344</v>
      </c>
      <c r="R181" s="19" t="s">
        <v>74</v>
      </c>
      <c r="S181" s="19"/>
      <c r="T181" s="19"/>
      <c r="U181" s="19"/>
      <c r="V181" s="18" t="s">
        <v>204</v>
      </c>
      <c r="W181" s="19" t="s">
        <v>353</v>
      </c>
      <c r="X181" s="18">
        <v>495.68</v>
      </c>
      <c r="Y181" s="18">
        <v>0</v>
      </c>
      <c r="Z181" s="19"/>
      <c r="AA181" s="21"/>
    </row>
    <row r="182" spans="1:27" x14ac:dyDescent="0.35">
      <c r="A182" s="13">
        <v>43353</v>
      </c>
      <c r="B182" s="15">
        <f t="shared" si="4"/>
        <v>9</v>
      </c>
      <c r="C182" s="14">
        <f t="shared" si="5"/>
        <v>10</v>
      </c>
      <c r="D182" s="16" t="s">
        <v>356</v>
      </c>
      <c r="E182" s="17"/>
      <c r="F182" s="18"/>
      <c r="G182" s="19" t="s">
        <v>31</v>
      </c>
      <c r="H182" s="19">
        <v>2</v>
      </c>
      <c r="I182" s="19"/>
      <c r="J182" s="19">
        <v>11</v>
      </c>
      <c r="K182" s="19" t="s">
        <v>41</v>
      </c>
      <c r="L182" s="19">
        <v>1</v>
      </c>
      <c r="M182" s="19">
        <v>37</v>
      </c>
      <c r="N182" s="18"/>
      <c r="O182" s="19">
        <v>2</v>
      </c>
      <c r="P182" s="18">
        <v>516</v>
      </c>
      <c r="Q182" s="19" t="s">
        <v>47</v>
      </c>
      <c r="R182" s="19" t="s">
        <v>48</v>
      </c>
      <c r="S182" s="19"/>
      <c r="T182" s="19"/>
      <c r="U182" s="19"/>
      <c r="V182" s="18" t="s">
        <v>357</v>
      </c>
      <c r="W182" s="19" t="s">
        <v>205</v>
      </c>
      <c r="X182" s="18">
        <v>382.19</v>
      </c>
      <c r="Y182" s="18">
        <v>0</v>
      </c>
      <c r="Z182" s="19"/>
      <c r="AA182" s="21"/>
    </row>
    <row r="183" spans="1:27" x14ac:dyDescent="0.35">
      <c r="A183" s="13">
        <v>43353</v>
      </c>
      <c r="B183" s="15">
        <f t="shared" si="4"/>
        <v>9</v>
      </c>
      <c r="C183" s="14">
        <f t="shared" si="5"/>
        <v>10</v>
      </c>
      <c r="D183" s="16" t="s">
        <v>358</v>
      </c>
      <c r="E183" s="17"/>
      <c r="F183" s="18"/>
      <c r="G183" s="19" t="s">
        <v>31</v>
      </c>
      <c r="H183" s="19">
        <v>1</v>
      </c>
      <c r="I183" s="19"/>
      <c r="J183" s="19">
        <v>11</v>
      </c>
      <c r="K183" s="19" t="s">
        <v>32</v>
      </c>
      <c r="L183" s="19">
        <v>1</v>
      </c>
      <c r="M183" s="19">
        <v>21</v>
      </c>
      <c r="N183" s="18"/>
      <c r="O183" s="19">
        <v>1</v>
      </c>
      <c r="P183" s="18">
        <v>369.2</v>
      </c>
      <c r="Q183" s="19" t="s">
        <v>359</v>
      </c>
      <c r="R183" s="19" t="s">
        <v>44</v>
      </c>
      <c r="S183" s="19"/>
      <c r="T183" s="19"/>
      <c r="U183" s="19"/>
      <c r="V183" s="18" t="s">
        <v>357</v>
      </c>
      <c r="W183" s="19" t="s">
        <v>360</v>
      </c>
      <c r="X183" s="18">
        <v>325.13</v>
      </c>
      <c r="Y183" s="18">
        <v>325.13499999999999</v>
      </c>
      <c r="Z183" s="19"/>
      <c r="AA183" s="21"/>
    </row>
    <row r="184" spans="1:27" x14ac:dyDescent="0.35">
      <c r="A184" s="13">
        <v>43353</v>
      </c>
      <c r="B184" s="15">
        <f t="shared" si="4"/>
        <v>9</v>
      </c>
      <c r="C184" s="14">
        <f t="shared" si="5"/>
        <v>10</v>
      </c>
      <c r="D184" s="16" t="s">
        <v>362</v>
      </c>
      <c r="E184" s="17"/>
      <c r="F184" s="18"/>
      <c r="G184" s="19" t="s">
        <v>31</v>
      </c>
      <c r="H184" s="19">
        <v>1</v>
      </c>
      <c r="I184" s="19"/>
      <c r="J184" s="19">
        <v>11</v>
      </c>
      <c r="K184" s="19" t="s">
        <v>41</v>
      </c>
      <c r="L184" s="19">
        <v>1</v>
      </c>
      <c r="M184" s="19">
        <v>12</v>
      </c>
      <c r="N184" s="18"/>
      <c r="O184" s="19">
        <v>1</v>
      </c>
      <c r="P184" s="18">
        <v>510</v>
      </c>
      <c r="Q184" s="19" t="s">
        <v>363</v>
      </c>
      <c r="R184" s="19" t="s">
        <v>44</v>
      </c>
      <c r="S184" s="19"/>
      <c r="T184" s="19"/>
      <c r="U184" s="19"/>
      <c r="V184" s="18" t="s">
        <v>357</v>
      </c>
      <c r="W184" s="19" t="s">
        <v>364</v>
      </c>
      <c r="X184" s="18">
        <v>323</v>
      </c>
      <c r="Y184" s="18">
        <v>323.00200000000001</v>
      </c>
      <c r="Z184" s="19"/>
      <c r="AA184" s="21"/>
    </row>
    <row r="185" spans="1:27" x14ac:dyDescent="0.35">
      <c r="A185" s="13">
        <v>43353</v>
      </c>
      <c r="B185" s="15">
        <f t="shared" si="4"/>
        <v>9</v>
      </c>
      <c r="C185" s="14">
        <f t="shared" si="5"/>
        <v>10</v>
      </c>
      <c r="D185" s="16" t="s">
        <v>377</v>
      </c>
      <c r="E185" s="17"/>
      <c r="F185" s="18"/>
      <c r="G185" s="19" t="s">
        <v>31</v>
      </c>
      <c r="H185" s="19">
        <v>1</v>
      </c>
      <c r="I185" s="19"/>
      <c r="J185" s="19">
        <v>11</v>
      </c>
      <c r="K185" s="19" t="s">
        <v>41</v>
      </c>
      <c r="L185" s="19">
        <v>1</v>
      </c>
      <c r="M185" s="19">
        <v>75</v>
      </c>
      <c r="N185" s="18"/>
      <c r="O185" s="19">
        <v>1</v>
      </c>
      <c r="P185" s="18">
        <v>249.6</v>
      </c>
      <c r="Q185" s="19" t="s">
        <v>378</v>
      </c>
      <c r="R185" s="19" t="s">
        <v>44</v>
      </c>
      <c r="S185" s="19"/>
      <c r="T185" s="19"/>
      <c r="U185" s="19"/>
      <c r="V185" s="18" t="s">
        <v>357</v>
      </c>
      <c r="W185" s="19" t="s">
        <v>214</v>
      </c>
      <c r="X185" s="18">
        <v>224.77</v>
      </c>
      <c r="Y185" s="18">
        <v>224.77600000000001</v>
      </c>
      <c r="Z185" s="19"/>
      <c r="AA185" s="21"/>
    </row>
    <row r="186" spans="1:27" x14ac:dyDescent="0.35">
      <c r="A186" s="13">
        <v>43353</v>
      </c>
      <c r="B186" s="15">
        <f t="shared" si="4"/>
        <v>9</v>
      </c>
      <c r="C186" s="14">
        <f t="shared" si="5"/>
        <v>10</v>
      </c>
      <c r="D186" s="16" t="s">
        <v>391</v>
      </c>
      <c r="E186" s="17"/>
      <c r="F186" s="18"/>
      <c r="G186" s="19" t="s">
        <v>31</v>
      </c>
      <c r="H186" s="19">
        <v>1</v>
      </c>
      <c r="I186" s="19"/>
      <c r="J186" s="19">
        <v>11</v>
      </c>
      <c r="K186" s="19" t="s">
        <v>41</v>
      </c>
      <c r="L186" s="19">
        <v>1</v>
      </c>
      <c r="M186" s="19">
        <v>19</v>
      </c>
      <c r="N186" s="18"/>
      <c r="O186" s="19">
        <v>1</v>
      </c>
      <c r="P186" s="18">
        <v>419</v>
      </c>
      <c r="Q186" s="19" t="s">
        <v>392</v>
      </c>
      <c r="R186" s="19" t="s">
        <v>57</v>
      </c>
      <c r="S186" s="19"/>
      <c r="T186" s="19"/>
      <c r="U186" s="19"/>
      <c r="V186" s="18" t="s">
        <v>357</v>
      </c>
      <c r="W186" s="19" t="s">
        <v>364</v>
      </c>
      <c r="X186" s="18">
        <v>271.48</v>
      </c>
      <c r="Y186" s="18">
        <v>271.48599999999999</v>
      </c>
      <c r="Z186" s="19"/>
      <c r="AA186" s="21"/>
    </row>
    <row r="187" spans="1:27" x14ac:dyDescent="0.35">
      <c r="A187" s="13">
        <v>43353</v>
      </c>
      <c r="B187" s="15">
        <f t="shared" si="4"/>
        <v>9</v>
      </c>
      <c r="C187" s="14">
        <f t="shared" si="5"/>
        <v>10</v>
      </c>
      <c r="D187" s="16" t="s">
        <v>393</v>
      </c>
      <c r="E187" s="17"/>
      <c r="F187" s="18"/>
      <c r="G187" s="19" t="s">
        <v>31</v>
      </c>
      <c r="H187" s="19">
        <v>2</v>
      </c>
      <c r="I187" s="19"/>
      <c r="J187" s="19">
        <v>11</v>
      </c>
      <c r="K187" s="19" t="s">
        <v>41</v>
      </c>
      <c r="L187" s="19">
        <v>1</v>
      </c>
      <c r="M187" s="19">
        <v>39</v>
      </c>
      <c r="N187" s="18"/>
      <c r="O187" s="19">
        <v>2</v>
      </c>
      <c r="P187" s="18">
        <v>451.6</v>
      </c>
      <c r="Q187" s="19" t="s">
        <v>282</v>
      </c>
      <c r="R187" s="19" t="s">
        <v>44</v>
      </c>
      <c r="S187" s="19"/>
      <c r="T187" s="19"/>
      <c r="U187" s="19"/>
      <c r="V187" s="18" t="s">
        <v>357</v>
      </c>
      <c r="W187" s="19" t="s">
        <v>105</v>
      </c>
      <c r="X187" s="18">
        <v>481.28</v>
      </c>
      <c r="Y187" s="18">
        <v>481.28399999999999</v>
      </c>
      <c r="Z187" s="19"/>
      <c r="AA187" s="21"/>
    </row>
    <row r="188" spans="1:27" x14ac:dyDescent="0.35">
      <c r="A188" s="13">
        <v>43353</v>
      </c>
      <c r="B188" s="15">
        <f t="shared" si="4"/>
        <v>9</v>
      </c>
      <c r="C188" s="14">
        <f t="shared" si="5"/>
        <v>10</v>
      </c>
      <c r="D188" s="16" t="s">
        <v>396</v>
      </c>
      <c r="E188" s="17"/>
      <c r="F188" s="18"/>
      <c r="G188" s="19" t="s">
        <v>31</v>
      </c>
      <c r="H188" s="19">
        <v>2</v>
      </c>
      <c r="I188" s="19"/>
      <c r="J188" s="19">
        <v>11</v>
      </c>
      <c r="K188" s="19" t="s">
        <v>41</v>
      </c>
      <c r="L188" s="19">
        <v>1</v>
      </c>
      <c r="M188" s="19">
        <v>16</v>
      </c>
      <c r="N188" s="18"/>
      <c r="O188" s="19">
        <v>2</v>
      </c>
      <c r="P188" s="18">
        <v>558.4</v>
      </c>
      <c r="Q188" s="19" t="s">
        <v>170</v>
      </c>
      <c r="R188" s="19" t="s">
        <v>35</v>
      </c>
      <c r="S188" s="19"/>
      <c r="T188" s="19"/>
      <c r="U188" s="19"/>
      <c r="V188" s="18" t="s">
        <v>357</v>
      </c>
      <c r="W188" s="19" t="s">
        <v>293</v>
      </c>
      <c r="X188" s="18">
        <v>601.35</v>
      </c>
      <c r="Y188" s="18">
        <v>601.35400000000004</v>
      </c>
      <c r="Z188" s="19"/>
      <c r="AA188" s="21"/>
    </row>
    <row r="189" spans="1:27" x14ac:dyDescent="0.35">
      <c r="A189" s="13">
        <v>43353</v>
      </c>
      <c r="B189" s="15">
        <f t="shared" si="4"/>
        <v>9</v>
      </c>
      <c r="C189" s="14">
        <f t="shared" si="5"/>
        <v>10</v>
      </c>
      <c r="D189" s="16" t="s">
        <v>409</v>
      </c>
      <c r="E189" s="17"/>
      <c r="F189" s="18"/>
      <c r="G189" s="19" t="s">
        <v>31</v>
      </c>
      <c r="H189" s="19">
        <v>1</v>
      </c>
      <c r="I189" s="19"/>
      <c r="J189" s="19">
        <v>11</v>
      </c>
      <c r="K189" s="19" t="s">
        <v>32</v>
      </c>
      <c r="L189" s="19">
        <v>1</v>
      </c>
      <c r="M189" s="19">
        <v>12</v>
      </c>
      <c r="N189" s="18"/>
      <c r="O189" s="19">
        <v>1</v>
      </c>
      <c r="P189" s="18">
        <v>259.60000000000002</v>
      </c>
      <c r="Q189" s="19" t="s">
        <v>378</v>
      </c>
      <c r="R189" s="19" t="s">
        <v>44</v>
      </c>
      <c r="S189" s="19"/>
      <c r="T189" s="19"/>
      <c r="U189" s="19"/>
      <c r="V189" s="18" t="s">
        <v>357</v>
      </c>
      <c r="W189" s="19" t="s">
        <v>410</v>
      </c>
      <c r="X189" s="18">
        <v>224.77</v>
      </c>
      <c r="Y189" s="18">
        <v>224.77600000000001</v>
      </c>
      <c r="Z189" s="19"/>
      <c r="AA189" s="21"/>
    </row>
    <row r="190" spans="1:27" x14ac:dyDescent="0.35">
      <c r="A190" s="13">
        <v>43353</v>
      </c>
      <c r="B190" s="15">
        <f t="shared" si="4"/>
        <v>9</v>
      </c>
      <c r="C190" s="14">
        <f t="shared" si="5"/>
        <v>10</v>
      </c>
      <c r="D190" s="16" t="s">
        <v>415</v>
      </c>
      <c r="E190" s="17"/>
      <c r="F190" s="18"/>
      <c r="G190" s="19" t="s">
        <v>31</v>
      </c>
      <c r="H190" s="19">
        <v>1</v>
      </c>
      <c r="I190" s="19"/>
      <c r="J190" s="19">
        <v>11</v>
      </c>
      <c r="K190" s="19" t="s">
        <v>32</v>
      </c>
      <c r="L190" s="19">
        <v>1</v>
      </c>
      <c r="M190" s="19">
        <v>1</v>
      </c>
      <c r="N190" s="18"/>
      <c r="O190" s="19">
        <v>1</v>
      </c>
      <c r="P190" s="18">
        <v>529.20000000000005</v>
      </c>
      <c r="Q190" s="19" t="s">
        <v>319</v>
      </c>
      <c r="R190" s="19" t="s">
        <v>35</v>
      </c>
      <c r="S190" s="19"/>
      <c r="T190" s="19"/>
      <c r="U190" s="19"/>
      <c r="V190" s="18" t="s">
        <v>357</v>
      </c>
      <c r="W190" s="19" t="s">
        <v>326</v>
      </c>
      <c r="X190" s="18">
        <v>522.16999999999996</v>
      </c>
      <c r="Y190" s="18">
        <v>522.178</v>
      </c>
      <c r="Z190" s="19"/>
      <c r="AA190" s="21"/>
    </row>
    <row r="191" spans="1:27" x14ac:dyDescent="0.35">
      <c r="A191" s="13">
        <v>43353</v>
      </c>
      <c r="B191" s="15">
        <f t="shared" si="4"/>
        <v>9</v>
      </c>
      <c r="C191" s="14">
        <f t="shared" si="5"/>
        <v>10</v>
      </c>
      <c r="D191" s="16" t="s">
        <v>417</v>
      </c>
      <c r="E191" s="17"/>
      <c r="F191" s="18"/>
      <c r="G191" s="19" t="s">
        <v>31</v>
      </c>
      <c r="H191" s="19">
        <v>1</v>
      </c>
      <c r="I191" s="19"/>
      <c r="J191" s="19">
        <v>11</v>
      </c>
      <c r="K191" s="19" t="s">
        <v>32</v>
      </c>
      <c r="L191" s="19">
        <v>1</v>
      </c>
      <c r="M191" s="19">
        <v>16</v>
      </c>
      <c r="N191" s="18"/>
      <c r="O191" s="19">
        <v>1</v>
      </c>
      <c r="P191" s="18">
        <v>599</v>
      </c>
      <c r="Q191" s="19" t="s">
        <v>418</v>
      </c>
      <c r="R191" s="19" t="s">
        <v>35</v>
      </c>
      <c r="S191" s="19"/>
      <c r="T191" s="19"/>
      <c r="U191" s="19"/>
      <c r="V191" s="18" t="s">
        <v>357</v>
      </c>
      <c r="W191" s="19" t="s">
        <v>419</v>
      </c>
      <c r="X191" s="18">
        <v>352.69</v>
      </c>
      <c r="Y191" s="18">
        <v>352.69900000000001</v>
      </c>
      <c r="Z191" s="19"/>
      <c r="AA191" s="21"/>
    </row>
    <row r="192" spans="1:27" x14ac:dyDescent="0.35">
      <c r="A192" s="13">
        <v>43353</v>
      </c>
      <c r="B192" s="15">
        <f t="shared" si="4"/>
        <v>9</v>
      </c>
      <c r="C192" s="14">
        <f t="shared" si="5"/>
        <v>10</v>
      </c>
      <c r="D192" s="16" t="s">
        <v>427</v>
      </c>
      <c r="E192" s="17"/>
      <c r="F192" s="18"/>
      <c r="G192" s="19" t="s">
        <v>31</v>
      </c>
      <c r="H192" s="19">
        <v>1</v>
      </c>
      <c r="I192" s="19"/>
      <c r="J192" s="19">
        <v>11</v>
      </c>
      <c r="K192" s="19" t="s">
        <v>41</v>
      </c>
      <c r="L192" s="19">
        <v>1</v>
      </c>
      <c r="M192" s="19">
        <v>37</v>
      </c>
      <c r="N192" s="18"/>
      <c r="O192" s="19">
        <v>1</v>
      </c>
      <c r="P192" s="18">
        <v>294.8</v>
      </c>
      <c r="Q192" s="19" t="s">
        <v>428</v>
      </c>
      <c r="R192" s="19" t="s">
        <v>35</v>
      </c>
      <c r="S192" s="19"/>
      <c r="T192" s="19"/>
      <c r="U192" s="19"/>
      <c r="V192" s="18" t="s">
        <v>357</v>
      </c>
      <c r="W192" s="19" t="s">
        <v>360</v>
      </c>
      <c r="X192" s="18">
        <v>297.64</v>
      </c>
      <c r="Y192" s="18">
        <v>297.65100000000001</v>
      </c>
      <c r="Z192" s="19"/>
      <c r="AA192" s="21"/>
    </row>
    <row r="193" spans="1:27" x14ac:dyDescent="0.35">
      <c r="A193" s="13">
        <v>43353</v>
      </c>
      <c r="B193" s="15">
        <f t="shared" si="4"/>
        <v>9</v>
      </c>
      <c r="C193" s="14">
        <f t="shared" si="5"/>
        <v>10</v>
      </c>
      <c r="D193" s="16" t="s">
        <v>435</v>
      </c>
      <c r="E193" s="17"/>
      <c r="F193" s="18"/>
      <c r="G193" s="19" t="s">
        <v>31</v>
      </c>
      <c r="H193" s="19">
        <v>1</v>
      </c>
      <c r="I193" s="19"/>
      <c r="J193" s="19">
        <v>11</v>
      </c>
      <c r="K193" s="19" t="s">
        <v>41</v>
      </c>
      <c r="L193" s="19">
        <v>1</v>
      </c>
      <c r="M193" s="19">
        <v>76</v>
      </c>
      <c r="N193" s="18"/>
      <c r="O193" s="19">
        <v>1</v>
      </c>
      <c r="P193" s="18">
        <v>803</v>
      </c>
      <c r="Q193" s="19" t="s">
        <v>436</v>
      </c>
      <c r="R193" s="19" t="s">
        <v>35</v>
      </c>
      <c r="S193" s="19"/>
      <c r="T193" s="19"/>
      <c r="U193" s="19"/>
      <c r="V193" s="18" t="s">
        <v>357</v>
      </c>
      <c r="W193" s="19" t="s">
        <v>364</v>
      </c>
      <c r="X193" s="18">
        <v>530.99</v>
      </c>
      <c r="Y193" s="18">
        <v>531</v>
      </c>
      <c r="Z193" s="19"/>
      <c r="AA193" s="21"/>
    </row>
    <row r="194" spans="1:27" x14ac:dyDescent="0.35">
      <c r="A194" s="13">
        <v>43353</v>
      </c>
      <c r="B194" s="15">
        <f t="shared" si="4"/>
        <v>9</v>
      </c>
      <c r="C194" s="14">
        <f t="shared" si="5"/>
        <v>10</v>
      </c>
      <c r="D194" s="16" t="s">
        <v>437</v>
      </c>
      <c r="E194" s="17"/>
      <c r="F194" s="18"/>
      <c r="G194" s="19" t="s">
        <v>31</v>
      </c>
      <c r="H194" s="19">
        <v>1</v>
      </c>
      <c r="I194" s="19"/>
      <c r="J194" s="19">
        <v>11</v>
      </c>
      <c r="K194" s="19" t="s">
        <v>32</v>
      </c>
      <c r="L194" s="19">
        <v>1</v>
      </c>
      <c r="M194" s="19">
        <v>70</v>
      </c>
      <c r="N194" s="18"/>
      <c r="O194" s="19">
        <v>1</v>
      </c>
      <c r="P194" s="18">
        <v>543.9</v>
      </c>
      <c r="Q194" s="19" t="s">
        <v>438</v>
      </c>
      <c r="R194" s="19" t="s">
        <v>189</v>
      </c>
      <c r="S194" s="19"/>
      <c r="T194" s="19"/>
      <c r="U194" s="19"/>
      <c r="V194" s="18" t="s">
        <v>357</v>
      </c>
      <c r="W194" s="19" t="s">
        <v>439</v>
      </c>
      <c r="X194" s="18">
        <v>355.09</v>
      </c>
      <c r="Y194" s="18">
        <v>355.09199999999998</v>
      </c>
      <c r="Z194" s="19"/>
      <c r="AA194" s="21"/>
    </row>
    <row r="195" spans="1:27" x14ac:dyDescent="0.35">
      <c r="A195" s="13">
        <v>43353</v>
      </c>
      <c r="B195" s="15">
        <f t="shared" si="4"/>
        <v>9</v>
      </c>
      <c r="C195" s="14">
        <f t="shared" si="5"/>
        <v>10</v>
      </c>
      <c r="D195" s="16" t="s">
        <v>441</v>
      </c>
      <c r="E195" s="17"/>
      <c r="F195" s="18"/>
      <c r="G195" s="19" t="s">
        <v>31</v>
      </c>
      <c r="H195" s="19">
        <v>1</v>
      </c>
      <c r="I195" s="19"/>
      <c r="J195" s="19">
        <v>11</v>
      </c>
      <c r="K195" s="19" t="s">
        <v>32</v>
      </c>
      <c r="L195" s="19">
        <v>1</v>
      </c>
      <c r="M195" s="19">
        <v>39</v>
      </c>
      <c r="N195" s="18"/>
      <c r="O195" s="19">
        <v>1</v>
      </c>
      <c r="P195" s="18">
        <v>542</v>
      </c>
      <c r="Q195" s="19" t="s">
        <v>442</v>
      </c>
      <c r="R195" s="19" t="s">
        <v>44</v>
      </c>
      <c r="S195" s="19"/>
      <c r="T195" s="19"/>
      <c r="U195" s="19"/>
      <c r="V195" s="18" t="s">
        <v>357</v>
      </c>
      <c r="W195" s="19" t="s">
        <v>443</v>
      </c>
      <c r="X195" s="18">
        <v>338.81</v>
      </c>
      <c r="Y195" s="18">
        <v>338.81299999999999</v>
      </c>
      <c r="Z195" s="19"/>
      <c r="AA195" s="21"/>
    </row>
    <row r="196" spans="1:27" x14ac:dyDescent="0.35">
      <c r="A196" s="13">
        <v>43353</v>
      </c>
      <c r="B196" s="15">
        <f t="shared" si="4"/>
        <v>9</v>
      </c>
      <c r="C196" s="14">
        <f t="shared" si="5"/>
        <v>10</v>
      </c>
      <c r="D196" s="16" t="s">
        <v>449</v>
      </c>
      <c r="E196" s="17"/>
      <c r="F196" s="18"/>
      <c r="G196" s="19" t="s">
        <v>31</v>
      </c>
      <c r="H196" s="19">
        <v>1</v>
      </c>
      <c r="I196" s="19"/>
      <c r="J196" s="19">
        <v>11</v>
      </c>
      <c r="K196" s="19" t="s">
        <v>41</v>
      </c>
      <c r="L196" s="19">
        <v>1</v>
      </c>
      <c r="M196" s="19">
        <v>39</v>
      </c>
      <c r="N196" s="18"/>
      <c r="O196" s="19">
        <v>1</v>
      </c>
      <c r="P196" s="18">
        <v>256.8</v>
      </c>
      <c r="Q196" s="19" t="s">
        <v>450</v>
      </c>
      <c r="R196" s="19" t="s">
        <v>57</v>
      </c>
      <c r="S196" s="19"/>
      <c r="T196" s="19"/>
      <c r="U196" s="19"/>
      <c r="V196" s="18" t="s">
        <v>357</v>
      </c>
      <c r="W196" s="19" t="s">
        <v>364</v>
      </c>
      <c r="X196" s="18">
        <v>331.5</v>
      </c>
      <c r="Y196" s="18">
        <v>331.50900000000001</v>
      </c>
      <c r="Z196" s="19"/>
      <c r="AA196" s="21"/>
    </row>
    <row r="197" spans="1:27" x14ac:dyDescent="0.35">
      <c r="A197" s="13">
        <v>43353</v>
      </c>
      <c r="B197" s="15">
        <f t="shared" si="4"/>
        <v>9</v>
      </c>
      <c r="C197" s="14">
        <f t="shared" si="5"/>
        <v>10</v>
      </c>
      <c r="D197" s="16" t="s">
        <v>451</v>
      </c>
      <c r="E197" s="17"/>
      <c r="F197" s="18"/>
      <c r="G197" s="19" t="s">
        <v>31</v>
      </c>
      <c r="H197" s="19">
        <v>2</v>
      </c>
      <c r="I197" s="19"/>
      <c r="J197" s="19">
        <v>11</v>
      </c>
      <c r="K197" s="19" t="s">
        <v>32</v>
      </c>
      <c r="L197" s="19">
        <v>1</v>
      </c>
      <c r="M197" s="19">
        <v>16</v>
      </c>
      <c r="N197" s="18"/>
      <c r="O197" s="19">
        <v>2</v>
      </c>
      <c r="P197" s="18">
        <v>251.6</v>
      </c>
      <c r="Q197" s="19" t="s">
        <v>330</v>
      </c>
      <c r="R197" s="19" t="s">
        <v>57</v>
      </c>
      <c r="S197" s="19"/>
      <c r="T197" s="19"/>
      <c r="U197" s="19"/>
      <c r="V197" s="18" t="s">
        <v>357</v>
      </c>
      <c r="W197" s="19" t="s">
        <v>214</v>
      </c>
      <c r="X197" s="18">
        <v>331.5</v>
      </c>
      <c r="Y197" s="18">
        <v>331.50900000000001</v>
      </c>
      <c r="Z197" s="19"/>
      <c r="AA197" s="21"/>
    </row>
    <row r="198" spans="1:27" x14ac:dyDescent="0.35">
      <c r="A198" s="13">
        <v>43353</v>
      </c>
      <c r="B198" s="15">
        <f t="shared" ref="B198:B261" si="6">MONTH(A198)</f>
        <v>9</v>
      </c>
      <c r="C198" s="14">
        <f t="shared" ref="C198:C261" si="7">DAY(A198)</f>
        <v>10</v>
      </c>
      <c r="D198" s="16" t="s">
        <v>455</v>
      </c>
      <c r="E198" s="17"/>
      <c r="F198" s="18"/>
      <c r="G198" s="19" t="s">
        <v>31</v>
      </c>
      <c r="H198" s="19">
        <v>1</v>
      </c>
      <c r="I198" s="19"/>
      <c r="J198" s="19">
        <v>11</v>
      </c>
      <c r="K198" s="19" t="s">
        <v>32</v>
      </c>
      <c r="L198" s="19">
        <v>1</v>
      </c>
      <c r="M198" s="19">
        <v>39</v>
      </c>
      <c r="N198" s="18"/>
      <c r="O198" s="19">
        <v>1</v>
      </c>
      <c r="P198" s="18">
        <v>415.6</v>
      </c>
      <c r="Q198" s="19" t="s">
        <v>456</v>
      </c>
      <c r="R198" s="19" t="s">
        <v>273</v>
      </c>
      <c r="S198" s="19"/>
      <c r="T198" s="19"/>
      <c r="U198" s="19"/>
      <c r="V198" s="18" t="s">
        <v>357</v>
      </c>
      <c r="W198" s="19" t="s">
        <v>360</v>
      </c>
      <c r="X198" s="18">
        <v>293.12</v>
      </c>
      <c r="Y198" s="18">
        <v>293.12400000000002</v>
      </c>
      <c r="Z198" s="19"/>
      <c r="AA198" s="21"/>
    </row>
    <row r="199" spans="1:27" x14ac:dyDescent="0.35">
      <c r="A199" s="13">
        <v>43353</v>
      </c>
      <c r="B199" s="15">
        <f t="shared" si="6"/>
        <v>9</v>
      </c>
      <c r="C199" s="14">
        <f t="shared" si="7"/>
        <v>10</v>
      </c>
      <c r="D199" s="16" t="s">
        <v>460</v>
      </c>
      <c r="E199" s="17"/>
      <c r="F199" s="18"/>
      <c r="G199" s="19" t="s">
        <v>31</v>
      </c>
      <c r="H199" s="19">
        <v>1</v>
      </c>
      <c r="I199" s="19"/>
      <c r="J199" s="19">
        <v>11</v>
      </c>
      <c r="K199" s="19" t="s">
        <v>41</v>
      </c>
      <c r="L199" s="19">
        <v>1</v>
      </c>
      <c r="M199" s="19">
        <v>12</v>
      </c>
      <c r="N199" s="18"/>
      <c r="O199" s="19">
        <v>1</v>
      </c>
      <c r="P199" s="18">
        <v>248</v>
      </c>
      <c r="Q199" s="19" t="s">
        <v>461</v>
      </c>
      <c r="R199" s="19" t="s">
        <v>57</v>
      </c>
      <c r="S199" s="19"/>
      <c r="T199" s="19"/>
      <c r="U199" s="19"/>
      <c r="V199" s="18" t="s">
        <v>357</v>
      </c>
      <c r="W199" s="19" t="s">
        <v>364</v>
      </c>
      <c r="X199" s="18">
        <v>331.5</v>
      </c>
      <c r="Y199" s="18">
        <v>331.50900000000001</v>
      </c>
      <c r="Z199" s="19"/>
      <c r="AA199" s="21"/>
    </row>
    <row r="200" spans="1:27" x14ac:dyDescent="0.35">
      <c r="A200" s="13">
        <v>43353</v>
      </c>
      <c r="B200" s="15">
        <f t="shared" si="6"/>
        <v>9</v>
      </c>
      <c r="C200" s="14">
        <f t="shared" si="7"/>
        <v>10</v>
      </c>
      <c r="D200" s="16" t="s">
        <v>462</v>
      </c>
      <c r="E200" s="17"/>
      <c r="F200" s="18"/>
      <c r="G200" s="19" t="s">
        <v>31</v>
      </c>
      <c r="H200" s="19">
        <v>1</v>
      </c>
      <c r="I200" s="19"/>
      <c r="J200" s="19">
        <v>11</v>
      </c>
      <c r="K200" s="19" t="s">
        <v>32</v>
      </c>
      <c r="L200" s="19">
        <v>1</v>
      </c>
      <c r="M200" s="19">
        <v>21</v>
      </c>
      <c r="N200" s="18"/>
      <c r="O200" s="19">
        <v>1</v>
      </c>
      <c r="P200" s="18">
        <v>471</v>
      </c>
      <c r="Q200" s="19" t="s">
        <v>463</v>
      </c>
      <c r="R200" s="19" t="s">
        <v>57</v>
      </c>
      <c r="S200" s="19"/>
      <c r="T200" s="19"/>
      <c r="U200" s="19"/>
      <c r="V200" s="18" t="s">
        <v>357</v>
      </c>
      <c r="W200" s="19" t="s">
        <v>464</v>
      </c>
      <c r="X200" s="18">
        <v>293.33999999999997</v>
      </c>
      <c r="Y200" s="18">
        <v>293.34699999999998</v>
      </c>
      <c r="Z200" s="19"/>
      <c r="AA200" s="21"/>
    </row>
    <row r="201" spans="1:27" x14ac:dyDescent="0.35">
      <c r="A201" s="13">
        <v>43353</v>
      </c>
      <c r="B201" s="15">
        <f t="shared" si="6"/>
        <v>9</v>
      </c>
      <c r="C201" s="14">
        <f t="shared" si="7"/>
        <v>10</v>
      </c>
      <c r="D201" s="16" t="s">
        <v>465</v>
      </c>
      <c r="E201" s="17"/>
      <c r="F201" s="18"/>
      <c r="G201" s="19" t="s">
        <v>31</v>
      </c>
      <c r="H201" s="19">
        <v>1</v>
      </c>
      <c r="I201" s="19"/>
      <c r="J201" s="19">
        <v>11</v>
      </c>
      <c r="K201" s="19" t="s">
        <v>41</v>
      </c>
      <c r="L201" s="19">
        <v>1</v>
      </c>
      <c r="M201" s="19">
        <v>12</v>
      </c>
      <c r="N201" s="18"/>
      <c r="O201" s="19">
        <v>1</v>
      </c>
      <c r="P201" s="18">
        <v>717</v>
      </c>
      <c r="Q201" s="19" t="s">
        <v>466</v>
      </c>
      <c r="R201" s="19" t="s">
        <v>35</v>
      </c>
      <c r="S201" s="19"/>
      <c r="T201" s="19"/>
      <c r="U201" s="19"/>
      <c r="V201" s="18" t="s">
        <v>357</v>
      </c>
      <c r="W201" s="19" t="s">
        <v>419</v>
      </c>
      <c r="X201" s="18">
        <v>486.8</v>
      </c>
      <c r="Y201" s="18">
        <v>486.803</v>
      </c>
      <c r="Z201" s="19"/>
      <c r="AA201" s="21"/>
    </row>
    <row r="202" spans="1:27" x14ac:dyDescent="0.35">
      <c r="A202" s="13">
        <v>43353</v>
      </c>
      <c r="B202" s="15">
        <f t="shared" si="6"/>
        <v>9</v>
      </c>
      <c r="C202" s="14">
        <f t="shared" si="7"/>
        <v>10</v>
      </c>
      <c r="D202" s="16" t="s">
        <v>470</v>
      </c>
      <c r="E202" s="17"/>
      <c r="F202" s="18"/>
      <c r="G202" s="19" t="s">
        <v>31</v>
      </c>
      <c r="H202" s="19">
        <v>1</v>
      </c>
      <c r="I202" s="19"/>
      <c r="J202" s="19">
        <v>11</v>
      </c>
      <c r="K202" s="19" t="s">
        <v>32</v>
      </c>
      <c r="L202" s="19">
        <v>1</v>
      </c>
      <c r="M202" s="19">
        <v>28</v>
      </c>
      <c r="N202" s="18"/>
      <c r="O202" s="19">
        <v>1</v>
      </c>
      <c r="P202" s="18">
        <v>949.2</v>
      </c>
      <c r="Q202" s="19" t="s">
        <v>471</v>
      </c>
      <c r="R202" s="19" t="s">
        <v>122</v>
      </c>
      <c r="S202" s="19"/>
      <c r="T202" s="19"/>
      <c r="U202" s="19"/>
      <c r="V202" s="18" t="s">
        <v>357</v>
      </c>
      <c r="W202" s="19" t="s">
        <v>367</v>
      </c>
      <c r="X202" s="18">
        <v>667.46</v>
      </c>
      <c r="Y202" s="18">
        <v>667.46400000000006</v>
      </c>
      <c r="Z202" s="19"/>
      <c r="AA202" s="21"/>
    </row>
    <row r="203" spans="1:27" x14ac:dyDescent="0.35">
      <c r="A203" s="13">
        <v>43353</v>
      </c>
      <c r="B203" s="15">
        <f t="shared" si="6"/>
        <v>9</v>
      </c>
      <c r="C203" s="14">
        <f t="shared" si="7"/>
        <v>10</v>
      </c>
      <c r="D203" s="16" t="s">
        <v>475</v>
      </c>
      <c r="E203" s="17"/>
      <c r="F203" s="18"/>
      <c r="G203" s="19" t="s">
        <v>31</v>
      </c>
      <c r="H203" s="19">
        <v>1</v>
      </c>
      <c r="I203" s="19"/>
      <c r="J203" s="19">
        <v>11</v>
      </c>
      <c r="K203" s="19" t="s">
        <v>32</v>
      </c>
      <c r="L203" s="19">
        <v>1</v>
      </c>
      <c r="M203" s="19">
        <v>12</v>
      </c>
      <c r="N203" s="18"/>
      <c r="O203" s="19">
        <v>1</v>
      </c>
      <c r="P203" s="18">
        <v>496.4</v>
      </c>
      <c r="Q203" s="19" t="s">
        <v>476</v>
      </c>
      <c r="R203" s="19" t="s">
        <v>35</v>
      </c>
      <c r="S203" s="19"/>
      <c r="T203" s="19"/>
      <c r="U203" s="19"/>
      <c r="V203" s="18" t="s">
        <v>357</v>
      </c>
      <c r="W203" s="19" t="s">
        <v>477</v>
      </c>
      <c r="X203" s="18">
        <v>466.91</v>
      </c>
      <c r="Y203" s="18">
        <v>466.91399999999999</v>
      </c>
      <c r="Z203" s="19"/>
      <c r="AA203" s="21"/>
    </row>
    <row r="204" spans="1:27" x14ac:dyDescent="0.35">
      <c r="A204" s="13">
        <v>43353</v>
      </c>
      <c r="B204" s="15">
        <f t="shared" si="6"/>
        <v>9</v>
      </c>
      <c r="C204" s="14">
        <f t="shared" si="7"/>
        <v>10</v>
      </c>
      <c r="D204" s="16" t="s">
        <v>482</v>
      </c>
      <c r="E204" s="17"/>
      <c r="F204" s="18"/>
      <c r="G204" s="19" t="s">
        <v>31</v>
      </c>
      <c r="H204" s="19">
        <v>1</v>
      </c>
      <c r="I204" s="19"/>
      <c r="J204" s="19">
        <v>11</v>
      </c>
      <c r="K204" s="19" t="s">
        <v>32</v>
      </c>
      <c r="L204" s="19">
        <v>1</v>
      </c>
      <c r="M204" s="19">
        <v>39</v>
      </c>
      <c r="N204" s="18"/>
      <c r="O204" s="19">
        <v>1</v>
      </c>
      <c r="P204" s="18">
        <v>536.79999999999995</v>
      </c>
      <c r="Q204" s="19" t="s">
        <v>483</v>
      </c>
      <c r="R204" s="19" t="s">
        <v>35</v>
      </c>
      <c r="S204" s="19"/>
      <c r="T204" s="19"/>
      <c r="U204" s="19"/>
      <c r="V204" s="18" t="s">
        <v>357</v>
      </c>
      <c r="W204" s="19" t="s">
        <v>484</v>
      </c>
      <c r="X204" s="18">
        <v>509.13</v>
      </c>
      <c r="Y204" s="18">
        <v>509.13299999999998</v>
      </c>
      <c r="Z204" s="19"/>
      <c r="AA204" s="21"/>
    </row>
    <row r="205" spans="1:27" x14ac:dyDescent="0.35">
      <c r="A205" s="13">
        <v>43353</v>
      </c>
      <c r="B205" s="15">
        <f t="shared" si="6"/>
        <v>9</v>
      </c>
      <c r="C205" s="14">
        <f t="shared" si="7"/>
        <v>10</v>
      </c>
      <c r="D205" s="16" t="s">
        <v>494</v>
      </c>
      <c r="E205" s="17"/>
      <c r="F205" s="18"/>
      <c r="G205" s="19" t="s">
        <v>31</v>
      </c>
      <c r="H205" s="19">
        <v>1</v>
      </c>
      <c r="I205" s="19"/>
      <c r="J205" s="19">
        <v>11</v>
      </c>
      <c r="K205" s="19" t="s">
        <v>32</v>
      </c>
      <c r="L205" s="19">
        <v>1</v>
      </c>
      <c r="M205" s="19">
        <v>16</v>
      </c>
      <c r="N205" s="18"/>
      <c r="O205" s="19">
        <v>1</v>
      </c>
      <c r="P205" s="18">
        <v>759</v>
      </c>
      <c r="Q205" s="19" t="s">
        <v>495</v>
      </c>
      <c r="R205" s="19" t="s">
        <v>74</v>
      </c>
      <c r="S205" s="19"/>
      <c r="T205" s="19"/>
      <c r="U205" s="19"/>
      <c r="V205" s="18" t="s">
        <v>357</v>
      </c>
      <c r="W205" s="19" t="s">
        <v>353</v>
      </c>
      <c r="X205" s="18">
        <v>467.31</v>
      </c>
      <c r="Y205" s="18">
        <v>0</v>
      </c>
      <c r="Z205" s="19"/>
      <c r="AA205" s="21"/>
    </row>
    <row r="206" spans="1:27" x14ac:dyDescent="0.35">
      <c r="A206" s="13">
        <v>43353</v>
      </c>
      <c r="B206" s="15">
        <f t="shared" si="6"/>
        <v>9</v>
      </c>
      <c r="C206" s="14">
        <f t="shared" si="7"/>
        <v>10</v>
      </c>
      <c r="D206" s="16" t="s">
        <v>511</v>
      </c>
      <c r="E206" s="17"/>
      <c r="F206" s="18"/>
      <c r="G206" s="19" t="s">
        <v>31</v>
      </c>
      <c r="H206" s="19">
        <v>1</v>
      </c>
      <c r="I206" s="19"/>
      <c r="J206" s="19">
        <v>11</v>
      </c>
      <c r="K206" s="19" t="s">
        <v>32</v>
      </c>
      <c r="L206" s="19">
        <v>1</v>
      </c>
      <c r="M206" s="19">
        <v>39</v>
      </c>
      <c r="N206" s="18"/>
      <c r="O206" s="19">
        <v>1</v>
      </c>
      <c r="P206" s="18">
        <v>1085.99</v>
      </c>
      <c r="Q206" s="19" t="s">
        <v>344</v>
      </c>
      <c r="R206" s="19" t="s">
        <v>74</v>
      </c>
      <c r="S206" s="19"/>
      <c r="T206" s="19"/>
      <c r="U206" s="19"/>
      <c r="V206" s="18" t="s">
        <v>357</v>
      </c>
      <c r="W206" s="19" t="s">
        <v>504</v>
      </c>
      <c r="X206" s="18">
        <v>522.20000000000005</v>
      </c>
      <c r="Y206" s="18">
        <v>0</v>
      </c>
      <c r="Z206" s="19"/>
      <c r="AA206" s="21"/>
    </row>
    <row r="207" spans="1:27" x14ac:dyDescent="0.35">
      <c r="A207" s="13">
        <v>43353</v>
      </c>
      <c r="B207" s="15">
        <f t="shared" si="6"/>
        <v>9</v>
      </c>
      <c r="C207" s="14">
        <f t="shared" si="7"/>
        <v>10</v>
      </c>
      <c r="D207" s="16" t="s">
        <v>512</v>
      </c>
      <c r="E207" s="17"/>
      <c r="F207" s="18"/>
      <c r="G207" s="19" t="s">
        <v>31</v>
      </c>
      <c r="H207" s="19">
        <v>1</v>
      </c>
      <c r="I207" s="19"/>
      <c r="J207" s="19">
        <v>11</v>
      </c>
      <c r="K207" s="19" t="s">
        <v>32</v>
      </c>
      <c r="L207" s="19">
        <v>1</v>
      </c>
      <c r="M207" s="19">
        <v>12</v>
      </c>
      <c r="N207" s="18"/>
      <c r="O207" s="19">
        <v>1</v>
      </c>
      <c r="P207" s="18">
        <v>334.15</v>
      </c>
      <c r="Q207" s="19" t="s">
        <v>344</v>
      </c>
      <c r="R207" s="19" t="s">
        <v>74</v>
      </c>
      <c r="S207" s="19"/>
      <c r="T207" s="19"/>
      <c r="U207" s="19"/>
      <c r="V207" s="18" t="s">
        <v>357</v>
      </c>
      <c r="W207" s="19" t="s">
        <v>513</v>
      </c>
      <c r="X207" s="18">
        <v>260.36</v>
      </c>
      <c r="Y207" s="18">
        <v>0</v>
      </c>
      <c r="Z207" s="19"/>
      <c r="AA207" s="21"/>
    </row>
    <row r="208" spans="1:27" x14ac:dyDescent="0.35">
      <c r="A208" s="13">
        <v>43354</v>
      </c>
      <c r="B208" s="15">
        <f t="shared" si="6"/>
        <v>9</v>
      </c>
      <c r="C208" s="14">
        <f t="shared" si="7"/>
        <v>11</v>
      </c>
      <c r="D208" s="16" t="s">
        <v>361</v>
      </c>
      <c r="E208" s="17"/>
      <c r="F208" s="18"/>
      <c r="G208" s="19" t="s">
        <v>31</v>
      </c>
      <c r="H208" s="19">
        <v>2</v>
      </c>
      <c r="I208" s="19"/>
      <c r="J208" s="19">
        <v>11</v>
      </c>
      <c r="K208" s="19" t="s">
        <v>32</v>
      </c>
      <c r="L208" s="19">
        <v>1</v>
      </c>
      <c r="M208" s="19">
        <v>84</v>
      </c>
      <c r="N208" s="18"/>
      <c r="O208" s="19">
        <v>2</v>
      </c>
      <c r="P208" s="18">
        <v>369.2</v>
      </c>
      <c r="Q208" s="19" t="s">
        <v>359</v>
      </c>
      <c r="R208" s="19" t="s">
        <v>44</v>
      </c>
      <c r="S208" s="19"/>
      <c r="T208" s="19"/>
      <c r="U208" s="19"/>
      <c r="V208" s="18" t="s">
        <v>357</v>
      </c>
      <c r="W208" s="19" t="s">
        <v>360</v>
      </c>
      <c r="X208" s="18">
        <v>325.13</v>
      </c>
      <c r="Y208" s="18">
        <v>325.13499999999999</v>
      </c>
      <c r="Z208" s="19"/>
      <c r="AA208" s="21"/>
    </row>
    <row r="209" spans="1:27" x14ac:dyDescent="0.35">
      <c r="A209" s="13">
        <v>43354</v>
      </c>
      <c r="B209" s="15">
        <f t="shared" si="6"/>
        <v>9</v>
      </c>
      <c r="C209" s="14">
        <f t="shared" si="7"/>
        <v>11</v>
      </c>
      <c r="D209" s="16" t="s">
        <v>365</v>
      </c>
      <c r="E209" s="17"/>
      <c r="F209" s="18"/>
      <c r="G209" s="19" t="s">
        <v>31</v>
      </c>
      <c r="H209" s="19">
        <v>1</v>
      </c>
      <c r="I209" s="19"/>
      <c r="J209" s="19">
        <v>11</v>
      </c>
      <c r="K209" s="19" t="s">
        <v>32</v>
      </c>
      <c r="L209" s="19">
        <v>1</v>
      </c>
      <c r="M209" s="19">
        <v>39</v>
      </c>
      <c r="N209" s="18"/>
      <c r="O209" s="19">
        <v>1</v>
      </c>
      <c r="P209" s="18">
        <v>428.8</v>
      </c>
      <c r="Q209" s="19" t="s">
        <v>366</v>
      </c>
      <c r="R209" s="19" t="s">
        <v>296</v>
      </c>
      <c r="S209" s="19"/>
      <c r="T209" s="19"/>
      <c r="U209" s="19"/>
      <c r="V209" s="18" t="s">
        <v>357</v>
      </c>
      <c r="W209" s="19" t="s">
        <v>367</v>
      </c>
      <c r="X209" s="18">
        <v>392.16</v>
      </c>
      <c r="Y209" s="18">
        <v>392.16500000000002</v>
      </c>
      <c r="Z209" s="19"/>
      <c r="AA209" s="21"/>
    </row>
    <row r="210" spans="1:27" x14ac:dyDescent="0.35">
      <c r="A210" s="13">
        <v>43354</v>
      </c>
      <c r="B210" s="15">
        <f t="shared" si="6"/>
        <v>9</v>
      </c>
      <c r="C210" s="14">
        <f t="shared" si="7"/>
        <v>11</v>
      </c>
      <c r="D210" s="16" t="s">
        <v>368</v>
      </c>
      <c r="E210" s="17"/>
      <c r="F210" s="18"/>
      <c r="G210" s="19" t="s">
        <v>31</v>
      </c>
      <c r="H210" s="19">
        <v>2</v>
      </c>
      <c r="I210" s="19"/>
      <c r="J210" s="19">
        <v>11</v>
      </c>
      <c r="K210" s="19" t="s">
        <v>32</v>
      </c>
      <c r="L210" s="19">
        <v>1</v>
      </c>
      <c r="M210" s="19">
        <v>21</v>
      </c>
      <c r="N210" s="18"/>
      <c r="O210" s="19">
        <v>2</v>
      </c>
      <c r="P210" s="18">
        <v>428.8</v>
      </c>
      <c r="Q210" s="19" t="s">
        <v>366</v>
      </c>
      <c r="R210" s="19" t="s">
        <v>296</v>
      </c>
      <c r="S210" s="19"/>
      <c r="T210" s="19"/>
      <c r="U210" s="19"/>
      <c r="V210" s="18" t="s">
        <v>357</v>
      </c>
      <c r="W210" s="19" t="s">
        <v>367</v>
      </c>
      <c r="X210" s="18">
        <v>392.16</v>
      </c>
      <c r="Y210" s="18">
        <v>392.16500000000002</v>
      </c>
      <c r="Z210" s="19"/>
      <c r="AA210" s="21"/>
    </row>
    <row r="211" spans="1:27" x14ac:dyDescent="0.35">
      <c r="A211" s="13">
        <v>43354</v>
      </c>
      <c r="B211" s="15">
        <f t="shared" si="6"/>
        <v>9</v>
      </c>
      <c r="C211" s="14">
        <f t="shared" si="7"/>
        <v>11</v>
      </c>
      <c r="D211" s="16" t="s">
        <v>369</v>
      </c>
      <c r="E211" s="17"/>
      <c r="F211" s="18"/>
      <c r="G211" s="19" t="s">
        <v>31</v>
      </c>
      <c r="H211" s="19">
        <v>1</v>
      </c>
      <c r="I211" s="19"/>
      <c r="J211" s="19">
        <v>11</v>
      </c>
      <c r="K211" s="19" t="s">
        <v>41</v>
      </c>
      <c r="L211" s="19">
        <v>1</v>
      </c>
      <c r="M211" s="19">
        <v>77</v>
      </c>
      <c r="N211" s="18"/>
      <c r="O211" s="19">
        <v>1</v>
      </c>
      <c r="P211" s="18">
        <v>670</v>
      </c>
      <c r="Q211" s="19" t="s">
        <v>370</v>
      </c>
      <c r="R211" s="19" t="s">
        <v>48</v>
      </c>
      <c r="S211" s="19"/>
      <c r="T211" s="19"/>
      <c r="U211" s="19"/>
      <c r="V211" s="18" t="s">
        <v>357</v>
      </c>
      <c r="W211" s="19" t="s">
        <v>371</v>
      </c>
      <c r="X211" s="18">
        <v>270.42</v>
      </c>
      <c r="Y211" s="18">
        <v>0</v>
      </c>
      <c r="Z211" s="19"/>
      <c r="AA211" s="21"/>
    </row>
    <row r="212" spans="1:27" x14ac:dyDescent="0.35">
      <c r="A212" s="13">
        <v>43354</v>
      </c>
      <c r="B212" s="15">
        <f t="shared" si="6"/>
        <v>9</v>
      </c>
      <c r="C212" s="14">
        <f t="shared" si="7"/>
        <v>11</v>
      </c>
      <c r="D212" s="16" t="s">
        <v>372</v>
      </c>
      <c r="E212" s="17"/>
      <c r="F212" s="18"/>
      <c r="G212" s="19" t="s">
        <v>31</v>
      </c>
      <c r="H212" s="19">
        <v>1</v>
      </c>
      <c r="I212" s="19"/>
      <c r="J212" s="19">
        <v>11</v>
      </c>
      <c r="K212" s="19" t="s">
        <v>32</v>
      </c>
      <c r="L212" s="19">
        <v>1</v>
      </c>
      <c r="M212" s="19">
        <v>12</v>
      </c>
      <c r="N212" s="18"/>
      <c r="O212" s="19">
        <v>1</v>
      </c>
      <c r="P212" s="18">
        <v>550.4</v>
      </c>
      <c r="Q212" s="19" t="s">
        <v>373</v>
      </c>
      <c r="R212" s="19" t="s">
        <v>35</v>
      </c>
      <c r="S212" s="19"/>
      <c r="T212" s="19"/>
      <c r="U212" s="19"/>
      <c r="V212" s="18" t="s">
        <v>357</v>
      </c>
      <c r="W212" s="19" t="s">
        <v>371</v>
      </c>
      <c r="X212" s="18">
        <v>509.13</v>
      </c>
      <c r="Y212" s="18">
        <v>509.13299999999998</v>
      </c>
      <c r="Z212" s="19"/>
      <c r="AA212" s="21"/>
    </row>
    <row r="213" spans="1:27" x14ac:dyDescent="0.35">
      <c r="A213" s="13">
        <v>43354</v>
      </c>
      <c r="B213" s="15">
        <f t="shared" si="6"/>
        <v>9</v>
      </c>
      <c r="C213" s="14">
        <f t="shared" si="7"/>
        <v>11</v>
      </c>
      <c r="D213" s="16" t="s">
        <v>397</v>
      </c>
      <c r="E213" s="17"/>
      <c r="F213" s="18"/>
      <c r="G213" s="19" t="s">
        <v>31</v>
      </c>
      <c r="H213" s="19">
        <v>1</v>
      </c>
      <c r="I213" s="19"/>
      <c r="J213" s="19">
        <v>11</v>
      </c>
      <c r="K213" s="19" t="s">
        <v>32</v>
      </c>
      <c r="L213" s="19">
        <v>1</v>
      </c>
      <c r="M213" s="19">
        <v>69</v>
      </c>
      <c r="N213" s="18"/>
      <c r="O213" s="19">
        <v>1</v>
      </c>
      <c r="P213" s="18">
        <v>512</v>
      </c>
      <c r="Q213" s="19" t="s">
        <v>193</v>
      </c>
      <c r="R213" s="19" t="s">
        <v>57</v>
      </c>
      <c r="S213" s="19"/>
      <c r="T213" s="19"/>
      <c r="U213" s="19"/>
      <c r="V213" s="18" t="s">
        <v>357</v>
      </c>
      <c r="W213" s="19" t="s">
        <v>398</v>
      </c>
      <c r="X213" s="18">
        <v>338.44</v>
      </c>
      <c r="Y213" s="18">
        <v>338.44</v>
      </c>
      <c r="Z213" s="19"/>
      <c r="AA213" s="21"/>
    </row>
    <row r="214" spans="1:27" x14ac:dyDescent="0.35">
      <c r="A214" s="13">
        <v>43354</v>
      </c>
      <c r="B214" s="15">
        <f t="shared" si="6"/>
        <v>9</v>
      </c>
      <c r="C214" s="14">
        <f t="shared" si="7"/>
        <v>11</v>
      </c>
      <c r="D214" s="16" t="s">
        <v>399</v>
      </c>
      <c r="E214" s="17"/>
      <c r="F214" s="18"/>
      <c r="G214" s="19" t="s">
        <v>31</v>
      </c>
      <c r="H214" s="19">
        <v>1</v>
      </c>
      <c r="I214" s="19"/>
      <c r="J214" s="19">
        <v>11</v>
      </c>
      <c r="K214" s="19" t="s">
        <v>41</v>
      </c>
      <c r="L214" s="19">
        <v>1</v>
      </c>
      <c r="M214" s="19">
        <v>41</v>
      </c>
      <c r="N214" s="18"/>
      <c r="O214" s="19">
        <v>1</v>
      </c>
      <c r="P214" s="18">
        <v>350</v>
      </c>
      <c r="Q214" s="19" t="s">
        <v>400</v>
      </c>
      <c r="R214" s="19" t="s">
        <v>57</v>
      </c>
      <c r="S214" s="19"/>
      <c r="T214" s="19"/>
      <c r="U214" s="19"/>
      <c r="V214" s="18" t="s">
        <v>357</v>
      </c>
      <c r="W214" s="19" t="s">
        <v>360</v>
      </c>
      <c r="X214" s="18">
        <v>268.68</v>
      </c>
      <c r="Y214" s="18">
        <v>268.68599999999998</v>
      </c>
      <c r="Z214" s="19"/>
      <c r="AA214" s="21"/>
    </row>
    <row r="215" spans="1:27" x14ac:dyDescent="0.35">
      <c r="A215" s="13">
        <v>43354</v>
      </c>
      <c r="B215" s="15">
        <f t="shared" si="6"/>
        <v>9</v>
      </c>
      <c r="C215" s="14">
        <f t="shared" si="7"/>
        <v>11</v>
      </c>
      <c r="D215" s="16" t="s">
        <v>401</v>
      </c>
      <c r="E215" s="17"/>
      <c r="F215" s="18"/>
      <c r="G215" s="19" t="s">
        <v>31</v>
      </c>
      <c r="H215" s="19">
        <v>2</v>
      </c>
      <c r="I215" s="19"/>
      <c r="J215" s="19">
        <v>11</v>
      </c>
      <c r="K215" s="19" t="s">
        <v>41</v>
      </c>
      <c r="L215" s="19">
        <v>1</v>
      </c>
      <c r="M215" s="19">
        <v>84</v>
      </c>
      <c r="N215" s="18"/>
      <c r="O215" s="19">
        <v>2</v>
      </c>
      <c r="P215" s="18">
        <v>350</v>
      </c>
      <c r="Q215" s="19" t="s">
        <v>400</v>
      </c>
      <c r="R215" s="19" t="s">
        <v>57</v>
      </c>
      <c r="S215" s="19"/>
      <c r="T215" s="19"/>
      <c r="U215" s="19"/>
      <c r="V215" s="18" t="s">
        <v>357</v>
      </c>
      <c r="W215" s="19" t="s">
        <v>360</v>
      </c>
      <c r="X215" s="18">
        <v>268.68</v>
      </c>
      <c r="Y215" s="18">
        <v>268.68599999999998</v>
      </c>
      <c r="Z215" s="19"/>
      <c r="AA215" s="21"/>
    </row>
    <row r="216" spans="1:27" x14ac:dyDescent="0.35">
      <c r="A216" s="13">
        <v>43354</v>
      </c>
      <c r="B216" s="15">
        <f t="shared" si="6"/>
        <v>9</v>
      </c>
      <c r="C216" s="14">
        <f t="shared" si="7"/>
        <v>11</v>
      </c>
      <c r="D216" s="16" t="s">
        <v>407</v>
      </c>
      <c r="E216" s="17"/>
      <c r="F216" s="18"/>
      <c r="G216" s="19" t="s">
        <v>31</v>
      </c>
      <c r="H216" s="19">
        <v>1</v>
      </c>
      <c r="I216" s="19"/>
      <c r="J216" s="19">
        <v>11</v>
      </c>
      <c r="K216" s="19" t="s">
        <v>32</v>
      </c>
      <c r="L216" s="19">
        <v>1</v>
      </c>
      <c r="M216" s="19">
        <v>28</v>
      </c>
      <c r="N216" s="18"/>
      <c r="O216" s="19">
        <v>1</v>
      </c>
      <c r="P216" s="18">
        <v>749</v>
      </c>
      <c r="Q216" s="19" t="s">
        <v>408</v>
      </c>
      <c r="R216" s="19" t="s">
        <v>74</v>
      </c>
      <c r="S216" s="19"/>
      <c r="T216" s="19"/>
      <c r="U216" s="19"/>
      <c r="V216" s="18" t="s">
        <v>357</v>
      </c>
      <c r="W216" s="19" t="s">
        <v>367</v>
      </c>
      <c r="X216" s="18">
        <v>519.87</v>
      </c>
      <c r="Y216" s="18">
        <v>519.87699999999995</v>
      </c>
      <c r="Z216" s="19"/>
      <c r="AA216" s="21"/>
    </row>
    <row r="217" spans="1:27" x14ac:dyDescent="0.35">
      <c r="A217" s="13">
        <v>43354</v>
      </c>
      <c r="B217" s="15">
        <f t="shared" si="6"/>
        <v>9</v>
      </c>
      <c r="C217" s="14">
        <f t="shared" si="7"/>
        <v>11</v>
      </c>
      <c r="D217" s="16" t="s">
        <v>416</v>
      </c>
      <c r="E217" s="17"/>
      <c r="F217" s="18"/>
      <c r="G217" s="19" t="s">
        <v>31</v>
      </c>
      <c r="H217" s="19">
        <v>2</v>
      </c>
      <c r="I217" s="19"/>
      <c r="J217" s="19">
        <v>11</v>
      </c>
      <c r="K217" s="19" t="s">
        <v>32</v>
      </c>
      <c r="L217" s="19">
        <v>1</v>
      </c>
      <c r="M217" s="19">
        <v>16</v>
      </c>
      <c r="N217" s="18"/>
      <c r="O217" s="19">
        <v>2</v>
      </c>
      <c r="P217" s="18">
        <v>529.20000000000005</v>
      </c>
      <c r="Q217" s="19" t="s">
        <v>319</v>
      </c>
      <c r="R217" s="19" t="s">
        <v>35</v>
      </c>
      <c r="S217" s="19"/>
      <c r="T217" s="19"/>
      <c r="U217" s="19"/>
      <c r="V217" s="18" t="s">
        <v>357</v>
      </c>
      <c r="W217" s="19" t="s">
        <v>326</v>
      </c>
      <c r="X217" s="18">
        <v>522.16999999999996</v>
      </c>
      <c r="Y217" s="18">
        <v>522.178</v>
      </c>
      <c r="Z217" s="19"/>
      <c r="AA217" s="21"/>
    </row>
    <row r="218" spans="1:27" x14ac:dyDescent="0.35">
      <c r="A218" s="13">
        <v>43354</v>
      </c>
      <c r="B218" s="15">
        <f t="shared" si="6"/>
        <v>9</v>
      </c>
      <c r="C218" s="14">
        <f t="shared" si="7"/>
        <v>11</v>
      </c>
      <c r="D218" s="16" t="s">
        <v>420</v>
      </c>
      <c r="E218" s="17"/>
      <c r="F218" s="18"/>
      <c r="G218" s="19" t="s">
        <v>31</v>
      </c>
      <c r="H218" s="19">
        <v>1</v>
      </c>
      <c r="I218" s="19"/>
      <c r="J218" s="19">
        <v>11</v>
      </c>
      <c r="K218" s="19" t="s">
        <v>32</v>
      </c>
      <c r="L218" s="19">
        <v>1</v>
      </c>
      <c r="M218" s="19">
        <v>84</v>
      </c>
      <c r="N218" s="18"/>
      <c r="O218" s="19">
        <v>1</v>
      </c>
      <c r="P218" s="18">
        <v>297.60000000000002</v>
      </c>
      <c r="Q218" s="19" t="s">
        <v>134</v>
      </c>
      <c r="R218" s="19" t="s">
        <v>35</v>
      </c>
      <c r="S218" s="19"/>
      <c r="T218" s="19"/>
      <c r="U218" s="19"/>
      <c r="V218" s="18" t="s">
        <v>357</v>
      </c>
      <c r="W218" s="19" t="s">
        <v>421</v>
      </c>
      <c r="X218" s="18">
        <v>342.98</v>
      </c>
      <c r="Y218" s="18">
        <v>342.98899999999998</v>
      </c>
      <c r="Z218" s="19"/>
      <c r="AA218" s="21"/>
    </row>
    <row r="219" spans="1:27" x14ac:dyDescent="0.35">
      <c r="A219" s="13">
        <v>43354</v>
      </c>
      <c r="B219" s="15">
        <f t="shared" si="6"/>
        <v>9</v>
      </c>
      <c r="C219" s="14">
        <f t="shared" si="7"/>
        <v>11</v>
      </c>
      <c r="D219" s="16" t="s">
        <v>422</v>
      </c>
      <c r="E219" s="17"/>
      <c r="F219" s="18"/>
      <c r="G219" s="19" t="s">
        <v>31</v>
      </c>
      <c r="H219" s="19">
        <v>1</v>
      </c>
      <c r="I219" s="19"/>
      <c r="J219" s="19">
        <v>11</v>
      </c>
      <c r="K219" s="19" t="s">
        <v>32</v>
      </c>
      <c r="L219" s="19">
        <v>1</v>
      </c>
      <c r="M219" s="19">
        <v>21</v>
      </c>
      <c r="N219" s="18"/>
      <c r="O219" s="19">
        <v>1</v>
      </c>
      <c r="P219" s="18">
        <v>42</v>
      </c>
      <c r="Q219" s="19" t="s">
        <v>423</v>
      </c>
      <c r="R219" s="19" t="s">
        <v>424</v>
      </c>
      <c r="S219" s="19"/>
      <c r="T219" s="19"/>
      <c r="U219" s="19"/>
      <c r="V219" s="18" t="s">
        <v>357</v>
      </c>
      <c r="W219" s="19" t="s">
        <v>421</v>
      </c>
      <c r="X219" s="18">
        <v>34.700000000000003</v>
      </c>
      <c r="Y219" s="18">
        <v>34.700000000000003</v>
      </c>
      <c r="Z219" s="19"/>
      <c r="AA219" s="21"/>
    </row>
    <row r="220" spans="1:27" x14ac:dyDescent="0.35">
      <c r="A220" s="13">
        <v>43354</v>
      </c>
      <c r="B220" s="15">
        <f t="shared" si="6"/>
        <v>9</v>
      </c>
      <c r="C220" s="14">
        <f t="shared" si="7"/>
        <v>11</v>
      </c>
      <c r="D220" s="16" t="s">
        <v>425</v>
      </c>
      <c r="E220" s="17"/>
      <c r="F220" s="18"/>
      <c r="G220" s="19" t="s">
        <v>31</v>
      </c>
      <c r="H220" s="19">
        <v>1</v>
      </c>
      <c r="I220" s="19"/>
      <c r="J220" s="19">
        <v>11</v>
      </c>
      <c r="K220" s="19" t="s">
        <v>32</v>
      </c>
      <c r="L220" s="19">
        <v>1</v>
      </c>
      <c r="M220" s="19">
        <v>75</v>
      </c>
      <c r="N220" s="18"/>
      <c r="O220" s="19">
        <v>1</v>
      </c>
      <c r="P220" s="18">
        <v>428</v>
      </c>
      <c r="Q220" s="19" t="s">
        <v>426</v>
      </c>
      <c r="R220" s="19" t="s">
        <v>35</v>
      </c>
      <c r="S220" s="19"/>
      <c r="T220" s="19"/>
      <c r="U220" s="19"/>
      <c r="V220" s="18" t="s">
        <v>357</v>
      </c>
      <c r="W220" s="19" t="s">
        <v>421</v>
      </c>
      <c r="X220" s="18">
        <v>378.83</v>
      </c>
      <c r="Y220" s="18">
        <v>378.83100000000002</v>
      </c>
      <c r="Z220" s="19"/>
      <c r="AA220" s="21"/>
    </row>
    <row r="221" spans="1:27" x14ac:dyDescent="0.35">
      <c r="A221" s="13">
        <v>43354</v>
      </c>
      <c r="B221" s="15">
        <f t="shared" si="6"/>
        <v>9</v>
      </c>
      <c r="C221" s="14">
        <f t="shared" si="7"/>
        <v>11</v>
      </c>
      <c r="D221" s="16" t="s">
        <v>433</v>
      </c>
      <c r="E221" s="17"/>
      <c r="F221" s="18"/>
      <c r="G221" s="19" t="s">
        <v>31</v>
      </c>
      <c r="H221" s="19">
        <v>1</v>
      </c>
      <c r="I221" s="19"/>
      <c r="J221" s="19">
        <v>11</v>
      </c>
      <c r="K221" s="19" t="s">
        <v>32</v>
      </c>
      <c r="L221" s="19">
        <v>1</v>
      </c>
      <c r="M221" s="19">
        <v>84</v>
      </c>
      <c r="N221" s="18"/>
      <c r="O221" s="19">
        <v>1</v>
      </c>
      <c r="P221" s="18">
        <v>429.6</v>
      </c>
      <c r="Q221" s="19" t="s">
        <v>434</v>
      </c>
      <c r="R221" s="19" t="s">
        <v>104</v>
      </c>
      <c r="S221" s="19"/>
      <c r="T221" s="19"/>
      <c r="U221" s="19"/>
      <c r="V221" s="18" t="s">
        <v>357</v>
      </c>
      <c r="W221" s="19" t="s">
        <v>398</v>
      </c>
      <c r="X221" s="18">
        <v>410.86</v>
      </c>
      <c r="Y221" s="18">
        <v>410.86799999999999</v>
      </c>
      <c r="Z221" s="19"/>
      <c r="AA221" s="21"/>
    </row>
    <row r="222" spans="1:27" x14ac:dyDescent="0.35">
      <c r="A222" s="13">
        <v>43354</v>
      </c>
      <c r="B222" s="15">
        <f t="shared" si="6"/>
        <v>9</v>
      </c>
      <c r="C222" s="14">
        <f t="shared" si="7"/>
        <v>11</v>
      </c>
      <c r="D222" s="16" t="s">
        <v>440</v>
      </c>
      <c r="E222" s="17"/>
      <c r="F222" s="18"/>
      <c r="G222" s="19" t="s">
        <v>31</v>
      </c>
      <c r="H222" s="19">
        <v>2</v>
      </c>
      <c r="I222" s="19"/>
      <c r="J222" s="19">
        <v>11</v>
      </c>
      <c r="K222" s="19" t="s">
        <v>32</v>
      </c>
      <c r="L222" s="19">
        <v>1</v>
      </c>
      <c r="M222" s="19">
        <v>12</v>
      </c>
      <c r="N222" s="18"/>
      <c r="O222" s="19">
        <v>2</v>
      </c>
      <c r="P222" s="18">
        <v>543.9</v>
      </c>
      <c r="Q222" s="19" t="s">
        <v>438</v>
      </c>
      <c r="R222" s="19" t="s">
        <v>189</v>
      </c>
      <c r="S222" s="19"/>
      <c r="T222" s="19"/>
      <c r="U222" s="19"/>
      <c r="V222" s="18" t="s">
        <v>357</v>
      </c>
      <c r="W222" s="19" t="s">
        <v>439</v>
      </c>
      <c r="X222" s="18">
        <v>355.09</v>
      </c>
      <c r="Y222" s="18">
        <v>355.09199999999998</v>
      </c>
      <c r="Z222" s="19"/>
      <c r="AA222" s="21"/>
    </row>
    <row r="223" spans="1:27" x14ac:dyDescent="0.35">
      <c r="A223" s="13">
        <v>43354</v>
      </c>
      <c r="B223" s="15">
        <f t="shared" si="6"/>
        <v>9</v>
      </c>
      <c r="C223" s="14">
        <f t="shared" si="7"/>
        <v>11</v>
      </c>
      <c r="D223" s="16" t="s">
        <v>447</v>
      </c>
      <c r="E223" s="17"/>
      <c r="F223" s="18"/>
      <c r="G223" s="19" t="s">
        <v>31</v>
      </c>
      <c r="H223" s="19">
        <v>1</v>
      </c>
      <c r="I223" s="19"/>
      <c r="J223" s="19">
        <v>11</v>
      </c>
      <c r="K223" s="19" t="s">
        <v>32</v>
      </c>
      <c r="L223" s="19">
        <v>1</v>
      </c>
      <c r="M223" s="19">
        <v>12</v>
      </c>
      <c r="N223" s="18"/>
      <c r="O223" s="19">
        <v>1</v>
      </c>
      <c r="P223" s="18">
        <v>171.2</v>
      </c>
      <c r="Q223" s="19" t="s">
        <v>448</v>
      </c>
      <c r="R223" s="19" t="s">
        <v>57</v>
      </c>
      <c r="S223" s="19"/>
      <c r="T223" s="19"/>
      <c r="U223" s="19"/>
      <c r="V223" s="18" t="s">
        <v>357</v>
      </c>
      <c r="W223" s="19" t="s">
        <v>445</v>
      </c>
      <c r="X223" s="18">
        <v>175.52</v>
      </c>
      <c r="Y223" s="18">
        <v>175.529</v>
      </c>
      <c r="Z223" s="19"/>
      <c r="AA223" s="21"/>
    </row>
    <row r="224" spans="1:27" x14ac:dyDescent="0.35">
      <c r="A224" s="13">
        <v>43354</v>
      </c>
      <c r="B224" s="15">
        <f t="shared" si="6"/>
        <v>9</v>
      </c>
      <c r="C224" s="14">
        <f t="shared" si="7"/>
        <v>11</v>
      </c>
      <c r="D224" s="16" t="s">
        <v>452</v>
      </c>
      <c r="E224" s="17"/>
      <c r="F224" s="18"/>
      <c r="G224" s="19" t="s">
        <v>31</v>
      </c>
      <c r="H224" s="19">
        <v>1</v>
      </c>
      <c r="I224" s="19"/>
      <c r="J224" s="19">
        <v>11</v>
      </c>
      <c r="K224" s="19" t="s">
        <v>32</v>
      </c>
      <c r="L224" s="19">
        <v>1</v>
      </c>
      <c r="M224" s="19">
        <v>61</v>
      </c>
      <c r="N224" s="18"/>
      <c r="O224" s="19">
        <v>1</v>
      </c>
      <c r="P224" s="18">
        <v>366</v>
      </c>
      <c r="Q224" s="19" t="s">
        <v>453</v>
      </c>
      <c r="R224" s="19" t="s">
        <v>454</v>
      </c>
      <c r="S224" s="19"/>
      <c r="T224" s="19"/>
      <c r="U224" s="19"/>
      <c r="V224" s="18" t="s">
        <v>357</v>
      </c>
      <c r="W224" s="19" t="s">
        <v>376</v>
      </c>
      <c r="X224" s="18">
        <v>274.60000000000002</v>
      </c>
      <c r="Y224" s="18">
        <v>274.601</v>
      </c>
      <c r="Z224" s="19"/>
      <c r="AA224" s="21"/>
    </row>
    <row r="225" spans="1:27" x14ac:dyDescent="0.35">
      <c r="A225" s="13">
        <v>43354</v>
      </c>
      <c r="B225" s="15">
        <f t="shared" si="6"/>
        <v>9</v>
      </c>
      <c r="C225" s="14">
        <f t="shared" si="7"/>
        <v>11</v>
      </c>
      <c r="D225" s="16" t="s">
        <v>468</v>
      </c>
      <c r="E225" s="17"/>
      <c r="F225" s="18"/>
      <c r="G225" s="19" t="s">
        <v>31</v>
      </c>
      <c r="H225" s="19">
        <v>1</v>
      </c>
      <c r="I225" s="19"/>
      <c r="J225" s="19">
        <v>11</v>
      </c>
      <c r="K225" s="19" t="s">
        <v>32</v>
      </c>
      <c r="L225" s="19">
        <v>1</v>
      </c>
      <c r="M225" s="19">
        <v>18</v>
      </c>
      <c r="N225" s="18"/>
      <c r="O225" s="19">
        <v>1</v>
      </c>
      <c r="P225" s="18">
        <v>410.8</v>
      </c>
      <c r="Q225" s="19" t="s">
        <v>469</v>
      </c>
      <c r="R225" s="19" t="s">
        <v>52</v>
      </c>
      <c r="S225" s="19"/>
      <c r="T225" s="19"/>
      <c r="U225" s="19"/>
      <c r="V225" s="18" t="s">
        <v>357</v>
      </c>
      <c r="W225" s="19" t="s">
        <v>367</v>
      </c>
      <c r="X225" s="18">
        <v>339</v>
      </c>
      <c r="Y225" s="18">
        <v>339.00799999999998</v>
      </c>
      <c r="Z225" s="19"/>
      <c r="AA225" s="21"/>
    </row>
    <row r="226" spans="1:27" x14ac:dyDescent="0.35">
      <c r="A226" s="13">
        <v>43354</v>
      </c>
      <c r="B226" s="15">
        <f t="shared" si="6"/>
        <v>9</v>
      </c>
      <c r="C226" s="14">
        <f t="shared" si="7"/>
        <v>11</v>
      </c>
      <c r="D226" s="16" t="s">
        <v>472</v>
      </c>
      <c r="E226" s="17"/>
      <c r="F226" s="18"/>
      <c r="G226" s="19" t="s">
        <v>31</v>
      </c>
      <c r="H226" s="19">
        <v>2</v>
      </c>
      <c r="I226" s="19"/>
      <c r="J226" s="19">
        <v>11</v>
      </c>
      <c r="K226" s="19" t="s">
        <v>32</v>
      </c>
      <c r="L226" s="19">
        <v>1</v>
      </c>
      <c r="M226" s="19">
        <v>41</v>
      </c>
      <c r="N226" s="18"/>
      <c r="O226" s="19">
        <v>2</v>
      </c>
      <c r="P226" s="18">
        <v>949.2</v>
      </c>
      <c r="Q226" s="19" t="s">
        <v>471</v>
      </c>
      <c r="R226" s="19" t="s">
        <v>122</v>
      </c>
      <c r="S226" s="19"/>
      <c r="T226" s="19"/>
      <c r="U226" s="19"/>
      <c r="V226" s="18" t="s">
        <v>357</v>
      </c>
      <c r="W226" s="19" t="s">
        <v>367</v>
      </c>
      <c r="X226" s="18">
        <v>667.46</v>
      </c>
      <c r="Y226" s="18">
        <v>667.46400000000006</v>
      </c>
      <c r="Z226" s="19"/>
      <c r="AA226" s="21"/>
    </row>
    <row r="227" spans="1:27" x14ac:dyDescent="0.35">
      <c r="A227" s="13">
        <v>43354</v>
      </c>
      <c r="B227" s="15">
        <f t="shared" si="6"/>
        <v>9</v>
      </c>
      <c r="C227" s="14">
        <f t="shared" si="7"/>
        <v>11</v>
      </c>
      <c r="D227" s="16" t="s">
        <v>473</v>
      </c>
      <c r="E227" s="17"/>
      <c r="F227" s="18"/>
      <c r="G227" s="19" t="s">
        <v>31</v>
      </c>
      <c r="H227" s="19">
        <v>1</v>
      </c>
      <c r="I227" s="19"/>
      <c r="J227" s="19">
        <v>11</v>
      </c>
      <c r="K227" s="19" t="s">
        <v>32</v>
      </c>
      <c r="L227" s="19">
        <v>1</v>
      </c>
      <c r="M227" s="19">
        <v>36</v>
      </c>
      <c r="N227" s="18"/>
      <c r="O227" s="19">
        <v>1</v>
      </c>
      <c r="P227" s="18">
        <v>177.6</v>
      </c>
      <c r="Q227" s="19" t="s">
        <v>474</v>
      </c>
      <c r="R227" s="19" t="s">
        <v>57</v>
      </c>
      <c r="S227" s="19"/>
      <c r="T227" s="19"/>
      <c r="U227" s="19"/>
      <c r="V227" s="18" t="s">
        <v>357</v>
      </c>
      <c r="W227" s="19" t="s">
        <v>376</v>
      </c>
      <c r="X227" s="18">
        <v>175.52</v>
      </c>
      <c r="Y227" s="18">
        <v>175.529</v>
      </c>
      <c r="Z227" s="19"/>
      <c r="AA227" s="21"/>
    </row>
    <row r="228" spans="1:27" x14ac:dyDescent="0.35">
      <c r="A228" s="13">
        <v>43354</v>
      </c>
      <c r="B228" s="15">
        <f t="shared" si="6"/>
        <v>9</v>
      </c>
      <c r="C228" s="14">
        <f t="shared" si="7"/>
        <v>11</v>
      </c>
      <c r="D228" s="16" t="s">
        <v>503</v>
      </c>
      <c r="E228" s="17"/>
      <c r="F228" s="18"/>
      <c r="G228" s="19" t="s">
        <v>31</v>
      </c>
      <c r="H228" s="19">
        <v>1</v>
      </c>
      <c r="I228" s="19"/>
      <c r="J228" s="19">
        <v>11</v>
      </c>
      <c r="K228" s="19" t="s">
        <v>41</v>
      </c>
      <c r="L228" s="19">
        <v>1</v>
      </c>
      <c r="M228" s="19">
        <v>66</v>
      </c>
      <c r="N228" s="18"/>
      <c r="O228" s="19">
        <v>1</v>
      </c>
      <c r="P228" s="18">
        <v>499</v>
      </c>
      <c r="Q228" s="19" t="s">
        <v>495</v>
      </c>
      <c r="R228" s="19" t="s">
        <v>74</v>
      </c>
      <c r="S228" s="19"/>
      <c r="T228" s="19"/>
      <c r="U228" s="19"/>
      <c r="V228" s="18" t="s">
        <v>357</v>
      </c>
      <c r="W228" s="19" t="s">
        <v>504</v>
      </c>
      <c r="X228" s="18">
        <v>322.51</v>
      </c>
      <c r="Y228" s="18">
        <v>0</v>
      </c>
      <c r="Z228" s="19"/>
      <c r="AA228" s="21"/>
    </row>
    <row r="229" spans="1:27" x14ac:dyDescent="0.35">
      <c r="A229" s="13">
        <v>43354</v>
      </c>
      <c r="B229" s="15">
        <f t="shared" si="6"/>
        <v>9</v>
      </c>
      <c r="C229" s="14">
        <f t="shared" si="7"/>
        <v>11</v>
      </c>
      <c r="D229" s="16" t="s">
        <v>505</v>
      </c>
      <c r="E229" s="17"/>
      <c r="F229" s="18"/>
      <c r="G229" s="19" t="s">
        <v>31</v>
      </c>
      <c r="H229" s="19">
        <v>2</v>
      </c>
      <c r="I229" s="19"/>
      <c r="J229" s="19">
        <v>11</v>
      </c>
      <c r="K229" s="19" t="s">
        <v>41</v>
      </c>
      <c r="L229" s="19">
        <v>1</v>
      </c>
      <c r="M229" s="19">
        <v>37</v>
      </c>
      <c r="N229" s="18"/>
      <c r="O229" s="19">
        <v>2</v>
      </c>
      <c r="P229" s="18">
        <v>499</v>
      </c>
      <c r="Q229" s="19" t="s">
        <v>495</v>
      </c>
      <c r="R229" s="19" t="s">
        <v>74</v>
      </c>
      <c r="S229" s="19"/>
      <c r="T229" s="19"/>
      <c r="U229" s="19"/>
      <c r="V229" s="18" t="s">
        <v>357</v>
      </c>
      <c r="W229" s="19" t="s">
        <v>504</v>
      </c>
      <c r="X229" s="18">
        <v>322.51</v>
      </c>
      <c r="Y229" s="18">
        <v>0</v>
      </c>
      <c r="Z229" s="19"/>
      <c r="AA229" s="21"/>
    </row>
    <row r="230" spans="1:27" x14ac:dyDescent="0.35">
      <c r="A230" s="13">
        <v>43355</v>
      </c>
      <c r="B230" s="15">
        <f t="shared" si="6"/>
        <v>9</v>
      </c>
      <c r="C230" s="14">
        <f t="shared" si="7"/>
        <v>12</v>
      </c>
      <c r="D230" s="16" t="s">
        <v>374</v>
      </c>
      <c r="E230" s="17"/>
      <c r="F230" s="18"/>
      <c r="G230" s="19" t="s">
        <v>31</v>
      </c>
      <c r="H230" s="19">
        <v>1</v>
      </c>
      <c r="I230" s="19"/>
      <c r="J230" s="19">
        <v>11</v>
      </c>
      <c r="K230" s="19" t="s">
        <v>32</v>
      </c>
      <c r="L230" s="19">
        <v>1</v>
      </c>
      <c r="M230" s="19">
        <v>39</v>
      </c>
      <c r="N230" s="18"/>
      <c r="O230" s="19">
        <v>1</v>
      </c>
      <c r="P230" s="18">
        <v>467.25</v>
      </c>
      <c r="Q230" s="19" t="s">
        <v>375</v>
      </c>
      <c r="R230" s="19" t="s">
        <v>57</v>
      </c>
      <c r="S230" s="19"/>
      <c r="T230" s="19"/>
      <c r="U230" s="19"/>
      <c r="V230" s="18" t="s">
        <v>357</v>
      </c>
      <c r="W230" s="19" t="s">
        <v>376</v>
      </c>
      <c r="X230" s="18">
        <v>332.51</v>
      </c>
      <c r="Y230" s="18">
        <v>332.51499999999999</v>
      </c>
      <c r="Z230" s="19"/>
      <c r="AA230" s="21"/>
    </row>
    <row r="231" spans="1:27" x14ac:dyDescent="0.35">
      <c r="A231" s="13">
        <v>43355</v>
      </c>
      <c r="B231" s="15">
        <f t="shared" si="6"/>
        <v>9</v>
      </c>
      <c r="C231" s="14">
        <f t="shared" si="7"/>
        <v>12</v>
      </c>
      <c r="D231" s="16" t="s">
        <v>402</v>
      </c>
      <c r="E231" s="17"/>
      <c r="F231" s="18"/>
      <c r="G231" s="19" t="s">
        <v>31</v>
      </c>
      <c r="H231" s="19">
        <v>1</v>
      </c>
      <c r="I231" s="19"/>
      <c r="J231" s="19">
        <v>11</v>
      </c>
      <c r="K231" s="19" t="s">
        <v>32</v>
      </c>
      <c r="L231" s="19">
        <v>1</v>
      </c>
      <c r="M231" s="19">
        <v>12</v>
      </c>
      <c r="N231" s="18"/>
      <c r="O231" s="19">
        <v>1</v>
      </c>
      <c r="P231" s="18">
        <v>530.25</v>
      </c>
      <c r="Q231" s="19" t="s">
        <v>403</v>
      </c>
      <c r="R231" s="19" t="s">
        <v>57</v>
      </c>
      <c r="S231" s="19"/>
      <c r="T231" s="19"/>
      <c r="U231" s="19"/>
      <c r="V231" s="18" t="s">
        <v>357</v>
      </c>
      <c r="W231" s="19" t="s">
        <v>404</v>
      </c>
      <c r="X231" s="18">
        <v>348.74</v>
      </c>
      <c r="Y231" s="18">
        <v>348.74900000000002</v>
      </c>
      <c r="Z231" s="19"/>
      <c r="AA231" s="21"/>
    </row>
    <row r="232" spans="1:27" x14ac:dyDescent="0.35">
      <c r="A232" s="13">
        <v>43355</v>
      </c>
      <c r="B232" s="15">
        <f t="shared" si="6"/>
        <v>9</v>
      </c>
      <c r="C232" s="14">
        <f t="shared" si="7"/>
        <v>12</v>
      </c>
      <c r="D232" s="16" t="s">
        <v>429</v>
      </c>
      <c r="E232" s="17"/>
      <c r="F232" s="18"/>
      <c r="G232" s="19" t="s">
        <v>31</v>
      </c>
      <c r="H232" s="19">
        <v>1</v>
      </c>
      <c r="I232" s="19"/>
      <c r="J232" s="19">
        <v>11</v>
      </c>
      <c r="K232" s="19" t="s">
        <v>32</v>
      </c>
      <c r="L232" s="19">
        <v>1</v>
      </c>
      <c r="M232" s="19">
        <v>75</v>
      </c>
      <c r="N232" s="18"/>
      <c r="O232" s="19">
        <v>1</v>
      </c>
      <c r="P232" s="18">
        <v>283.2</v>
      </c>
      <c r="Q232" s="19" t="s">
        <v>430</v>
      </c>
      <c r="R232" s="19" t="s">
        <v>44</v>
      </c>
      <c r="S232" s="19"/>
      <c r="T232" s="19"/>
      <c r="U232" s="19"/>
      <c r="V232" s="18" t="s">
        <v>357</v>
      </c>
      <c r="W232" s="19" t="s">
        <v>431</v>
      </c>
      <c r="X232" s="18">
        <v>198.82</v>
      </c>
      <c r="Y232" s="18">
        <v>184.68899999999999</v>
      </c>
      <c r="Z232" s="19"/>
      <c r="AA232" s="21"/>
    </row>
    <row r="233" spans="1:27" x14ac:dyDescent="0.35">
      <c r="A233" s="13">
        <v>43355</v>
      </c>
      <c r="B233" s="15">
        <f t="shared" si="6"/>
        <v>9</v>
      </c>
      <c r="C233" s="14">
        <f t="shared" si="7"/>
        <v>12</v>
      </c>
      <c r="D233" s="16" t="s">
        <v>444</v>
      </c>
      <c r="E233" s="17"/>
      <c r="F233" s="18"/>
      <c r="G233" s="19" t="s">
        <v>31</v>
      </c>
      <c r="H233" s="19">
        <v>1</v>
      </c>
      <c r="I233" s="19"/>
      <c r="J233" s="19">
        <v>11</v>
      </c>
      <c r="K233" s="19" t="s">
        <v>32</v>
      </c>
      <c r="L233" s="19">
        <v>1</v>
      </c>
      <c r="M233" s="19">
        <v>37</v>
      </c>
      <c r="N233" s="18"/>
      <c r="O233" s="19">
        <v>1</v>
      </c>
      <c r="P233" s="18">
        <v>1195</v>
      </c>
      <c r="Q233" s="19" t="s">
        <v>303</v>
      </c>
      <c r="R233" s="19" t="s">
        <v>35</v>
      </c>
      <c r="S233" s="19"/>
      <c r="T233" s="19"/>
      <c r="U233" s="19"/>
      <c r="V233" s="18" t="s">
        <v>357</v>
      </c>
      <c r="W233" s="19" t="s">
        <v>445</v>
      </c>
      <c r="X233" s="18">
        <v>794.5</v>
      </c>
      <c r="Y233" s="18">
        <v>794.50800000000004</v>
      </c>
      <c r="Z233" s="19"/>
      <c r="AA233" s="21"/>
    </row>
    <row r="234" spans="1:27" x14ac:dyDescent="0.35">
      <c r="A234" s="13">
        <v>43355</v>
      </c>
      <c r="B234" s="15">
        <f t="shared" si="6"/>
        <v>9</v>
      </c>
      <c r="C234" s="14">
        <f t="shared" si="7"/>
        <v>12</v>
      </c>
      <c r="D234" s="16" t="s">
        <v>457</v>
      </c>
      <c r="E234" s="17"/>
      <c r="F234" s="18"/>
      <c r="G234" s="19" t="s">
        <v>31</v>
      </c>
      <c r="H234" s="19">
        <v>1</v>
      </c>
      <c r="I234" s="19"/>
      <c r="J234" s="19">
        <v>11</v>
      </c>
      <c r="K234" s="19" t="s">
        <v>32</v>
      </c>
      <c r="L234" s="19">
        <v>1</v>
      </c>
      <c r="M234" s="19">
        <v>12</v>
      </c>
      <c r="N234" s="18"/>
      <c r="O234" s="19">
        <v>1</v>
      </c>
      <c r="P234" s="18">
        <v>360.8</v>
      </c>
      <c r="Q234" s="19" t="s">
        <v>458</v>
      </c>
      <c r="R234" s="19" t="s">
        <v>35</v>
      </c>
      <c r="S234" s="19"/>
      <c r="T234" s="19"/>
      <c r="U234" s="19"/>
      <c r="V234" s="18" t="s">
        <v>357</v>
      </c>
      <c r="W234" s="19" t="s">
        <v>459</v>
      </c>
      <c r="X234" s="18">
        <v>433.06</v>
      </c>
      <c r="Y234" s="18">
        <v>433.06900000000002</v>
      </c>
      <c r="Z234" s="19"/>
      <c r="AA234" s="21"/>
    </row>
    <row r="235" spans="1:27" x14ac:dyDescent="0.35">
      <c r="A235" s="13">
        <v>43355</v>
      </c>
      <c r="B235" s="15">
        <f t="shared" si="6"/>
        <v>9</v>
      </c>
      <c r="C235" s="14">
        <f t="shared" si="7"/>
        <v>12</v>
      </c>
      <c r="D235" s="16" t="s">
        <v>467</v>
      </c>
      <c r="E235" s="17"/>
      <c r="F235" s="18"/>
      <c r="G235" s="19" t="s">
        <v>203</v>
      </c>
      <c r="H235" s="19">
        <v>2</v>
      </c>
      <c r="I235" s="19"/>
      <c r="J235" s="19">
        <v>11</v>
      </c>
      <c r="K235" s="19" t="s">
        <v>41</v>
      </c>
      <c r="L235" s="19">
        <v>1</v>
      </c>
      <c r="M235" s="19"/>
      <c r="N235" s="18"/>
      <c r="O235" s="19">
        <v>2</v>
      </c>
      <c r="P235" s="18">
        <v>717</v>
      </c>
      <c r="Q235" s="19" t="s">
        <v>466</v>
      </c>
      <c r="R235" s="19" t="s">
        <v>35</v>
      </c>
      <c r="S235" s="19"/>
      <c r="T235" s="19"/>
      <c r="U235" s="19"/>
      <c r="V235" s="18" t="s">
        <v>357</v>
      </c>
      <c r="W235" s="19" t="s">
        <v>419</v>
      </c>
      <c r="X235" s="18">
        <v>486.8</v>
      </c>
      <c r="Y235" s="18">
        <v>486.803</v>
      </c>
      <c r="Z235" s="19"/>
      <c r="AA235" s="21"/>
    </row>
    <row r="236" spans="1:27" x14ac:dyDescent="0.35">
      <c r="A236" s="13">
        <v>43355</v>
      </c>
      <c r="B236" s="15">
        <f t="shared" si="6"/>
        <v>9</v>
      </c>
      <c r="C236" s="14">
        <f t="shared" si="7"/>
        <v>12</v>
      </c>
      <c r="D236" s="16" t="s">
        <v>498</v>
      </c>
      <c r="E236" s="17"/>
      <c r="F236" s="18"/>
      <c r="G236" s="19" t="s">
        <v>31</v>
      </c>
      <c r="H236" s="19">
        <v>1</v>
      </c>
      <c r="I236" s="19"/>
      <c r="J236" s="19">
        <v>11</v>
      </c>
      <c r="K236" s="19" t="s">
        <v>32</v>
      </c>
      <c r="L236" s="19">
        <v>1</v>
      </c>
      <c r="M236" s="19">
        <v>43</v>
      </c>
      <c r="N236" s="18" t="s">
        <v>249</v>
      </c>
      <c r="O236" s="19">
        <v>1</v>
      </c>
      <c r="P236" s="18">
        <v>675</v>
      </c>
      <c r="Q236" s="19" t="s">
        <v>499</v>
      </c>
      <c r="R236" s="19" t="s">
        <v>57</v>
      </c>
      <c r="S236" s="19"/>
      <c r="T236" s="19"/>
      <c r="U236" s="19"/>
      <c r="V236" s="18" t="s">
        <v>357</v>
      </c>
      <c r="W236" s="19" t="s">
        <v>500</v>
      </c>
      <c r="X236" s="18">
        <v>271.88</v>
      </c>
      <c r="Y236" s="18">
        <v>271.88600000000002</v>
      </c>
      <c r="Z236" s="19"/>
      <c r="AA236" s="21"/>
    </row>
    <row r="237" spans="1:27" x14ac:dyDescent="0.35">
      <c r="A237" s="13">
        <v>43355</v>
      </c>
      <c r="B237" s="15">
        <f t="shared" si="6"/>
        <v>9</v>
      </c>
      <c r="C237" s="14">
        <f t="shared" si="7"/>
        <v>12</v>
      </c>
      <c r="D237" s="16" t="s">
        <v>501</v>
      </c>
      <c r="E237" s="17"/>
      <c r="F237" s="18"/>
      <c r="G237" s="19" t="s">
        <v>31</v>
      </c>
      <c r="H237" s="19">
        <v>1</v>
      </c>
      <c r="I237" s="19"/>
      <c r="J237" s="19">
        <v>11</v>
      </c>
      <c r="K237" s="19" t="s">
        <v>32</v>
      </c>
      <c r="L237" s="19">
        <v>1</v>
      </c>
      <c r="M237" s="19">
        <v>12</v>
      </c>
      <c r="N237" s="18" t="s">
        <v>93</v>
      </c>
      <c r="O237" s="19">
        <v>1</v>
      </c>
      <c r="P237" s="18">
        <v>600</v>
      </c>
      <c r="Q237" s="19" t="s">
        <v>400</v>
      </c>
      <c r="R237" s="19" t="s">
        <v>57</v>
      </c>
      <c r="S237" s="19"/>
      <c r="T237" s="19"/>
      <c r="U237" s="19"/>
      <c r="V237" s="18" t="s">
        <v>357</v>
      </c>
      <c r="W237" s="19" t="s">
        <v>500</v>
      </c>
      <c r="X237" s="18">
        <v>268.68</v>
      </c>
      <c r="Y237" s="18">
        <v>268.68599999999998</v>
      </c>
      <c r="Z237" s="19"/>
      <c r="AA237" s="21"/>
    </row>
    <row r="238" spans="1:27" x14ac:dyDescent="0.35">
      <c r="A238" s="13">
        <v>43355</v>
      </c>
      <c r="B238" s="15">
        <f t="shared" si="6"/>
        <v>9</v>
      </c>
      <c r="C238" s="14">
        <f t="shared" si="7"/>
        <v>12</v>
      </c>
      <c r="D238" s="16" t="s">
        <v>517</v>
      </c>
      <c r="E238" s="17"/>
      <c r="F238" s="18"/>
      <c r="G238" s="19" t="s">
        <v>31</v>
      </c>
      <c r="H238" s="19">
        <v>1</v>
      </c>
      <c r="I238" s="19"/>
      <c r="J238" s="19">
        <v>11</v>
      </c>
      <c r="K238" s="19" t="s">
        <v>32</v>
      </c>
      <c r="L238" s="19">
        <v>1</v>
      </c>
      <c r="M238" s="19">
        <v>37</v>
      </c>
      <c r="N238" s="18" t="s">
        <v>89</v>
      </c>
      <c r="O238" s="19">
        <v>1</v>
      </c>
      <c r="P238" s="18">
        <v>265.2</v>
      </c>
      <c r="Q238" s="19" t="s">
        <v>518</v>
      </c>
      <c r="R238" s="19" t="s">
        <v>173</v>
      </c>
      <c r="S238" s="19"/>
      <c r="T238" s="19"/>
      <c r="U238" s="19"/>
      <c r="V238" s="18" t="s">
        <v>357</v>
      </c>
      <c r="W238" s="19" t="s">
        <v>519</v>
      </c>
      <c r="X238" s="18">
        <v>197.55</v>
      </c>
      <c r="Y238" s="18">
        <v>244.69</v>
      </c>
      <c r="Z238" s="19"/>
      <c r="AA238" s="21"/>
    </row>
    <row r="239" spans="1:27" x14ac:dyDescent="0.35">
      <c r="A239" s="13">
        <v>43355</v>
      </c>
      <c r="B239" s="15">
        <f t="shared" si="6"/>
        <v>9</v>
      </c>
      <c r="C239" s="14">
        <f t="shared" si="7"/>
        <v>12</v>
      </c>
      <c r="D239" s="16" t="s">
        <v>523</v>
      </c>
      <c r="E239" s="17"/>
      <c r="F239" s="18"/>
      <c r="G239" s="19" t="s">
        <v>31</v>
      </c>
      <c r="H239" s="19">
        <v>1</v>
      </c>
      <c r="I239" s="19"/>
      <c r="J239" s="19">
        <v>11</v>
      </c>
      <c r="K239" s="19" t="s">
        <v>32</v>
      </c>
      <c r="L239" s="19">
        <v>1</v>
      </c>
      <c r="M239" s="19">
        <v>12</v>
      </c>
      <c r="N239" s="18" t="s">
        <v>93</v>
      </c>
      <c r="O239" s="19">
        <v>1</v>
      </c>
      <c r="P239" s="18">
        <v>262</v>
      </c>
      <c r="Q239" s="19" t="s">
        <v>344</v>
      </c>
      <c r="R239" s="19" t="s">
        <v>74</v>
      </c>
      <c r="S239" s="19"/>
      <c r="T239" s="19"/>
      <c r="U239" s="19"/>
      <c r="V239" s="18" t="s">
        <v>357</v>
      </c>
      <c r="W239" s="19" t="s">
        <v>524</v>
      </c>
      <c r="X239" s="18">
        <v>150.27000000000001</v>
      </c>
      <c r="Y239" s="18">
        <v>0</v>
      </c>
      <c r="Z239" s="19"/>
      <c r="AA239" s="21"/>
    </row>
    <row r="240" spans="1:27" x14ac:dyDescent="0.35">
      <c r="A240" s="13">
        <v>43356</v>
      </c>
      <c r="B240" s="15">
        <f t="shared" si="6"/>
        <v>9</v>
      </c>
      <c r="C240" s="14">
        <f t="shared" si="7"/>
        <v>13</v>
      </c>
      <c r="D240" s="16" t="s">
        <v>383</v>
      </c>
      <c r="E240" s="17"/>
      <c r="F240" s="18"/>
      <c r="G240" s="19" t="s">
        <v>31</v>
      </c>
      <c r="H240" s="19">
        <v>1</v>
      </c>
      <c r="I240" s="19"/>
      <c r="J240" s="19">
        <v>11</v>
      </c>
      <c r="K240" s="19" t="s">
        <v>32</v>
      </c>
      <c r="L240" s="19">
        <v>1</v>
      </c>
      <c r="M240" s="19">
        <v>36</v>
      </c>
      <c r="N240" s="18" t="s">
        <v>161</v>
      </c>
      <c r="O240" s="19">
        <v>1</v>
      </c>
      <c r="P240" s="18">
        <v>492.7</v>
      </c>
      <c r="Q240" s="19" t="s">
        <v>384</v>
      </c>
      <c r="R240" s="19" t="s">
        <v>57</v>
      </c>
      <c r="S240" s="19"/>
      <c r="T240" s="19"/>
      <c r="U240" s="19"/>
      <c r="V240" s="18" t="s">
        <v>357</v>
      </c>
      <c r="W240" s="19" t="s">
        <v>385</v>
      </c>
      <c r="X240" s="18">
        <v>293.33999999999997</v>
      </c>
      <c r="Y240" s="18">
        <v>293.34699999999998</v>
      </c>
      <c r="Z240" s="19"/>
      <c r="AA240" s="21"/>
    </row>
    <row r="241" spans="1:27" x14ac:dyDescent="0.35">
      <c r="A241" s="13">
        <v>43356</v>
      </c>
      <c r="B241" s="15">
        <f t="shared" si="6"/>
        <v>9</v>
      </c>
      <c r="C241" s="14">
        <f t="shared" si="7"/>
        <v>13</v>
      </c>
      <c r="D241" s="16" t="s">
        <v>405</v>
      </c>
      <c r="E241" s="17"/>
      <c r="F241" s="18"/>
      <c r="G241" s="19" t="s">
        <v>31</v>
      </c>
      <c r="H241" s="19">
        <v>1</v>
      </c>
      <c r="I241" s="19"/>
      <c r="J241" s="19">
        <v>11</v>
      </c>
      <c r="K241" s="19" t="s">
        <v>32</v>
      </c>
      <c r="L241" s="19">
        <v>1</v>
      </c>
      <c r="M241" s="19">
        <v>16</v>
      </c>
      <c r="N241" s="18" t="s">
        <v>80</v>
      </c>
      <c r="O241" s="19">
        <v>1</v>
      </c>
      <c r="P241" s="18">
        <v>220</v>
      </c>
      <c r="Q241" s="19" t="s">
        <v>406</v>
      </c>
      <c r="R241" s="19" t="s">
        <v>57</v>
      </c>
      <c r="S241" s="19"/>
      <c r="T241" s="19"/>
      <c r="U241" s="19"/>
      <c r="V241" s="18" t="s">
        <v>357</v>
      </c>
      <c r="W241" s="19" t="s">
        <v>382</v>
      </c>
      <c r="X241" s="18">
        <v>288.33999999999997</v>
      </c>
      <c r="Y241" s="18">
        <v>288.351</v>
      </c>
      <c r="Z241" s="19"/>
      <c r="AA241" s="21"/>
    </row>
    <row r="242" spans="1:27" x14ac:dyDescent="0.35">
      <c r="A242" s="13">
        <v>43356</v>
      </c>
      <c r="B242" s="15">
        <f t="shared" si="6"/>
        <v>9</v>
      </c>
      <c r="C242" s="14">
        <f t="shared" si="7"/>
        <v>13</v>
      </c>
      <c r="D242" s="16" t="s">
        <v>446</v>
      </c>
      <c r="E242" s="17"/>
      <c r="F242" s="18"/>
      <c r="G242" s="19" t="s">
        <v>31</v>
      </c>
      <c r="H242" s="19">
        <v>2</v>
      </c>
      <c r="I242" s="19"/>
      <c r="J242" s="19">
        <v>11</v>
      </c>
      <c r="K242" s="19" t="s">
        <v>32</v>
      </c>
      <c r="L242" s="19">
        <v>1</v>
      </c>
      <c r="M242" s="19">
        <v>21</v>
      </c>
      <c r="N242" s="18" t="s">
        <v>33</v>
      </c>
      <c r="O242" s="19">
        <v>2</v>
      </c>
      <c r="P242" s="18">
        <v>1195</v>
      </c>
      <c r="Q242" s="19" t="s">
        <v>303</v>
      </c>
      <c r="R242" s="19" t="s">
        <v>35</v>
      </c>
      <c r="S242" s="19"/>
      <c r="T242" s="19"/>
      <c r="U242" s="19"/>
      <c r="V242" s="18" t="s">
        <v>357</v>
      </c>
      <c r="W242" s="19" t="s">
        <v>445</v>
      </c>
      <c r="X242" s="18">
        <v>794.5</v>
      </c>
      <c r="Y242" s="18">
        <v>794.50800000000004</v>
      </c>
      <c r="Z242" s="19"/>
      <c r="AA242" s="21"/>
    </row>
    <row r="243" spans="1:27" x14ac:dyDescent="0.35">
      <c r="A243" s="13">
        <v>43356</v>
      </c>
      <c r="B243" s="15">
        <f t="shared" si="6"/>
        <v>9</v>
      </c>
      <c r="C243" s="14">
        <f t="shared" si="7"/>
        <v>13</v>
      </c>
      <c r="D243" s="16" t="s">
        <v>489</v>
      </c>
      <c r="E243" s="17"/>
      <c r="F243" s="18"/>
      <c r="G243" s="19" t="s">
        <v>31</v>
      </c>
      <c r="H243" s="19">
        <v>1</v>
      </c>
      <c r="I243" s="19"/>
      <c r="J243" s="19">
        <v>11</v>
      </c>
      <c r="K243" s="19" t="s">
        <v>32</v>
      </c>
      <c r="L243" s="19">
        <v>1</v>
      </c>
      <c r="M243" s="19">
        <v>12</v>
      </c>
      <c r="N243" s="18" t="s">
        <v>93</v>
      </c>
      <c r="O243" s="19">
        <v>1</v>
      </c>
      <c r="P243" s="18">
        <v>445.2</v>
      </c>
      <c r="Q243" s="19" t="s">
        <v>490</v>
      </c>
      <c r="R243" s="19" t="s">
        <v>35</v>
      </c>
      <c r="S243" s="19"/>
      <c r="T243" s="19"/>
      <c r="U243" s="19"/>
      <c r="V243" s="18" t="s">
        <v>357</v>
      </c>
      <c r="W243" s="19" t="s">
        <v>491</v>
      </c>
      <c r="X243" s="18">
        <v>495.67</v>
      </c>
      <c r="Y243" s="18">
        <v>0</v>
      </c>
      <c r="Z243" s="19"/>
      <c r="AA243" s="21"/>
    </row>
    <row r="244" spans="1:27" x14ac:dyDescent="0.35">
      <c r="A244" s="13">
        <v>43356</v>
      </c>
      <c r="B244" s="15">
        <f t="shared" si="6"/>
        <v>9</v>
      </c>
      <c r="C244" s="14">
        <f t="shared" si="7"/>
        <v>13</v>
      </c>
      <c r="D244" s="16" t="s">
        <v>496</v>
      </c>
      <c r="E244" s="17"/>
      <c r="F244" s="18"/>
      <c r="G244" s="19" t="s">
        <v>31</v>
      </c>
      <c r="H244" s="19">
        <v>1</v>
      </c>
      <c r="I244" s="19"/>
      <c r="J244" s="19">
        <v>11</v>
      </c>
      <c r="K244" s="19" t="s">
        <v>32</v>
      </c>
      <c r="L244" s="19">
        <v>1</v>
      </c>
      <c r="M244" s="19">
        <v>1</v>
      </c>
      <c r="N244" s="18" t="s">
        <v>42</v>
      </c>
      <c r="O244" s="19">
        <v>1</v>
      </c>
      <c r="P244" s="18">
        <v>829</v>
      </c>
      <c r="Q244" s="19" t="s">
        <v>497</v>
      </c>
      <c r="R244" s="19" t="s">
        <v>35</v>
      </c>
      <c r="S244" s="19"/>
      <c r="T244" s="19"/>
      <c r="U244" s="19"/>
      <c r="V244" s="18" t="s">
        <v>357</v>
      </c>
      <c r="W244" s="19" t="s">
        <v>491</v>
      </c>
      <c r="X244" s="18">
        <v>552.23</v>
      </c>
      <c r="Y244" s="18">
        <v>552.23199999999997</v>
      </c>
      <c r="Z244" s="19"/>
      <c r="AA244" s="21"/>
    </row>
    <row r="245" spans="1:27" x14ac:dyDescent="0.35">
      <c r="A245" s="13">
        <v>43356</v>
      </c>
      <c r="B245" s="15">
        <f t="shared" si="6"/>
        <v>9</v>
      </c>
      <c r="C245" s="14">
        <f t="shared" si="7"/>
        <v>13</v>
      </c>
      <c r="D245" s="16" t="s">
        <v>509</v>
      </c>
      <c r="E245" s="17"/>
      <c r="F245" s="18"/>
      <c r="G245" s="19" t="s">
        <v>31</v>
      </c>
      <c r="H245" s="19">
        <v>1</v>
      </c>
      <c r="I245" s="19"/>
      <c r="J245" s="19">
        <v>11</v>
      </c>
      <c r="K245" s="19" t="s">
        <v>32</v>
      </c>
      <c r="L245" s="19">
        <v>1</v>
      </c>
      <c r="M245" s="19">
        <v>16</v>
      </c>
      <c r="N245" s="18" t="s">
        <v>80</v>
      </c>
      <c r="O245" s="19">
        <v>1</v>
      </c>
      <c r="P245" s="18">
        <v>445</v>
      </c>
      <c r="Q245" s="19" t="s">
        <v>510</v>
      </c>
      <c r="R245" s="19" t="s">
        <v>57</v>
      </c>
      <c r="S245" s="19"/>
      <c r="T245" s="19"/>
      <c r="U245" s="19"/>
      <c r="V245" s="18" t="s">
        <v>357</v>
      </c>
      <c r="W245" s="19" t="s">
        <v>481</v>
      </c>
      <c r="X245" s="18">
        <v>332.51</v>
      </c>
      <c r="Y245" s="18">
        <v>332.51499999999999</v>
      </c>
      <c r="Z245" s="19"/>
      <c r="AA245" s="21"/>
    </row>
    <row r="246" spans="1:27" x14ac:dyDescent="0.35">
      <c r="A246" s="13">
        <v>43356</v>
      </c>
      <c r="B246" s="15">
        <f t="shared" si="6"/>
        <v>9</v>
      </c>
      <c r="C246" s="14">
        <f t="shared" si="7"/>
        <v>13</v>
      </c>
      <c r="D246" s="16" t="s">
        <v>514</v>
      </c>
      <c r="E246" s="17"/>
      <c r="F246" s="18"/>
      <c r="G246" s="19" t="s">
        <v>31</v>
      </c>
      <c r="H246" s="19">
        <v>1</v>
      </c>
      <c r="I246" s="19"/>
      <c r="J246" s="19">
        <v>11</v>
      </c>
      <c r="K246" s="19" t="s">
        <v>32</v>
      </c>
      <c r="L246" s="19">
        <v>1</v>
      </c>
      <c r="M246" s="19">
        <v>39</v>
      </c>
      <c r="N246" s="18" t="s">
        <v>69</v>
      </c>
      <c r="O246" s="19">
        <v>1</v>
      </c>
      <c r="P246" s="18">
        <v>697</v>
      </c>
      <c r="Q246" s="19" t="s">
        <v>515</v>
      </c>
      <c r="R246" s="19" t="s">
        <v>35</v>
      </c>
      <c r="S246" s="19"/>
      <c r="T246" s="19"/>
      <c r="U246" s="19"/>
      <c r="V246" s="18" t="s">
        <v>357</v>
      </c>
      <c r="W246" s="19" t="s">
        <v>516</v>
      </c>
      <c r="X246" s="18">
        <v>491.73</v>
      </c>
      <c r="Y246" s="18">
        <v>0</v>
      </c>
      <c r="Z246" s="19"/>
      <c r="AA246" s="21"/>
    </row>
    <row r="247" spans="1:27" x14ac:dyDescent="0.35">
      <c r="A247" s="13">
        <v>43356</v>
      </c>
      <c r="B247" s="15">
        <f t="shared" si="6"/>
        <v>9</v>
      </c>
      <c r="C247" s="14">
        <f t="shared" si="7"/>
        <v>13</v>
      </c>
      <c r="D247" s="16" t="s">
        <v>520</v>
      </c>
      <c r="E247" s="17"/>
      <c r="F247" s="18"/>
      <c r="G247" s="19" t="s">
        <v>31</v>
      </c>
      <c r="H247" s="19">
        <v>2</v>
      </c>
      <c r="I247" s="19"/>
      <c r="J247" s="19">
        <v>11</v>
      </c>
      <c r="K247" s="19" t="s">
        <v>32</v>
      </c>
      <c r="L247" s="19">
        <v>1</v>
      </c>
      <c r="M247" s="19">
        <v>17</v>
      </c>
      <c r="N247" s="18" t="s">
        <v>236</v>
      </c>
      <c r="O247" s="19">
        <v>2</v>
      </c>
      <c r="P247" s="18">
        <v>265.2</v>
      </c>
      <c r="Q247" s="19" t="s">
        <v>518</v>
      </c>
      <c r="R247" s="19" t="s">
        <v>173</v>
      </c>
      <c r="S247" s="19"/>
      <c r="T247" s="19"/>
      <c r="U247" s="19"/>
      <c r="V247" s="18" t="s">
        <v>357</v>
      </c>
      <c r="W247" s="19" t="s">
        <v>519</v>
      </c>
      <c r="X247" s="18">
        <v>197.55</v>
      </c>
      <c r="Y247" s="18">
        <v>244.69</v>
      </c>
      <c r="Z247" s="19"/>
      <c r="AA247" s="21"/>
    </row>
    <row r="248" spans="1:27" x14ac:dyDescent="0.35">
      <c r="A248" s="13">
        <v>43356</v>
      </c>
      <c r="B248" s="15">
        <f t="shared" si="6"/>
        <v>9</v>
      </c>
      <c r="C248" s="14">
        <f t="shared" si="7"/>
        <v>13</v>
      </c>
      <c r="D248" s="16" t="s">
        <v>521</v>
      </c>
      <c r="E248" s="17"/>
      <c r="F248" s="18"/>
      <c r="G248" s="19" t="s">
        <v>31</v>
      </c>
      <c r="H248" s="19">
        <v>1</v>
      </c>
      <c r="I248" s="19"/>
      <c r="J248" s="19">
        <v>11</v>
      </c>
      <c r="K248" s="19" t="s">
        <v>32</v>
      </c>
      <c r="L248" s="19">
        <v>1</v>
      </c>
      <c r="M248" s="19">
        <v>17</v>
      </c>
      <c r="N248" s="18" t="s">
        <v>236</v>
      </c>
      <c r="O248" s="19">
        <v>1</v>
      </c>
      <c r="P248" s="18">
        <v>1079.4000000000001</v>
      </c>
      <c r="Q248" s="19" t="s">
        <v>522</v>
      </c>
      <c r="R248" s="19" t="s">
        <v>122</v>
      </c>
      <c r="S248" s="19"/>
      <c r="T248" s="19"/>
      <c r="U248" s="19"/>
      <c r="V248" s="18" t="s">
        <v>357</v>
      </c>
      <c r="W248" s="19" t="s">
        <v>519</v>
      </c>
      <c r="X248" s="18">
        <v>710.57</v>
      </c>
      <c r="Y248" s="18">
        <v>710.57899999999995</v>
      </c>
      <c r="Z248" s="19"/>
      <c r="AA248" s="21"/>
    </row>
    <row r="249" spans="1:27" x14ac:dyDescent="0.35">
      <c r="A249" s="13">
        <v>43356</v>
      </c>
      <c r="B249" s="15">
        <f t="shared" si="6"/>
        <v>9</v>
      </c>
      <c r="C249" s="14">
        <f t="shared" si="7"/>
        <v>13</v>
      </c>
      <c r="D249" s="16" t="s">
        <v>525</v>
      </c>
      <c r="E249" s="17"/>
      <c r="F249" s="18"/>
      <c r="G249" s="19" t="s">
        <v>31</v>
      </c>
      <c r="H249" s="19">
        <v>1</v>
      </c>
      <c r="I249" s="19"/>
      <c r="J249" s="19">
        <v>11</v>
      </c>
      <c r="K249" s="19" t="s">
        <v>32</v>
      </c>
      <c r="L249" s="19">
        <v>1</v>
      </c>
      <c r="M249" s="19">
        <v>12</v>
      </c>
      <c r="N249" s="18" t="s">
        <v>93</v>
      </c>
      <c r="O249" s="19">
        <v>1</v>
      </c>
      <c r="P249" s="18">
        <v>366.4</v>
      </c>
      <c r="Q249" s="19" t="s">
        <v>526</v>
      </c>
      <c r="R249" s="19" t="s">
        <v>35</v>
      </c>
      <c r="S249" s="19"/>
      <c r="T249" s="19"/>
      <c r="U249" s="19"/>
      <c r="V249" s="18" t="s">
        <v>357</v>
      </c>
      <c r="W249" s="19" t="s">
        <v>527</v>
      </c>
      <c r="X249" s="18">
        <v>433.06</v>
      </c>
      <c r="Y249" s="18">
        <v>0</v>
      </c>
      <c r="Z249" s="19"/>
      <c r="AA249" s="21"/>
    </row>
    <row r="250" spans="1:27" x14ac:dyDescent="0.35">
      <c r="A250" s="13">
        <v>43357</v>
      </c>
      <c r="B250" s="15">
        <f t="shared" si="6"/>
        <v>9</v>
      </c>
      <c r="C250" s="14">
        <f t="shared" si="7"/>
        <v>14</v>
      </c>
      <c r="D250" s="16" t="s">
        <v>379</v>
      </c>
      <c r="E250" s="17"/>
      <c r="F250" s="18"/>
      <c r="G250" s="19" t="s">
        <v>31</v>
      </c>
      <c r="H250" s="19">
        <v>1</v>
      </c>
      <c r="I250" s="19"/>
      <c r="J250" s="19">
        <v>11</v>
      </c>
      <c r="K250" s="19" t="s">
        <v>32</v>
      </c>
      <c r="L250" s="19">
        <v>1</v>
      </c>
      <c r="M250" s="19">
        <v>56</v>
      </c>
      <c r="N250" s="18" t="s">
        <v>380</v>
      </c>
      <c r="O250" s="19">
        <v>1</v>
      </c>
      <c r="P250" s="18">
        <v>800</v>
      </c>
      <c r="Q250" s="19" t="s">
        <v>381</v>
      </c>
      <c r="R250" s="19" t="s">
        <v>35</v>
      </c>
      <c r="S250" s="19"/>
      <c r="T250" s="19"/>
      <c r="U250" s="19"/>
      <c r="V250" s="18" t="s">
        <v>357</v>
      </c>
      <c r="W250" s="19" t="s">
        <v>382</v>
      </c>
      <c r="X250" s="18">
        <v>538.5</v>
      </c>
      <c r="Y250" s="18">
        <v>538.50699999999995</v>
      </c>
      <c r="Z250" s="19"/>
      <c r="AA250" s="21"/>
    </row>
    <row r="251" spans="1:27" x14ac:dyDescent="0.35">
      <c r="A251" s="13">
        <v>43357</v>
      </c>
      <c r="B251" s="15">
        <f t="shared" si="6"/>
        <v>9</v>
      </c>
      <c r="C251" s="14">
        <f t="shared" si="7"/>
        <v>14</v>
      </c>
      <c r="D251" s="16" t="s">
        <v>386</v>
      </c>
      <c r="E251" s="17"/>
      <c r="F251" s="18"/>
      <c r="G251" s="19" t="s">
        <v>31</v>
      </c>
      <c r="H251" s="19">
        <v>1</v>
      </c>
      <c r="I251" s="19"/>
      <c r="J251" s="19">
        <v>11</v>
      </c>
      <c r="K251" s="19" t="s">
        <v>32</v>
      </c>
      <c r="L251" s="19">
        <v>1</v>
      </c>
      <c r="M251" s="19">
        <v>56</v>
      </c>
      <c r="N251" s="18" t="s">
        <v>380</v>
      </c>
      <c r="O251" s="19">
        <v>1</v>
      </c>
      <c r="P251" s="18">
        <v>584</v>
      </c>
      <c r="Q251" s="19" t="s">
        <v>387</v>
      </c>
      <c r="R251" s="19" t="s">
        <v>57</v>
      </c>
      <c r="S251" s="19"/>
      <c r="T251" s="19"/>
      <c r="U251" s="19"/>
      <c r="V251" s="18" t="s">
        <v>357</v>
      </c>
      <c r="W251" s="19" t="s">
        <v>388</v>
      </c>
      <c r="X251" s="18">
        <v>396.5</v>
      </c>
      <c r="Y251" s="18">
        <v>396.505</v>
      </c>
      <c r="Z251" s="19"/>
      <c r="AA251" s="21"/>
    </row>
    <row r="252" spans="1:27" x14ac:dyDescent="0.35">
      <c r="A252" s="13">
        <v>43357</v>
      </c>
      <c r="B252" s="15">
        <f t="shared" si="6"/>
        <v>9</v>
      </c>
      <c r="C252" s="14">
        <f t="shared" si="7"/>
        <v>14</v>
      </c>
      <c r="D252" s="16" t="s">
        <v>389</v>
      </c>
      <c r="E252" s="17"/>
      <c r="F252" s="18"/>
      <c r="G252" s="19" t="s">
        <v>31</v>
      </c>
      <c r="H252" s="19">
        <v>1</v>
      </c>
      <c r="I252" s="19"/>
      <c r="J252" s="19">
        <v>11</v>
      </c>
      <c r="K252" s="19" t="s">
        <v>32</v>
      </c>
      <c r="L252" s="19">
        <v>1</v>
      </c>
      <c r="M252" s="19">
        <v>12</v>
      </c>
      <c r="N252" s="18" t="s">
        <v>93</v>
      </c>
      <c r="O252" s="19">
        <v>1</v>
      </c>
      <c r="P252" s="18">
        <v>316</v>
      </c>
      <c r="Q252" s="19" t="s">
        <v>390</v>
      </c>
      <c r="R252" s="19" t="s">
        <v>44</v>
      </c>
      <c r="S252" s="19"/>
      <c r="T252" s="19"/>
      <c r="U252" s="19"/>
      <c r="V252" s="18" t="s">
        <v>357</v>
      </c>
      <c r="W252" s="19" t="s">
        <v>388</v>
      </c>
      <c r="X252" s="18">
        <v>325.13</v>
      </c>
      <c r="Y252" s="18">
        <v>325.13499999999999</v>
      </c>
      <c r="Z252" s="19"/>
      <c r="AA252" s="21"/>
    </row>
    <row r="253" spans="1:27" x14ac:dyDescent="0.35">
      <c r="A253" s="13">
        <v>43357</v>
      </c>
      <c r="B253" s="15">
        <f t="shared" si="6"/>
        <v>9</v>
      </c>
      <c r="C253" s="14">
        <f t="shared" si="7"/>
        <v>14</v>
      </c>
      <c r="D253" s="16" t="s">
        <v>394</v>
      </c>
      <c r="E253" s="17"/>
      <c r="F253" s="18"/>
      <c r="G253" s="19" t="s">
        <v>31</v>
      </c>
      <c r="H253" s="19">
        <v>1</v>
      </c>
      <c r="I253" s="19"/>
      <c r="J253" s="19">
        <v>11</v>
      </c>
      <c r="K253" s="19" t="s">
        <v>32</v>
      </c>
      <c r="L253" s="19">
        <v>1</v>
      </c>
      <c r="M253" s="19">
        <v>1</v>
      </c>
      <c r="N253" s="18" t="s">
        <v>42</v>
      </c>
      <c r="O253" s="19">
        <v>1</v>
      </c>
      <c r="P253" s="18">
        <v>806</v>
      </c>
      <c r="Q253" s="19" t="s">
        <v>395</v>
      </c>
      <c r="R253" s="19" t="s">
        <v>35</v>
      </c>
      <c r="S253" s="19"/>
      <c r="T253" s="19"/>
      <c r="U253" s="19"/>
      <c r="V253" s="18" t="s">
        <v>357</v>
      </c>
      <c r="W253" s="19" t="s">
        <v>385</v>
      </c>
      <c r="X253" s="18">
        <v>534.42999999999995</v>
      </c>
      <c r="Y253" s="18">
        <v>534.44000000000005</v>
      </c>
      <c r="Z253" s="19"/>
      <c r="AA253" s="21"/>
    </row>
    <row r="254" spans="1:27" x14ac:dyDescent="0.35">
      <c r="A254" s="13">
        <v>43357</v>
      </c>
      <c r="B254" s="15">
        <f t="shared" si="6"/>
        <v>9</v>
      </c>
      <c r="C254" s="14">
        <f t="shared" si="7"/>
        <v>14</v>
      </c>
      <c r="D254" s="16" t="s">
        <v>411</v>
      </c>
      <c r="E254" s="17"/>
      <c r="F254" s="18"/>
      <c r="G254" s="19" t="s">
        <v>31</v>
      </c>
      <c r="H254" s="19">
        <v>1</v>
      </c>
      <c r="I254" s="19"/>
      <c r="J254" s="19">
        <v>11</v>
      </c>
      <c r="K254" s="19" t="s">
        <v>32</v>
      </c>
      <c r="L254" s="19">
        <v>1</v>
      </c>
      <c r="M254" s="19">
        <v>3</v>
      </c>
      <c r="N254" s="18" t="s">
        <v>412</v>
      </c>
      <c r="O254" s="19">
        <v>1</v>
      </c>
      <c r="P254" s="18">
        <v>312.39999999999998</v>
      </c>
      <c r="Q254" s="19" t="s">
        <v>413</v>
      </c>
      <c r="R254" s="19" t="s">
        <v>35</v>
      </c>
      <c r="S254" s="19"/>
      <c r="T254" s="19"/>
      <c r="U254" s="19"/>
      <c r="V254" s="18" t="s">
        <v>357</v>
      </c>
      <c r="W254" s="19" t="s">
        <v>385</v>
      </c>
      <c r="X254" s="18">
        <v>342.98</v>
      </c>
      <c r="Y254" s="18">
        <v>342.98899999999998</v>
      </c>
      <c r="Z254" s="19"/>
      <c r="AA254" s="21"/>
    </row>
    <row r="255" spans="1:27" x14ac:dyDescent="0.35">
      <c r="A255" s="13">
        <v>43357</v>
      </c>
      <c r="B255" s="15">
        <f t="shared" si="6"/>
        <v>9</v>
      </c>
      <c r="C255" s="14">
        <f t="shared" si="7"/>
        <v>14</v>
      </c>
      <c r="D255" s="16" t="s">
        <v>414</v>
      </c>
      <c r="E255" s="17"/>
      <c r="F255" s="18"/>
      <c r="G255" s="19" t="s">
        <v>31</v>
      </c>
      <c r="H255" s="19">
        <v>2</v>
      </c>
      <c r="I255" s="19"/>
      <c r="J255" s="19">
        <v>11</v>
      </c>
      <c r="K255" s="19" t="s">
        <v>32</v>
      </c>
      <c r="L255" s="19">
        <v>1</v>
      </c>
      <c r="M255" s="19">
        <v>1</v>
      </c>
      <c r="N255" s="18" t="s">
        <v>42</v>
      </c>
      <c r="O255" s="19">
        <v>2</v>
      </c>
      <c r="P255" s="18">
        <v>312.39999999999998</v>
      </c>
      <c r="Q255" s="19" t="s">
        <v>413</v>
      </c>
      <c r="R255" s="19" t="s">
        <v>35</v>
      </c>
      <c r="S255" s="19"/>
      <c r="T255" s="19"/>
      <c r="U255" s="19"/>
      <c r="V255" s="18" t="s">
        <v>357</v>
      </c>
      <c r="W255" s="19" t="s">
        <v>385</v>
      </c>
      <c r="X255" s="18">
        <v>342.98</v>
      </c>
      <c r="Y255" s="18">
        <v>342.98899999999998</v>
      </c>
      <c r="Z255" s="19"/>
      <c r="AA255" s="21"/>
    </row>
    <row r="256" spans="1:27" x14ac:dyDescent="0.35">
      <c r="A256" s="13">
        <v>43357</v>
      </c>
      <c r="B256" s="15">
        <f t="shared" si="6"/>
        <v>9</v>
      </c>
      <c r="C256" s="14">
        <f t="shared" si="7"/>
        <v>14</v>
      </c>
      <c r="D256" s="16" t="s">
        <v>432</v>
      </c>
      <c r="E256" s="17"/>
      <c r="F256" s="18"/>
      <c r="G256" s="19" t="s">
        <v>31</v>
      </c>
      <c r="H256" s="19">
        <v>2</v>
      </c>
      <c r="I256" s="19"/>
      <c r="J256" s="19">
        <v>11</v>
      </c>
      <c r="K256" s="19" t="s">
        <v>32</v>
      </c>
      <c r="L256" s="19">
        <v>1</v>
      </c>
      <c r="M256" s="19">
        <v>1</v>
      </c>
      <c r="N256" s="18" t="s">
        <v>42</v>
      </c>
      <c r="O256" s="19">
        <v>2</v>
      </c>
      <c r="P256" s="18">
        <v>283.2</v>
      </c>
      <c r="Q256" s="19" t="s">
        <v>430</v>
      </c>
      <c r="R256" s="19" t="s">
        <v>44</v>
      </c>
      <c r="S256" s="19"/>
      <c r="T256" s="19"/>
      <c r="U256" s="19"/>
      <c r="V256" s="18" t="s">
        <v>357</v>
      </c>
      <c r="W256" s="19" t="s">
        <v>431</v>
      </c>
      <c r="X256" s="18">
        <v>198.82</v>
      </c>
      <c r="Y256" s="18">
        <v>184.68899999999999</v>
      </c>
      <c r="Z256" s="19"/>
      <c r="AA256" s="21"/>
    </row>
    <row r="257" spans="1:27" x14ac:dyDescent="0.35">
      <c r="A257" s="13">
        <v>43357</v>
      </c>
      <c r="B257" s="15">
        <f t="shared" si="6"/>
        <v>9</v>
      </c>
      <c r="C257" s="14">
        <f t="shared" si="7"/>
        <v>14</v>
      </c>
      <c r="D257" s="16" t="s">
        <v>478</v>
      </c>
      <c r="E257" s="17"/>
      <c r="F257" s="18"/>
      <c r="G257" s="19" t="s">
        <v>31</v>
      </c>
      <c r="H257" s="19">
        <v>1</v>
      </c>
      <c r="I257" s="19"/>
      <c r="J257" s="19">
        <v>11</v>
      </c>
      <c r="K257" s="19" t="s">
        <v>32</v>
      </c>
      <c r="L257" s="19">
        <v>1</v>
      </c>
      <c r="M257" s="19">
        <v>48</v>
      </c>
      <c r="N257" s="18" t="s">
        <v>479</v>
      </c>
      <c r="O257" s="19">
        <v>1</v>
      </c>
      <c r="P257" s="18">
        <v>273.60000000000002</v>
      </c>
      <c r="Q257" s="19" t="s">
        <v>480</v>
      </c>
      <c r="R257" s="19" t="s">
        <v>44</v>
      </c>
      <c r="S257" s="19"/>
      <c r="T257" s="19"/>
      <c r="U257" s="19"/>
      <c r="V257" s="18" t="s">
        <v>357</v>
      </c>
      <c r="W257" s="19" t="s">
        <v>481</v>
      </c>
      <c r="X257" s="18">
        <v>281.22000000000003</v>
      </c>
      <c r="Y257" s="18">
        <v>281.226</v>
      </c>
      <c r="Z257" s="19"/>
      <c r="AA257" s="21"/>
    </row>
    <row r="258" spans="1:27" x14ac:dyDescent="0.35">
      <c r="A258" s="13">
        <v>43357</v>
      </c>
      <c r="B258" s="15">
        <f t="shared" si="6"/>
        <v>9</v>
      </c>
      <c r="C258" s="14">
        <f t="shared" si="7"/>
        <v>14</v>
      </c>
      <c r="D258" s="16" t="s">
        <v>485</v>
      </c>
      <c r="E258" s="17"/>
      <c r="F258" s="18"/>
      <c r="G258" s="19" t="s">
        <v>31</v>
      </c>
      <c r="H258" s="19">
        <v>1</v>
      </c>
      <c r="I258" s="19"/>
      <c r="J258" s="19">
        <v>11</v>
      </c>
      <c r="K258" s="19" t="s">
        <v>32</v>
      </c>
      <c r="L258" s="19">
        <v>1</v>
      </c>
      <c r="M258" s="19">
        <v>12</v>
      </c>
      <c r="N258" s="18" t="s">
        <v>93</v>
      </c>
      <c r="O258" s="19">
        <v>1</v>
      </c>
      <c r="P258" s="18">
        <v>396.8</v>
      </c>
      <c r="Q258" s="19" t="s">
        <v>486</v>
      </c>
      <c r="R258" s="19" t="s">
        <v>44</v>
      </c>
      <c r="S258" s="19"/>
      <c r="T258" s="19"/>
      <c r="U258" s="19"/>
      <c r="V258" s="18" t="s">
        <v>357</v>
      </c>
      <c r="W258" s="19" t="s">
        <v>431</v>
      </c>
      <c r="X258" s="18">
        <v>339.38</v>
      </c>
      <c r="Y258" s="18">
        <v>339.38799999999998</v>
      </c>
      <c r="Z258" s="19"/>
      <c r="AA258" s="21"/>
    </row>
    <row r="259" spans="1:27" x14ac:dyDescent="0.35">
      <c r="A259" s="13">
        <v>43357</v>
      </c>
      <c r="B259" s="15">
        <f t="shared" si="6"/>
        <v>9</v>
      </c>
      <c r="C259" s="14">
        <f t="shared" si="7"/>
        <v>14</v>
      </c>
      <c r="D259" s="16" t="s">
        <v>487</v>
      </c>
      <c r="E259" s="17"/>
      <c r="F259" s="18"/>
      <c r="G259" s="19" t="s">
        <v>31</v>
      </c>
      <c r="H259" s="19">
        <v>1</v>
      </c>
      <c r="I259" s="19"/>
      <c r="J259" s="19">
        <v>11</v>
      </c>
      <c r="K259" s="19" t="s">
        <v>32</v>
      </c>
      <c r="L259" s="19">
        <v>1</v>
      </c>
      <c r="M259" s="19">
        <v>12</v>
      </c>
      <c r="N259" s="18" t="s">
        <v>93</v>
      </c>
      <c r="O259" s="19">
        <v>1</v>
      </c>
      <c r="P259" s="18">
        <v>484.66</v>
      </c>
      <c r="Q259" s="19" t="s">
        <v>47</v>
      </c>
      <c r="R259" s="19" t="s">
        <v>48</v>
      </c>
      <c r="S259" s="19"/>
      <c r="T259" s="19"/>
      <c r="U259" s="19"/>
      <c r="V259" s="18" t="s">
        <v>357</v>
      </c>
      <c r="W259" s="19" t="s">
        <v>488</v>
      </c>
      <c r="X259" s="18">
        <v>495.67</v>
      </c>
      <c r="Y259" s="18">
        <v>0</v>
      </c>
      <c r="Z259" s="19"/>
      <c r="AA259" s="21"/>
    </row>
    <row r="260" spans="1:27" x14ac:dyDescent="0.35">
      <c r="A260" s="13">
        <v>43357</v>
      </c>
      <c r="B260" s="15">
        <f t="shared" si="6"/>
        <v>9</v>
      </c>
      <c r="C260" s="14">
        <f t="shared" si="7"/>
        <v>14</v>
      </c>
      <c r="D260" s="16" t="s">
        <v>492</v>
      </c>
      <c r="E260" s="17"/>
      <c r="F260" s="18"/>
      <c r="G260" s="19" t="s">
        <v>31</v>
      </c>
      <c r="H260" s="19">
        <v>1</v>
      </c>
      <c r="I260" s="19"/>
      <c r="J260" s="19">
        <v>11</v>
      </c>
      <c r="K260" s="19" t="s">
        <v>32</v>
      </c>
      <c r="L260" s="19">
        <v>1</v>
      </c>
      <c r="M260" s="19">
        <v>12</v>
      </c>
      <c r="N260" s="18" t="s">
        <v>93</v>
      </c>
      <c r="O260" s="19">
        <v>1</v>
      </c>
      <c r="P260" s="18">
        <v>227.6</v>
      </c>
      <c r="Q260" s="19" t="s">
        <v>493</v>
      </c>
      <c r="R260" s="19" t="s">
        <v>44</v>
      </c>
      <c r="S260" s="19"/>
      <c r="T260" s="19"/>
      <c r="U260" s="19"/>
      <c r="V260" s="18" t="s">
        <v>357</v>
      </c>
      <c r="W260" s="19" t="s">
        <v>488</v>
      </c>
      <c r="X260" s="18">
        <v>200.03</v>
      </c>
      <c r="Y260" s="18">
        <v>0</v>
      </c>
      <c r="Z260" s="19"/>
      <c r="AA260" s="21"/>
    </row>
    <row r="261" spans="1:27" x14ac:dyDescent="0.35">
      <c r="A261" s="13">
        <v>43357</v>
      </c>
      <c r="B261" s="15">
        <f t="shared" si="6"/>
        <v>9</v>
      </c>
      <c r="C261" s="14">
        <f t="shared" si="7"/>
        <v>14</v>
      </c>
      <c r="D261" s="16" t="s">
        <v>502</v>
      </c>
      <c r="E261" s="17"/>
      <c r="F261" s="18"/>
      <c r="G261" s="19" t="s">
        <v>31</v>
      </c>
      <c r="H261" s="19">
        <v>2</v>
      </c>
      <c r="I261" s="19"/>
      <c r="J261" s="19">
        <v>11</v>
      </c>
      <c r="K261" s="19" t="s">
        <v>32</v>
      </c>
      <c r="L261" s="19">
        <v>1</v>
      </c>
      <c r="M261" s="19">
        <v>36</v>
      </c>
      <c r="N261" s="18" t="s">
        <v>161</v>
      </c>
      <c r="O261" s="19">
        <v>2</v>
      </c>
      <c r="P261" s="18">
        <v>600</v>
      </c>
      <c r="Q261" s="19" t="s">
        <v>400</v>
      </c>
      <c r="R261" s="19" t="s">
        <v>57</v>
      </c>
      <c r="S261" s="19"/>
      <c r="T261" s="19"/>
      <c r="U261" s="19"/>
      <c r="V261" s="18" t="s">
        <v>357</v>
      </c>
      <c r="W261" s="19" t="s">
        <v>500</v>
      </c>
      <c r="X261" s="18">
        <v>268.68</v>
      </c>
      <c r="Y261" s="18">
        <v>268.68599999999998</v>
      </c>
      <c r="Z261" s="19"/>
      <c r="AA261" s="21"/>
    </row>
    <row r="262" spans="1:27" x14ac:dyDescent="0.35">
      <c r="A262" s="13">
        <v>43357</v>
      </c>
      <c r="B262" s="15">
        <f t="shared" ref="B262:B325" si="8">MONTH(A262)</f>
        <v>9</v>
      </c>
      <c r="C262" s="14">
        <f t="shared" ref="C262:C299" si="9">DAY(A262)</f>
        <v>14</v>
      </c>
      <c r="D262" s="16" t="s">
        <v>506</v>
      </c>
      <c r="E262" s="17"/>
      <c r="F262" s="18"/>
      <c r="G262" s="19" t="s">
        <v>31</v>
      </c>
      <c r="H262" s="19">
        <v>1</v>
      </c>
      <c r="I262" s="19"/>
      <c r="J262" s="19">
        <v>11</v>
      </c>
      <c r="K262" s="19" t="s">
        <v>32</v>
      </c>
      <c r="L262" s="19">
        <v>1</v>
      </c>
      <c r="M262" s="19">
        <v>12</v>
      </c>
      <c r="N262" s="18" t="s">
        <v>93</v>
      </c>
      <c r="O262" s="19">
        <v>1</v>
      </c>
      <c r="P262" s="18">
        <v>233.6</v>
      </c>
      <c r="Q262" s="19" t="s">
        <v>507</v>
      </c>
      <c r="R262" s="19" t="s">
        <v>44</v>
      </c>
      <c r="S262" s="19"/>
      <c r="T262" s="19"/>
      <c r="U262" s="19"/>
      <c r="V262" s="18" t="s">
        <v>357</v>
      </c>
      <c r="W262" s="19" t="s">
        <v>508</v>
      </c>
      <c r="X262" s="18">
        <v>194.15</v>
      </c>
      <c r="Y262" s="18">
        <v>0</v>
      </c>
      <c r="Z262" s="19"/>
      <c r="AA262" s="21"/>
    </row>
    <row r="263" spans="1:27" x14ac:dyDescent="0.35">
      <c r="A263" s="13">
        <v>43357</v>
      </c>
      <c r="B263" s="15">
        <f t="shared" si="8"/>
        <v>9</v>
      </c>
      <c r="C263" s="14">
        <f t="shared" si="9"/>
        <v>14</v>
      </c>
      <c r="D263" s="16" t="s">
        <v>528</v>
      </c>
      <c r="E263" s="17"/>
      <c r="F263" s="18"/>
      <c r="G263" s="19" t="s">
        <v>31</v>
      </c>
      <c r="H263" s="19">
        <v>1</v>
      </c>
      <c r="I263" s="19"/>
      <c r="J263" s="19">
        <v>11</v>
      </c>
      <c r="K263" s="19" t="s">
        <v>32</v>
      </c>
      <c r="L263" s="19">
        <v>1</v>
      </c>
      <c r="M263" s="19">
        <v>12</v>
      </c>
      <c r="N263" s="18" t="s">
        <v>93</v>
      </c>
      <c r="O263" s="19">
        <v>1</v>
      </c>
      <c r="P263" s="18">
        <v>642</v>
      </c>
      <c r="Q263" s="19" t="s">
        <v>344</v>
      </c>
      <c r="R263" s="19" t="s">
        <v>74</v>
      </c>
      <c r="S263" s="19"/>
      <c r="T263" s="19"/>
      <c r="U263" s="19"/>
      <c r="V263" s="18" t="s">
        <v>357</v>
      </c>
      <c r="W263" s="19" t="s">
        <v>529</v>
      </c>
      <c r="X263" s="18">
        <v>433.07</v>
      </c>
      <c r="Y263" s="18">
        <v>0</v>
      </c>
      <c r="Z263" s="19"/>
      <c r="AA263" s="21"/>
    </row>
    <row r="264" spans="1:27" x14ac:dyDescent="0.35">
      <c r="A264" s="13">
        <v>43357</v>
      </c>
      <c r="B264" s="15">
        <f t="shared" si="8"/>
        <v>9</v>
      </c>
      <c r="C264" s="14">
        <f t="shared" si="9"/>
        <v>14</v>
      </c>
      <c r="D264" s="16" t="s">
        <v>530</v>
      </c>
      <c r="E264" s="17"/>
      <c r="F264" s="18"/>
      <c r="G264" s="19" t="s">
        <v>31</v>
      </c>
      <c r="H264" s="19">
        <v>1</v>
      </c>
      <c r="I264" s="19"/>
      <c r="J264" s="19">
        <v>11</v>
      </c>
      <c r="K264" s="19" t="s">
        <v>32</v>
      </c>
      <c r="L264" s="19">
        <v>1</v>
      </c>
      <c r="M264" s="19">
        <v>21</v>
      </c>
      <c r="N264" s="18" t="s">
        <v>33</v>
      </c>
      <c r="O264" s="19">
        <v>1</v>
      </c>
      <c r="P264" s="18">
        <v>864.08</v>
      </c>
      <c r="Q264" s="19" t="s">
        <v>344</v>
      </c>
      <c r="R264" s="19" t="s">
        <v>74</v>
      </c>
      <c r="S264" s="19"/>
      <c r="T264" s="19"/>
      <c r="U264" s="19"/>
      <c r="V264" s="18" t="s">
        <v>357</v>
      </c>
      <c r="W264" s="19" t="s">
        <v>529</v>
      </c>
      <c r="X264" s="18">
        <v>604.19000000000005</v>
      </c>
      <c r="Y264" s="18">
        <v>0</v>
      </c>
      <c r="Z264" s="19"/>
      <c r="AA264" s="21"/>
    </row>
    <row r="265" spans="1:27" x14ac:dyDescent="0.35">
      <c r="A265" s="13">
        <v>43360</v>
      </c>
      <c r="B265" s="15">
        <f t="shared" si="8"/>
        <v>9</v>
      </c>
      <c r="C265" s="14">
        <f t="shared" si="9"/>
        <v>17</v>
      </c>
      <c r="D265" s="16" t="s">
        <v>532</v>
      </c>
      <c r="E265" s="17"/>
      <c r="F265" s="18"/>
      <c r="G265" s="19" t="s">
        <v>31</v>
      </c>
      <c r="H265" s="19">
        <v>1</v>
      </c>
      <c r="I265" s="19"/>
      <c r="J265" s="19">
        <v>11</v>
      </c>
      <c r="K265" s="19" t="s">
        <v>32</v>
      </c>
      <c r="L265" s="19">
        <v>1</v>
      </c>
      <c r="M265" s="19">
        <v>12</v>
      </c>
      <c r="N265" s="18" t="s">
        <v>93</v>
      </c>
      <c r="O265" s="19">
        <v>1</v>
      </c>
      <c r="P265" s="18">
        <v>906</v>
      </c>
      <c r="Q265" s="19" t="s">
        <v>533</v>
      </c>
      <c r="R265" s="19" t="s">
        <v>296</v>
      </c>
      <c r="S265" s="19"/>
      <c r="T265" s="19"/>
      <c r="U265" s="19"/>
      <c r="V265" s="18" t="s">
        <v>534</v>
      </c>
      <c r="W265" s="19" t="s">
        <v>535</v>
      </c>
      <c r="X265" s="18">
        <v>639.88</v>
      </c>
      <c r="Y265" s="18">
        <v>639.88499999999999</v>
      </c>
      <c r="Z265" s="19"/>
      <c r="AA265" s="21"/>
    </row>
    <row r="266" spans="1:27" x14ac:dyDescent="0.35">
      <c r="A266" s="13">
        <v>43360</v>
      </c>
      <c r="B266" s="15">
        <f t="shared" si="8"/>
        <v>9</v>
      </c>
      <c r="C266" s="14">
        <f t="shared" si="9"/>
        <v>17</v>
      </c>
      <c r="D266" s="16" t="s">
        <v>536</v>
      </c>
      <c r="E266" s="17"/>
      <c r="F266" s="18"/>
      <c r="G266" s="19" t="s">
        <v>31</v>
      </c>
      <c r="H266" s="19">
        <v>2</v>
      </c>
      <c r="I266" s="19"/>
      <c r="J266" s="19">
        <v>11</v>
      </c>
      <c r="K266" s="19" t="s">
        <v>32</v>
      </c>
      <c r="L266" s="19">
        <v>1</v>
      </c>
      <c r="M266" s="19">
        <v>21</v>
      </c>
      <c r="N266" s="18" t="s">
        <v>33</v>
      </c>
      <c r="O266" s="19">
        <v>2</v>
      </c>
      <c r="P266" s="18">
        <v>316</v>
      </c>
      <c r="Q266" s="19" t="s">
        <v>390</v>
      </c>
      <c r="R266" s="19" t="s">
        <v>44</v>
      </c>
      <c r="S266" s="19"/>
      <c r="T266" s="19"/>
      <c r="U266" s="19"/>
      <c r="V266" s="18" t="s">
        <v>534</v>
      </c>
      <c r="W266" s="19" t="s">
        <v>388</v>
      </c>
      <c r="X266" s="18">
        <v>325.13</v>
      </c>
      <c r="Y266" s="18">
        <v>325.13499999999999</v>
      </c>
      <c r="Z266" s="19"/>
      <c r="AA266" s="21"/>
    </row>
    <row r="267" spans="1:27" x14ac:dyDescent="0.35">
      <c r="A267" s="13">
        <v>43360</v>
      </c>
      <c r="B267" s="15">
        <f t="shared" si="8"/>
        <v>9</v>
      </c>
      <c r="C267" s="14">
        <f t="shared" si="9"/>
        <v>17</v>
      </c>
      <c r="D267" s="16" t="s">
        <v>540</v>
      </c>
      <c r="E267" s="17"/>
      <c r="F267" s="18"/>
      <c r="G267" s="19" t="s">
        <v>31</v>
      </c>
      <c r="H267" s="19">
        <v>1</v>
      </c>
      <c r="I267" s="19"/>
      <c r="J267" s="19">
        <v>11</v>
      </c>
      <c r="K267" s="19" t="s">
        <v>32</v>
      </c>
      <c r="L267" s="19">
        <v>1</v>
      </c>
      <c r="M267" s="19">
        <v>12</v>
      </c>
      <c r="N267" s="18" t="s">
        <v>93</v>
      </c>
      <c r="O267" s="19">
        <v>1</v>
      </c>
      <c r="P267" s="18">
        <v>721</v>
      </c>
      <c r="Q267" s="19" t="s">
        <v>541</v>
      </c>
      <c r="R267" s="19" t="s">
        <v>273</v>
      </c>
      <c r="S267" s="19"/>
      <c r="T267" s="19"/>
      <c r="U267" s="19"/>
      <c r="V267" s="18" t="s">
        <v>534</v>
      </c>
      <c r="W267" s="19" t="s">
        <v>542</v>
      </c>
      <c r="X267" s="18">
        <v>463.31</v>
      </c>
      <c r="Y267" s="18">
        <v>463.32</v>
      </c>
      <c r="Z267" s="19"/>
      <c r="AA267" s="21"/>
    </row>
    <row r="268" spans="1:27" x14ac:dyDescent="0.35">
      <c r="A268" s="13">
        <v>43360</v>
      </c>
      <c r="B268" s="15">
        <f t="shared" si="8"/>
        <v>9</v>
      </c>
      <c r="C268" s="14">
        <f t="shared" si="9"/>
        <v>17</v>
      </c>
      <c r="D268" s="16" t="s">
        <v>543</v>
      </c>
      <c r="E268" s="17"/>
      <c r="F268" s="18"/>
      <c r="G268" s="19" t="s">
        <v>84</v>
      </c>
      <c r="H268" s="19">
        <v>1</v>
      </c>
      <c r="I268" s="19"/>
      <c r="J268" s="19">
        <v>11</v>
      </c>
      <c r="K268" s="19" t="s">
        <v>32</v>
      </c>
      <c r="L268" s="19">
        <v>1</v>
      </c>
      <c r="M268" s="19">
        <v>63</v>
      </c>
      <c r="N268" s="18" t="s">
        <v>85</v>
      </c>
      <c r="O268" s="19">
        <v>1</v>
      </c>
      <c r="P268" s="18">
        <v>475</v>
      </c>
      <c r="Q268" s="19" t="s">
        <v>309</v>
      </c>
      <c r="R268" s="19" t="s">
        <v>57</v>
      </c>
      <c r="S268" s="19"/>
      <c r="T268" s="19"/>
      <c r="U268" s="19"/>
      <c r="V268" s="18" t="s">
        <v>534</v>
      </c>
      <c r="W268" s="19" t="s">
        <v>544</v>
      </c>
      <c r="X268" s="18">
        <v>313.37</v>
      </c>
      <c r="Y268" s="18">
        <v>313.37900000000002</v>
      </c>
      <c r="Z268" s="19"/>
      <c r="AA268" s="21"/>
    </row>
    <row r="269" spans="1:27" x14ac:dyDescent="0.35">
      <c r="A269" s="13">
        <v>43360</v>
      </c>
      <c r="B269" s="15">
        <f t="shared" si="8"/>
        <v>9</v>
      </c>
      <c r="C269" s="14">
        <f t="shared" si="9"/>
        <v>17</v>
      </c>
      <c r="D269" s="16" t="s">
        <v>545</v>
      </c>
      <c r="E269" s="17"/>
      <c r="F269" s="18"/>
      <c r="G269" s="19" t="s">
        <v>84</v>
      </c>
      <c r="H269" s="19">
        <v>1</v>
      </c>
      <c r="I269" s="19"/>
      <c r="J269" s="19">
        <v>11</v>
      </c>
      <c r="K269" s="19" t="s">
        <v>32</v>
      </c>
      <c r="L269" s="19">
        <v>1</v>
      </c>
      <c r="M269" s="19">
        <v>63</v>
      </c>
      <c r="N269" s="18" t="s">
        <v>85</v>
      </c>
      <c r="O269" s="19">
        <v>1</v>
      </c>
      <c r="P269" s="18">
        <v>471.66</v>
      </c>
      <c r="Q269" s="19" t="s">
        <v>546</v>
      </c>
      <c r="R269" s="19" t="s">
        <v>122</v>
      </c>
      <c r="S269" s="19"/>
      <c r="T269" s="19"/>
      <c r="U269" s="19"/>
      <c r="V269" s="18" t="s">
        <v>534</v>
      </c>
      <c r="W269" s="19" t="s">
        <v>544</v>
      </c>
      <c r="X269" s="18">
        <v>445.53</v>
      </c>
      <c r="Y269" s="18">
        <v>445.54</v>
      </c>
      <c r="Z269" s="19"/>
      <c r="AA269" s="21"/>
    </row>
    <row r="270" spans="1:27" x14ac:dyDescent="0.35">
      <c r="A270" s="13">
        <v>43360</v>
      </c>
      <c r="B270" s="15">
        <f t="shared" si="8"/>
        <v>9</v>
      </c>
      <c r="C270" s="14">
        <f t="shared" si="9"/>
        <v>17</v>
      </c>
      <c r="D270" s="16" t="s">
        <v>547</v>
      </c>
      <c r="E270" s="17"/>
      <c r="F270" s="18"/>
      <c r="G270" s="19" t="s">
        <v>31</v>
      </c>
      <c r="H270" s="19">
        <v>1</v>
      </c>
      <c r="I270" s="19"/>
      <c r="J270" s="19">
        <v>11</v>
      </c>
      <c r="K270" s="19" t="s">
        <v>32</v>
      </c>
      <c r="L270" s="19">
        <v>1</v>
      </c>
      <c r="M270" s="19">
        <v>16</v>
      </c>
      <c r="N270" s="18" t="s">
        <v>80</v>
      </c>
      <c r="O270" s="19">
        <v>1</v>
      </c>
      <c r="P270" s="18">
        <v>313.2</v>
      </c>
      <c r="Q270" s="19" t="s">
        <v>548</v>
      </c>
      <c r="R270" s="19" t="s">
        <v>35</v>
      </c>
      <c r="S270" s="19"/>
      <c r="T270" s="19"/>
      <c r="U270" s="19"/>
      <c r="V270" s="18" t="s">
        <v>534</v>
      </c>
      <c r="W270" s="19" t="s">
        <v>549</v>
      </c>
      <c r="X270" s="18">
        <v>342.98</v>
      </c>
      <c r="Y270" s="18">
        <v>342.98899999999998</v>
      </c>
      <c r="Z270" s="19"/>
      <c r="AA270" s="21"/>
    </row>
    <row r="271" spans="1:27" x14ac:dyDescent="0.35">
      <c r="A271" s="13">
        <v>43360</v>
      </c>
      <c r="B271" s="15">
        <f t="shared" si="8"/>
        <v>9</v>
      </c>
      <c r="C271" s="14">
        <f t="shared" si="9"/>
        <v>17</v>
      </c>
      <c r="D271" s="16" t="s">
        <v>550</v>
      </c>
      <c r="E271" s="17"/>
      <c r="F271" s="18"/>
      <c r="G271" s="19" t="s">
        <v>31</v>
      </c>
      <c r="H271" s="19">
        <v>1</v>
      </c>
      <c r="I271" s="19"/>
      <c r="J271" s="19">
        <v>11</v>
      </c>
      <c r="K271" s="19" t="s">
        <v>32</v>
      </c>
      <c r="L271" s="19">
        <v>1</v>
      </c>
      <c r="M271" s="19">
        <v>12</v>
      </c>
      <c r="N271" s="18" t="s">
        <v>93</v>
      </c>
      <c r="O271" s="19">
        <v>1</v>
      </c>
      <c r="P271" s="18">
        <v>911.4</v>
      </c>
      <c r="Q271" s="19" t="s">
        <v>551</v>
      </c>
      <c r="R271" s="19" t="s">
        <v>122</v>
      </c>
      <c r="S271" s="19"/>
      <c r="T271" s="19"/>
      <c r="U271" s="19"/>
      <c r="V271" s="18" t="s">
        <v>534</v>
      </c>
      <c r="W271" s="19" t="s">
        <v>544</v>
      </c>
      <c r="X271" s="18">
        <v>547.54999999999995</v>
      </c>
      <c r="Y271" s="18">
        <v>547.55999999999995</v>
      </c>
      <c r="Z271" s="19"/>
      <c r="AA271" s="21"/>
    </row>
    <row r="272" spans="1:27" x14ac:dyDescent="0.35">
      <c r="A272" s="13">
        <v>43360</v>
      </c>
      <c r="B272" s="15">
        <f t="shared" si="8"/>
        <v>9</v>
      </c>
      <c r="C272" s="14">
        <f t="shared" si="9"/>
        <v>17</v>
      </c>
      <c r="D272" s="16" t="s">
        <v>552</v>
      </c>
      <c r="E272" s="17"/>
      <c r="F272" s="18"/>
      <c r="G272" s="19" t="s">
        <v>31</v>
      </c>
      <c r="H272" s="19">
        <v>1</v>
      </c>
      <c r="I272" s="19"/>
      <c r="J272" s="19">
        <v>11</v>
      </c>
      <c r="K272" s="19" t="s">
        <v>32</v>
      </c>
      <c r="L272" s="19">
        <v>1</v>
      </c>
      <c r="M272" s="19">
        <v>12</v>
      </c>
      <c r="N272" s="18" t="s">
        <v>93</v>
      </c>
      <c r="O272" s="19">
        <v>1</v>
      </c>
      <c r="P272" s="18">
        <v>353.6</v>
      </c>
      <c r="Q272" s="19" t="s">
        <v>553</v>
      </c>
      <c r="R272" s="19" t="s">
        <v>44</v>
      </c>
      <c r="S272" s="19"/>
      <c r="T272" s="19"/>
      <c r="U272" s="19"/>
      <c r="V272" s="18" t="s">
        <v>534</v>
      </c>
      <c r="W272" s="19" t="s">
        <v>544</v>
      </c>
      <c r="X272" s="18">
        <v>330.43</v>
      </c>
      <c r="Y272" s="18">
        <v>330.43400000000003</v>
      </c>
      <c r="Z272" s="19"/>
      <c r="AA272" s="21"/>
    </row>
    <row r="273" spans="1:27" x14ac:dyDescent="0.35">
      <c r="A273" s="13">
        <v>43360</v>
      </c>
      <c r="B273" s="15">
        <f t="shared" si="8"/>
        <v>9</v>
      </c>
      <c r="C273" s="14">
        <f t="shared" si="9"/>
        <v>17</v>
      </c>
      <c r="D273" s="16" t="s">
        <v>554</v>
      </c>
      <c r="E273" s="17"/>
      <c r="F273" s="18"/>
      <c r="G273" s="19" t="s">
        <v>31</v>
      </c>
      <c r="H273" s="19">
        <v>1</v>
      </c>
      <c r="I273" s="19"/>
      <c r="J273" s="19">
        <v>11</v>
      </c>
      <c r="K273" s="19" t="s">
        <v>32</v>
      </c>
      <c r="L273" s="19">
        <v>1</v>
      </c>
      <c r="M273" s="19">
        <v>17</v>
      </c>
      <c r="N273" s="18" t="s">
        <v>236</v>
      </c>
      <c r="O273" s="19">
        <v>1</v>
      </c>
      <c r="P273" s="18">
        <v>850</v>
      </c>
      <c r="Q273" s="19" t="s">
        <v>555</v>
      </c>
      <c r="R273" s="19" t="s">
        <v>57</v>
      </c>
      <c r="S273" s="19"/>
      <c r="T273" s="19"/>
      <c r="U273" s="19"/>
      <c r="V273" s="18" t="s">
        <v>534</v>
      </c>
      <c r="W273" s="19" t="s">
        <v>326</v>
      </c>
      <c r="X273" s="18">
        <v>313.37</v>
      </c>
      <c r="Y273" s="18">
        <v>313.37900000000002</v>
      </c>
      <c r="Z273" s="19"/>
      <c r="AA273" s="21"/>
    </row>
    <row r="274" spans="1:27" x14ac:dyDescent="0.35">
      <c r="A274" s="13">
        <v>43360</v>
      </c>
      <c r="B274" s="15">
        <f t="shared" si="8"/>
        <v>9</v>
      </c>
      <c r="C274" s="14">
        <f t="shared" si="9"/>
        <v>17</v>
      </c>
      <c r="D274" s="16" t="s">
        <v>556</v>
      </c>
      <c r="E274" s="17"/>
      <c r="F274" s="18"/>
      <c r="G274" s="19" t="s">
        <v>31</v>
      </c>
      <c r="H274" s="19">
        <v>1</v>
      </c>
      <c r="I274" s="19"/>
      <c r="J274" s="19">
        <v>11</v>
      </c>
      <c r="K274" s="19" t="s">
        <v>32</v>
      </c>
      <c r="L274" s="19">
        <v>1</v>
      </c>
      <c r="M274" s="19">
        <v>34</v>
      </c>
      <c r="N274" s="18" t="s">
        <v>131</v>
      </c>
      <c r="O274" s="19">
        <v>1</v>
      </c>
      <c r="P274" s="18">
        <v>541.6</v>
      </c>
      <c r="Q274" s="19" t="s">
        <v>557</v>
      </c>
      <c r="R274" s="19" t="s">
        <v>35</v>
      </c>
      <c r="S274" s="19"/>
      <c r="T274" s="19"/>
      <c r="U274" s="19"/>
      <c r="V274" s="18" t="s">
        <v>534</v>
      </c>
      <c r="W274" s="19" t="s">
        <v>558</v>
      </c>
      <c r="X274" s="18">
        <v>517.96</v>
      </c>
      <c r="Y274" s="18">
        <v>517.96299999999997</v>
      </c>
      <c r="Z274" s="19"/>
      <c r="AA274" s="21"/>
    </row>
    <row r="275" spans="1:27" x14ac:dyDescent="0.35">
      <c r="A275" s="13">
        <v>43360</v>
      </c>
      <c r="B275" s="15">
        <f t="shared" si="8"/>
        <v>9</v>
      </c>
      <c r="C275" s="14">
        <f t="shared" si="9"/>
        <v>17</v>
      </c>
      <c r="D275" s="16" t="s">
        <v>559</v>
      </c>
      <c r="E275" s="17"/>
      <c r="F275" s="18"/>
      <c r="G275" s="19" t="s">
        <v>84</v>
      </c>
      <c r="H275" s="19">
        <v>1</v>
      </c>
      <c r="I275" s="19"/>
      <c r="J275" s="19">
        <v>11</v>
      </c>
      <c r="K275" s="19" t="s">
        <v>32</v>
      </c>
      <c r="L275" s="19">
        <v>1</v>
      </c>
      <c r="M275" s="19">
        <v>63</v>
      </c>
      <c r="N275" s="18" t="s">
        <v>85</v>
      </c>
      <c r="O275" s="19">
        <v>1</v>
      </c>
      <c r="P275" s="18">
        <v>718</v>
      </c>
      <c r="Q275" s="19" t="s">
        <v>560</v>
      </c>
      <c r="R275" s="19" t="s">
        <v>296</v>
      </c>
      <c r="S275" s="19"/>
      <c r="T275" s="19"/>
      <c r="U275" s="19"/>
      <c r="V275" s="18" t="s">
        <v>534</v>
      </c>
      <c r="W275" s="19" t="s">
        <v>443</v>
      </c>
      <c r="X275" s="18">
        <v>463.35</v>
      </c>
      <c r="Y275" s="18">
        <v>463.35599999999999</v>
      </c>
      <c r="Z275" s="19"/>
      <c r="AA275" s="21"/>
    </row>
    <row r="276" spans="1:27" x14ac:dyDescent="0.35">
      <c r="A276" s="13">
        <v>43360</v>
      </c>
      <c r="B276" s="15">
        <f t="shared" si="8"/>
        <v>9</v>
      </c>
      <c r="C276" s="14">
        <f t="shared" si="9"/>
        <v>17</v>
      </c>
      <c r="D276" s="16" t="s">
        <v>561</v>
      </c>
      <c r="E276" s="17"/>
      <c r="F276" s="18"/>
      <c r="G276" s="19" t="s">
        <v>31</v>
      </c>
      <c r="H276" s="19">
        <v>1</v>
      </c>
      <c r="I276" s="19"/>
      <c r="J276" s="19">
        <v>11</v>
      </c>
      <c r="K276" s="19" t="s">
        <v>32</v>
      </c>
      <c r="L276" s="19">
        <v>1</v>
      </c>
      <c r="M276" s="19">
        <v>12</v>
      </c>
      <c r="N276" s="18" t="s">
        <v>93</v>
      </c>
      <c r="O276" s="19">
        <v>1</v>
      </c>
      <c r="P276" s="18">
        <v>633</v>
      </c>
      <c r="Q276" s="19" t="s">
        <v>562</v>
      </c>
      <c r="R276" s="19" t="s">
        <v>44</v>
      </c>
      <c r="S276" s="19"/>
      <c r="T276" s="19"/>
      <c r="U276" s="19"/>
      <c r="V276" s="18" t="s">
        <v>534</v>
      </c>
      <c r="W276" s="19" t="s">
        <v>558</v>
      </c>
      <c r="X276" s="18">
        <v>389.46</v>
      </c>
      <c r="Y276" s="18">
        <v>391.005</v>
      </c>
      <c r="Z276" s="19"/>
      <c r="AA276" s="21"/>
    </row>
    <row r="277" spans="1:27" x14ac:dyDescent="0.35">
      <c r="A277" s="13">
        <v>43360</v>
      </c>
      <c r="B277" s="15">
        <f t="shared" si="8"/>
        <v>9</v>
      </c>
      <c r="C277" s="14">
        <f t="shared" si="9"/>
        <v>17</v>
      </c>
      <c r="D277" s="16" t="s">
        <v>566</v>
      </c>
      <c r="E277" s="17"/>
      <c r="F277" s="18"/>
      <c r="G277" s="19" t="s">
        <v>31</v>
      </c>
      <c r="H277" s="19">
        <v>1</v>
      </c>
      <c r="I277" s="19"/>
      <c r="J277" s="19">
        <v>11</v>
      </c>
      <c r="K277" s="19" t="s">
        <v>32</v>
      </c>
      <c r="L277" s="19">
        <v>1</v>
      </c>
      <c r="M277" s="19">
        <v>12</v>
      </c>
      <c r="N277" s="18" t="s">
        <v>93</v>
      </c>
      <c r="O277" s="19">
        <v>1</v>
      </c>
      <c r="P277" s="18">
        <v>435.2</v>
      </c>
      <c r="Q277" s="19" t="s">
        <v>359</v>
      </c>
      <c r="R277" s="19" t="s">
        <v>44</v>
      </c>
      <c r="S277" s="19"/>
      <c r="T277" s="19"/>
      <c r="U277" s="19"/>
      <c r="V277" s="18" t="s">
        <v>534</v>
      </c>
      <c r="W277" s="19" t="s">
        <v>508</v>
      </c>
      <c r="X277" s="18">
        <v>325.13</v>
      </c>
      <c r="Y277" s="18">
        <v>325.13499999999999</v>
      </c>
      <c r="Z277" s="19"/>
      <c r="AA277" s="21"/>
    </row>
    <row r="278" spans="1:27" x14ac:dyDescent="0.35">
      <c r="A278" s="13">
        <v>43360</v>
      </c>
      <c r="B278" s="15">
        <f t="shared" si="8"/>
        <v>9</v>
      </c>
      <c r="C278" s="14">
        <f t="shared" si="9"/>
        <v>17</v>
      </c>
      <c r="D278" s="16" t="s">
        <v>570</v>
      </c>
      <c r="E278" s="17"/>
      <c r="F278" s="18"/>
      <c r="G278" s="19" t="s">
        <v>31</v>
      </c>
      <c r="H278" s="19">
        <v>1</v>
      </c>
      <c r="I278" s="19"/>
      <c r="J278" s="19">
        <v>11</v>
      </c>
      <c r="K278" s="19" t="s">
        <v>32</v>
      </c>
      <c r="L278" s="19">
        <v>1</v>
      </c>
      <c r="M278" s="19">
        <v>12</v>
      </c>
      <c r="N278" s="18" t="s">
        <v>93</v>
      </c>
      <c r="O278" s="19">
        <v>1</v>
      </c>
      <c r="P278" s="18">
        <v>788</v>
      </c>
      <c r="Q278" s="19" t="s">
        <v>571</v>
      </c>
      <c r="R278" s="19" t="s">
        <v>35</v>
      </c>
      <c r="S278" s="19"/>
      <c r="T278" s="19"/>
      <c r="U278" s="19"/>
      <c r="V278" s="18" t="s">
        <v>534</v>
      </c>
      <c r="W278" s="19" t="s">
        <v>488</v>
      </c>
      <c r="X278" s="18">
        <v>482.77</v>
      </c>
      <c r="Y278" s="18">
        <v>482.77199999999999</v>
      </c>
      <c r="Z278" s="19"/>
      <c r="AA278" s="21"/>
    </row>
    <row r="279" spans="1:27" x14ac:dyDescent="0.35">
      <c r="A279" s="13">
        <v>43360</v>
      </c>
      <c r="B279" s="15">
        <f t="shared" si="8"/>
        <v>9</v>
      </c>
      <c r="C279" s="14">
        <f t="shared" si="9"/>
        <v>17</v>
      </c>
      <c r="D279" s="16" t="s">
        <v>576</v>
      </c>
      <c r="E279" s="17"/>
      <c r="F279" s="18"/>
      <c r="G279" s="19" t="s">
        <v>31</v>
      </c>
      <c r="H279" s="19">
        <v>1</v>
      </c>
      <c r="I279" s="19"/>
      <c r="J279" s="19">
        <v>11</v>
      </c>
      <c r="K279" s="19" t="s">
        <v>32</v>
      </c>
      <c r="L279" s="19">
        <v>1</v>
      </c>
      <c r="M279" s="19">
        <v>84</v>
      </c>
      <c r="N279" s="18" t="s">
        <v>185</v>
      </c>
      <c r="O279" s="19">
        <v>1</v>
      </c>
      <c r="P279" s="18">
        <v>674</v>
      </c>
      <c r="Q279" s="19" t="s">
        <v>577</v>
      </c>
      <c r="R279" s="19" t="s">
        <v>273</v>
      </c>
      <c r="S279" s="19"/>
      <c r="T279" s="19"/>
      <c r="U279" s="19"/>
      <c r="V279" s="18" t="s">
        <v>534</v>
      </c>
      <c r="W279" s="19" t="s">
        <v>488</v>
      </c>
      <c r="X279" s="18">
        <v>422.76</v>
      </c>
      <c r="Y279" s="18">
        <v>0</v>
      </c>
      <c r="Z279" s="19"/>
      <c r="AA279" s="21"/>
    </row>
    <row r="280" spans="1:27" x14ac:dyDescent="0.35">
      <c r="A280" s="13">
        <v>43360</v>
      </c>
      <c r="B280" s="15">
        <f t="shared" si="8"/>
        <v>9</v>
      </c>
      <c r="C280" s="14">
        <f t="shared" si="9"/>
        <v>17</v>
      </c>
      <c r="D280" s="16" t="s">
        <v>578</v>
      </c>
      <c r="E280" s="17"/>
      <c r="F280" s="18"/>
      <c r="G280" s="19" t="s">
        <v>31</v>
      </c>
      <c r="H280" s="19">
        <v>1</v>
      </c>
      <c r="I280" s="19"/>
      <c r="J280" s="19">
        <v>11</v>
      </c>
      <c r="K280" s="19" t="s">
        <v>32</v>
      </c>
      <c r="L280" s="19">
        <v>1</v>
      </c>
      <c r="M280" s="19">
        <v>9</v>
      </c>
      <c r="N280" s="18" t="s">
        <v>120</v>
      </c>
      <c r="O280" s="19">
        <v>1</v>
      </c>
      <c r="P280" s="18">
        <v>1119</v>
      </c>
      <c r="Q280" s="19" t="s">
        <v>298</v>
      </c>
      <c r="R280" s="19" t="s">
        <v>35</v>
      </c>
      <c r="S280" s="19"/>
      <c r="T280" s="19"/>
      <c r="U280" s="19"/>
      <c r="V280" s="18" t="s">
        <v>534</v>
      </c>
      <c r="W280" s="19" t="s">
        <v>481</v>
      </c>
      <c r="X280" s="18">
        <v>794.75</v>
      </c>
      <c r="Y280" s="18">
        <v>0</v>
      </c>
      <c r="Z280" s="19"/>
      <c r="AA280" s="21"/>
    </row>
    <row r="281" spans="1:27" x14ac:dyDescent="0.35">
      <c r="A281" s="13">
        <v>43360</v>
      </c>
      <c r="B281" s="15">
        <f t="shared" si="8"/>
        <v>9</v>
      </c>
      <c r="C281" s="14">
        <f t="shared" si="9"/>
        <v>17</v>
      </c>
      <c r="D281" s="16" t="s">
        <v>579</v>
      </c>
      <c r="E281" s="17"/>
      <c r="F281" s="18"/>
      <c r="G281" s="19" t="s">
        <v>31</v>
      </c>
      <c r="H281" s="19">
        <v>2</v>
      </c>
      <c r="I281" s="19"/>
      <c r="J281" s="19">
        <v>11</v>
      </c>
      <c r="K281" s="19" t="s">
        <v>32</v>
      </c>
      <c r="L281" s="19">
        <v>1</v>
      </c>
      <c r="M281" s="19">
        <v>56</v>
      </c>
      <c r="N281" s="18" t="s">
        <v>380</v>
      </c>
      <c r="O281" s="19">
        <v>2</v>
      </c>
      <c r="P281" s="18">
        <v>233.6</v>
      </c>
      <c r="Q281" s="19" t="s">
        <v>507</v>
      </c>
      <c r="R281" s="19" t="s">
        <v>44</v>
      </c>
      <c r="S281" s="19"/>
      <c r="T281" s="19"/>
      <c r="U281" s="19"/>
      <c r="V281" s="18" t="s">
        <v>534</v>
      </c>
      <c r="W281" s="19" t="s">
        <v>508</v>
      </c>
      <c r="X281" s="18">
        <v>194.15</v>
      </c>
      <c r="Y281" s="18">
        <v>0</v>
      </c>
      <c r="Z281" s="19"/>
      <c r="AA281" s="21"/>
    </row>
    <row r="282" spans="1:27" x14ac:dyDescent="0.35">
      <c r="A282" s="12">
        <v>43360</v>
      </c>
      <c r="B282" s="14">
        <f t="shared" si="8"/>
        <v>9</v>
      </c>
      <c r="C282" s="14">
        <f t="shared" si="9"/>
        <v>17</v>
      </c>
      <c r="D282" s="16" t="s">
        <v>580</v>
      </c>
      <c r="E282" s="17"/>
      <c r="F282" s="17"/>
      <c r="G282" s="19" t="s">
        <v>84</v>
      </c>
      <c r="H282" s="19">
        <v>1</v>
      </c>
      <c r="I282" s="19"/>
      <c r="J282" s="19">
        <v>11</v>
      </c>
      <c r="K282" s="19" t="s">
        <v>32</v>
      </c>
      <c r="L282" s="19">
        <v>1</v>
      </c>
      <c r="M282" s="19">
        <v>63</v>
      </c>
      <c r="N282" s="17" t="s">
        <v>85</v>
      </c>
      <c r="O282" s="19">
        <v>1</v>
      </c>
      <c r="P282" s="17">
        <v>370.8</v>
      </c>
      <c r="Q282" s="19" t="s">
        <v>359</v>
      </c>
      <c r="R282" s="19" t="s">
        <v>44</v>
      </c>
      <c r="S282" s="19"/>
      <c r="T282" s="19"/>
      <c r="U282" s="19"/>
      <c r="V282" s="17" t="s">
        <v>534</v>
      </c>
      <c r="W282" s="19" t="s">
        <v>535</v>
      </c>
      <c r="X282" s="17">
        <v>325.13</v>
      </c>
      <c r="Y282" s="17">
        <v>325.13499999999999</v>
      </c>
      <c r="Z282" s="19"/>
      <c r="AA282" s="20"/>
    </row>
    <row r="283" spans="1:27" x14ac:dyDescent="0.35">
      <c r="A283" s="12">
        <v>43360</v>
      </c>
      <c r="B283" s="14">
        <f t="shared" si="8"/>
        <v>9</v>
      </c>
      <c r="C283" s="14">
        <f t="shared" si="9"/>
        <v>17</v>
      </c>
      <c r="D283" s="16" t="s">
        <v>581</v>
      </c>
      <c r="E283" s="17"/>
      <c r="F283" s="18"/>
      <c r="G283" s="19" t="s">
        <v>31</v>
      </c>
      <c r="H283" s="19">
        <v>1</v>
      </c>
      <c r="I283" s="19"/>
      <c r="J283" s="19">
        <v>11</v>
      </c>
      <c r="K283" s="19" t="s">
        <v>32</v>
      </c>
      <c r="L283" s="19">
        <v>1</v>
      </c>
      <c r="M283" s="19">
        <v>1</v>
      </c>
      <c r="N283" s="18" t="s">
        <v>42</v>
      </c>
      <c r="O283" s="19">
        <v>1</v>
      </c>
      <c r="P283" s="18">
        <v>880</v>
      </c>
      <c r="Q283" s="19" t="s">
        <v>582</v>
      </c>
      <c r="R283" s="19" t="s">
        <v>35</v>
      </c>
      <c r="S283" s="19"/>
      <c r="T283" s="19"/>
      <c r="U283" s="19"/>
      <c r="V283" s="18" t="s">
        <v>534</v>
      </c>
      <c r="W283" s="19" t="s">
        <v>542</v>
      </c>
      <c r="X283" s="18">
        <v>591.83000000000004</v>
      </c>
      <c r="Y283" s="18">
        <v>0</v>
      </c>
      <c r="Z283" s="19"/>
      <c r="AA283" s="21"/>
    </row>
    <row r="284" spans="1:27" x14ac:dyDescent="0.35">
      <c r="A284" s="12">
        <v>43360</v>
      </c>
      <c r="B284" s="14">
        <f t="shared" si="8"/>
        <v>9</v>
      </c>
      <c r="C284" s="14">
        <f t="shared" si="9"/>
        <v>17</v>
      </c>
      <c r="D284" s="16" t="s">
        <v>583</v>
      </c>
      <c r="E284" s="17"/>
      <c r="F284" s="18"/>
      <c r="G284" s="19" t="s">
        <v>31</v>
      </c>
      <c r="H284" s="19">
        <v>3</v>
      </c>
      <c r="I284" s="19"/>
      <c r="J284" s="19">
        <v>11</v>
      </c>
      <c r="K284" s="19" t="s">
        <v>32</v>
      </c>
      <c r="L284" s="19">
        <v>1</v>
      </c>
      <c r="M284" s="19">
        <v>37</v>
      </c>
      <c r="N284" s="18" t="s">
        <v>89</v>
      </c>
      <c r="O284" s="19">
        <v>3</v>
      </c>
      <c r="P284" s="18">
        <v>265.2</v>
      </c>
      <c r="Q284" s="19" t="s">
        <v>518</v>
      </c>
      <c r="R284" s="19" t="s">
        <v>173</v>
      </c>
      <c r="S284" s="19"/>
      <c r="T284" s="19"/>
      <c r="U284" s="19"/>
      <c r="V284" s="18" t="s">
        <v>534</v>
      </c>
      <c r="W284" s="19" t="s">
        <v>519</v>
      </c>
      <c r="X284" s="18">
        <v>197.55</v>
      </c>
      <c r="Y284" s="18">
        <v>244.69</v>
      </c>
      <c r="Z284" s="19"/>
      <c r="AA284" s="21"/>
    </row>
    <row r="285" spans="1:27" x14ac:dyDescent="0.35">
      <c r="A285" s="12">
        <v>43360</v>
      </c>
      <c r="B285" s="14">
        <f t="shared" si="8"/>
        <v>9</v>
      </c>
      <c r="C285" s="14">
        <f t="shared" si="9"/>
        <v>17</v>
      </c>
      <c r="D285" s="16" t="s">
        <v>584</v>
      </c>
      <c r="E285" s="17"/>
      <c r="F285" s="18"/>
      <c r="G285" s="19" t="s">
        <v>31</v>
      </c>
      <c r="H285" s="19">
        <v>1</v>
      </c>
      <c r="I285" s="19"/>
      <c r="J285" s="19">
        <v>11</v>
      </c>
      <c r="K285" s="19" t="s">
        <v>32</v>
      </c>
      <c r="L285" s="19">
        <v>1</v>
      </c>
      <c r="M285" s="19">
        <v>12</v>
      </c>
      <c r="N285" s="18" t="s">
        <v>93</v>
      </c>
      <c r="O285" s="19">
        <v>1</v>
      </c>
      <c r="P285" s="18">
        <v>563</v>
      </c>
      <c r="Q285" s="19" t="s">
        <v>585</v>
      </c>
      <c r="R285" s="19" t="s">
        <v>44</v>
      </c>
      <c r="S285" s="19"/>
      <c r="T285" s="19"/>
      <c r="U285" s="19"/>
      <c r="V285" s="18" t="s">
        <v>534</v>
      </c>
      <c r="W285" s="19" t="s">
        <v>535</v>
      </c>
      <c r="X285" s="18">
        <v>374.85</v>
      </c>
      <c r="Y285" s="18">
        <v>0</v>
      </c>
      <c r="Z285" s="19"/>
      <c r="AA285" s="21"/>
    </row>
    <row r="286" spans="1:27" x14ac:dyDescent="0.35">
      <c r="A286" s="12">
        <v>43360</v>
      </c>
      <c r="B286" s="14">
        <f t="shared" si="8"/>
        <v>9</v>
      </c>
      <c r="C286" s="14">
        <f t="shared" si="9"/>
        <v>17</v>
      </c>
      <c r="D286" s="16" t="s">
        <v>590</v>
      </c>
      <c r="E286" s="17"/>
      <c r="F286" s="18"/>
      <c r="G286" s="19" t="s">
        <v>31</v>
      </c>
      <c r="H286" s="19">
        <v>1</v>
      </c>
      <c r="I286" s="19"/>
      <c r="J286" s="19">
        <v>11</v>
      </c>
      <c r="K286" s="19" t="s">
        <v>32</v>
      </c>
      <c r="L286" s="19">
        <v>1</v>
      </c>
      <c r="M286" s="19">
        <v>12</v>
      </c>
      <c r="N286" s="18" t="s">
        <v>93</v>
      </c>
      <c r="O286" s="19">
        <v>1</v>
      </c>
      <c r="P286" s="18">
        <v>655</v>
      </c>
      <c r="Q286" s="19" t="s">
        <v>591</v>
      </c>
      <c r="R286" s="19" t="s">
        <v>57</v>
      </c>
      <c r="S286" s="19"/>
      <c r="T286" s="19"/>
      <c r="U286" s="19"/>
      <c r="V286" s="18" t="s">
        <v>534</v>
      </c>
      <c r="W286" s="19" t="s">
        <v>592</v>
      </c>
      <c r="X286" s="18">
        <v>451.07</v>
      </c>
      <c r="Y286" s="18">
        <v>0</v>
      </c>
      <c r="Z286" s="19"/>
      <c r="AA286" s="21"/>
    </row>
    <row r="287" spans="1:27" x14ac:dyDescent="0.35">
      <c r="A287" s="12">
        <v>43360</v>
      </c>
      <c r="B287" s="14">
        <f t="shared" si="8"/>
        <v>9</v>
      </c>
      <c r="C287" s="14">
        <f t="shared" si="9"/>
        <v>17</v>
      </c>
      <c r="D287" s="16" t="s">
        <v>593</v>
      </c>
      <c r="E287" s="17"/>
      <c r="F287" s="18"/>
      <c r="G287" s="19" t="s">
        <v>31</v>
      </c>
      <c r="H287" s="19">
        <v>1</v>
      </c>
      <c r="I287" s="19"/>
      <c r="J287" s="19">
        <v>11</v>
      </c>
      <c r="K287" s="19" t="s">
        <v>32</v>
      </c>
      <c r="L287" s="19">
        <v>1</v>
      </c>
      <c r="M287" s="19">
        <v>75</v>
      </c>
      <c r="N287" s="18" t="s">
        <v>55</v>
      </c>
      <c r="O287" s="19">
        <v>1</v>
      </c>
      <c r="P287" s="18">
        <v>296</v>
      </c>
      <c r="Q287" s="19" t="s">
        <v>344</v>
      </c>
      <c r="R287" s="19" t="s">
        <v>74</v>
      </c>
      <c r="S287" s="19"/>
      <c r="T287" s="19"/>
      <c r="U287" s="19"/>
      <c r="V287" s="18" t="s">
        <v>534</v>
      </c>
      <c r="W287" s="19" t="s">
        <v>594</v>
      </c>
      <c r="X287" s="18">
        <v>213.44</v>
      </c>
      <c r="Y287" s="18">
        <v>0</v>
      </c>
      <c r="Z287" s="19"/>
      <c r="AA287" s="21"/>
    </row>
    <row r="288" spans="1:27" x14ac:dyDescent="0.35">
      <c r="A288" s="12">
        <v>43360</v>
      </c>
      <c r="B288" s="14">
        <f t="shared" si="8"/>
        <v>9</v>
      </c>
      <c r="C288" s="14">
        <f t="shared" si="9"/>
        <v>17</v>
      </c>
      <c r="D288" s="16" t="s">
        <v>561</v>
      </c>
      <c r="E288" s="17"/>
      <c r="F288" s="18"/>
      <c r="G288" s="19" t="s">
        <v>31</v>
      </c>
      <c r="H288" s="19">
        <v>1</v>
      </c>
      <c r="I288" s="19"/>
      <c r="J288" s="19">
        <v>11</v>
      </c>
      <c r="K288" s="19" t="s">
        <v>32</v>
      </c>
      <c r="L288" s="19">
        <v>1</v>
      </c>
      <c r="M288" s="19">
        <v>12</v>
      </c>
      <c r="N288" s="18" t="s">
        <v>93</v>
      </c>
      <c r="O288" s="19">
        <v>1</v>
      </c>
      <c r="P288" s="18">
        <v>633</v>
      </c>
      <c r="Q288" s="19" t="s">
        <v>562</v>
      </c>
      <c r="R288" s="19" t="s">
        <v>44</v>
      </c>
      <c r="S288" s="19"/>
      <c r="T288" s="19"/>
      <c r="U288" s="19"/>
      <c r="V288" s="18" t="s">
        <v>534</v>
      </c>
      <c r="W288" s="19" t="s">
        <v>558</v>
      </c>
      <c r="X288" s="18">
        <v>392.46</v>
      </c>
      <c r="Y288" s="18">
        <v>391.005</v>
      </c>
      <c r="Z288" s="19"/>
      <c r="AA288" s="21"/>
    </row>
    <row r="289" spans="1:27" x14ac:dyDescent="0.35">
      <c r="A289" s="12">
        <v>43361</v>
      </c>
      <c r="B289" s="14">
        <f t="shared" si="8"/>
        <v>9</v>
      </c>
      <c r="C289" s="14">
        <f t="shared" si="9"/>
        <v>18</v>
      </c>
      <c r="D289" s="16" t="s">
        <v>537</v>
      </c>
      <c r="E289" s="17"/>
      <c r="F289" s="18"/>
      <c r="G289" s="19" t="s">
        <v>31</v>
      </c>
      <c r="H289" s="19">
        <v>1</v>
      </c>
      <c r="I289" s="19"/>
      <c r="J289" s="19">
        <v>11</v>
      </c>
      <c r="K289" s="19" t="s">
        <v>32</v>
      </c>
      <c r="L289" s="19">
        <v>1</v>
      </c>
      <c r="M289" s="19">
        <v>84</v>
      </c>
      <c r="N289" s="18" t="s">
        <v>185</v>
      </c>
      <c r="O289" s="19">
        <v>1</v>
      </c>
      <c r="P289" s="18">
        <v>655</v>
      </c>
      <c r="Q289" s="19" t="s">
        <v>538</v>
      </c>
      <c r="R289" s="19" t="s">
        <v>44</v>
      </c>
      <c r="S289" s="19"/>
      <c r="T289" s="19"/>
      <c r="U289" s="19"/>
      <c r="V289" s="18" t="s">
        <v>534</v>
      </c>
      <c r="W289" s="19" t="s">
        <v>539</v>
      </c>
      <c r="X289" s="18">
        <v>405.53</v>
      </c>
      <c r="Y289" s="18">
        <v>405.53399999999999</v>
      </c>
      <c r="Z289" s="19"/>
      <c r="AA289" s="21"/>
    </row>
    <row r="290" spans="1:27" x14ac:dyDescent="0.35">
      <c r="A290" s="12">
        <v>43361</v>
      </c>
      <c r="B290" s="14">
        <f t="shared" si="8"/>
        <v>9</v>
      </c>
      <c r="C290" s="14">
        <f t="shared" si="9"/>
        <v>18</v>
      </c>
      <c r="D290" s="16" t="s">
        <v>563</v>
      </c>
      <c r="E290" s="17"/>
      <c r="F290" s="18"/>
      <c r="G290" s="19" t="s">
        <v>31</v>
      </c>
      <c r="H290" s="19">
        <v>1</v>
      </c>
      <c r="I290" s="19"/>
      <c r="J290" s="19">
        <v>11</v>
      </c>
      <c r="K290" s="19" t="s">
        <v>32</v>
      </c>
      <c r="L290" s="19">
        <v>1</v>
      </c>
      <c r="M290" s="19">
        <v>48</v>
      </c>
      <c r="N290" s="18" t="s">
        <v>479</v>
      </c>
      <c r="O290" s="19">
        <v>1</v>
      </c>
      <c r="P290" s="18">
        <v>896</v>
      </c>
      <c r="Q290" s="19" t="s">
        <v>564</v>
      </c>
      <c r="R290" s="19" t="s">
        <v>35</v>
      </c>
      <c r="S290" s="19"/>
      <c r="T290" s="19"/>
      <c r="U290" s="19"/>
      <c r="V290" s="18" t="s">
        <v>534</v>
      </c>
      <c r="W290" s="19" t="s">
        <v>565</v>
      </c>
      <c r="X290" s="18">
        <v>659.07</v>
      </c>
      <c r="Y290" s="18">
        <v>659.07899999999995</v>
      </c>
      <c r="Z290" s="19"/>
      <c r="AA290" s="21"/>
    </row>
    <row r="291" spans="1:27" x14ac:dyDescent="0.35">
      <c r="A291" s="12">
        <v>43361</v>
      </c>
      <c r="B291" s="14">
        <f t="shared" si="8"/>
        <v>9</v>
      </c>
      <c r="C291" s="14">
        <f t="shared" si="9"/>
        <v>18</v>
      </c>
      <c r="D291" s="16" t="s">
        <v>567</v>
      </c>
      <c r="E291" s="17"/>
      <c r="F291" s="18"/>
      <c r="G291" s="19" t="s">
        <v>31</v>
      </c>
      <c r="H291" s="19">
        <v>1</v>
      </c>
      <c r="I291" s="19"/>
      <c r="J291" s="19">
        <v>11</v>
      </c>
      <c r="K291" s="19" t="s">
        <v>32</v>
      </c>
      <c r="L291" s="19">
        <v>1</v>
      </c>
      <c r="M291" s="19">
        <v>70</v>
      </c>
      <c r="N291" s="18" t="s">
        <v>200</v>
      </c>
      <c r="O291" s="19">
        <v>1</v>
      </c>
      <c r="P291" s="18">
        <v>522</v>
      </c>
      <c r="Q291" s="19" t="s">
        <v>568</v>
      </c>
      <c r="R291" s="19" t="s">
        <v>35</v>
      </c>
      <c r="S291" s="19"/>
      <c r="T291" s="19"/>
      <c r="U291" s="19"/>
      <c r="V291" s="18" t="s">
        <v>534</v>
      </c>
      <c r="W291" s="19" t="s">
        <v>569</v>
      </c>
      <c r="X291" s="18">
        <v>552.05999999999995</v>
      </c>
      <c r="Y291" s="18">
        <v>552.06799999999998</v>
      </c>
      <c r="Z291" s="19"/>
      <c r="AA291" s="21"/>
    </row>
    <row r="292" spans="1:27" x14ac:dyDescent="0.35">
      <c r="A292" s="12">
        <v>43361</v>
      </c>
      <c r="B292" s="14">
        <f t="shared" si="8"/>
        <v>9</v>
      </c>
      <c r="C292" s="14">
        <f t="shared" si="9"/>
        <v>18</v>
      </c>
      <c r="D292" s="16" t="s">
        <v>572</v>
      </c>
      <c r="E292" s="17"/>
      <c r="F292" s="18"/>
      <c r="G292" s="19" t="s">
        <v>31</v>
      </c>
      <c r="H292" s="19">
        <v>2</v>
      </c>
      <c r="I292" s="19"/>
      <c r="J292" s="19">
        <v>11</v>
      </c>
      <c r="K292" s="19" t="s">
        <v>32</v>
      </c>
      <c r="L292" s="19">
        <v>1</v>
      </c>
      <c r="M292" s="19">
        <v>34</v>
      </c>
      <c r="N292" s="18" t="s">
        <v>131</v>
      </c>
      <c r="O292" s="19">
        <v>2</v>
      </c>
      <c r="P292" s="18">
        <v>484.66</v>
      </c>
      <c r="Q292" s="19" t="s">
        <v>47</v>
      </c>
      <c r="R292" s="19" t="s">
        <v>48</v>
      </c>
      <c r="S292" s="19"/>
      <c r="T292" s="19"/>
      <c r="U292" s="19"/>
      <c r="V292" s="18" t="s">
        <v>534</v>
      </c>
      <c r="W292" s="19" t="s">
        <v>488</v>
      </c>
      <c r="X292" s="18">
        <v>495.67</v>
      </c>
      <c r="Y292" s="18">
        <v>0</v>
      </c>
      <c r="Z292" s="19"/>
      <c r="AA292" s="21"/>
    </row>
    <row r="293" spans="1:27" x14ac:dyDescent="0.35">
      <c r="A293" s="12">
        <v>43361</v>
      </c>
      <c r="B293" s="14">
        <f t="shared" si="8"/>
        <v>9</v>
      </c>
      <c r="C293" s="14">
        <f t="shared" si="9"/>
        <v>18</v>
      </c>
      <c r="D293" s="16" t="s">
        <v>573</v>
      </c>
      <c r="E293" s="17"/>
      <c r="F293" s="18"/>
      <c r="G293" s="19" t="s">
        <v>31</v>
      </c>
      <c r="H293" s="19">
        <v>1</v>
      </c>
      <c r="I293" s="19"/>
      <c r="J293" s="19">
        <v>11</v>
      </c>
      <c r="K293" s="19" t="s">
        <v>32</v>
      </c>
      <c r="L293" s="19">
        <v>1</v>
      </c>
      <c r="M293" s="19">
        <v>39</v>
      </c>
      <c r="N293" s="18" t="s">
        <v>69</v>
      </c>
      <c r="O293" s="19">
        <v>1</v>
      </c>
      <c r="P293" s="18">
        <v>572.25</v>
      </c>
      <c r="Q293" s="19" t="s">
        <v>574</v>
      </c>
      <c r="R293" s="19" t="s">
        <v>57</v>
      </c>
      <c r="S293" s="19"/>
      <c r="T293" s="19"/>
      <c r="U293" s="19"/>
      <c r="V293" s="18" t="s">
        <v>534</v>
      </c>
      <c r="W293" s="19" t="s">
        <v>376</v>
      </c>
      <c r="X293" s="18">
        <v>358.83</v>
      </c>
      <c r="Y293" s="18">
        <v>0</v>
      </c>
      <c r="Z293" s="19"/>
      <c r="AA293" s="21"/>
    </row>
    <row r="294" spans="1:27" x14ac:dyDescent="0.35">
      <c r="A294" s="12">
        <v>43361</v>
      </c>
      <c r="B294" s="14">
        <f t="shared" si="8"/>
        <v>9</v>
      </c>
      <c r="C294" s="14">
        <f t="shared" si="9"/>
        <v>18</v>
      </c>
      <c r="D294" s="16" t="s">
        <v>575</v>
      </c>
      <c r="E294" s="17"/>
      <c r="F294" s="18"/>
      <c r="G294" s="19" t="s">
        <v>31</v>
      </c>
      <c r="H294" s="19">
        <v>2</v>
      </c>
      <c r="I294" s="19"/>
      <c r="J294" s="19">
        <v>11</v>
      </c>
      <c r="K294" s="19" t="s">
        <v>32</v>
      </c>
      <c r="L294" s="19">
        <v>1</v>
      </c>
      <c r="M294" s="19">
        <v>37</v>
      </c>
      <c r="N294" s="18" t="s">
        <v>89</v>
      </c>
      <c r="O294" s="19">
        <v>2</v>
      </c>
      <c r="P294" s="18">
        <v>445.2</v>
      </c>
      <c r="Q294" s="19" t="s">
        <v>490</v>
      </c>
      <c r="R294" s="19" t="s">
        <v>35</v>
      </c>
      <c r="S294" s="19"/>
      <c r="T294" s="19"/>
      <c r="U294" s="19"/>
      <c r="V294" s="18" t="s">
        <v>534</v>
      </c>
      <c r="W294" s="19" t="s">
        <v>491</v>
      </c>
      <c r="X294" s="18">
        <v>495.67</v>
      </c>
      <c r="Y294" s="18">
        <v>0</v>
      </c>
      <c r="Z294" s="19"/>
      <c r="AA294" s="21"/>
    </row>
    <row r="295" spans="1:27" x14ac:dyDescent="0.35">
      <c r="A295" s="12">
        <v>43361</v>
      </c>
      <c r="B295" s="14">
        <f t="shared" si="8"/>
        <v>9</v>
      </c>
      <c r="C295" s="14">
        <f t="shared" si="9"/>
        <v>18</v>
      </c>
      <c r="D295" s="16" t="s">
        <v>599</v>
      </c>
      <c r="E295" s="17"/>
      <c r="F295" s="18"/>
      <c r="G295" s="19" t="s">
        <v>31</v>
      </c>
      <c r="H295" s="19">
        <v>2</v>
      </c>
      <c r="I295" s="19"/>
      <c r="J295" s="19">
        <v>11</v>
      </c>
      <c r="K295" s="19" t="s">
        <v>32</v>
      </c>
      <c r="L295" s="19">
        <v>1</v>
      </c>
      <c r="M295" s="19">
        <v>84</v>
      </c>
      <c r="N295" s="18" t="s">
        <v>185</v>
      </c>
      <c r="O295" s="19">
        <v>2</v>
      </c>
      <c r="P295" s="18">
        <v>674</v>
      </c>
      <c r="Q295" s="19" t="s">
        <v>577</v>
      </c>
      <c r="R295" s="19" t="s">
        <v>273</v>
      </c>
      <c r="S295" s="19"/>
      <c r="T295" s="19"/>
      <c r="U295" s="19"/>
      <c r="V295" s="18" t="s">
        <v>534</v>
      </c>
      <c r="W295" s="19" t="s">
        <v>488</v>
      </c>
      <c r="X295" s="18">
        <v>422.76</v>
      </c>
      <c r="Y295" s="18">
        <v>0</v>
      </c>
      <c r="Z295" s="19"/>
      <c r="AA295" s="21"/>
    </row>
    <row r="296" spans="1:27" x14ac:dyDescent="0.35">
      <c r="A296" s="12">
        <v>43361</v>
      </c>
      <c r="B296" s="14">
        <f t="shared" si="8"/>
        <v>9</v>
      </c>
      <c r="C296" s="14">
        <f t="shared" si="9"/>
        <v>18</v>
      </c>
      <c r="D296" s="16" t="s">
        <v>600</v>
      </c>
      <c r="E296" s="17"/>
      <c r="F296" s="18"/>
      <c r="G296" s="19" t="s">
        <v>31</v>
      </c>
      <c r="H296" s="19">
        <v>2</v>
      </c>
      <c r="I296" s="19"/>
      <c r="J296" s="19">
        <v>11</v>
      </c>
      <c r="K296" s="19" t="s">
        <v>32</v>
      </c>
      <c r="L296" s="19">
        <v>1</v>
      </c>
      <c r="M296" s="19">
        <v>12</v>
      </c>
      <c r="N296" s="18" t="s">
        <v>93</v>
      </c>
      <c r="O296" s="19">
        <v>2</v>
      </c>
      <c r="P296" s="18">
        <v>563</v>
      </c>
      <c r="Q296" s="19" t="s">
        <v>585</v>
      </c>
      <c r="R296" s="19" t="s">
        <v>44</v>
      </c>
      <c r="S296" s="19"/>
      <c r="T296" s="19"/>
      <c r="U296" s="19"/>
      <c r="V296" s="18" t="s">
        <v>534</v>
      </c>
      <c r="W296" s="19" t="s">
        <v>535</v>
      </c>
      <c r="X296" s="18">
        <v>374.85</v>
      </c>
      <c r="Y296" s="18">
        <v>0</v>
      </c>
      <c r="Z296" s="19"/>
      <c r="AA296" s="21"/>
    </row>
    <row r="297" spans="1:27" x14ac:dyDescent="0.35">
      <c r="A297" s="12">
        <v>43361</v>
      </c>
      <c r="B297" s="14">
        <f t="shared" si="8"/>
        <v>9</v>
      </c>
      <c r="C297" s="14">
        <f t="shared" si="9"/>
        <v>18</v>
      </c>
      <c r="D297" s="16" t="s">
        <v>586</v>
      </c>
      <c r="E297" s="17"/>
      <c r="F297" s="18"/>
      <c r="G297" s="19" t="s">
        <v>31</v>
      </c>
      <c r="H297" s="19">
        <v>1</v>
      </c>
      <c r="I297" s="19"/>
      <c r="J297" s="19">
        <v>11</v>
      </c>
      <c r="K297" s="19" t="s">
        <v>32</v>
      </c>
      <c r="L297" s="19">
        <v>1</v>
      </c>
      <c r="M297" s="19">
        <v>37</v>
      </c>
      <c r="N297" s="18" t="s">
        <v>89</v>
      </c>
      <c r="O297" s="19">
        <v>1</v>
      </c>
      <c r="P297" s="18">
        <v>358.4</v>
      </c>
      <c r="Q297" s="19" t="s">
        <v>587</v>
      </c>
      <c r="R297" s="19" t="s">
        <v>35</v>
      </c>
      <c r="S297" s="19"/>
      <c r="T297" s="19"/>
      <c r="U297" s="19"/>
      <c r="V297" s="18" t="s">
        <v>534</v>
      </c>
      <c r="W297" s="19" t="s">
        <v>565</v>
      </c>
      <c r="X297" s="18">
        <v>342.98</v>
      </c>
      <c r="Y297" s="18">
        <v>0</v>
      </c>
      <c r="Z297" s="19"/>
      <c r="AA297" s="21"/>
    </row>
    <row r="298" spans="1:27" x14ac:dyDescent="0.35">
      <c r="A298" s="12">
        <v>43361</v>
      </c>
      <c r="B298" s="14">
        <f t="shared" si="8"/>
        <v>9</v>
      </c>
      <c r="C298" s="14">
        <f t="shared" si="9"/>
        <v>18</v>
      </c>
      <c r="D298" s="16" t="s">
        <v>601</v>
      </c>
      <c r="E298" s="17"/>
      <c r="F298" s="18"/>
      <c r="G298" s="19" t="s">
        <v>31</v>
      </c>
      <c r="H298" s="19">
        <v>1</v>
      </c>
      <c r="I298" s="19"/>
      <c r="J298" s="19">
        <v>11</v>
      </c>
      <c r="K298" s="19" t="s">
        <v>32</v>
      </c>
      <c r="L298" s="19">
        <v>1</v>
      </c>
      <c r="M298" s="19">
        <v>56</v>
      </c>
      <c r="N298" s="18" t="s">
        <v>380</v>
      </c>
      <c r="O298" s="19">
        <v>1</v>
      </c>
      <c r="P298" s="18">
        <v>725</v>
      </c>
      <c r="Q298" s="19" t="s">
        <v>602</v>
      </c>
      <c r="R298" s="19" t="s">
        <v>35</v>
      </c>
      <c r="S298" s="19"/>
      <c r="T298" s="19"/>
      <c r="U298" s="19"/>
      <c r="V298" s="18" t="s">
        <v>534</v>
      </c>
      <c r="W298" s="19" t="s">
        <v>589</v>
      </c>
      <c r="X298" s="18">
        <v>313.95</v>
      </c>
      <c r="Y298" s="18">
        <v>313.95800000000003</v>
      </c>
      <c r="Z298" s="19"/>
      <c r="AA298" s="21"/>
    </row>
    <row r="299" spans="1:27" x14ac:dyDescent="0.35">
      <c r="A299" s="12">
        <v>43361</v>
      </c>
      <c r="B299" s="14">
        <f t="shared" si="8"/>
        <v>9</v>
      </c>
      <c r="C299" s="14">
        <f t="shared" si="9"/>
        <v>18</v>
      </c>
      <c r="D299" s="16" t="s">
        <v>588</v>
      </c>
      <c r="E299" s="17"/>
      <c r="F299" s="18"/>
      <c r="G299" s="19" t="s">
        <v>31</v>
      </c>
      <c r="H299" s="19">
        <v>1</v>
      </c>
      <c r="I299" s="19"/>
      <c r="J299" s="19">
        <v>11</v>
      </c>
      <c r="K299" s="19" t="s">
        <v>32</v>
      </c>
      <c r="L299" s="19">
        <v>1</v>
      </c>
      <c r="M299" s="19">
        <v>12</v>
      </c>
      <c r="N299" s="18" t="s">
        <v>93</v>
      </c>
      <c r="O299" s="19">
        <v>1</v>
      </c>
      <c r="P299" s="18">
        <v>500</v>
      </c>
      <c r="Q299" s="19" t="s">
        <v>400</v>
      </c>
      <c r="R299" s="19" t="s">
        <v>57</v>
      </c>
      <c r="S299" s="19"/>
      <c r="T299" s="19"/>
      <c r="U299" s="19"/>
      <c r="V299" s="18" t="s">
        <v>534</v>
      </c>
      <c r="W299" s="19" t="s">
        <v>589</v>
      </c>
      <c r="X299" s="18">
        <v>268.68</v>
      </c>
      <c r="Y299" s="18">
        <v>268.68599999999998</v>
      </c>
      <c r="Z299" s="19"/>
      <c r="AA299" s="21"/>
    </row>
    <row r="300" spans="1:27" x14ac:dyDescent="0.3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</row>
    <row r="301" spans="1:27" x14ac:dyDescent="0.3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x14ac:dyDescent="0.3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</row>
    <row r="303" spans="1:27" x14ac:dyDescent="0.3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</row>
    <row r="304" spans="1:27" x14ac:dyDescent="0.3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x14ac:dyDescent="0.3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</row>
    <row r="306" spans="1:27" x14ac:dyDescent="0.3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</row>
    <row r="307" spans="1:27" x14ac:dyDescent="0.3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x14ac:dyDescent="0.3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</row>
    <row r="309" spans="1:27" x14ac:dyDescent="0.3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</row>
    <row r="310" spans="1:27" x14ac:dyDescent="0.3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x14ac:dyDescent="0.3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</row>
    <row r="312" spans="1:27" x14ac:dyDescent="0.3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</row>
    <row r="313" spans="1:27" x14ac:dyDescent="0.3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x14ac:dyDescent="0.3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</row>
    <row r="315" spans="1:27" x14ac:dyDescent="0.3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</row>
    <row r="316" spans="1:27" x14ac:dyDescent="0.3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x14ac:dyDescent="0.3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</row>
    <row r="318" spans="1:27" x14ac:dyDescent="0.3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</row>
    <row r="319" spans="1:27" x14ac:dyDescent="0.3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x14ac:dyDescent="0.3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</row>
    <row r="321" spans="1:27" x14ac:dyDescent="0.3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</row>
    <row r="322" spans="1:27" x14ac:dyDescent="0.3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x14ac:dyDescent="0.3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</row>
    <row r="324" spans="1:27" x14ac:dyDescent="0.3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</row>
    <row r="325" spans="1:27" x14ac:dyDescent="0.3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x14ac:dyDescent="0.3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</row>
    <row r="327" spans="1:27" x14ac:dyDescent="0.3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</row>
    <row r="328" spans="1:27" x14ac:dyDescent="0.3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x14ac:dyDescent="0.3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</row>
    <row r="330" spans="1:27" x14ac:dyDescent="0.3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</row>
    <row r="331" spans="1:27" x14ac:dyDescent="0.3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x14ac:dyDescent="0.3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</row>
    <row r="333" spans="1:27" x14ac:dyDescent="0.3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</row>
    <row r="334" spans="1:27" x14ac:dyDescent="0.3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x14ac:dyDescent="0.3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</row>
    <row r="336" spans="1:27" x14ac:dyDescent="0.3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</row>
    <row r="337" spans="1:27" x14ac:dyDescent="0.3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x14ac:dyDescent="0.3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</row>
  </sheetData>
  <sheetProtection autoFilter="0" pivotTables="0"/>
  <mergeCells count="4">
    <mergeCell ref="BS1:BS3"/>
    <mergeCell ref="BU2:BW2"/>
    <mergeCell ref="BX2:BZ2"/>
    <mergeCell ref="CA2:CC2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CONNECT_IN_TDL">
                <anchor moveWithCells="1">
                  <from>
                    <xdr:col>1</xdr:col>
                    <xdr:colOff>190500</xdr:colOff>
                    <xdr:row>4</xdr:row>
                    <xdr:rowOff>0</xdr:rowOff>
                  </from>
                  <to>
                    <xdr:col>5</xdr:col>
                    <xdr:colOff>1257300</xdr:colOff>
                    <xdr:row>4</xdr:row>
                    <xdr:rowOff>260350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54A77-8B1F-4469-A9E6-7225ED19B802}">
  <sheetPr codeName="Feuil3">
    <tabColor rgb="FF002060"/>
  </sheetPr>
  <dimension ref="A1:U3"/>
  <sheetViews>
    <sheetView tabSelected="1" zoomScale="50" zoomScaleNormal="50" workbookViewId="0">
      <selection sqref="A1:B1"/>
    </sheetView>
  </sheetViews>
  <sheetFormatPr baseColWidth="10" defaultRowHeight="14.5" x14ac:dyDescent="0.35"/>
  <cols>
    <col min="1" max="1" width="5.54296875" bestFit="1" customWidth="1"/>
    <col min="2" max="2" width="15.6328125" bestFit="1" customWidth="1"/>
    <col min="3" max="3" width="24.6328125" bestFit="1" customWidth="1"/>
    <col min="4" max="4" width="25.453125" bestFit="1" customWidth="1"/>
    <col min="5" max="5" width="10.453125" bestFit="1" customWidth="1"/>
    <col min="6" max="6" width="23.54296875" bestFit="1" customWidth="1"/>
    <col min="7" max="7" width="17.26953125" bestFit="1" customWidth="1"/>
    <col min="8" max="8" width="20.81640625" customWidth="1"/>
    <col min="9" max="9" width="11.453125" bestFit="1" customWidth="1"/>
    <col min="10" max="10" width="8" bestFit="1" customWidth="1"/>
    <col min="11" max="11" width="12.54296875" bestFit="1" customWidth="1"/>
    <col min="12" max="12" width="4.90625" bestFit="1" customWidth="1"/>
    <col min="13" max="13" width="13.6328125" bestFit="1" customWidth="1"/>
    <col min="14" max="14" width="13.7265625" bestFit="1" customWidth="1"/>
    <col min="15" max="15" width="9.81640625" bestFit="1" customWidth="1"/>
    <col min="16" max="16" width="17.1796875" bestFit="1" customWidth="1"/>
    <col min="17" max="17" width="18.6328125" bestFit="1" customWidth="1"/>
    <col min="18" max="18" width="6" bestFit="1" customWidth="1"/>
    <col min="19" max="19" width="17.7265625" bestFit="1" customWidth="1"/>
    <col min="20" max="20" width="17" bestFit="1" customWidth="1"/>
    <col min="21" max="21" width="12.26953125" bestFit="1" customWidth="1"/>
    <col min="22" max="22" width="18.54296875" bestFit="1" customWidth="1"/>
    <col min="23" max="43" width="9.36328125" customWidth="1"/>
    <col min="44" max="44" width="17.26953125" bestFit="1" customWidth="1"/>
  </cols>
  <sheetData>
    <row r="1" spans="1:21" ht="29" thickBot="1" x14ac:dyDescent="0.7">
      <c r="A1" s="78" t="s">
        <v>25</v>
      </c>
      <c r="B1" s="79"/>
      <c r="C1" s="83">
        <f ca="1">($T$1+(($S$1-1)*7))-((WEEKDAY(($T$1+(($S$1-1)*7)),2))-1)</f>
        <v>43360</v>
      </c>
      <c r="D1" s="83"/>
      <c r="E1" s="83"/>
      <c r="F1" s="57" t="s">
        <v>26</v>
      </c>
      <c r="G1" s="83">
        <f ca="1">($T$1+(($S$1-1)*7))-((WEEKDAY(($T$1+(($S$1-1)*7)),2))-5)</f>
        <v>43364</v>
      </c>
      <c r="H1" s="84"/>
      <c r="I1" s="48"/>
      <c r="J1" s="49"/>
      <c r="K1" s="48"/>
      <c r="L1" s="48"/>
      <c r="M1" s="48"/>
      <c r="N1" s="48"/>
      <c r="O1" s="48"/>
      <c r="P1" s="48"/>
      <c r="S1" s="50">
        <f ca="1">WEEKNUM(U1,2)</f>
        <v>38</v>
      </c>
      <c r="T1" s="51">
        <f ca="1">DATE(YEAR($U$1+1),1,1)</f>
        <v>43101</v>
      </c>
      <c r="U1" s="52">
        <f ca="1">TODAY()</f>
        <v>43361</v>
      </c>
    </row>
    <row r="2" spans="1:21" ht="26.5" thickBot="1" x14ac:dyDescent="0.65">
      <c r="A2" s="1" t="s">
        <v>0</v>
      </c>
      <c r="B2" s="99">
        <v>43361</v>
      </c>
      <c r="C2" s="80" t="s">
        <v>595</v>
      </c>
      <c r="D2" s="80"/>
      <c r="E2" s="55" t="str">
        <f ca="1">IF(WEEKDAY($G$2,2)=1,"Lundi",IF(WEEKDAY($G$2,2)=2,"Mardi",IF(WEEKDAY($G$2,2)=3,"Mercredi",IF(WEEKDAY($G$2,2)=4,"Jeudi",IF(WEEKDAY($G$2,2)=5,"Vendredi","")))))</f>
        <v>Mardi</v>
      </c>
      <c r="F2" s="56" t="s">
        <v>596</v>
      </c>
      <c r="G2" s="81">
        <f ca="1">TODAY()</f>
        <v>43361</v>
      </c>
      <c r="H2" s="82"/>
      <c r="I2" s="47"/>
      <c r="J2" s="46"/>
      <c r="K2" s="46"/>
      <c r="L2" s="46"/>
      <c r="N2" s="85"/>
      <c r="O2" s="85"/>
      <c r="P2" s="85"/>
      <c r="Q2" s="85"/>
      <c r="R2" s="85"/>
    </row>
    <row r="3" spans="1:21" ht="44.5" customHeight="1" x14ac:dyDescent="0.35"/>
  </sheetData>
  <sheetProtection algorithmName="SHA-512" hashValue="C5Lx1hYQmOuBSnDnYiGZ08g+cIEFaz9BhANe88EP05tJDHSU64sqmiXLaNuu++NmcZy6uzqigPHXrgykofRuMQ==" saltValue="9kDz0fqbwDxyUpK4YPPCNw==" spinCount="100000" sheet="1" objects="1" scenarios="1" sort="0" autoFilter="0" pivotTables="0"/>
  <mergeCells count="6">
    <mergeCell ref="N2:R2"/>
    <mergeCell ref="A1:B1"/>
    <mergeCell ref="C2:D2"/>
    <mergeCell ref="G2:H2"/>
    <mergeCell ref="C1:E1"/>
    <mergeCell ref="G1:H1"/>
  </mergeCells>
  <pageMargins left="0.7" right="0.7" top="0.75" bottom="0.75" header="0.3" footer="0.3"/>
  <pageSetup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B4B13-AC70-4136-A0DF-BB4C28263003}">
  <sheetPr codeName="Feuil4">
    <tabColor rgb="FFFF0000"/>
  </sheetPr>
  <dimension ref="A1:AM59"/>
  <sheetViews>
    <sheetView zoomScale="80" zoomScaleNormal="80" workbookViewId="0">
      <pane ySplit="3" topLeftCell="A4" activePane="bottomLeft" state="frozen"/>
      <selection pane="bottomLeft" activeCell="G8" sqref="G8"/>
    </sheetView>
  </sheetViews>
  <sheetFormatPr baseColWidth="10" defaultRowHeight="14.5" x14ac:dyDescent="0.35"/>
  <cols>
    <col min="1" max="1" width="6.81640625" bestFit="1" customWidth="1"/>
    <col min="2" max="2" width="20.54296875" bestFit="1" customWidth="1"/>
    <col min="3" max="3" width="36.6328125" customWidth="1"/>
    <col min="4" max="4" width="10.08984375" bestFit="1" customWidth="1"/>
    <col min="5" max="7" width="5.36328125" customWidth="1"/>
    <col min="8" max="11" width="5.36328125" style="35" customWidth="1"/>
    <col min="12" max="15" width="3.90625" customWidth="1"/>
    <col min="16" max="27" width="4.453125" customWidth="1"/>
    <col min="28" max="32" width="2.81640625" bestFit="1" customWidth="1"/>
    <col min="33" max="34" width="3.81640625" bestFit="1" customWidth="1"/>
    <col min="35" max="36" width="2.81640625" bestFit="1" customWidth="1"/>
    <col min="37" max="37" width="12" bestFit="1" customWidth="1"/>
  </cols>
  <sheetData>
    <row r="1" spans="1:39" ht="19" thickBot="1" x14ac:dyDescent="0.5">
      <c r="C1" s="54" t="s">
        <v>597</v>
      </c>
      <c r="D1" s="86" t="str">
        <f ca="1">IF(WEEKDAY($F$1,2)=1,"Lundi",IF(WEEKDAY($F$1,2)=2,"Mardi",IF(WEEKDAY($F$1,2)=3,"Mercredi",IF(WEEKDAY($F$1,2)=4,"Jeudi",IF(WEEKDAY($F$1,2)=5,"Vendredi","")))))</f>
        <v>Mardi</v>
      </c>
      <c r="E1" s="88" t="s">
        <v>596</v>
      </c>
      <c r="F1" s="90">
        <f ca="1">TODAY()</f>
        <v>43361</v>
      </c>
      <c r="G1" s="90"/>
      <c r="H1" s="90"/>
      <c r="I1" s="90"/>
      <c r="J1" s="91"/>
      <c r="K1" s="2"/>
      <c r="L1" s="94" t="s">
        <v>25</v>
      </c>
      <c r="M1" s="95"/>
      <c r="N1" s="95"/>
      <c r="O1" s="95"/>
      <c r="P1" s="96">
        <f ca="1">($AK$1+(($AM$1-1)*7))-((WEEKDAY(($AK$1+(($AM$1-1)*7)),2))-1)</f>
        <v>43360</v>
      </c>
      <c r="Q1" s="96"/>
      <c r="R1" s="96"/>
      <c r="S1" s="96"/>
      <c r="T1" s="96"/>
      <c r="U1" s="97" t="s">
        <v>26</v>
      </c>
      <c r="V1" s="97"/>
      <c r="W1" s="96">
        <f ca="1">($AK$1+(($AM$1-1)*7))-((WEEKDAY(($AK$1+(($AM$1-1)*7)),2))-5)</f>
        <v>43364</v>
      </c>
      <c r="X1" s="96"/>
      <c r="Y1" s="96"/>
      <c r="Z1" s="96"/>
      <c r="AA1" s="98"/>
      <c r="AB1" s="29"/>
      <c r="AC1" s="29"/>
      <c r="AD1" s="29"/>
      <c r="AE1" s="29"/>
      <c r="AF1" s="29"/>
      <c r="AG1" s="29"/>
      <c r="AH1" s="29"/>
      <c r="AI1" s="29"/>
      <c r="AJ1" s="29"/>
      <c r="AK1" s="66">
        <f ca="1">DATE(YEAR($AL$1+1),1,1)</f>
        <v>43101</v>
      </c>
      <c r="AL1" s="51">
        <f ca="1">TODAY()</f>
        <v>43361</v>
      </c>
      <c r="AM1" s="67">
        <f ca="1">WEEKNUM(AL1,2)</f>
        <v>38</v>
      </c>
    </row>
    <row r="2" spans="1:39" ht="15" thickBot="1" x14ac:dyDescent="0.4">
      <c r="A2" s="1" t="s">
        <v>0</v>
      </c>
      <c r="B2" s="68">
        <v>43361</v>
      </c>
      <c r="D2" s="87"/>
      <c r="E2" s="89"/>
      <c r="F2" s="92"/>
      <c r="G2" s="92"/>
      <c r="H2" s="92"/>
      <c r="I2" s="92"/>
      <c r="J2" s="93"/>
      <c r="K2" s="53"/>
    </row>
    <row r="3" spans="1:39" ht="24.5" customHeight="1" x14ac:dyDescent="0.35"/>
    <row r="4" spans="1:39" ht="15.5" x14ac:dyDescent="0.35"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</row>
    <row r="12" spans="1:39" ht="15" thickBot="1" x14ac:dyDescent="0.4"/>
    <row r="13" spans="1:39" s="28" customFormat="1" ht="19" thickBot="1" x14ac:dyDescent="0.5">
      <c r="A13" s="59" t="s">
        <v>198</v>
      </c>
      <c r="B13" s="27" t="s">
        <v>199</v>
      </c>
      <c r="C13" s="27" t="s">
        <v>201</v>
      </c>
    </row>
    <row r="14" spans="1:39" x14ac:dyDescent="0.35">
      <c r="A14" s="60"/>
      <c r="B14" s="24"/>
      <c r="C14" s="22"/>
      <c r="D14" s="30"/>
    </row>
    <row r="15" spans="1:39" x14ac:dyDescent="0.35">
      <c r="A15" s="61"/>
      <c r="B15" s="58"/>
      <c r="C15" s="23"/>
    </row>
    <row r="16" spans="1:39" x14ac:dyDescent="0.35">
      <c r="A16" s="60"/>
      <c r="B16" s="24"/>
      <c r="C16" s="22"/>
    </row>
    <row r="17" spans="1:3" x14ac:dyDescent="0.35">
      <c r="A17" s="61"/>
      <c r="B17" s="58"/>
      <c r="C17" s="23"/>
    </row>
    <row r="18" spans="1:3" x14ac:dyDescent="0.35">
      <c r="A18" s="60"/>
      <c r="B18" s="24"/>
      <c r="C18" s="22"/>
    </row>
    <row r="19" spans="1:3" ht="15.5" customHeight="1" x14ac:dyDescent="0.35">
      <c r="A19" s="61"/>
      <c r="B19" s="58"/>
      <c r="C19" s="23"/>
    </row>
    <row r="20" spans="1:3" ht="15.5" customHeight="1" x14ac:dyDescent="0.35">
      <c r="A20" s="60"/>
      <c r="B20" s="24"/>
      <c r="C20" s="22"/>
    </row>
    <row r="21" spans="1:3" ht="15.5" customHeight="1" x14ac:dyDescent="0.35">
      <c r="A21" s="61"/>
      <c r="B21" s="58"/>
      <c r="C21" s="23"/>
    </row>
    <row r="22" spans="1:3" ht="15.5" customHeight="1" x14ac:dyDescent="0.35">
      <c r="A22" s="60"/>
      <c r="B22" s="24"/>
      <c r="C22" s="22"/>
    </row>
    <row r="23" spans="1:3" ht="15.5" customHeight="1" x14ac:dyDescent="0.35">
      <c r="A23" s="61"/>
      <c r="B23" s="58"/>
      <c r="C23" s="23"/>
    </row>
    <row r="24" spans="1:3" ht="15.5" customHeight="1" x14ac:dyDescent="0.35">
      <c r="A24" s="60"/>
      <c r="B24" s="24"/>
      <c r="C24" s="22"/>
    </row>
    <row r="25" spans="1:3" ht="15.5" customHeight="1" x14ac:dyDescent="0.35">
      <c r="A25" s="61"/>
      <c r="B25" s="58"/>
      <c r="C25" s="23"/>
    </row>
    <row r="26" spans="1:3" ht="15.5" customHeight="1" x14ac:dyDescent="0.35">
      <c r="A26" s="60"/>
      <c r="B26" s="24"/>
      <c r="C26" s="22"/>
    </row>
    <row r="27" spans="1:3" ht="15.5" customHeight="1" x14ac:dyDescent="0.35">
      <c r="A27" s="61"/>
      <c r="B27" s="58"/>
      <c r="C27" s="23"/>
    </row>
    <row r="28" spans="1:3" ht="15.5" customHeight="1" x14ac:dyDescent="0.35">
      <c r="A28" s="60"/>
      <c r="B28" s="24"/>
      <c r="C28" s="22"/>
    </row>
    <row r="29" spans="1:3" ht="15.5" customHeight="1" x14ac:dyDescent="0.35">
      <c r="A29" s="61"/>
      <c r="B29" s="58"/>
      <c r="C29" s="23"/>
    </row>
    <row r="30" spans="1:3" ht="15.5" customHeight="1" x14ac:dyDescent="0.35">
      <c r="A30" s="60"/>
      <c r="B30" s="24"/>
      <c r="C30" s="22"/>
    </row>
    <row r="31" spans="1:3" ht="15.5" customHeight="1" x14ac:dyDescent="0.35">
      <c r="A31" s="61"/>
      <c r="B31" s="58"/>
      <c r="C31" s="23"/>
    </row>
    <row r="32" spans="1:3" ht="15.5" customHeight="1" x14ac:dyDescent="0.35">
      <c r="A32" s="60"/>
      <c r="B32" s="24"/>
      <c r="C32" s="22"/>
    </row>
    <row r="33" spans="1:4" ht="15.5" customHeight="1" x14ac:dyDescent="0.35">
      <c r="A33" s="61"/>
      <c r="B33" s="58"/>
      <c r="C33" s="23"/>
    </row>
    <row r="34" spans="1:4" ht="15.5" customHeight="1" x14ac:dyDescent="0.35">
      <c r="A34" s="60"/>
      <c r="B34" s="24"/>
      <c r="C34" s="22"/>
    </row>
    <row r="35" spans="1:4" ht="15.5" customHeight="1" x14ac:dyDescent="0.35">
      <c r="A35" s="61"/>
      <c r="B35" s="58"/>
      <c r="C35" s="23"/>
    </row>
    <row r="36" spans="1:4" ht="15.5" customHeight="1" x14ac:dyDescent="0.35">
      <c r="A36" s="60"/>
      <c r="B36" s="24"/>
      <c r="C36" s="22"/>
    </row>
    <row r="37" spans="1:4" ht="15.5" customHeight="1" x14ac:dyDescent="0.35">
      <c r="A37" s="61"/>
      <c r="B37" s="58"/>
      <c r="C37" s="23"/>
    </row>
    <row r="38" spans="1:4" ht="15.5" customHeight="1" x14ac:dyDescent="0.35">
      <c r="A38" s="60"/>
      <c r="B38" s="24"/>
      <c r="C38" s="22"/>
    </row>
    <row r="39" spans="1:4" ht="15.5" customHeight="1" x14ac:dyDescent="0.35">
      <c r="A39" s="61"/>
      <c r="B39" s="58"/>
      <c r="C39" s="23"/>
    </row>
    <row r="40" spans="1:4" ht="15.5" customHeight="1" x14ac:dyDescent="0.35">
      <c r="A40" s="60"/>
      <c r="B40" s="24"/>
      <c r="C40" s="22"/>
    </row>
    <row r="41" spans="1:4" ht="15.5" customHeight="1" x14ac:dyDescent="0.35">
      <c r="A41" s="61"/>
      <c r="B41" s="58"/>
      <c r="C41" s="23"/>
    </row>
    <row r="42" spans="1:4" ht="15.5" customHeight="1" x14ac:dyDescent="0.35">
      <c r="A42" s="69"/>
      <c r="B42" s="70"/>
      <c r="C42" s="71"/>
      <c r="D42" s="26"/>
    </row>
    <row r="43" spans="1:4" ht="15.5" customHeight="1" x14ac:dyDescent="0.35">
      <c r="A43" s="61"/>
      <c r="B43" s="58"/>
      <c r="C43" s="23"/>
    </row>
    <row r="44" spans="1:4" ht="15.5" customHeight="1" x14ac:dyDescent="0.35">
      <c r="A44" s="60"/>
      <c r="B44" s="24"/>
      <c r="C44" s="22"/>
    </row>
    <row r="45" spans="1:4" ht="15.5" customHeight="1" x14ac:dyDescent="0.35">
      <c r="A45" s="61"/>
      <c r="B45" s="58"/>
      <c r="C45" s="23"/>
    </row>
    <row r="46" spans="1:4" ht="15.5" customHeight="1" x14ac:dyDescent="0.35">
      <c r="A46" s="60"/>
      <c r="B46" s="24"/>
      <c r="C46" s="22"/>
    </row>
    <row r="47" spans="1:4" ht="15.5" customHeight="1" x14ac:dyDescent="0.35">
      <c r="A47" s="62"/>
      <c r="B47" s="58"/>
      <c r="C47" s="23"/>
    </row>
    <row r="48" spans="1:4" ht="15.5" customHeight="1" x14ac:dyDescent="0.35">
      <c r="A48" s="60"/>
      <c r="B48" s="24"/>
      <c r="C48" s="22"/>
    </row>
    <row r="49" spans="1:3" ht="15.5" customHeight="1" x14ac:dyDescent="0.35">
      <c r="A49" s="61"/>
      <c r="B49" s="58"/>
      <c r="C49" s="23"/>
    </row>
    <row r="59" spans="1:3" x14ac:dyDescent="0.35">
      <c r="B59" t="s">
        <v>354</v>
      </c>
    </row>
  </sheetData>
  <sheetProtection algorithmName="SHA-512" hashValue="pM47Wci7jQ0FjUMoTPwWK9tVh5EdUTYgXEed2e00bTJyYU1MejTvLCFmqCXRzD006xR/OSx+URk8TGfuqOaayA==" saltValue="UCold8P/9s8+hBeGEja/8g==" spinCount="100000" sheet="1" objects="1" scenarios="1" sort="0" autoFilter="0" pivotTables="0"/>
  <mergeCells count="7">
    <mergeCell ref="U1:V1"/>
    <mergeCell ref="W1:AA1"/>
    <mergeCell ref="D1:D2"/>
    <mergeCell ref="E1:E2"/>
    <mergeCell ref="F1:J2"/>
    <mergeCell ref="L1:O1"/>
    <mergeCell ref="P1:T1"/>
  </mergeCells>
  <pageMargins left="0.7" right="0.7" top="0.75" bottom="0.75" header="0.3" footer="0.3"/>
  <pageSetup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5" name="Button 1">
              <controlPr defaultSize="0" print="0" autoFill="0" autoPict="0" macro="[0]!Impression_carte_de_contrôle">
                <anchor moveWithCells="1">
                  <from>
                    <xdr:col>19</xdr:col>
                    <xdr:colOff>12700</xdr:colOff>
                    <xdr:row>9</xdr:row>
                    <xdr:rowOff>6350</xdr:rowOff>
                  </from>
                  <to>
                    <xdr:col>26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FA26A1D-F30A-4135-B52A-F0ABD95443C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impression TDL</vt:lpstr>
      <vt:lpstr>Suivi Superviseurs</vt:lpstr>
      <vt:lpstr>Carte de contrôle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Lariviere</dc:creator>
  <cp:lastModifiedBy>Mathieu Lariviere</cp:lastModifiedBy>
  <cp:lastPrinted>2018-09-18T17:27:13Z</cp:lastPrinted>
  <dcterms:created xsi:type="dcterms:W3CDTF">2018-08-15T12:59:07Z</dcterms:created>
  <dcterms:modified xsi:type="dcterms:W3CDTF">2018-09-18T18:59:30Z</dcterms:modified>
</cp:coreProperties>
</file>