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B:\Documents\Tableurs Excel Docs Word\"/>
    </mc:Choice>
  </mc:AlternateContent>
  <xr:revisionPtr revIDLastSave="0" documentId="8_{242F8E32-A599-4EF7-8F6F-EB32207D4CB3}" xr6:coauthVersionLast="47" xr6:coauthVersionMax="47" xr10:uidLastSave="{00000000-0000-0000-0000-000000000000}"/>
  <bookViews>
    <workbookView xWindow="-120" yWindow="-120" windowWidth="28110" windowHeight="16440" xr2:uid="{00000000-000D-0000-FFFF-FFFF00000000}"/>
  </bookViews>
  <sheets>
    <sheet name="SUIVI Contrats" sheetId="4" r:id="rId1"/>
    <sheet name="Légende" sheetId="2" r:id="rId2"/>
  </sheets>
  <externalReferences>
    <externalReference r:id="rId3"/>
  </externalReferences>
  <definedNames>
    <definedName name="_xlnm._FilterDatabase" localSheetId="0" hidden="1">'SUIVI Contrats'!$A$2:$AR$21</definedName>
    <definedName name="ZoneA">OFFSET(#REF!,,,COUNTA(#REF!)-1)</definedName>
    <definedName name="ZoneA_V">OFFSET(#REF!,,,COUNTA(#REF!)-1)</definedName>
    <definedName name="ZoneB_G">OFFSET(#REF!,,,COUNTA(#REF!)-1)</definedName>
    <definedName name="ZoneB_P">OFFSET(#REF!,,,COUNTA(#REF!)-1)</definedName>
    <definedName name="ZoneH">OFFSET(#REF!,,,COUNTA(#REF!)-1)</definedName>
    <definedName name="ZoneJ">OFFSET(#REF!,,,COUNTA(#REF!)-1)</definedName>
    <definedName name="ZoneTB">OFFSET(#REF!,,,COUNTA(#REF!)-1)</definedName>
    <definedName name="ZoneTR">OFFSET(#REF!,,,COUNTA(#REF!)-1)</definedName>
    <definedName name="ZoneTV">OFFSET(#REF!,,,COUNTA(#REF!)-1)</definedName>
    <definedName name="ZoneV">OFFSET(#REF!,,,COUNTA(#REF!)-1)</definedName>
    <definedName name="ZoneV22">OFFSET(#REF!,,,COUNTA(#REF!)-1)</definedName>
    <definedName name="ZoneV23">OFFSET(#REF!,,,COUNTA(#REF!)-1)</definedName>
    <definedName name="ZoneVvide">OFFSET(#REF!,,,COUNTA(#REF!)-1)</definedName>
    <definedName name="ZoneX">OFFSET(#REF!,,,COUNTA(#REF!)-1)</definedName>
    <definedName name="ZoneXB">OFFSET(#REF!,,,COUNTA(#REF!)-1)</definedName>
  </definedNames>
  <calcPr calcId="181029"/>
</workbook>
</file>

<file path=xl/calcChain.xml><?xml version="1.0" encoding="utf-8"?>
<calcChain xmlns="http://schemas.openxmlformats.org/spreadsheetml/2006/main">
  <c r="I22" i="4" l="1"/>
  <c r="J22" i="4"/>
  <c r="K22" i="4"/>
  <c r="N22" i="4"/>
  <c r="O22" i="4"/>
  <c r="P22" i="4"/>
  <c r="I23" i="4"/>
  <c r="J23" i="4"/>
  <c r="K23" i="4"/>
  <c r="N23" i="4"/>
  <c r="O23" i="4"/>
  <c r="P23" i="4"/>
  <c r="I24" i="4"/>
  <c r="J24" i="4"/>
  <c r="K24" i="4"/>
  <c r="N24" i="4"/>
  <c r="O24" i="4"/>
  <c r="P24" i="4"/>
  <c r="I25" i="4"/>
  <c r="J25" i="4"/>
  <c r="K25" i="4"/>
  <c r="N25" i="4"/>
  <c r="O25" i="4"/>
  <c r="P25" i="4"/>
  <c r="I26" i="4"/>
  <c r="J26" i="4"/>
  <c r="K26" i="4"/>
  <c r="N26" i="4"/>
  <c r="O26" i="4"/>
  <c r="P26" i="4"/>
  <c r="I27" i="4"/>
  <c r="J27" i="4"/>
  <c r="K27" i="4"/>
  <c r="N27" i="4"/>
  <c r="O27" i="4"/>
  <c r="P27" i="4"/>
  <c r="I28" i="4"/>
  <c r="J28" i="4"/>
  <c r="K28" i="4"/>
  <c r="N28" i="4"/>
  <c r="O28" i="4"/>
  <c r="P28" i="4"/>
  <c r="I29" i="4"/>
  <c r="J29" i="4"/>
  <c r="K29" i="4"/>
  <c r="N29" i="4"/>
  <c r="O29" i="4"/>
  <c r="P29" i="4"/>
  <c r="I30" i="4"/>
  <c r="J30" i="4"/>
  <c r="K30" i="4"/>
  <c r="N30" i="4"/>
  <c r="O30" i="4"/>
  <c r="P30" i="4"/>
  <c r="I31" i="4"/>
  <c r="J31" i="4"/>
  <c r="K31" i="4"/>
  <c r="N31" i="4"/>
  <c r="O31" i="4"/>
  <c r="P31" i="4"/>
  <c r="I32" i="4"/>
  <c r="J32" i="4"/>
  <c r="K32" i="4"/>
  <c r="N32" i="4"/>
  <c r="O32" i="4"/>
  <c r="P32" i="4"/>
  <c r="I33" i="4"/>
  <c r="J33" i="4"/>
  <c r="K33" i="4"/>
  <c r="N33" i="4"/>
  <c r="O33" i="4"/>
  <c r="P33" i="4"/>
  <c r="I34" i="4"/>
  <c r="J34" i="4"/>
  <c r="K34" i="4"/>
  <c r="N34" i="4"/>
  <c r="O34" i="4"/>
  <c r="P34" i="4"/>
  <c r="I35" i="4"/>
  <c r="J35" i="4"/>
  <c r="K35" i="4"/>
  <c r="N35" i="4"/>
  <c r="O35" i="4"/>
  <c r="P35" i="4"/>
  <c r="I36" i="4"/>
  <c r="J36" i="4"/>
  <c r="K36" i="4"/>
  <c r="N36" i="4"/>
  <c r="O36" i="4"/>
  <c r="P36" i="4"/>
  <c r="I37" i="4"/>
  <c r="J37" i="4"/>
  <c r="K37" i="4"/>
  <c r="N37" i="4"/>
  <c r="O37" i="4"/>
  <c r="P37" i="4"/>
  <c r="I38" i="4"/>
  <c r="J38" i="4"/>
  <c r="K38" i="4"/>
  <c r="N38" i="4"/>
  <c r="O38" i="4"/>
  <c r="P38" i="4"/>
  <c r="I39" i="4"/>
  <c r="J39" i="4"/>
  <c r="K39" i="4"/>
  <c r="N39" i="4"/>
  <c r="O39" i="4"/>
  <c r="P39" i="4"/>
  <c r="I40" i="4"/>
  <c r="J40" i="4"/>
  <c r="K40" i="4"/>
  <c r="N40" i="4"/>
  <c r="O40" i="4"/>
  <c r="P40" i="4"/>
  <c r="I41" i="4"/>
  <c r="J41" i="4"/>
  <c r="K41" i="4"/>
  <c r="N41" i="4"/>
  <c r="O41" i="4"/>
  <c r="P41" i="4"/>
  <c r="I42" i="4"/>
  <c r="J42" i="4"/>
  <c r="K42" i="4"/>
  <c r="N42" i="4"/>
  <c r="O42" i="4"/>
  <c r="P42" i="4"/>
  <c r="I43" i="4"/>
  <c r="J43" i="4"/>
  <c r="K43" i="4"/>
  <c r="N43" i="4"/>
  <c r="O43" i="4"/>
  <c r="P43" i="4"/>
  <c r="I44" i="4"/>
  <c r="J44" i="4"/>
  <c r="K44" i="4"/>
  <c r="N44" i="4"/>
  <c r="O44" i="4"/>
  <c r="P44" i="4"/>
  <c r="I45" i="4"/>
  <c r="J45" i="4"/>
  <c r="K45" i="4"/>
  <c r="N45" i="4"/>
  <c r="O45" i="4"/>
  <c r="P45" i="4"/>
  <c r="I46" i="4"/>
  <c r="J46" i="4"/>
  <c r="K46" i="4"/>
  <c r="N46" i="4"/>
  <c r="O46" i="4"/>
  <c r="P46" i="4"/>
  <c r="I47" i="4"/>
  <c r="J47" i="4"/>
  <c r="K47" i="4"/>
  <c r="N47" i="4"/>
  <c r="O47" i="4"/>
  <c r="P47" i="4"/>
  <c r="I48" i="4"/>
  <c r="J48" i="4"/>
  <c r="K48" i="4"/>
  <c r="N48" i="4"/>
  <c r="O48" i="4"/>
  <c r="P48" i="4"/>
  <c r="I49" i="4"/>
  <c r="J49" i="4"/>
  <c r="K49" i="4"/>
  <c r="N49" i="4"/>
  <c r="O49" i="4"/>
  <c r="P49" i="4"/>
  <c r="I50" i="4"/>
  <c r="J50" i="4"/>
  <c r="K50" i="4"/>
  <c r="N50" i="4"/>
  <c r="O50" i="4"/>
  <c r="P50" i="4"/>
  <c r="I51" i="4"/>
  <c r="J51" i="4"/>
  <c r="K51" i="4"/>
  <c r="N51" i="4"/>
  <c r="O51" i="4"/>
  <c r="P51" i="4"/>
  <c r="I52" i="4"/>
  <c r="J52" i="4"/>
  <c r="K52" i="4"/>
  <c r="N52" i="4"/>
  <c r="O52" i="4"/>
  <c r="P52" i="4"/>
  <c r="I53" i="4"/>
  <c r="J53" i="4"/>
  <c r="K53" i="4"/>
  <c r="N53" i="4"/>
  <c r="O53" i="4"/>
  <c r="P53" i="4"/>
  <c r="I54" i="4"/>
  <c r="J54" i="4"/>
  <c r="K54" i="4"/>
  <c r="N54" i="4"/>
  <c r="O54" i="4"/>
  <c r="P54" i="4"/>
  <c r="I55" i="4"/>
  <c r="J55" i="4"/>
  <c r="K55" i="4"/>
  <c r="N55" i="4"/>
  <c r="O55" i="4"/>
  <c r="P55" i="4"/>
  <c r="I56" i="4"/>
  <c r="J56" i="4"/>
  <c r="K56" i="4"/>
  <c r="N56" i="4"/>
  <c r="O56" i="4"/>
  <c r="P56" i="4"/>
  <c r="I57" i="4"/>
  <c r="J57" i="4"/>
  <c r="K57" i="4"/>
  <c r="N57" i="4"/>
  <c r="O57" i="4"/>
  <c r="P57" i="4"/>
  <c r="I58" i="4"/>
  <c r="J58" i="4"/>
  <c r="K58" i="4"/>
  <c r="N58" i="4"/>
  <c r="O58" i="4"/>
  <c r="P58" i="4"/>
  <c r="I59" i="4"/>
  <c r="J59" i="4"/>
  <c r="K59" i="4"/>
  <c r="N59" i="4"/>
  <c r="O59" i="4"/>
  <c r="P59" i="4"/>
  <c r="I60" i="4"/>
  <c r="J60" i="4"/>
  <c r="K60" i="4"/>
  <c r="N60" i="4"/>
  <c r="O60" i="4"/>
  <c r="P60" i="4"/>
  <c r="I61" i="4"/>
  <c r="J61" i="4"/>
  <c r="K61" i="4"/>
  <c r="N61" i="4"/>
  <c r="O61" i="4"/>
  <c r="P61" i="4"/>
  <c r="I62" i="4"/>
  <c r="J62" i="4"/>
  <c r="K62" i="4"/>
  <c r="N62" i="4"/>
  <c r="O62" i="4"/>
  <c r="P62" i="4"/>
  <c r="I63" i="4"/>
  <c r="J63" i="4"/>
  <c r="K63" i="4"/>
  <c r="N63" i="4"/>
  <c r="O63" i="4"/>
  <c r="P63" i="4"/>
  <c r="I64" i="4"/>
  <c r="J64" i="4"/>
  <c r="K64" i="4"/>
  <c r="N64" i="4"/>
  <c r="O64" i="4"/>
  <c r="P64" i="4"/>
  <c r="I65" i="4"/>
  <c r="J65" i="4"/>
  <c r="K65" i="4"/>
  <c r="N65" i="4"/>
  <c r="O65" i="4"/>
  <c r="P65" i="4"/>
  <c r="I66" i="4"/>
  <c r="J66" i="4"/>
  <c r="K66" i="4"/>
  <c r="N66" i="4"/>
  <c r="O66" i="4"/>
  <c r="P66" i="4"/>
  <c r="I67" i="4"/>
  <c r="J67" i="4"/>
  <c r="K67" i="4"/>
  <c r="N67" i="4"/>
  <c r="O67" i="4"/>
  <c r="P67" i="4"/>
  <c r="I68" i="4"/>
  <c r="J68" i="4"/>
  <c r="K68" i="4"/>
  <c r="N68" i="4"/>
  <c r="O68" i="4"/>
  <c r="P68" i="4"/>
  <c r="I69" i="4"/>
  <c r="J69" i="4"/>
  <c r="K69" i="4"/>
  <c r="N69" i="4"/>
  <c r="O69" i="4"/>
  <c r="P69" i="4"/>
  <c r="I70" i="4"/>
  <c r="J70" i="4"/>
  <c r="K70" i="4"/>
  <c r="N70" i="4"/>
  <c r="O70" i="4"/>
  <c r="P70" i="4"/>
  <c r="I71" i="4"/>
  <c r="J71" i="4"/>
  <c r="K71" i="4"/>
  <c r="N71" i="4"/>
  <c r="O71" i="4"/>
  <c r="P71" i="4"/>
  <c r="I72" i="4"/>
  <c r="J72" i="4"/>
  <c r="K72" i="4"/>
  <c r="N72" i="4"/>
  <c r="O72" i="4"/>
  <c r="P72" i="4"/>
  <c r="I73" i="4"/>
  <c r="J73" i="4"/>
  <c r="K73" i="4"/>
  <c r="N73" i="4"/>
  <c r="O73" i="4"/>
  <c r="P73" i="4"/>
  <c r="I74" i="4"/>
  <c r="J74" i="4"/>
  <c r="K74" i="4"/>
  <c r="N74" i="4"/>
  <c r="O74" i="4"/>
  <c r="P74" i="4"/>
  <c r="I75" i="4"/>
  <c r="J75" i="4"/>
  <c r="K75" i="4"/>
  <c r="N75" i="4"/>
  <c r="O75" i="4"/>
  <c r="P75" i="4"/>
  <c r="I76" i="4"/>
  <c r="J76" i="4"/>
  <c r="K76" i="4"/>
  <c r="N76" i="4"/>
  <c r="O76" i="4"/>
  <c r="P76" i="4"/>
  <c r="I77" i="4"/>
  <c r="J77" i="4"/>
  <c r="K77" i="4"/>
  <c r="N77" i="4"/>
  <c r="O77" i="4"/>
  <c r="P77" i="4"/>
  <c r="I78" i="4"/>
  <c r="J78" i="4"/>
  <c r="K78" i="4"/>
  <c r="N78" i="4"/>
  <c r="O78" i="4"/>
  <c r="P78" i="4"/>
  <c r="I79" i="4"/>
  <c r="J79" i="4"/>
  <c r="K79" i="4"/>
  <c r="N79" i="4"/>
  <c r="O79" i="4"/>
  <c r="P79" i="4"/>
  <c r="I80" i="4"/>
  <c r="J80" i="4"/>
  <c r="K80" i="4"/>
  <c r="N80" i="4"/>
  <c r="O80" i="4"/>
  <c r="P80" i="4"/>
  <c r="I81" i="4"/>
  <c r="J81" i="4"/>
  <c r="K81" i="4"/>
  <c r="N81" i="4"/>
  <c r="O81" i="4"/>
  <c r="P81" i="4"/>
  <c r="I82" i="4"/>
  <c r="J82" i="4"/>
  <c r="K82" i="4"/>
  <c r="N82" i="4"/>
  <c r="O82" i="4"/>
  <c r="P82" i="4"/>
  <c r="I83" i="4"/>
  <c r="J83" i="4"/>
  <c r="K83" i="4"/>
  <c r="N83" i="4"/>
  <c r="O83" i="4"/>
  <c r="P83" i="4"/>
  <c r="I84" i="4"/>
  <c r="J84" i="4"/>
  <c r="K84" i="4"/>
  <c r="N84" i="4"/>
  <c r="O84" i="4"/>
  <c r="P84" i="4"/>
  <c r="I85" i="4"/>
  <c r="J85" i="4"/>
  <c r="K85" i="4"/>
  <c r="N85" i="4"/>
  <c r="O85" i="4"/>
  <c r="P85" i="4"/>
  <c r="I86" i="4"/>
  <c r="J86" i="4"/>
  <c r="K86" i="4"/>
  <c r="N86" i="4"/>
  <c r="O86" i="4"/>
  <c r="P86" i="4"/>
  <c r="I87" i="4"/>
  <c r="J87" i="4"/>
  <c r="K87" i="4"/>
  <c r="N87" i="4"/>
  <c r="O87" i="4"/>
  <c r="P87" i="4"/>
  <c r="I88" i="4"/>
  <c r="J88" i="4"/>
  <c r="K88" i="4"/>
  <c r="N88" i="4"/>
  <c r="O88" i="4"/>
  <c r="P88" i="4"/>
  <c r="I89" i="4"/>
  <c r="J89" i="4"/>
  <c r="K89" i="4"/>
  <c r="N89" i="4"/>
  <c r="O89" i="4"/>
  <c r="P89" i="4"/>
  <c r="I90" i="4"/>
  <c r="J90" i="4"/>
  <c r="K90" i="4"/>
  <c r="N90" i="4"/>
  <c r="O90" i="4"/>
  <c r="P90" i="4"/>
  <c r="I91" i="4"/>
  <c r="J91" i="4"/>
  <c r="K91" i="4"/>
  <c r="N91" i="4"/>
  <c r="O91" i="4"/>
  <c r="P91" i="4"/>
  <c r="I92" i="4"/>
  <c r="J92" i="4"/>
  <c r="K92" i="4"/>
  <c r="N92" i="4"/>
  <c r="O92" i="4"/>
  <c r="P92" i="4"/>
  <c r="I93" i="4"/>
  <c r="J93" i="4"/>
  <c r="K93" i="4"/>
  <c r="N93" i="4"/>
  <c r="O93" i="4"/>
  <c r="P93" i="4"/>
  <c r="I94" i="4"/>
  <c r="J94" i="4"/>
  <c r="K94" i="4"/>
  <c r="N94" i="4"/>
  <c r="O94" i="4"/>
  <c r="P94" i="4"/>
  <c r="I95" i="4"/>
  <c r="J95" i="4"/>
  <c r="K95" i="4"/>
  <c r="N95" i="4"/>
  <c r="O95" i="4"/>
  <c r="P95" i="4"/>
  <c r="I96" i="4"/>
  <c r="J96" i="4"/>
  <c r="K96" i="4"/>
  <c r="N96" i="4"/>
  <c r="O96" i="4"/>
  <c r="P96" i="4"/>
  <c r="I97" i="4"/>
  <c r="J97" i="4"/>
  <c r="K97" i="4"/>
  <c r="N97" i="4"/>
  <c r="O97" i="4"/>
  <c r="P97" i="4"/>
  <c r="I98" i="4"/>
  <c r="J98" i="4"/>
  <c r="K98" i="4"/>
  <c r="N98" i="4"/>
  <c r="O98" i="4"/>
  <c r="P98" i="4"/>
  <c r="I99" i="4"/>
  <c r="J99" i="4"/>
  <c r="K99" i="4"/>
  <c r="N99" i="4"/>
  <c r="O99" i="4"/>
  <c r="P99" i="4"/>
  <c r="I100" i="4"/>
  <c r="J100" i="4"/>
  <c r="K100" i="4"/>
  <c r="N100" i="4"/>
  <c r="O100" i="4"/>
  <c r="P100" i="4"/>
  <c r="I101" i="4"/>
  <c r="J101" i="4"/>
  <c r="K101" i="4"/>
  <c r="N101" i="4"/>
  <c r="O101" i="4"/>
  <c r="P101" i="4"/>
  <c r="I102" i="4"/>
  <c r="J102" i="4"/>
  <c r="K102" i="4"/>
  <c r="N102" i="4"/>
  <c r="O102" i="4"/>
  <c r="P102" i="4"/>
  <c r="I103" i="4"/>
  <c r="J103" i="4"/>
  <c r="K103" i="4"/>
  <c r="N103" i="4"/>
  <c r="O103" i="4"/>
  <c r="P103" i="4"/>
  <c r="I104" i="4"/>
  <c r="J104" i="4"/>
  <c r="K104" i="4"/>
  <c r="N104" i="4"/>
  <c r="O104" i="4"/>
  <c r="P104" i="4"/>
  <c r="I105" i="4"/>
  <c r="J105" i="4"/>
  <c r="K105" i="4"/>
  <c r="N105" i="4"/>
  <c r="O105" i="4"/>
  <c r="P105" i="4"/>
  <c r="I106" i="4"/>
  <c r="J106" i="4"/>
  <c r="K106" i="4"/>
  <c r="N106" i="4"/>
  <c r="O106" i="4"/>
  <c r="P106" i="4"/>
  <c r="I107" i="4"/>
  <c r="J107" i="4"/>
  <c r="K107" i="4"/>
  <c r="N107" i="4"/>
  <c r="O107" i="4"/>
  <c r="P107" i="4"/>
  <c r="I108" i="4"/>
  <c r="J108" i="4"/>
  <c r="K108" i="4"/>
  <c r="N108" i="4"/>
  <c r="O108" i="4"/>
  <c r="P108" i="4"/>
  <c r="I109" i="4"/>
  <c r="J109" i="4"/>
  <c r="K109" i="4"/>
  <c r="N109" i="4"/>
  <c r="O109" i="4"/>
  <c r="P109" i="4"/>
  <c r="I110" i="4"/>
  <c r="J110" i="4"/>
  <c r="K110" i="4"/>
  <c r="N110" i="4"/>
  <c r="O110" i="4"/>
  <c r="P110" i="4"/>
  <c r="I111" i="4"/>
  <c r="J111" i="4"/>
  <c r="K111" i="4"/>
  <c r="N111" i="4"/>
  <c r="O111" i="4"/>
  <c r="P111" i="4"/>
  <c r="I112" i="4"/>
  <c r="J112" i="4"/>
  <c r="K112" i="4"/>
  <c r="N112" i="4"/>
  <c r="O112" i="4"/>
  <c r="P112" i="4"/>
  <c r="I113" i="4"/>
  <c r="J113" i="4"/>
  <c r="K113" i="4"/>
  <c r="N113" i="4"/>
  <c r="O113" i="4"/>
  <c r="P113" i="4"/>
  <c r="I114" i="4"/>
  <c r="J114" i="4"/>
  <c r="K114" i="4"/>
  <c r="N114" i="4"/>
  <c r="O114" i="4"/>
  <c r="P114" i="4"/>
  <c r="I115" i="4"/>
  <c r="J115" i="4"/>
  <c r="K115" i="4"/>
  <c r="N115" i="4"/>
  <c r="O115" i="4"/>
  <c r="P115" i="4"/>
  <c r="I116" i="4"/>
  <c r="J116" i="4"/>
  <c r="K116" i="4"/>
  <c r="N116" i="4"/>
  <c r="O116" i="4"/>
  <c r="P116" i="4"/>
  <c r="I117" i="4"/>
  <c r="J117" i="4"/>
  <c r="K117" i="4"/>
  <c r="N117" i="4"/>
  <c r="O117" i="4"/>
  <c r="P117" i="4"/>
  <c r="I118" i="4"/>
  <c r="J118" i="4"/>
  <c r="K118" i="4"/>
  <c r="N118" i="4"/>
  <c r="O118" i="4"/>
  <c r="P118" i="4"/>
  <c r="I119" i="4"/>
  <c r="J119" i="4"/>
  <c r="K119" i="4"/>
  <c r="N119" i="4"/>
  <c r="O119" i="4"/>
  <c r="P119" i="4"/>
  <c r="I120" i="4"/>
  <c r="J120" i="4"/>
  <c r="K120" i="4"/>
  <c r="N120" i="4"/>
  <c r="O120" i="4"/>
  <c r="P120" i="4"/>
  <c r="I121" i="4"/>
  <c r="J121" i="4"/>
  <c r="K121" i="4"/>
  <c r="N121" i="4"/>
  <c r="O121" i="4"/>
  <c r="P121" i="4"/>
  <c r="I122" i="4"/>
  <c r="J122" i="4"/>
  <c r="K122" i="4"/>
  <c r="N122" i="4"/>
  <c r="O122" i="4"/>
  <c r="P122" i="4"/>
  <c r="I123" i="4"/>
  <c r="J123" i="4"/>
  <c r="K123" i="4"/>
  <c r="N123" i="4"/>
  <c r="O123" i="4"/>
  <c r="P123" i="4"/>
  <c r="I124" i="4"/>
  <c r="J124" i="4"/>
  <c r="K124" i="4"/>
  <c r="N124" i="4"/>
  <c r="O124" i="4"/>
  <c r="P124" i="4"/>
  <c r="I125" i="4"/>
  <c r="J125" i="4"/>
  <c r="K125" i="4"/>
  <c r="N125" i="4"/>
  <c r="O125" i="4"/>
  <c r="P125" i="4"/>
  <c r="I126" i="4"/>
  <c r="J126" i="4"/>
  <c r="K126" i="4"/>
  <c r="N126" i="4"/>
  <c r="O126" i="4"/>
  <c r="P126" i="4"/>
  <c r="I127" i="4"/>
  <c r="J127" i="4"/>
  <c r="K127" i="4"/>
  <c r="N127" i="4"/>
  <c r="O127" i="4"/>
  <c r="P127" i="4"/>
  <c r="I128" i="4"/>
  <c r="J128" i="4"/>
  <c r="K128" i="4"/>
  <c r="N128" i="4"/>
  <c r="O128" i="4"/>
  <c r="P128" i="4"/>
  <c r="I129" i="4"/>
  <c r="J129" i="4"/>
  <c r="K129" i="4"/>
  <c r="N129" i="4"/>
  <c r="O129" i="4"/>
  <c r="P129" i="4"/>
  <c r="I130" i="4"/>
  <c r="J130" i="4"/>
  <c r="K130" i="4"/>
  <c r="N130" i="4"/>
  <c r="O130" i="4"/>
  <c r="P130" i="4"/>
  <c r="I131" i="4"/>
  <c r="J131" i="4"/>
  <c r="K131" i="4"/>
  <c r="N131" i="4"/>
  <c r="O131" i="4"/>
  <c r="P131" i="4"/>
  <c r="I132" i="4"/>
  <c r="J132" i="4"/>
  <c r="K132" i="4"/>
  <c r="N132" i="4"/>
  <c r="O132" i="4"/>
  <c r="P132" i="4"/>
  <c r="I133" i="4"/>
  <c r="J133" i="4"/>
  <c r="K133" i="4"/>
  <c r="N133" i="4"/>
  <c r="O133" i="4"/>
  <c r="P133" i="4"/>
  <c r="I134" i="4"/>
  <c r="J134" i="4"/>
  <c r="K134" i="4"/>
  <c r="N134" i="4"/>
  <c r="O134" i="4"/>
  <c r="P134" i="4"/>
  <c r="I135" i="4"/>
  <c r="J135" i="4"/>
  <c r="K135" i="4"/>
  <c r="N135" i="4"/>
  <c r="O135" i="4"/>
  <c r="P135" i="4"/>
  <c r="I136" i="4"/>
  <c r="J136" i="4"/>
  <c r="K136" i="4"/>
  <c r="N136" i="4"/>
  <c r="O136" i="4"/>
  <c r="P136" i="4"/>
  <c r="I137" i="4"/>
  <c r="J137" i="4"/>
  <c r="K137" i="4"/>
  <c r="N137" i="4"/>
  <c r="O137" i="4"/>
  <c r="P137" i="4"/>
  <c r="I138" i="4"/>
  <c r="J138" i="4"/>
  <c r="K138" i="4"/>
  <c r="N138" i="4"/>
  <c r="O138" i="4"/>
  <c r="P138" i="4"/>
  <c r="I139" i="4"/>
  <c r="J139" i="4"/>
  <c r="K139" i="4"/>
  <c r="N139" i="4"/>
  <c r="O139" i="4"/>
  <c r="P139" i="4"/>
  <c r="I140" i="4"/>
  <c r="J140" i="4"/>
  <c r="K140" i="4"/>
  <c r="N140" i="4"/>
  <c r="O140" i="4"/>
  <c r="P140" i="4"/>
  <c r="I141" i="4"/>
  <c r="J141" i="4"/>
  <c r="K141" i="4"/>
  <c r="N141" i="4"/>
  <c r="O141" i="4"/>
  <c r="P141" i="4"/>
  <c r="I142" i="4"/>
  <c r="J142" i="4"/>
  <c r="K142" i="4"/>
  <c r="N142" i="4"/>
  <c r="O142" i="4"/>
  <c r="P142" i="4"/>
  <c r="I143" i="4"/>
  <c r="J143" i="4"/>
  <c r="K143" i="4"/>
  <c r="N143" i="4"/>
  <c r="O143" i="4"/>
  <c r="P143" i="4"/>
  <c r="I144" i="4"/>
  <c r="J144" i="4"/>
  <c r="K144" i="4"/>
  <c r="N144" i="4"/>
  <c r="O144" i="4"/>
  <c r="P144" i="4"/>
  <c r="I145" i="4"/>
  <c r="J145" i="4"/>
  <c r="K145" i="4"/>
  <c r="N145" i="4"/>
  <c r="O145" i="4"/>
  <c r="P145" i="4"/>
  <c r="I146" i="4"/>
  <c r="J146" i="4"/>
  <c r="K146" i="4"/>
  <c r="N146" i="4"/>
  <c r="O146" i="4"/>
  <c r="P146" i="4"/>
  <c r="I147" i="4"/>
  <c r="J147" i="4"/>
  <c r="K147" i="4"/>
  <c r="N147" i="4"/>
  <c r="O147" i="4"/>
  <c r="P147" i="4"/>
  <c r="I148" i="4"/>
  <c r="J148" i="4"/>
  <c r="K148" i="4"/>
  <c r="N148" i="4"/>
  <c r="O148" i="4"/>
  <c r="P148" i="4"/>
  <c r="I149" i="4"/>
  <c r="J149" i="4"/>
  <c r="K149" i="4"/>
  <c r="N149" i="4"/>
  <c r="O149" i="4"/>
  <c r="P149" i="4"/>
  <c r="I150" i="4"/>
  <c r="J150" i="4"/>
  <c r="K150" i="4"/>
  <c r="N150" i="4"/>
  <c r="O150" i="4"/>
  <c r="P150" i="4"/>
  <c r="I151" i="4"/>
  <c r="J151" i="4"/>
  <c r="K151" i="4"/>
  <c r="N151" i="4"/>
  <c r="O151" i="4"/>
  <c r="P151" i="4"/>
  <c r="I152" i="4"/>
  <c r="J152" i="4"/>
  <c r="K152" i="4"/>
  <c r="N152" i="4"/>
  <c r="O152" i="4"/>
  <c r="P152" i="4"/>
  <c r="I153" i="4"/>
  <c r="J153" i="4"/>
  <c r="K153" i="4"/>
  <c r="N153" i="4"/>
  <c r="O153" i="4"/>
  <c r="P153" i="4"/>
  <c r="I154" i="4"/>
  <c r="J154" i="4"/>
  <c r="K154" i="4"/>
  <c r="N154" i="4"/>
  <c r="O154" i="4"/>
  <c r="P154" i="4"/>
  <c r="I155" i="4"/>
  <c r="J155" i="4"/>
  <c r="K155" i="4"/>
  <c r="N155" i="4"/>
  <c r="O155" i="4"/>
  <c r="P155" i="4"/>
  <c r="I156" i="4"/>
  <c r="J156" i="4"/>
  <c r="K156" i="4"/>
  <c r="N156" i="4"/>
  <c r="O156" i="4"/>
  <c r="P156" i="4"/>
  <c r="I157" i="4"/>
  <c r="J157" i="4"/>
  <c r="K157" i="4"/>
  <c r="N157" i="4"/>
  <c r="O157" i="4"/>
  <c r="P157" i="4"/>
  <c r="I158" i="4"/>
  <c r="J158" i="4"/>
  <c r="K158" i="4"/>
  <c r="N158" i="4"/>
  <c r="O158" i="4"/>
  <c r="P158" i="4"/>
  <c r="I159" i="4"/>
  <c r="J159" i="4"/>
  <c r="K159" i="4"/>
  <c r="N159" i="4"/>
  <c r="O159" i="4"/>
  <c r="P159" i="4"/>
  <c r="I160" i="4"/>
  <c r="J160" i="4"/>
  <c r="K160" i="4"/>
  <c r="N160" i="4"/>
  <c r="O160" i="4"/>
  <c r="P160" i="4"/>
  <c r="I161" i="4"/>
  <c r="J161" i="4"/>
  <c r="K161" i="4"/>
  <c r="N161" i="4"/>
  <c r="O161" i="4"/>
  <c r="P161" i="4"/>
  <c r="I162" i="4"/>
  <c r="J162" i="4"/>
  <c r="K162" i="4"/>
  <c r="N162" i="4"/>
  <c r="O162" i="4"/>
  <c r="P162" i="4"/>
  <c r="I163" i="4"/>
  <c r="J163" i="4"/>
  <c r="K163" i="4"/>
  <c r="N163" i="4"/>
  <c r="O163" i="4"/>
  <c r="P163" i="4"/>
  <c r="I164" i="4"/>
  <c r="J164" i="4"/>
  <c r="K164" i="4"/>
  <c r="N164" i="4"/>
  <c r="O164" i="4"/>
  <c r="P164" i="4"/>
  <c r="I165" i="4"/>
  <c r="J165" i="4"/>
  <c r="K165" i="4"/>
  <c r="N165" i="4"/>
  <c r="O165" i="4"/>
  <c r="P165" i="4"/>
  <c r="I166" i="4"/>
  <c r="J166" i="4"/>
  <c r="K166" i="4"/>
  <c r="N166" i="4"/>
  <c r="O166" i="4"/>
  <c r="P166" i="4"/>
  <c r="I167" i="4"/>
  <c r="J167" i="4"/>
  <c r="K167" i="4"/>
  <c r="N167" i="4"/>
  <c r="O167" i="4"/>
  <c r="P167" i="4"/>
  <c r="I168" i="4"/>
  <c r="J168" i="4"/>
  <c r="K168" i="4"/>
  <c r="N168" i="4"/>
  <c r="O168" i="4"/>
  <c r="P168" i="4"/>
  <c r="I169" i="4"/>
  <c r="J169" i="4"/>
  <c r="K169" i="4"/>
  <c r="N169" i="4"/>
  <c r="O169" i="4"/>
  <c r="P169" i="4"/>
  <c r="I170" i="4"/>
  <c r="J170" i="4"/>
  <c r="K170" i="4"/>
  <c r="N170" i="4"/>
  <c r="O170" i="4"/>
  <c r="P170" i="4"/>
  <c r="I171" i="4"/>
  <c r="J171" i="4"/>
  <c r="K171" i="4"/>
  <c r="N171" i="4"/>
  <c r="O171" i="4"/>
  <c r="P171" i="4"/>
  <c r="I172" i="4"/>
  <c r="J172" i="4"/>
  <c r="K172" i="4"/>
  <c r="N172" i="4"/>
  <c r="O172" i="4"/>
  <c r="P172" i="4"/>
  <c r="I173" i="4"/>
  <c r="J173" i="4"/>
  <c r="K173" i="4"/>
  <c r="N173" i="4"/>
  <c r="O173" i="4"/>
  <c r="P173" i="4"/>
  <c r="I174" i="4"/>
  <c r="J174" i="4"/>
  <c r="K174" i="4"/>
  <c r="N174" i="4"/>
  <c r="O174" i="4"/>
  <c r="P174" i="4"/>
  <c r="I175" i="4"/>
  <c r="J175" i="4"/>
  <c r="K175" i="4"/>
  <c r="N175" i="4"/>
  <c r="O175" i="4"/>
  <c r="P175" i="4"/>
  <c r="I176" i="4"/>
  <c r="J176" i="4"/>
  <c r="K176" i="4"/>
  <c r="N176" i="4"/>
  <c r="O176" i="4"/>
  <c r="P176" i="4"/>
  <c r="I177" i="4"/>
  <c r="J177" i="4"/>
  <c r="K177" i="4"/>
  <c r="N177" i="4"/>
  <c r="O177" i="4"/>
  <c r="P177" i="4"/>
  <c r="I178" i="4"/>
  <c r="J178" i="4"/>
  <c r="K178" i="4"/>
  <c r="N178" i="4"/>
  <c r="O178" i="4"/>
  <c r="P178" i="4"/>
  <c r="I179" i="4"/>
  <c r="J179" i="4"/>
  <c r="K179" i="4"/>
  <c r="N179" i="4"/>
  <c r="O179" i="4"/>
  <c r="P179" i="4"/>
  <c r="I180" i="4"/>
  <c r="J180" i="4"/>
  <c r="K180" i="4"/>
  <c r="N180" i="4"/>
  <c r="O180" i="4"/>
  <c r="P180" i="4"/>
  <c r="I181" i="4"/>
  <c r="J181" i="4"/>
  <c r="K181" i="4"/>
  <c r="N181" i="4"/>
  <c r="O181" i="4"/>
  <c r="P181" i="4"/>
  <c r="I182" i="4"/>
  <c r="J182" i="4"/>
  <c r="K182" i="4"/>
  <c r="N182" i="4"/>
  <c r="O182" i="4"/>
  <c r="P182" i="4"/>
  <c r="I183" i="4"/>
  <c r="J183" i="4"/>
  <c r="K183" i="4"/>
  <c r="N183" i="4"/>
  <c r="O183" i="4"/>
  <c r="P183" i="4"/>
  <c r="I184" i="4"/>
  <c r="J184" i="4"/>
  <c r="K184" i="4"/>
  <c r="N184" i="4"/>
  <c r="O184" i="4"/>
  <c r="P184" i="4"/>
  <c r="I185" i="4"/>
  <c r="J185" i="4"/>
  <c r="K185" i="4"/>
  <c r="N185" i="4"/>
  <c r="O185" i="4"/>
  <c r="P185" i="4"/>
  <c r="I186" i="4"/>
  <c r="J186" i="4"/>
  <c r="K186" i="4"/>
  <c r="N186" i="4"/>
  <c r="O186" i="4"/>
  <c r="P186" i="4"/>
  <c r="I187" i="4"/>
  <c r="J187" i="4"/>
  <c r="K187" i="4"/>
  <c r="N187" i="4"/>
  <c r="O187" i="4"/>
  <c r="P187" i="4"/>
  <c r="I188" i="4"/>
  <c r="J188" i="4"/>
  <c r="K188" i="4"/>
  <c r="N188" i="4"/>
  <c r="O188" i="4"/>
  <c r="P188" i="4"/>
  <c r="I189" i="4"/>
  <c r="J189" i="4"/>
  <c r="K189" i="4"/>
  <c r="N189" i="4"/>
  <c r="O189" i="4"/>
  <c r="P189" i="4"/>
  <c r="I190" i="4"/>
  <c r="J190" i="4"/>
  <c r="K190" i="4"/>
  <c r="N190" i="4"/>
  <c r="O190" i="4"/>
  <c r="P190" i="4"/>
  <c r="I191" i="4"/>
  <c r="J191" i="4"/>
  <c r="K191" i="4"/>
  <c r="N191" i="4"/>
  <c r="O191" i="4"/>
  <c r="P191" i="4"/>
  <c r="I192" i="4"/>
  <c r="J192" i="4"/>
  <c r="K192" i="4"/>
  <c r="N192" i="4"/>
  <c r="O192" i="4"/>
  <c r="P192" i="4"/>
  <c r="I193" i="4"/>
  <c r="J193" i="4"/>
  <c r="K193" i="4"/>
  <c r="N193" i="4"/>
  <c r="O193" i="4"/>
  <c r="P193" i="4"/>
  <c r="I194" i="4"/>
  <c r="J194" i="4"/>
  <c r="K194" i="4"/>
  <c r="N194" i="4"/>
  <c r="O194" i="4"/>
  <c r="P194" i="4"/>
  <c r="I195" i="4"/>
  <c r="J195" i="4"/>
  <c r="K195" i="4"/>
  <c r="N195" i="4"/>
  <c r="O195" i="4"/>
  <c r="P195" i="4"/>
  <c r="I196" i="4"/>
  <c r="J196" i="4"/>
  <c r="K196" i="4"/>
  <c r="N196" i="4"/>
  <c r="O196" i="4"/>
  <c r="P196" i="4"/>
  <c r="I197" i="4"/>
  <c r="J197" i="4"/>
  <c r="K197" i="4"/>
  <c r="N197" i="4"/>
  <c r="O197" i="4"/>
  <c r="P197" i="4"/>
  <c r="I198" i="4"/>
  <c r="J198" i="4"/>
  <c r="K198" i="4"/>
  <c r="N198" i="4"/>
  <c r="O198" i="4"/>
  <c r="P198" i="4"/>
  <c r="I199" i="4"/>
  <c r="J199" i="4"/>
  <c r="K199" i="4"/>
  <c r="N199" i="4"/>
  <c r="O199" i="4"/>
  <c r="P199" i="4"/>
  <c r="I200" i="4"/>
  <c r="J200" i="4"/>
  <c r="K200" i="4"/>
  <c r="N200" i="4"/>
  <c r="O200" i="4"/>
  <c r="P200" i="4"/>
  <c r="I201" i="4"/>
  <c r="J201" i="4"/>
  <c r="K201" i="4"/>
  <c r="N201" i="4"/>
  <c r="O201" i="4"/>
  <c r="P201" i="4"/>
  <c r="I202" i="4"/>
  <c r="J202" i="4"/>
  <c r="K202" i="4"/>
  <c r="N202" i="4"/>
  <c r="O202" i="4"/>
  <c r="P202" i="4"/>
  <c r="I203" i="4"/>
  <c r="J203" i="4"/>
  <c r="K203" i="4"/>
  <c r="N203" i="4"/>
  <c r="O203" i="4"/>
  <c r="P203" i="4"/>
  <c r="I204" i="4"/>
  <c r="J204" i="4"/>
  <c r="K204" i="4"/>
  <c r="N204" i="4"/>
  <c r="O204" i="4"/>
  <c r="P204" i="4"/>
  <c r="I205" i="4"/>
  <c r="J205" i="4"/>
  <c r="K205" i="4"/>
  <c r="N205" i="4"/>
  <c r="O205" i="4"/>
  <c r="P205" i="4"/>
  <c r="I206" i="4"/>
  <c r="J206" i="4"/>
  <c r="K206" i="4"/>
  <c r="N206" i="4"/>
  <c r="O206" i="4"/>
  <c r="P206" i="4"/>
  <c r="I207" i="4"/>
  <c r="J207" i="4"/>
  <c r="K207" i="4"/>
  <c r="N207" i="4"/>
  <c r="O207" i="4"/>
  <c r="P207" i="4"/>
  <c r="I208" i="4"/>
  <c r="J208" i="4"/>
  <c r="K208" i="4"/>
  <c r="N208" i="4"/>
  <c r="O208" i="4"/>
  <c r="P208" i="4"/>
  <c r="I209" i="4"/>
  <c r="J209" i="4"/>
  <c r="K209" i="4"/>
  <c r="N209" i="4"/>
  <c r="O209" i="4"/>
  <c r="P209" i="4"/>
  <c r="I210" i="4"/>
  <c r="J210" i="4"/>
  <c r="K210" i="4"/>
  <c r="N210" i="4"/>
  <c r="O210" i="4"/>
  <c r="P210" i="4"/>
  <c r="I211" i="4"/>
  <c r="J211" i="4"/>
  <c r="K211" i="4"/>
  <c r="N211" i="4"/>
  <c r="O211" i="4"/>
  <c r="P211" i="4"/>
  <c r="I212" i="4"/>
  <c r="J212" i="4"/>
  <c r="K212" i="4"/>
  <c r="N212" i="4"/>
  <c r="O212" i="4"/>
  <c r="P212" i="4"/>
  <c r="I213" i="4"/>
  <c r="J213" i="4"/>
  <c r="K213" i="4"/>
  <c r="N213" i="4"/>
  <c r="O213" i="4"/>
  <c r="P213" i="4"/>
  <c r="I214" i="4"/>
  <c r="J214" i="4"/>
  <c r="K214" i="4"/>
  <c r="N214" i="4"/>
  <c r="O214" i="4"/>
  <c r="P214" i="4"/>
  <c r="I215" i="4"/>
  <c r="J215" i="4"/>
  <c r="K215" i="4"/>
  <c r="N215" i="4"/>
  <c r="O215" i="4"/>
  <c r="P215" i="4"/>
  <c r="I216" i="4"/>
  <c r="J216" i="4"/>
  <c r="K216" i="4"/>
  <c r="N216" i="4"/>
  <c r="O216" i="4"/>
  <c r="P216" i="4"/>
  <c r="I217" i="4"/>
  <c r="J217" i="4"/>
  <c r="K217" i="4"/>
  <c r="N217" i="4"/>
  <c r="O217" i="4"/>
  <c r="P217" i="4"/>
  <c r="I218" i="4"/>
  <c r="J218" i="4"/>
  <c r="K218" i="4"/>
  <c r="N218" i="4"/>
  <c r="O218" i="4"/>
  <c r="P218" i="4"/>
  <c r="I219" i="4"/>
  <c r="J219" i="4"/>
  <c r="K219" i="4"/>
  <c r="N219" i="4"/>
  <c r="O219" i="4"/>
  <c r="P219" i="4"/>
  <c r="I220" i="4"/>
  <c r="J220" i="4"/>
  <c r="K220" i="4"/>
  <c r="N220" i="4"/>
  <c r="O220" i="4"/>
  <c r="P220" i="4"/>
  <c r="I221" i="4"/>
  <c r="J221" i="4"/>
  <c r="K221" i="4"/>
  <c r="N221" i="4"/>
  <c r="O221" i="4"/>
  <c r="P221" i="4"/>
  <c r="I222" i="4"/>
  <c r="J222" i="4"/>
  <c r="K222" i="4"/>
  <c r="N222" i="4"/>
  <c r="O222" i="4"/>
  <c r="P222" i="4"/>
  <c r="I223" i="4"/>
  <c r="J223" i="4"/>
  <c r="K223" i="4"/>
  <c r="N223" i="4"/>
  <c r="O223" i="4"/>
  <c r="P223" i="4"/>
  <c r="I224" i="4"/>
  <c r="J224" i="4"/>
  <c r="K224" i="4"/>
  <c r="N224" i="4"/>
  <c r="O224" i="4"/>
  <c r="P224" i="4"/>
  <c r="I225" i="4"/>
  <c r="J225" i="4"/>
  <c r="K225" i="4"/>
  <c r="N225" i="4"/>
  <c r="O225" i="4"/>
  <c r="P225" i="4"/>
  <c r="I226" i="4"/>
  <c r="J226" i="4"/>
  <c r="K226" i="4"/>
  <c r="N226" i="4"/>
  <c r="O226" i="4"/>
  <c r="P226" i="4"/>
  <c r="I227" i="4"/>
  <c r="J227" i="4"/>
  <c r="K227" i="4"/>
  <c r="N227" i="4"/>
  <c r="O227" i="4"/>
  <c r="P227" i="4"/>
  <c r="I228" i="4"/>
  <c r="J228" i="4"/>
  <c r="K228" i="4"/>
  <c r="N228" i="4"/>
  <c r="O228" i="4"/>
  <c r="P228" i="4"/>
  <c r="I229" i="4"/>
  <c r="J229" i="4"/>
  <c r="K229" i="4"/>
  <c r="N229" i="4"/>
  <c r="O229" i="4"/>
  <c r="P229" i="4"/>
  <c r="I230" i="4"/>
  <c r="J230" i="4"/>
  <c r="K230" i="4"/>
  <c r="N230" i="4"/>
  <c r="O230" i="4"/>
  <c r="P230" i="4"/>
  <c r="I231" i="4"/>
  <c r="J231" i="4"/>
  <c r="K231" i="4"/>
  <c r="N231" i="4"/>
  <c r="O231" i="4"/>
  <c r="P231" i="4"/>
  <c r="I232" i="4"/>
  <c r="J232" i="4"/>
  <c r="K232" i="4"/>
  <c r="N232" i="4"/>
  <c r="O232" i="4"/>
  <c r="P232" i="4"/>
  <c r="I233" i="4"/>
  <c r="J233" i="4"/>
  <c r="K233" i="4"/>
  <c r="N233" i="4"/>
  <c r="O233" i="4"/>
  <c r="P233" i="4"/>
  <c r="I234" i="4"/>
  <c r="J234" i="4"/>
  <c r="K234" i="4"/>
  <c r="N234" i="4"/>
  <c r="O234" i="4"/>
  <c r="P234" i="4"/>
  <c r="I235" i="4"/>
  <c r="J235" i="4"/>
  <c r="K235" i="4"/>
  <c r="N235" i="4"/>
  <c r="O235" i="4"/>
  <c r="P235" i="4"/>
  <c r="I236" i="4"/>
  <c r="J236" i="4"/>
  <c r="K236" i="4"/>
  <c r="N236" i="4"/>
  <c r="O236" i="4"/>
  <c r="P236" i="4"/>
  <c r="I237" i="4"/>
  <c r="J237" i="4"/>
  <c r="K237" i="4"/>
  <c r="N237" i="4"/>
  <c r="O237" i="4"/>
  <c r="P237" i="4"/>
  <c r="I238" i="4"/>
  <c r="J238" i="4"/>
  <c r="K238" i="4"/>
  <c r="N238" i="4"/>
  <c r="O238" i="4"/>
  <c r="P238" i="4"/>
  <c r="I239" i="4"/>
  <c r="J239" i="4"/>
  <c r="K239" i="4"/>
  <c r="N239" i="4"/>
  <c r="O239" i="4"/>
  <c r="P239" i="4"/>
  <c r="I240" i="4"/>
  <c r="J240" i="4"/>
  <c r="K240" i="4"/>
  <c r="N240" i="4"/>
  <c r="O240" i="4"/>
  <c r="P240" i="4"/>
  <c r="I241" i="4"/>
  <c r="J241" i="4"/>
  <c r="K241" i="4"/>
  <c r="N241" i="4"/>
  <c r="O241" i="4"/>
  <c r="P241" i="4"/>
  <c r="I242" i="4"/>
  <c r="J242" i="4"/>
  <c r="K242" i="4"/>
  <c r="N242" i="4"/>
  <c r="O242" i="4"/>
  <c r="P242" i="4"/>
  <c r="I243" i="4"/>
  <c r="J243" i="4"/>
  <c r="K243" i="4"/>
  <c r="N243" i="4"/>
  <c r="O243" i="4"/>
  <c r="P243" i="4"/>
  <c r="I244" i="4"/>
  <c r="J244" i="4"/>
  <c r="K244" i="4"/>
  <c r="N244" i="4"/>
  <c r="O244" i="4"/>
  <c r="P244" i="4"/>
  <c r="I245" i="4"/>
  <c r="J245" i="4"/>
  <c r="K245" i="4"/>
  <c r="N245" i="4"/>
  <c r="O245" i="4"/>
  <c r="P245" i="4"/>
  <c r="I246" i="4"/>
  <c r="J246" i="4"/>
  <c r="K246" i="4"/>
  <c r="N246" i="4"/>
  <c r="O246" i="4"/>
  <c r="P246" i="4"/>
  <c r="I247" i="4"/>
  <c r="J247" i="4"/>
  <c r="K247" i="4"/>
  <c r="N247" i="4"/>
  <c r="O247" i="4"/>
  <c r="P247" i="4"/>
  <c r="I248" i="4"/>
  <c r="J248" i="4"/>
  <c r="K248" i="4"/>
  <c r="N248" i="4"/>
  <c r="O248" i="4"/>
  <c r="P248" i="4"/>
  <c r="I249" i="4"/>
  <c r="J249" i="4"/>
  <c r="K249" i="4"/>
  <c r="N249" i="4"/>
  <c r="O249" i="4"/>
  <c r="P249" i="4"/>
  <c r="I250" i="4"/>
  <c r="J250" i="4"/>
  <c r="K250" i="4"/>
  <c r="N250" i="4"/>
  <c r="O250" i="4"/>
  <c r="P250" i="4"/>
  <c r="I251" i="4"/>
  <c r="J251" i="4"/>
  <c r="K251" i="4"/>
  <c r="N251" i="4"/>
  <c r="O251" i="4"/>
  <c r="P251" i="4"/>
  <c r="I252" i="4"/>
  <c r="J252" i="4"/>
  <c r="K252" i="4"/>
  <c r="N252" i="4"/>
  <c r="O252" i="4"/>
  <c r="P252" i="4"/>
  <c r="I253" i="4"/>
  <c r="J253" i="4"/>
  <c r="K253" i="4"/>
  <c r="N253" i="4"/>
  <c r="O253" i="4"/>
  <c r="P253" i="4"/>
  <c r="I254" i="4"/>
  <c r="J254" i="4"/>
  <c r="K254" i="4"/>
  <c r="N254" i="4"/>
  <c r="O254" i="4"/>
  <c r="P254" i="4"/>
  <c r="I255" i="4"/>
  <c r="J255" i="4"/>
  <c r="K255" i="4"/>
  <c r="N255" i="4"/>
  <c r="O255" i="4"/>
  <c r="P255" i="4"/>
  <c r="I256" i="4"/>
  <c r="J256" i="4"/>
  <c r="K256" i="4"/>
  <c r="N256" i="4"/>
  <c r="O256" i="4"/>
  <c r="P256" i="4"/>
  <c r="I257" i="4"/>
  <c r="J257" i="4"/>
  <c r="K257" i="4"/>
  <c r="N257" i="4"/>
  <c r="O257" i="4"/>
  <c r="P257" i="4"/>
  <c r="I258" i="4"/>
  <c r="J258" i="4"/>
  <c r="K258" i="4"/>
  <c r="N258" i="4"/>
  <c r="O258" i="4"/>
  <c r="P258" i="4"/>
  <c r="I259" i="4"/>
  <c r="J259" i="4"/>
  <c r="K259" i="4"/>
  <c r="N259" i="4"/>
  <c r="O259" i="4"/>
  <c r="P259" i="4"/>
  <c r="I260" i="4"/>
  <c r="J260" i="4"/>
  <c r="K260" i="4"/>
  <c r="N260" i="4"/>
  <c r="O260" i="4"/>
  <c r="P260" i="4"/>
  <c r="I261" i="4"/>
  <c r="J261" i="4"/>
  <c r="K261" i="4"/>
  <c r="N261" i="4"/>
  <c r="O261" i="4"/>
  <c r="P261" i="4"/>
  <c r="I262" i="4"/>
  <c r="J262" i="4"/>
  <c r="K262" i="4"/>
  <c r="N262" i="4"/>
  <c r="O262" i="4"/>
  <c r="P262" i="4"/>
  <c r="I263" i="4"/>
  <c r="J263" i="4"/>
  <c r="K263" i="4"/>
  <c r="N263" i="4"/>
  <c r="O263" i="4"/>
  <c r="P263" i="4"/>
  <c r="I264" i="4"/>
  <c r="J264" i="4"/>
  <c r="K264" i="4"/>
  <c r="N264" i="4"/>
  <c r="O264" i="4"/>
  <c r="P264" i="4"/>
  <c r="I265" i="4"/>
  <c r="J265" i="4"/>
  <c r="K265" i="4"/>
  <c r="N265" i="4"/>
  <c r="O265" i="4"/>
  <c r="P265" i="4"/>
  <c r="I266" i="4"/>
  <c r="J266" i="4"/>
  <c r="K266" i="4"/>
  <c r="N266" i="4"/>
  <c r="O266" i="4"/>
  <c r="P266" i="4"/>
  <c r="I267" i="4"/>
  <c r="J267" i="4"/>
  <c r="K267" i="4"/>
  <c r="N267" i="4"/>
  <c r="O267" i="4"/>
  <c r="P267" i="4"/>
  <c r="I268" i="4"/>
  <c r="J268" i="4"/>
  <c r="K268" i="4"/>
  <c r="N268" i="4"/>
  <c r="O268" i="4"/>
  <c r="P268" i="4"/>
  <c r="I269" i="4"/>
  <c r="J269" i="4"/>
  <c r="K269" i="4"/>
  <c r="N269" i="4"/>
  <c r="O269" i="4"/>
  <c r="P269" i="4"/>
  <c r="I270" i="4"/>
  <c r="J270" i="4"/>
  <c r="K270" i="4"/>
  <c r="N270" i="4"/>
  <c r="O270" i="4"/>
  <c r="P270" i="4"/>
  <c r="I271" i="4"/>
  <c r="J271" i="4"/>
  <c r="K271" i="4"/>
  <c r="N271" i="4"/>
  <c r="O271" i="4"/>
  <c r="P271" i="4"/>
  <c r="I272" i="4"/>
  <c r="J272" i="4"/>
  <c r="K272" i="4"/>
  <c r="N272" i="4"/>
  <c r="O272" i="4"/>
  <c r="P272" i="4"/>
  <c r="I273" i="4"/>
  <c r="J273" i="4"/>
  <c r="K273" i="4"/>
  <c r="N273" i="4"/>
  <c r="O273" i="4"/>
  <c r="P273" i="4"/>
  <c r="I274" i="4"/>
  <c r="J274" i="4"/>
  <c r="K274" i="4"/>
  <c r="N274" i="4"/>
  <c r="O274" i="4"/>
  <c r="P274" i="4"/>
  <c r="I275" i="4"/>
  <c r="J275" i="4"/>
  <c r="K275" i="4"/>
  <c r="N275" i="4"/>
  <c r="O275" i="4"/>
  <c r="P275" i="4"/>
  <c r="I276" i="4"/>
  <c r="J276" i="4"/>
  <c r="K276" i="4"/>
  <c r="N276" i="4"/>
  <c r="O276" i="4"/>
  <c r="P276" i="4"/>
  <c r="I277" i="4"/>
  <c r="J277" i="4"/>
  <c r="K277" i="4"/>
  <c r="N277" i="4"/>
  <c r="O277" i="4"/>
  <c r="P277" i="4"/>
  <c r="I278" i="4"/>
  <c r="J278" i="4"/>
  <c r="K278" i="4"/>
  <c r="N278" i="4"/>
  <c r="O278" i="4"/>
  <c r="P278" i="4"/>
  <c r="I279" i="4"/>
  <c r="J279" i="4"/>
  <c r="K279" i="4"/>
  <c r="N279" i="4"/>
  <c r="O279" i="4"/>
  <c r="P279" i="4"/>
  <c r="I280" i="4"/>
  <c r="J280" i="4"/>
  <c r="K280" i="4"/>
  <c r="N280" i="4"/>
  <c r="O280" i="4"/>
  <c r="P280" i="4"/>
  <c r="I281" i="4"/>
  <c r="J281" i="4"/>
  <c r="K281" i="4"/>
  <c r="N281" i="4"/>
  <c r="O281" i="4"/>
  <c r="P281" i="4"/>
  <c r="I282" i="4"/>
  <c r="J282" i="4"/>
  <c r="K282" i="4"/>
  <c r="N282" i="4"/>
  <c r="O282" i="4"/>
  <c r="P282" i="4"/>
  <c r="I283" i="4"/>
  <c r="J283" i="4"/>
  <c r="K283" i="4"/>
  <c r="N283" i="4"/>
  <c r="O283" i="4"/>
  <c r="P283" i="4"/>
  <c r="I284" i="4"/>
  <c r="J284" i="4"/>
  <c r="K284" i="4"/>
  <c r="N284" i="4"/>
  <c r="O284" i="4"/>
  <c r="P284" i="4"/>
  <c r="I285" i="4"/>
  <c r="J285" i="4"/>
  <c r="K285" i="4"/>
  <c r="N285" i="4"/>
  <c r="O285" i="4"/>
  <c r="P285" i="4"/>
  <c r="I286" i="4"/>
  <c r="J286" i="4"/>
  <c r="K286" i="4"/>
  <c r="N286" i="4"/>
  <c r="O286" i="4"/>
  <c r="P286" i="4"/>
  <c r="I287" i="4"/>
  <c r="J287" i="4"/>
  <c r="K287" i="4"/>
  <c r="N287" i="4"/>
  <c r="O287" i="4"/>
  <c r="P287" i="4"/>
  <c r="I288" i="4"/>
  <c r="J288" i="4"/>
  <c r="K288" i="4"/>
  <c r="N288" i="4"/>
  <c r="O288" i="4"/>
  <c r="P288" i="4"/>
  <c r="I289" i="4"/>
  <c r="J289" i="4"/>
  <c r="K289" i="4"/>
  <c r="N289" i="4"/>
  <c r="O289" i="4"/>
  <c r="P289" i="4"/>
  <c r="I290" i="4"/>
  <c r="J290" i="4"/>
  <c r="K290" i="4"/>
  <c r="N290" i="4"/>
  <c r="O290" i="4"/>
  <c r="P290" i="4"/>
  <c r="I291" i="4"/>
  <c r="J291" i="4"/>
  <c r="K291" i="4"/>
  <c r="N291" i="4"/>
  <c r="O291" i="4"/>
  <c r="P291" i="4"/>
  <c r="I292" i="4"/>
  <c r="J292" i="4"/>
  <c r="K292" i="4"/>
  <c r="N292" i="4"/>
  <c r="O292" i="4"/>
  <c r="P292" i="4"/>
  <c r="I293" i="4"/>
  <c r="J293" i="4"/>
  <c r="K293" i="4"/>
  <c r="N293" i="4"/>
  <c r="O293" i="4"/>
  <c r="P293" i="4"/>
  <c r="I294" i="4"/>
  <c r="J294" i="4"/>
  <c r="K294" i="4"/>
  <c r="N294" i="4"/>
  <c r="O294" i="4"/>
  <c r="P294" i="4"/>
  <c r="I295" i="4"/>
  <c r="J295" i="4"/>
  <c r="K295" i="4"/>
  <c r="N295" i="4"/>
  <c r="O295" i="4"/>
  <c r="P295" i="4"/>
  <c r="I296" i="4"/>
  <c r="J296" i="4"/>
  <c r="K296" i="4"/>
  <c r="N296" i="4"/>
  <c r="O296" i="4"/>
  <c r="P296" i="4"/>
  <c r="I297" i="4"/>
  <c r="J297" i="4"/>
  <c r="K297" i="4"/>
  <c r="N297" i="4"/>
  <c r="O297" i="4"/>
  <c r="P297" i="4"/>
  <c r="I298" i="4"/>
  <c r="J298" i="4"/>
  <c r="K298" i="4"/>
  <c r="N298" i="4"/>
  <c r="O298" i="4"/>
  <c r="P298" i="4"/>
  <c r="I299" i="4"/>
  <c r="J299" i="4"/>
  <c r="K299" i="4"/>
  <c r="N299" i="4"/>
  <c r="O299" i="4"/>
  <c r="P299" i="4"/>
  <c r="I300" i="4"/>
  <c r="J300" i="4"/>
  <c r="K300" i="4"/>
  <c r="N300" i="4"/>
  <c r="O300" i="4"/>
  <c r="P300" i="4"/>
  <c r="I301" i="4"/>
  <c r="J301" i="4"/>
  <c r="K301" i="4"/>
  <c r="N301" i="4"/>
  <c r="O301" i="4"/>
  <c r="P301" i="4"/>
  <c r="I302" i="4"/>
  <c r="J302" i="4"/>
  <c r="K302" i="4"/>
  <c r="N302" i="4"/>
  <c r="O302" i="4"/>
  <c r="P302" i="4"/>
  <c r="I303" i="4"/>
  <c r="J303" i="4"/>
  <c r="K303" i="4"/>
  <c r="N303" i="4"/>
  <c r="O303" i="4"/>
  <c r="P303" i="4"/>
  <c r="I304" i="4"/>
  <c r="J304" i="4"/>
  <c r="K304" i="4"/>
  <c r="N304" i="4"/>
  <c r="O304" i="4"/>
  <c r="P304" i="4"/>
  <c r="I305" i="4"/>
  <c r="J305" i="4"/>
  <c r="K305" i="4"/>
  <c r="N305" i="4"/>
  <c r="O305" i="4"/>
  <c r="P305" i="4"/>
  <c r="I306" i="4"/>
  <c r="J306" i="4"/>
  <c r="K306" i="4"/>
  <c r="N306" i="4"/>
  <c r="O306" i="4"/>
  <c r="P306" i="4"/>
  <c r="I307" i="4"/>
  <c r="J307" i="4"/>
  <c r="K307" i="4"/>
  <c r="N307" i="4"/>
  <c r="O307" i="4"/>
  <c r="P307" i="4"/>
  <c r="I308" i="4"/>
  <c r="J308" i="4"/>
  <c r="K308" i="4"/>
  <c r="N308" i="4"/>
  <c r="O308" i="4"/>
  <c r="P308" i="4"/>
  <c r="I309" i="4"/>
  <c r="J309" i="4"/>
  <c r="K309" i="4"/>
  <c r="N309" i="4"/>
  <c r="O309" i="4"/>
  <c r="P309" i="4"/>
  <c r="I310" i="4"/>
  <c r="J310" i="4"/>
  <c r="K310" i="4"/>
  <c r="N310" i="4"/>
  <c r="O310" i="4"/>
  <c r="P310" i="4"/>
  <c r="I311" i="4"/>
  <c r="J311" i="4"/>
  <c r="K311" i="4"/>
  <c r="N311" i="4"/>
  <c r="O311" i="4"/>
  <c r="P311" i="4"/>
  <c r="I312" i="4"/>
  <c r="J312" i="4"/>
  <c r="K312" i="4"/>
  <c r="N312" i="4"/>
  <c r="O312" i="4"/>
  <c r="P312" i="4"/>
  <c r="I313" i="4"/>
  <c r="J313" i="4"/>
  <c r="K313" i="4"/>
  <c r="N313" i="4"/>
  <c r="O313" i="4"/>
  <c r="P313" i="4"/>
  <c r="I314" i="4"/>
  <c r="J314" i="4"/>
  <c r="K314" i="4"/>
  <c r="N314" i="4"/>
  <c r="O314" i="4"/>
  <c r="P314" i="4"/>
  <c r="I315" i="4"/>
  <c r="J315" i="4"/>
  <c r="K315" i="4"/>
  <c r="N315" i="4"/>
  <c r="O315" i="4"/>
  <c r="P315" i="4"/>
  <c r="I316" i="4"/>
  <c r="J316" i="4"/>
  <c r="K316" i="4"/>
  <c r="N316" i="4"/>
  <c r="O316" i="4"/>
  <c r="P316" i="4"/>
  <c r="I317" i="4"/>
  <c r="J317" i="4"/>
  <c r="K317" i="4"/>
  <c r="N317" i="4"/>
  <c r="O317" i="4"/>
  <c r="P317" i="4"/>
  <c r="I318" i="4"/>
  <c r="J318" i="4"/>
  <c r="K318" i="4"/>
  <c r="N318" i="4"/>
  <c r="O318" i="4"/>
  <c r="P318" i="4"/>
  <c r="I319" i="4"/>
  <c r="J319" i="4"/>
  <c r="K319" i="4"/>
  <c r="N319" i="4"/>
  <c r="O319" i="4"/>
  <c r="P319" i="4"/>
  <c r="I320" i="4"/>
  <c r="J320" i="4"/>
  <c r="K320" i="4"/>
  <c r="N320" i="4"/>
  <c r="O320" i="4"/>
  <c r="P320" i="4"/>
  <c r="I321" i="4"/>
  <c r="J321" i="4"/>
  <c r="K321" i="4"/>
  <c r="N321" i="4"/>
  <c r="O321" i="4"/>
  <c r="P321" i="4"/>
  <c r="I322" i="4"/>
  <c r="J322" i="4"/>
  <c r="K322" i="4"/>
  <c r="N322" i="4"/>
  <c r="O322" i="4"/>
  <c r="P322" i="4"/>
  <c r="I323" i="4"/>
  <c r="J323" i="4"/>
  <c r="K323" i="4"/>
  <c r="N323" i="4"/>
  <c r="O323" i="4"/>
  <c r="P323" i="4"/>
  <c r="I324" i="4"/>
  <c r="J324" i="4"/>
  <c r="K324" i="4"/>
  <c r="N324" i="4"/>
  <c r="O324" i="4"/>
  <c r="P324" i="4"/>
  <c r="I325" i="4"/>
  <c r="J325" i="4"/>
  <c r="K325" i="4"/>
  <c r="N325" i="4"/>
  <c r="O325" i="4"/>
  <c r="P325" i="4"/>
  <c r="I326" i="4"/>
  <c r="J326" i="4"/>
  <c r="K326" i="4"/>
  <c r="N326" i="4"/>
  <c r="O326" i="4"/>
  <c r="P326" i="4"/>
  <c r="I327" i="4"/>
  <c r="J327" i="4"/>
  <c r="K327" i="4"/>
  <c r="N327" i="4"/>
  <c r="O327" i="4"/>
  <c r="P327" i="4"/>
  <c r="I328" i="4"/>
  <c r="J328" i="4"/>
  <c r="K328" i="4"/>
  <c r="N328" i="4"/>
  <c r="O328" i="4"/>
  <c r="P328" i="4"/>
  <c r="I329" i="4"/>
  <c r="J329" i="4"/>
  <c r="K329" i="4"/>
  <c r="N329" i="4"/>
  <c r="O329" i="4"/>
  <c r="P329" i="4"/>
  <c r="I330" i="4"/>
  <c r="J330" i="4"/>
  <c r="K330" i="4"/>
  <c r="N330" i="4"/>
  <c r="O330" i="4"/>
  <c r="P330" i="4"/>
  <c r="I331" i="4"/>
  <c r="J331" i="4"/>
  <c r="K331" i="4"/>
  <c r="N331" i="4"/>
  <c r="O331" i="4"/>
  <c r="P331" i="4"/>
  <c r="I332" i="4"/>
  <c r="J332" i="4"/>
  <c r="K332" i="4"/>
  <c r="N332" i="4"/>
  <c r="O332" i="4"/>
  <c r="P332" i="4"/>
  <c r="I333" i="4"/>
  <c r="J333" i="4"/>
  <c r="K333" i="4"/>
  <c r="N333" i="4"/>
  <c r="O333" i="4"/>
  <c r="P333" i="4"/>
  <c r="I334" i="4"/>
  <c r="J334" i="4"/>
  <c r="K334" i="4"/>
  <c r="N334" i="4"/>
  <c r="O334" i="4"/>
  <c r="P334" i="4"/>
  <c r="I335" i="4"/>
  <c r="J335" i="4"/>
  <c r="K335" i="4"/>
  <c r="N335" i="4"/>
  <c r="O335" i="4"/>
  <c r="P335" i="4"/>
  <c r="I336" i="4"/>
  <c r="J336" i="4"/>
  <c r="K336" i="4"/>
  <c r="N336" i="4"/>
  <c r="O336" i="4"/>
  <c r="P336" i="4"/>
  <c r="I337" i="4"/>
  <c r="J337" i="4"/>
  <c r="K337" i="4"/>
  <c r="N337" i="4"/>
  <c r="O337" i="4"/>
  <c r="P337" i="4"/>
  <c r="I338" i="4"/>
  <c r="J338" i="4"/>
  <c r="K338" i="4"/>
  <c r="N338" i="4"/>
  <c r="O338" i="4"/>
  <c r="P338" i="4"/>
  <c r="I339" i="4"/>
  <c r="J339" i="4"/>
  <c r="K339" i="4"/>
  <c r="N339" i="4"/>
  <c r="O339" i="4"/>
  <c r="P339" i="4"/>
  <c r="I340" i="4"/>
  <c r="J340" i="4"/>
  <c r="K340" i="4"/>
  <c r="N340" i="4"/>
  <c r="O340" i="4"/>
  <c r="P340" i="4"/>
  <c r="I341" i="4"/>
  <c r="J341" i="4"/>
  <c r="K341" i="4"/>
  <c r="N341" i="4"/>
  <c r="O341" i="4"/>
  <c r="P341" i="4"/>
  <c r="I342" i="4"/>
  <c r="J342" i="4"/>
  <c r="K342" i="4"/>
  <c r="N342" i="4"/>
  <c r="O342" i="4"/>
  <c r="P342" i="4"/>
  <c r="I343" i="4"/>
  <c r="J343" i="4"/>
  <c r="K343" i="4"/>
  <c r="N343" i="4"/>
  <c r="O343" i="4"/>
  <c r="P343" i="4"/>
  <c r="I344" i="4"/>
  <c r="J344" i="4"/>
  <c r="K344" i="4"/>
  <c r="N344" i="4"/>
  <c r="O344" i="4"/>
  <c r="P344" i="4"/>
  <c r="I345" i="4"/>
  <c r="J345" i="4"/>
  <c r="K345" i="4"/>
  <c r="N345" i="4"/>
  <c r="O345" i="4"/>
  <c r="P345" i="4"/>
  <c r="I346" i="4"/>
  <c r="J346" i="4"/>
  <c r="K346" i="4"/>
  <c r="N346" i="4"/>
  <c r="O346" i="4"/>
  <c r="P346" i="4"/>
  <c r="I347" i="4"/>
  <c r="J347" i="4"/>
  <c r="K347" i="4"/>
  <c r="N347" i="4"/>
  <c r="O347" i="4"/>
  <c r="P347" i="4"/>
  <c r="I348" i="4"/>
  <c r="J348" i="4"/>
  <c r="K348" i="4"/>
  <c r="N348" i="4"/>
  <c r="O348" i="4"/>
  <c r="P348" i="4"/>
  <c r="I349" i="4"/>
  <c r="J349" i="4"/>
  <c r="K349" i="4"/>
  <c r="N349" i="4"/>
  <c r="O349" i="4"/>
  <c r="P349" i="4"/>
  <c r="I350" i="4"/>
  <c r="J350" i="4"/>
  <c r="K350" i="4"/>
  <c r="N350" i="4"/>
  <c r="O350" i="4"/>
  <c r="P350" i="4"/>
  <c r="I351" i="4"/>
  <c r="J351" i="4"/>
  <c r="K351" i="4"/>
  <c r="N351" i="4"/>
  <c r="O351" i="4"/>
  <c r="P351" i="4"/>
  <c r="I352" i="4"/>
  <c r="J352" i="4"/>
  <c r="K352" i="4"/>
  <c r="N352" i="4"/>
  <c r="O352" i="4"/>
  <c r="P352" i="4"/>
  <c r="I353" i="4"/>
  <c r="J353" i="4"/>
  <c r="K353" i="4"/>
  <c r="N353" i="4"/>
  <c r="O353" i="4"/>
  <c r="P353" i="4"/>
  <c r="I354" i="4"/>
  <c r="J354" i="4"/>
  <c r="K354" i="4"/>
  <c r="N354" i="4"/>
  <c r="O354" i="4"/>
  <c r="P354" i="4"/>
  <c r="I355" i="4"/>
  <c r="J355" i="4"/>
  <c r="K355" i="4"/>
  <c r="N355" i="4"/>
  <c r="O355" i="4"/>
  <c r="P355" i="4"/>
  <c r="I356" i="4"/>
  <c r="J356" i="4"/>
  <c r="K356" i="4"/>
  <c r="N356" i="4"/>
  <c r="O356" i="4"/>
  <c r="P356" i="4"/>
  <c r="I357" i="4"/>
  <c r="J357" i="4"/>
  <c r="K357" i="4"/>
  <c r="N357" i="4"/>
  <c r="O357" i="4"/>
  <c r="P357" i="4"/>
  <c r="I358" i="4"/>
  <c r="J358" i="4"/>
  <c r="K358" i="4"/>
  <c r="N358" i="4"/>
  <c r="O358" i="4"/>
  <c r="P358" i="4"/>
  <c r="I359" i="4"/>
  <c r="J359" i="4"/>
  <c r="K359" i="4"/>
  <c r="N359" i="4"/>
  <c r="O359" i="4"/>
  <c r="P359" i="4"/>
  <c r="I360" i="4"/>
  <c r="J360" i="4"/>
  <c r="K360" i="4"/>
  <c r="N360" i="4"/>
  <c r="O360" i="4"/>
  <c r="P360" i="4"/>
  <c r="I361" i="4"/>
  <c r="J361" i="4"/>
  <c r="K361" i="4"/>
  <c r="N361" i="4"/>
  <c r="O361" i="4"/>
  <c r="P361" i="4"/>
  <c r="I362" i="4"/>
  <c r="J362" i="4"/>
  <c r="K362" i="4"/>
  <c r="N362" i="4"/>
  <c r="O362" i="4"/>
  <c r="P362" i="4"/>
  <c r="I363" i="4"/>
  <c r="J363" i="4"/>
  <c r="K363" i="4"/>
  <c r="N363" i="4"/>
  <c r="O363" i="4"/>
  <c r="P363" i="4"/>
  <c r="I364" i="4"/>
  <c r="J364" i="4"/>
  <c r="K364" i="4"/>
  <c r="N364" i="4"/>
  <c r="O364" i="4"/>
  <c r="P364" i="4"/>
  <c r="I365" i="4"/>
  <c r="J365" i="4"/>
  <c r="K365" i="4"/>
  <c r="N365" i="4"/>
  <c r="O365" i="4"/>
  <c r="P365" i="4"/>
  <c r="I366" i="4"/>
  <c r="J366" i="4"/>
  <c r="K366" i="4"/>
  <c r="N366" i="4"/>
  <c r="O366" i="4"/>
  <c r="P366" i="4"/>
  <c r="I367" i="4"/>
  <c r="J367" i="4"/>
  <c r="K367" i="4"/>
  <c r="N367" i="4"/>
  <c r="O367" i="4"/>
  <c r="P367" i="4"/>
  <c r="I368" i="4"/>
  <c r="J368" i="4"/>
  <c r="K368" i="4"/>
  <c r="N368" i="4"/>
  <c r="O368" i="4"/>
  <c r="P368" i="4"/>
  <c r="I369" i="4"/>
  <c r="J369" i="4"/>
  <c r="K369" i="4"/>
  <c r="N369" i="4"/>
  <c r="O369" i="4"/>
  <c r="P369" i="4"/>
  <c r="I370" i="4"/>
  <c r="J370" i="4"/>
  <c r="K370" i="4"/>
  <c r="N370" i="4"/>
  <c r="O370" i="4"/>
  <c r="P370" i="4"/>
  <c r="I371" i="4"/>
  <c r="J371" i="4"/>
  <c r="K371" i="4"/>
  <c r="N371" i="4"/>
  <c r="O371" i="4"/>
  <c r="P371" i="4"/>
  <c r="I372" i="4"/>
  <c r="J372" i="4"/>
  <c r="K372" i="4"/>
  <c r="N372" i="4"/>
  <c r="O372" i="4"/>
  <c r="P372" i="4"/>
  <c r="I373" i="4"/>
  <c r="J373" i="4"/>
  <c r="K373" i="4"/>
  <c r="N373" i="4"/>
  <c r="O373" i="4"/>
  <c r="P373" i="4"/>
  <c r="I374" i="4"/>
  <c r="J374" i="4"/>
  <c r="K374" i="4"/>
  <c r="N374" i="4"/>
  <c r="O374" i="4"/>
  <c r="P374" i="4"/>
  <c r="I375" i="4"/>
  <c r="J375" i="4"/>
  <c r="K375" i="4"/>
  <c r="N375" i="4"/>
  <c r="O375" i="4"/>
  <c r="P375" i="4"/>
  <c r="I376" i="4"/>
  <c r="J376" i="4"/>
  <c r="K376" i="4"/>
  <c r="N376" i="4"/>
  <c r="O376" i="4"/>
  <c r="P376" i="4"/>
  <c r="I377" i="4"/>
  <c r="J377" i="4"/>
  <c r="K377" i="4"/>
  <c r="N377" i="4"/>
  <c r="O377" i="4"/>
  <c r="P377" i="4"/>
  <c r="I378" i="4"/>
  <c r="J378" i="4"/>
  <c r="K378" i="4"/>
  <c r="N378" i="4"/>
  <c r="O378" i="4"/>
  <c r="P378" i="4"/>
  <c r="I379" i="4"/>
  <c r="J379" i="4"/>
  <c r="K379" i="4"/>
  <c r="N379" i="4"/>
  <c r="O379" i="4"/>
  <c r="P379" i="4"/>
  <c r="I380" i="4"/>
  <c r="J380" i="4"/>
  <c r="K380" i="4"/>
  <c r="N380" i="4"/>
  <c r="O380" i="4"/>
  <c r="P380" i="4"/>
  <c r="I381" i="4"/>
  <c r="J381" i="4"/>
  <c r="K381" i="4"/>
  <c r="N381" i="4"/>
  <c r="O381" i="4"/>
  <c r="P381" i="4"/>
  <c r="I382" i="4"/>
  <c r="J382" i="4"/>
  <c r="K382" i="4"/>
  <c r="N382" i="4"/>
  <c r="O382" i="4"/>
  <c r="P382" i="4"/>
  <c r="I383" i="4"/>
  <c r="J383" i="4"/>
  <c r="K383" i="4"/>
  <c r="N383" i="4"/>
  <c r="O383" i="4"/>
  <c r="P383" i="4"/>
  <c r="I384" i="4"/>
  <c r="J384" i="4"/>
  <c r="K384" i="4"/>
  <c r="N384" i="4"/>
  <c r="O384" i="4"/>
  <c r="P384" i="4"/>
  <c r="I385" i="4"/>
  <c r="J385" i="4"/>
  <c r="K385" i="4"/>
  <c r="N385" i="4"/>
  <c r="O385" i="4"/>
  <c r="P385" i="4"/>
  <c r="I386" i="4"/>
  <c r="J386" i="4"/>
  <c r="K386" i="4"/>
  <c r="N386" i="4"/>
  <c r="O386" i="4"/>
  <c r="P386" i="4"/>
  <c r="I387" i="4"/>
  <c r="J387" i="4"/>
  <c r="K387" i="4"/>
  <c r="N387" i="4"/>
  <c r="O387" i="4"/>
  <c r="P387" i="4"/>
  <c r="I388" i="4"/>
  <c r="J388" i="4"/>
  <c r="K388" i="4"/>
  <c r="N388" i="4"/>
  <c r="O388" i="4"/>
  <c r="P388" i="4"/>
  <c r="I389" i="4"/>
  <c r="J389" i="4"/>
  <c r="K389" i="4"/>
  <c r="N389" i="4"/>
  <c r="O389" i="4"/>
  <c r="P389" i="4"/>
  <c r="I390" i="4"/>
  <c r="J390" i="4"/>
  <c r="K390" i="4"/>
  <c r="N390" i="4"/>
  <c r="O390" i="4"/>
  <c r="P390" i="4"/>
  <c r="I391" i="4"/>
  <c r="J391" i="4"/>
  <c r="K391" i="4"/>
  <c r="N391" i="4"/>
  <c r="O391" i="4"/>
  <c r="P391" i="4"/>
  <c r="I392" i="4"/>
  <c r="J392" i="4"/>
  <c r="K392" i="4"/>
  <c r="N392" i="4"/>
  <c r="O392" i="4"/>
  <c r="P392" i="4"/>
  <c r="I393" i="4"/>
  <c r="J393" i="4"/>
  <c r="K393" i="4"/>
  <c r="N393" i="4"/>
  <c r="O393" i="4"/>
  <c r="P393" i="4"/>
  <c r="I394" i="4"/>
  <c r="J394" i="4"/>
  <c r="K394" i="4"/>
  <c r="N394" i="4"/>
  <c r="O394" i="4"/>
  <c r="P394" i="4"/>
  <c r="I395" i="4"/>
  <c r="J395" i="4"/>
  <c r="K395" i="4"/>
  <c r="N395" i="4"/>
  <c r="O395" i="4"/>
  <c r="P395" i="4"/>
  <c r="I396" i="4"/>
  <c r="J396" i="4"/>
  <c r="K396" i="4"/>
  <c r="N396" i="4"/>
  <c r="O396" i="4"/>
  <c r="P396" i="4"/>
  <c r="I397" i="4"/>
  <c r="J397" i="4"/>
  <c r="K397" i="4"/>
  <c r="N397" i="4"/>
  <c r="O397" i="4"/>
  <c r="P397" i="4"/>
  <c r="I398" i="4"/>
  <c r="J398" i="4"/>
  <c r="K398" i="4"/>
  <c r="N398" i="4"/>
  <c r="O398" i="4"/>
  <c r="P398" i="4"/>
  <c r="I399" i="4"/>
  <c r="J399" i="4"/>
  <c r="K399" i="4"/>
  <c r="N399" i="4"/>
  <c r="O399" i="4"/>
  <c r="P399" i="4"/>
  <c r="I400" i="4"/>
  <c r="J400" i="4"/>
  <c r="K400" i="4"/>
  <c r="N400" i="4"/>
  <c r="O400" i="4"/>
  <c r="P400" i="4"/>
  <c r="I401" i="4"/>
  <c r="J401" i="4"/>
  <c r="K401" i="4"/>
  <c r="N401" i="4"/>
  <c r="O401" i="4"/>
  <c r="P401" i="4"/>
  <c r="I402" i="4"/>
  <c r="J402" i="4"/>
  <c r="K402" i="4"/>
  <c r="N402" i="4"/>
  <c r="O402" i="4"/>
  <c r="P402" i="4"/>
  <c r="I403" i="4"/>
  <c r="J403" i="4"/>
  <c r="K403" i="4"/>
  <c r="N403" i="4"/>
  <c r="O403" i="4"/>
  <c r="P403" i="4"/>
  <c r="I404" i="4"/>
  <c r="J404" i="4"/>
  <c r="K404" i="4"/>
  <c r="N404" i="4"/>
  <c r="O404" i="4"/>
  <c r="P404" i="4"/>
  <c r="I405" i="4"/>
  <c r="J405" i="4"/>
  <c r="K405" i="4"/>
  <c r="N405" i="4"/>
  <c r="O405" i="4"/>
  <c r="P405" i="4"/>
  <c r="I406" i="4"/>
  <c r="J406" i="4"/>
  <c r="K406" i="4"/>
  <c r="N406" i="4"/>
  <c r="O406" i="4"/>
  <c r="P406" i="4"/>
  <c r="I407" i="4"/>
  <c r="J407" i="4"/>
  <c r="K407" i="4"/>
  <c r="N407" i="4"/>
  <c r="O407" i="4"/>
  <c r="P407" i="4"/>
  <c r="I408" i="4"/>
  <c r="J408" i="4"/>
  <c r="K408" i="4"/>
  <c r="N408" i="4"/>
  <c r="O408" i="4"/>
  <c r="P408" i="4"/>
  <c r="I409" i="4"/>
  <c r="J409" i="4"/>
  <c r="K409" i="4"/>
  <c r="N409" i="4"/>
  <c r="O409" i="4"/>
  <c r="P409" i="4"/>
  <c r="I410" i="4"/>
  <c r="J410" i="4"/>
  <c r="K410" i="4"/>
  <c r="N410" i="4"/>
  <c r="O410" i="4"/>
  <c r="P410" i="4"/>
  <c r="I411" i="4"/>
  <c r="J411" i="4"/>
  <c r="K411" i="4"/>
  <c r="N411" i="4"/>
  <c r="O411" i="4"/>
  <c r="P411" i="4"/>
  <c r="I412" i="4"/>
  <c r="J412" i="4"/>
  <c r="K412" i="4"/>
  <c r="N412" i="4"/>
  <c r="O412" i="4"/>
  <c r="P412" i="4"/>
  <c r="I413" i="4"/>
  <c r="J413" i="4"/>
  <c r="K413" i="4"/>
  <c r="N413" i="4"/>
  <c r="O413" i="4"/>
  <c r="P413" i="4"/>
  <c r="I414" i="4"/>
  <c r="J414" i="4"/>
  <c r="K414" i="4"/>
  <c r="N414" i="4"/>
  <c r="O414" i="4"/>
  <c r="P414" i="4"/>
  <c r="I415" i="4"/>
  <c r="J415" i="4"/>
  <c r="K415" i="4"/>
  <c r="N415" i="4"/>
  <c r="O415" i="4"/>
  <c r="P415" i="4"/>
  <c r="I416" i="4"/>
  <c r="J416" i="4"/>
  <c r="K416" i="4"/>
  <c r="N416" i="4"/>
  <c r="O416" i="4"/>
  <c r="P416" i="4"/>
  <c r="I417" i="4"/>
  <c r="J417" i="4"/>
  <c r="K417" i="4"/>
  <c r="N417" i="4"/>
  <c r="O417" i="4"/>
  <c r="P417" i="4"/>
  <c r="I418" i="4"/>
  <c r="J418" i="4"/>
  <c r="K418" i="4"/>
  <c r="N418" i="4"/>
  <c r="O418" i="4"/>
  <c r="P418" i="4"/>
  <c r="I419" i="4"/>
  <c r="J419" i="4"/>
  <c r="K419" i="4"/>
  <c r="N419" i="4"/>
  <c r="O419" i="4"/>
  <c r="P419" i="4"/>
  <c r="I420" i="4"/>
  <c r="J420" i="4"/>
  <c r="K420" i="4"/>
  <c r="N420" i="4"/>
  <c r="O420" i="4"/>
  <c r="P420" i="4"/>
  <c r="I421" i="4"/>
  <c r="J421" i="4"/>
  <c r="K421" i="4"/>
  <c r="N421" i="4"/>
  <c r="O421" i="4"/>
  <c r="P421" i="4"/>
  <c r="I422" i="4"/>
  <c r="J422" i="4"/>
  <c r="K422" i="4"/>
  <c r="N422" i="4"/>
  <c r="O422" i="4"/>
  <c r="P422" i="4"/>
  <c r="I423" i="4"/>
  <c r="J423" i="4"/>
  <c r="K423" i="4"/>
  <c r="N423" i="4"/>
  <c r="O423" i="4"/>
  <c r="P423" i="4"/>
  <c r="I424" i="4"/>
  <c r="J424" i="4"/>
  <c r="K424" i="4"/>
  <c r="N424" i="4"/>
  <c r="O424" i="4"/>
  <c r="P424" i="4"/>
  <c r="I425" i="4"/>
  <c r="J425" i="4"/>
  <c r="K425" i="4"/>
  <c r="N425" i="4"/>
  <c r="O425" i="4"/>
  <c r="P425" i="4"/>
  <c r="I426" i="4"/>
  <c r="J426" i="4"/>
  <c r="K426" i="4"/>
  <c r="N426" i="4"/>
  <c r="O426" i="4"/>
  <c r="P426" i="4"/>
  <c r="I427" i="4"/>
  <c r="J427" i="4"/>
  <c r="K427" i="4"/>
  <c r="N427" i="4"/>
  <c r="O427" i="4"/>
  <c r="P427" i="4"/>
  <c r="I428" i="4"/>
  <c r="J428" i="4"/>
  <c r="K428" i="4"/>
  <c r="N428" i="4"/>
  <c r="O428" i="4"/>
  <c r="P428" i="4"/>
  <c r="I429" i="4"/>
  <c r="J429" i="4"/>
  <c r="K429" i="4"/>
  <c r="N429" i="4"/>
  <c r="O429" i="4"/>
  <c r="P429" i="4"/>
  <c r="I430" i="4"/>
  <c r="J430" i="4"/>
  <c r="K430" i="4"/>
  <c r="N430" i="4"/>
  <c r="O430" i="4"/>
  <c r="P430" i="4"/>
  <c r="I431" i="4"/>
  <c r="J431" i="4"/>
  <c r="K431" i="4"/>
  <c r="N431" i="4"/>
  <c r="O431" i="4"/>
  <c r="P431" i="4"/>
  <c r="I432" i="4"/>
  <c r="J432" i="4"/>
  <c r="K432" i="4"/>
  <c r="N432" i="4"/>
  <c r="O432" i="4"/>
  <c r="P432" i="4"/>
  <c r="I433" i="4"/>
  <c r="J433" i="4"/>
  <c r="K433" i="4"/>
  <c r="N433" i="4"/>
  <c r="O433" i="4"/>
  <c r="P433" i="4"/>
  <c r="I434" i="4"/>
  <c r="J434" i="4"/>
  <c r="K434" i="4"/>
  <c r="N434" i="4"/>
  <c r="O434" i="4"/>
  <c r="P434" i="4"/>
  <c r="I435" i="4"/>
  <c r="J435" i="4"/>
  <c r="K435" i="4"/>
  <c r="N435" i="4"/>
  <c r="O435" i="4"/>
  <c r="P435" i="4"/>
  <c r="I436" i="4"/>
  <c r="J436" i="4"/>
  <c r="K436" i="4"/>
  <c r="N436" i="4"/>
  <c r="O436" i="4"/>
  <c r="P436" i="4"/>
  <c r="I437" i="4"/>
  <c r="J437" i="4"/>
  <c r="K437" i="4"/>
  <c r="N437" i="4"/>
  <c r="O437" i="4"/>
  <c r="P437" i="4"/>
  <c r="I438" i="4"/>
  <c r="J438" i="4"/>
  <c r="K438" i="4"/>
  <c r="N438" i="4"/>
  <c r="O438" i="4"/>
  <c r="P438" i="4"/>
  <c r="I439" i="4"/>
  <c r="J439" i="4"/>
  <c r="K439" i="4"/>
  <c r="N439" i="4"/>
  <c r="O439" i="4"/>
  <c r="P439" i="4"/>
  <c r="I440" i="4"/>
  <c r="J440" i="4"/>
  <c r="K440" i="4"/>
  <c r="N440" i="4"/>
  <c r="O440" i="4"/>
  <c r="P440" i="4"/>
  <c r="I441" i="4"/>
  <c r="J441" i="4"/>
  <c r="K441" i="4"/>
  <c r="N441" i="4"/>
  <c r="O441" i="4"/>
  <c r="P441" i="4"/>
  <c r="I442" i="4"/>
  <c r="J442" i="4"/>
  <c r="K442" i="4"/>
  <c r="N442" i="4"/>
  <c r="O442" i="4"/>
  <c r="P442" i="4"/>
  <c r="I443" i="4"/>
  <c r="J443" i="4"/>
  <c r="K443" i="4"/>
  <c r="N443" i="4"/>
  <c r="O443" i="4"/>
  <c r="P443" i="4"/>
  <c r="I444" i="4"/>
  <c r="J444" i="4"/>
  <c r="K444" i="4"/>
  <c r="N444" i="4"/>
  <c r="O444" i="4"/>
  <c r="P444" i="4"/>
  <c r="I445" i="4"/>
  <c r="J445" i="4"/>
  <c r="K445" i="4"/>
  <c r="N445" i="4"/>
  <c r="O445" i="4"/>
  <c r="P445" i="4"/>
  <c r="I446" i="4"/>
  <c r="J446" i="4"/>
  <c r="K446" i="4"/>
  <c r="N446" i="4"/>
  <c r="O446" i="4"/>
  <c r="P446" i="4"/>
  <c r="I447" i="4"/>
  <c r="J447" i="4"/>
  <c r="K447" i="4"/>
  <c r="N447" i="4"/>
  <c r="O447" i="4"/>
  <c r="P447" i="4"/>
  <c r="I448" i="4"/>
  <c r="J448" i="4"/>
  <c r="K448" i="4"/>
  <c r="N448" i="4"/>
  <c r="O448" i="4"/>
  <c r="P448" i="4"/>
  <c r="I449" i="4"/>
  <c r="J449" i="4"/>
  <c r="K449" i="4"/>
  <c r="N449" i="4"/>
  <c r="O449" i="4"/>
  <c r="P449" i="4"/>
  <c r="I450" i="4"/>
  <c r="J450" i="4"/>
  <c r="K450" i="4"/>
  <c r="N450" i="4"/>
  <c r="O450" i="4"/>
  <c r="P450" i="4"/>
  <c r="I451" i="4"/>
  <c r="J451" i="4"/>
  <c r="K451" i="4"/>
  <c r="N451" i="4"/>
  <c r="O451" i="4"/>
  <c r="P451" i="4"/>
  <c r="I452" i="4"/>
  <c r="J452" i="4"/>
  <c r="K452" i="4"/>
  <c r="N452" i="4"/>
  <c r="O452" i="4"/>
  <c r="P452" i="4"/>
  <c r="I453" i="4"/>
  <c r="J453" i="4"/>
  <c r="K453" i="4"/>
  <c r="N453" i="4"/>
  <c r="O453" i="4"/>
  <c r="P453" i="4"/>
  <c r="I454" i="4"/>
  <c r="J454" i="4"/>
  <c r="K454" i="4"/>
  <c r="N454" i="4"/>
  <c r="O454" i="4"/>
  <c r="P454" i="4"/>
  <c r="I455" i="4"/>
  <c r="J455" i="4"/>
  <c r="K455" i="4"/>
  <c r="N455" i="4"/>
  <c r="O455" i="4"/>
  <c r="P455" i="4"/>
  <c r="I456" i="4"/>
  <c r="J456" i="4"/>
  <c r="K456" i="4"/>
  <c r="N456" i="4"/>
  <c r="O456" i="4"/>
  <c r="P456" i="4"/>
  <c r="I457" i="4"/>
  <c r="J457" i="4"/>
  <c r="K457" i="4"/>
  <c r="N457" i="4"/>
  <c r="O457" i="4"/>
  <c r="P457" i="4"/>
  <c r="I458" i="4"/>
  <c r="J458" i="4"/>
  <c r="K458" i="4"/>
  <c r="N458" i="4"/>
  <c r="O458" i="4"/>
  <c r="P458" i="4"/>
  <c r="I459" i="4"/>
  <c r="J459" i="4"/>
  <c r="K459" i="4"/>
  <c r="N459" i="4"/>
  <c r="O459" i="4"/>
  <c r="P459" i="4"/>
  <c r="I460" i="4"/>
  <c r="J460" i="4"/>
  <c r="K460" i="4"/>
  <c r="N460" i="4"/>
  <c r="O460" i="4"/>
  <c r="P460" i="4"/>
  <c r="I461" i="4"/>
  <c r="J461" i="4"/>
  <c r="K461" i="4"/>
  <c r="N461" i="4"/>
  <c r="O461" i="4"/>
  <c r="P461" i="4"/>
  <c r="I462" i="4"/>
  <c r="J462" i="4"/>
  <c r="K462" i="4"/>
  <c r="N462" i="4"/>
  <c r="O462" i="4"/>
  <c r="P462" i="4"/>
  <c r="I463" i="4"/>
  <c r="J463" i="4"/>
  <c r="K463" i="4"/>
  <c r="N463" i="4"/>
  <c r="O463" i="4"/>
  <c r="P463" i="4"/>
  <c r="I464" i="4"/>
  <c r="J464" i="4"/>
  <c r="K464" i="4"/>
  <c r="N464" i="4"/>
  <c r="O464" i="4"/>
  <c r="P464" i="4"/>
  <c r="I465" i="4"/>
  <c r="J465" i="4"/>
  <c r="K465" i="4"/>
  <c r="N465" i="4"/>
  <c r="O465" i="4"/>
  <c r="P465" i="4"/>
  <c r="I466" i="4"/>
  <c r="J466" i="4"/>
  <c r="K466" i="4"/>
  <c r="N466" i="4"/>
  <c r="O466" i="4"/>
  <c r="P466" i="4"/>
  <c r="I467" i="4"/>
  <c r="J467" i="4"/>
  <c r="K467" i="4"/>
  <c r="N467" i="4"/>
  <c r="O467" i="4"/>
  <c r="P467" i="4"/>
  <c r="I468" i="4"/>
  <c r="J468" i="4"/>
  <c r="K468" i="4"/>
  <c r="N468" i="4"/>
  <c r="O468" i="4"/>
  <c r="P468" i="4"/>
  <c r="I469" i="4"/>
  <c r="J469" i="4"/>
  <c r="K469" i="4"/>
  <c r="N469" i="4"/>
  <c r="O469" i="4"/>
  <c r="P469" i="4"/>
  <c r="I470" i="4"/>
  <c r="J470" i="4"/>
  <c r="K470" i="4"/>
  <c r="N470" i="4"/>
  <c r="O470" i="4"/>
  <c r="P470" i="4"/>
  <c r="I471" i="4"/>
  <c r="J471" i="4"/>
  <c r="K471" i="4"/>
  <c r="N471" i="4"/>
  <c r="O471" i="4"/>
  <c r="P471" i="4"/>
  <c r="I472" i="4"/>
  <c r="J472" i="4"/>
  <c r="K472" i="4"/>
  <c r="N472" i="4"/>
  <c r="O472" i="4"/>
  <c r="P472" i="4"/>
  <c r="I473" i="4"/>
  <c r="J473" i="4"/>
  <c r="K473" i="4"/>
  <c r="N473" i="4"/>
  <c r="O473" i="4"/>
  <c r="P473" i="4"/>
  <c r="I474" i="4"/>
  <c r="J474" i="4"/>
  <c r="K474" i="4"/>
  <c r="N474" i="4"/>
  <c r="O474" i="4"/>
  <c r="P474" i="4"/>
  <c r="I475" i="4"/>
  <c r="J475" i="4"/>
  <c r="K475" i="4"/>
  <c r="N475" i="4"/>
  <c r="O475" i="4"/>
  <c r="P475" i="4"/>
  <c r="I476" i="4"/>
  <c r="J476" i="4"/>
  <c r="K476" i="4"/>
  <c r="N476" i="4"/>
  <c r="O476" i="4"/>
  <c r="P476" i="4"/>
  <c r="I477" i="4"/>
  <c r="J477" i="4"/>
  <c r="K477" i="4"/>
  <c r="N477" i="4"/>
  <c r="O477" i="4"/>
  <c r="P477" i="4"/>
  <c r="I478" i="4"/>
  <c r="J478" i="4"/>
  <c r="K478" i="4"/>
  <c r="N478" i="4"/>
  <c r="O478" i="4"/>
  <c r="P478" i="4"/>
  <c r="I479" i="4"/>
  <c r="J479" i="4"/>
  <c r="K479" i="4"/>
  <c r="N479" i="4"/>
  <c r="O479" i="4"/>
  <c r="P479" i="4"/>
  <c r="I480" i="4"/>
  <c r="J480" i="4"/>
  <c r="K480" i="4"/>
  <c r="N480" i="4"/>
  <c r="O480" i="4"/>
  <c r="P480" i="4"/>
  <c r="I481" i="4"/>
  <c r="J481" i="4"/>
  <c r="K481" i="4"/>
  <c r="N481" i="4"/>
  <c r="O481" i="4"/>
  <c r="P481" i="4"/>
  <c r="I482" i="4"/>
  <c r="J482" i="4"/>
  <c r="K482" i="4"/>
  <c r="N482" i="4"/>
  <c r="O482" i="4"/>
  <c r="P482" i="4"/>
  <c r="I483" i="4"/>
  <c r="J483" i="4"/>
  <c r="K483" i="4"/>
  <c r="N483" i="4"/>
  <c r="O483" i="4"/>
  <c r="P483" i="4"/>
  <c r="I484" i="4"/>
  <c r="J484" i="4"/>
  <c r="K484" i="4"/>
  <c r="N484" i="4"/>
  <c r="O484" i="4"/>
  <c r="P484" i="4"/>
  <c r="I485" i="4"/>
  <c r="J485" i="4"/>
  <c r="K485" i="4"/>
  <c r="N485" i="4"/>
  <c r="O485" i="4"/>
  <c r="P485" i="4"/>
  <c r="I486" i="4"/>
  <c r="J486" i="4"/>
  <c r="K486" i="4"/>
  <c r="N486" i="4"/>
  <c r="O486" i="4"/>
  <c r="P486" i="4"/>
  <c r="I487" i="4"/>
  <c r="J487" i="4"/>
  <c r="K487" i="4"/>
  <c r="N487" i="4"/>
  <c r="O487" i="4"/>
  <c r="P487" i="4"/>
  <c r="I488" i="4"/>
  <c r="J488" i="4"/>
  <c r="K488" i="4"/>
  <c r="N488" i="4"/>
  <c r="O488" i="4"/>
  <c r="P488" i="4"/>
  <c r="I489" i="4"/>
  <c r="J489" i="4"/>
  <c r="K489" i="4"/>
  <c r="N489" i="4"/>
  <c r="O489" i="4"/>
  <c r="P489" i="4"/>
  <c r="I490" i="4"/>
  <c r="J490" i="4"/>
  <c r="K490" i="4"/>
  <c r="N490" i="4"/>
  <c r="O490" i="4"/>
  <c r="P490" i="4"/>
  <c r="I491" i="4"/>
  <c r="J491" i="4"/>
  <c r="K491" i="4"/>
  <c r="N491" i="4"/>
  <c r="O491" i="4"/>
  <c r="P491" i="4"/>
  <c r="I492" i="4"/>
  <c r="J492" i="4"/>
  <c r="K492" i="4"/>
  <c r="N492" i="4"/>
  <c r="O492" i="4"/>
  <c r="P492" i="4"/>
  <c r="I493" i="4"/>
  <c r="J493" i="4"/>
  <c r="K493" i="4"/>
  <c r="N493" i="4"/>
  <c r="O493" i="4"/>
  <c r="P493" i="4"/>
  <c r="I494" i="4"/>
  <c r="J494" i="4"/>
  <c r="K494" i="4"/>
  <c r="N494" i="4"/>
  <c r="O494" i="4"/>
  <c r="P494" i="4"/>
  <c r="I495" i="4"/>
  <c r="J495" i="4"/>
  <c r="K495" i="4"/>
  <c r="N495" i="4"/>
  <c r="O495" i="4"/>
  <c r="P495" i="4"/>
  <c r="I496" i="4"/>
  <c r="J496" i="4"/>
  <c r="K496" i="4"/>
  <c r="N496" i="4"/>
  <c r="O496" i="4"/>
  <c r="P496" i="4"/>
  <c r="I497" i="4"/>
  <c r="J497" i="4"/>
  <c r="K497" i="4"/>
  <c r="N497" i="4"/>
  <c r="O497" i="4"/>
  <c r="P497" i="4"/>
  <c r="I498" i="4"/>
  <c r="J498" i="4"/>
  <c r="K498" i="4"/>
  <c r="N498" i="4"/>
  <c r="O498" i="4"/>
  <c r="P498" i="4"/>
  <c r="I499" i="4"/>
  <c r="J499" i="4"/>
  <c r="K499" i="4"/>
  <c r="N499" i="4"/>
  <c r="O499" i="4"/>
  <c r="P499" i="4"/>
  <c r="I500" i="4"/>
  <c r="J500" i="4"/>
  <c r="K500" i="4"/>
  <c r="N500" i="4"/>
  <c r="O500" i="4"/>
  <c r="P500" i="4"/>
  <c r="I501" i="4"/>
  <c r="J501" i="4"/>
  <c r="K501" i="4"/>
  <c r="N501" i="4"/>
  <c r="O501" i="4"/>
  <c r="P501" i="4"/>
  <c r="I502" i="4"/>
  <c r="J502" i="4"/>
  <c r="K502" i="4"/>
  <c r="N502" i="4"/>
  <c r="O502" i="4"/>
  <c r="P502" i="4"/>
  <c r="I503" i="4"/>
  <c r="J503" i="4"/>
  <c r="K503" i="4"/>
  <c r="N503" i="4"/>
  <c r="O503" i="4"/>
  <c r="P503" i="4"/>
  <c r="I504" i="4"/>
  <c r="J504" i="4"/>
  <c r="K504" i="4"/>
  <c r="N504" i="4"/>
  <c r="O504" i="4"/>
  <c r="P504" i="4"/>
  <c r="I505" i="4"/>
  <c r="J505" i="4"/>
  <c r="K505" i="4"/>
  <c r="N505" i="4"/>
  <c r="O505" i="4"/>
  <c r="P505" i="4"/>
  <c r="I506" i="4"/>
  <c r="J506" i="4"/>
  <c r="K506" i="4"/>
  <c r="N506" i="4"/>
  <c r="O506" i="4"/>
  <c r="P506" i="4"/>
  <c r="I507" i="4"/>
  <c r="J507" i="4"/>
  <c r="K507" i="4"/>
  <c r="N507" i="4"/>
  <c r="O507" i="4"/>
  <c r="P507" i="4"/>
  <c r="I508" i="4"/>
  <c r="J508" i="4"/>
  <c r="K508" i="4"/>
  <c r="N508" i="4"/>
  <c r="O508" i="4"/>
  <c r="P508" i="4"/>
  <c r="I509" i="4"/>
  <c r="J509" i="4"/>
  <c r="K509" i="4"/>
  <c r="N509" i="4"/>
  <c r="O509" i="4"/>
  <c r="P509" i="4"/>
  <c r="I510" i="4"/>
  <c r="J510" i="4"/>
  <c r="K510" i="4"/>
  <c r="N510" i="4"/>
  <c r="O510" i="4"/>
  <c r="P510" i="4"/>
  <c r="I511" i="4"/>
  <c r="J511" i="4"/>
  <c r="K511" i="4"/>
  <c r="N511" i="4"/>
  <c r="O511" i="4"/>
  <c r="P511" i="4"/>
  <c r="I512" i="4"/>
  <c r="J512" i="4"/>
  <c r="K512" i="4"/>
  <c r="N512" i="4"/>
  <c r="O512" i="4"/>
  <c r="P512" i="4"/>
  <c r="I513" i="4"/>
  <c r="J513" i="4"/>
  <c r="K513" i="4"/>
  <c r="N513" i="4"/>
  <c r="O513" i="4"/>
  <c r="P513" i="4"/>
  <c r="I514" i="4"/>
  <c r="J514" i="4"/>
  <c r="K514" i="4"/>
  <c r="N514" i="4"/>
  <c r="O514" i="4"/>
  <c r="P514" i="4"/>
  <c r="I515" i="4"/>
  <c r="J515" i="4"/>
  <c r="K515" i="4"/>
  <c r="N515" i="4"/>
  <c r="O515" i="4"/>
  <c r="P515" i="4"/>
  <c r="I516" i="4"/>
  <c r="J516" i="4"/>
  <c r="K516" i="4"/>
  <c r="N516" i="4"/>
  <c r="O516" i="4"/>
  <c r="P516" i="4"/>
  <c r="I517" i="4"/>
  <c r="J517" i="4"/>
  <c r="K517" i="4"/>
  <c r="N517" i="4"/>
  <c r="O517" i="4"/>
  <c r="P517" i="4"/>
  <c r="I518" i="4"/>
  <c r="J518" i="4"/>
  <c r="K518" i="4"/>
  <c r="N518" i="4"/>
  <c r="O518" i="4"/>
  <c r="P518" i="4"/>
  <c r="I519" i="4"/>
  <c r="J519" i="4"/>
  <c r="K519" i="4"/>
  <c r="N519" i="4"/>
  <c r="O519" i="4"/>
  <c r="P519" i="4"/>
  <c r="I520" i="4"/>
  <c r="J520" i="4"/>
  <c r="K520" i="4"/>
  <c r="N520" i="4"/>
  <c r="O520" i="4"/>
  <c r="P520" i="4"/>
  <c r="I521" i="4"/>
  <c r="J521" i="4"/>
  <c r="K521" i="4"/>
  <c r="N521" i="4"/>
  <c r="O521" i="4"/>
  <c r="P521" i="4"/>
  <c r="I522" i="4"/>
  <c r="J522" i="4"/>
  <c r="K522" i="4"/>
  <c r="N522" i="4"/>
  <c r="O522" i="4"/>
  <c r="P522" i="4"/>
  <c r="I523" i="4"/>
  <c r="J523" i="4"/>
  <c r="K523" i="4"/>
  <c r="N523" i="4"/>
  <c r="O523" i="4"/>
  <c r="P523" i="4"/>
  <c r="I524" i="4"/>
  <c r="J524" i="4"/>
  <c r="K524" i="4"/>
  <c r="N524" i="4"/>
  <c r="O524" i="4"/>
  <c r="P524" i="4"/>
  <c r="I525" i="4"/>
  <c r="J525" i="4"/>
  <c r="K525" i="4"/>
  <c r="N525" i="4"/>
  <c r="O525" i="4"/>
  <c r="P525" i="4"/>
  <c r="I526" i="4"/>
  <c r="J526" i="4"/>
  <c r="K526" i="4"/>
  <c r="N526" i="4"/>
  <c r="O526" i="4"/>
  <c r="P526" i="4"/>
  <c r="I527" i="4"/>
  <c r="J527" i="4"/>
  <c r="K527" i="4"/>
  <c r="N527" i="4"/>
  <c r="O527" i="4"/>
  <c r="P527" i="4"/>
  <c r="I528" i="4"/>
  <c r="J528" i="4"/>
  <c r="K528" i="4"/>
  <c r="N528" i="4"/>
  <c r="O528" i="4"/>
  <c r="P528" i="4"/>
  <c r="I529" i="4"/>
  <c r="J529" i="4"/>
  <c r="K529" i="4"/>
  <c r="N529" i="4"/>
  <c r="O529" i="4"/>
  <c r="P529" i="4"/>
  <c r="I530" i="4"/>
  <c r="J530" i="4"/>
  <c r="K530" i="4"/>
  <c r="N530" i="4"/>
  <c r="O530" i="4"/>
  <c r="P530" i="4"/>
  <c r="I531" i="4"/>
  <c r="J531" i="4"/>
  <c r="K531" i="4"/>
  <c r="N531" i="4"/>
  <c r="O531" i="4"/>
  <c r="P531" i="4"/>
  <c r="I532" i="4"/>
  <c r="J532" i="4"/>
  <c r="K532" i="4"/>
  <c r="N532" i="4"/>
  <c r="O532" i="4"/>
  <c r="P532" i="4"/>
  <c r="I533" i="4"/>
  <c r="J533" i="4"/>
  <c r="K533" i="4"/>
  <c r="N533" i="4"/>
  <c r="O533" i="4"/>
  <c r="P533" i="4"/>
  <c r="I534" i="4"/>
  <c r="J534" i="4"/>
  <c r="K534" i="4"/>
  <c r="N534" i="4"/>
  <c r="O534" i="4"/>
  <c r="P534" i="4"/>
  <c r="I535" i="4"/>
  <c r="J535" i="4"/>
  <c r="K535" i="4"/>
  <c r="N535" i="4"/>
  <c r="O535" i="4"/>
  <c r="P535" i="4"/>
  <c r="I536" i="4"/>
  <c r="J536" i="4"/>
  <c r="K536" i="4"/>
  <c r="N536" i="4"/>
  <c r="O536" i="4"/>
  <c r="P536" i="4"/>
  <c r="I537" i="4"/>
  <c r="J537" i="4"/>
  <c r="K537" i="4"/>
  <c r="N537" i="4"/>
  <c r="O537" i="4"/>
  <c r="P537" i="4"/>
  <c r="I538" i="4"/>
  <c r="J538" i="4"/>
  <c r="K538" i="4"/>
  <c r="N538" i="4"/>
  <c r="O538" i="4"/>
  <c r="P538" i="4"/>
  <c r="I539" i="4"/>
  <c r="J539" i="4"/>
  <c r="K539" i="4"/>
  <c r="N539" i="4"/>
  <c r="O539" i="4"/>
  <c r="P539" i="4"/>
  <c r="I540" i="4"/>
  <c r="J540" i="4"/>
  <c r="K540" i="4"/>
  <c r="N540" i="4"/>
  <c r="O540" i="4"/>
  <c r="P540" i="4"/>
  <c r="I541" i="4"/>
  <c r="J541" i="4"/>
  <c r="K541" i="4"/>
  <c r="N541" i="4"/>
  <c r="O541" i="4"/>
  <c r="P541" i="4"/>
  <c r="I542" i="4"/>
  <c r="J542" i="4"/>
  <c r="K542" i="4"/>
  <c r="N542" i="4"/>
  <c r="O542" i="4"/>
  <c r="P542" i="4"/>
  <c r="I543" i="4"/>
  <c r="J543" i="4"/>
  <c r="K543" i="4"/>
  <c r="N543" i="4"/>
  <c r="O543" i="4"/>
  <c r="P543" i="4"/>
  <c r="I544" i="4"/>
  <c r="J544" i="4"/>
  <c r="K544" i="4"/>
  <c r="N544" i="4"/>
  <c r="O544" i="4"/>
  <c r="P544" i="4"/>
  <c r="I545" i="4"/>
  <c r="J545" i="4"/>
  <c r="K545" i="4"/>
  <c r="N545" i="4"/>
  <c r="O545" i="4"/>
  <c r="P545" i="4"/>
  <c r="I546" i="4"/>
  <c r="J546" i="4"/>
  <c r="K546" i="4"/>
  <c r="N546" i="4"/>
  <c r="O546" i="4"/>
  <c r="P546" i="4"/>
  <c r="I547" i="4"/>
  <c r="J547" i="4"/>
  <c r="K547" i="4"/>
  <c r="N547" i="4"/>
  <c r="O547" i="4"/>
  <c r="P547" i="4"/>
  <c r="I548" i="4"/>
  <c r="J548" i="4"/>
  <c r="K548" i="4"/>
  <c r="N548" i="4"/>
  <c r="O548" i="4"/>
  <c r="P548" i="4"/>
  <c r="I549" i="4"/>
  <c r="J549" i="4"/>
  <c r="K549" i="4"/>
  <c r="N549" i="4"/>
  <c r="O549" i="4"/>
  <c r="P549" i="4"/>
  <c r="I550" i="4"/>
  <c r="J550" i="4"/>
  <c r="K550" i="4"/>
  <c r="N550" i="4"/>
  <c r="O550" i="4"/>
  <c r="P550" i="4"/>
  <c r="I551" i="4"/>
  <c r="J551" i="4"/>
  <c r="K551" i="4"/>
  <c r="N551" i="4"/>
  <c r="O551" i="4"/>
  <c r="P551" i="4"/>
  <c r="I552" i="4"/>
  <c r="J552" i="4"/>
  <c r="K552" i="4"/>
  <c r="N552" i="4"/>
  <c r="O552" i="4"/>
  <c r="P552" i="4"/>
  <c r="I553" i="4"/>
  <c r="J553" i="4"/>
  <c r="K553" i="4"/>
  <c r="N553" i="4"/>
  <c r="O553" i="4"/>
  <c r="P553" i="4"/>
  <c r="I554" i="4"/>
  <c r="J554" i="4"/>
  <c r="K554" i="4"/>
  <c r="N554" i="4"/>
  <c r="O554" i="4"/>
  <c r="P554" i="4"/>
  <c r="I555" i="4"/>
  <c r="J555" i="4"/>
  <c r="K555" i="4"/>
  <c r="N555" i="4"/>
  <c r="O555" i="4"/>
  <c r="P555" i="4"/>
  <c r="I556" i="4"/>
  <c r="J556" i="4"/>
  <c r="K556" i="4"/>
  <c r="N556" i="4"/>
  <c r="O556" i="4"/>
  <c r="P556" i="4"/>
  <c r="I557" i="4"/>
  <c r="J557" i="4"/>
  <c r="K557" i="4"/>
  <c r="N557" i="4"/>
  <c r="O557" i="4"/>
  <c r="P557" i="4"/>
  <c r="I558" i="4"/>
  <c r="J558" i="4"/>
  <c r="K558" i="4"/>
  <c r="N558" i="4"/>
  <c r="O558" i="4"/>
  <c r="P558" i="4"/>
  <c r="I559" i="4"/>
  <c r="J559" i="4"/>
  <c r="K559" i="4"/>
  <c r="N559" i="4"/>
  <c r="O559" i="4"/>
  <c r="P559" i="4"/>
  <c r="I560" i="4"/>
  <c r="J560" i="4"/>
  <c r="K560" i="4"/>
  <c r="N560" i="4"/>
  <c r="O560" i="4"/>
  <c r="P560" i="4"/>
  <c r="I561" i="4"/>
  <c r="J561" i="4"/>
  <c r="K561" i="4"/>
  <c r="N561" i="4"/>
  <c r="O561" i="4"/>
  <c r="P561" i="4"/>
  <c r="I562" i="4"/>
  <c r="J562" i="4"/>
  <c r="K562" i="4"/>
  <c r="N562" i="4"/>
  <c r="O562" i="4"/>
  <c r="P562" i="4"/>
  <c r="I563" i="4"/>
  <c r="J563" i="4"/>
  <c r="K563" i="4"/>
  <c r="N563" i="4"/>
  <c r="O563" i="4"/>
  <c r="P563" i="4"/>
  <c r="I564" i="4"/>
  <c r="J564" i="4"/>
  <c r="K564" i="4"/>
  <c r="N564" i="4"/>
  <c r="O564" i="4"/>
  <c r="P564" i="4"/>
  <c r="I565" i="4"/>
  <c r="J565" i="4"/>
  <c r="K565" i="4"/>
  <c r="N565" i="4"/>
  <c r="O565" i="4"/>
  <c r="P565" i="4"/>
  <c r="I566" i="4"/>
  <c r="J566" i="4"/>
  <c r="K566" i="4"/>
  <c r="N566" i="4"/>
  <c r="O566" i="4"/>
  <c r="P566" i="4"/>
  <c r="I567" i="4"/>
  <c r="J567" i="4"/>
  <c r="K567" i="4"/>
  <c r="N567" i="4"/>
  <c r="O567" i="4"/>
  <c r="P567" i="4"/>
  <c r="I568" i="4"/>
  <c r="J568" i="4"/>
  <c r="K568" i="4"/>
  <c r="N568" i="4"/>
  <c r="O568" i="4"/>
  <c r="P568" i="4"/>
  <c r="I569" i="4"/>
  <c r="J569" i="4"/>
  <c r="K569" i="4"/>
  <c r="N569" i="4"/>
  <c r="O569" i="4"/>
  <c r="P569" i="4"/>
  <c r="I570" i="4"/>
  <c r="J570" i="4"/>
  <c r="K570" i="4"/>
  <c r="N570" i="4"/>
  <c r="O570" i="4"/>
  <c r="P570" i="4"/>
  <c r="I571" i="4"/>
  <c r="J571" i="4"/>
  <c r="K571" i="4"/>
  <c r="N571" i="4"/>
  <c r="O571" i="4"/>
  <c r="P571" i="4"/>
  <c r="I572" i="4"/>
  <c r="J572" i="4"/>
  <c r="K572" i="4"/>
  <c r="N572" i="4"/>
  <c r="O572" i="4"/>
  <c r="P572" i="4"/>
  <c r="I573" i="4"/>
  <c r="J573" i="4"/>
  <c r="K573" i="4"/>
  <c r="N573" i="4"/>
  <c r="O573" i="4"/>
  <c r="P573" i="4"/>
  <c r="I574" i="4"/>
  <c r="J574" i="4"/>
  <c r="K574" i="4"/>
  <c r="N574" i="4"/>
  <c r="O574" i="4"/>
  <c r="P574" i="4"/>
  <c r="I575" i="4"/>
  <c r="J575" i="4"/>
  <c r="K575" i="4"/>
  <c r="N575" i="4"/>
  <c r="O575" i="4"/>
  <c r="P575" i="4"/>
  <c r="I576" i="4"/>
  <c r="J576" i="4"/>
  <c r="K576" i="4"/>
  <c r="N576" i="4"/>
  <c r="O576" i="4"/>
  <c r="P576" i="4"/>
  <c r="I577" i="4"/>
  <c r="J577" i="4"/>
  <c r="K577" i="4"/>
  <c r="N577" i="4"/>
  <c r="O577" i="4"/>
  <c r="P577" i="4"/>
  <c r="I578" i="4"/>
  <c r="J578" i="4"/>
  <c r="K578" i="4"/>
  <c r="N578" i="4"/>
  <c r="O578" i="4"/>
  <c r="P578" i="4"/>
  <c r="I579" i="4"/>
  <c r="J579" i="4"/>
  <c r="K579" i="4"/>
  <c r="N579" i="4"/>
  <c r="O579" i="4"/>
  <c r="P579" i="4"/>
  <c r="I580" i="4"/>
  <c r="J580" i="4"/>
  <c r="K580" i="4"/>
  <c r="N580" i="4"/>
  <c r="O580" i="4"/>
  <c r="P580" i="4"/>
  <c r="I581" i="4"/>
  <c r="J581" i="4"/>
  <c r="K581" i="4"/>
  <c r="N581" i="4"/>
  <c r="O581" i="4"/>
  <c r="P581" i="4"/>
  <c r="I582" i="4"/>
  <c r="J582" i="4"/>
  <c r="K582" i="4"/>
  <c r="N582" i="4"/>
  <c r="O582" i="4"/>
  <c r="P582" i="4"/>
  <c r="I583" i="4"/>
  <c r="J583" i="4"/>
  <c r="K583" i="4"/>
  <c r="N583" i="4"/>
  <c r="O583" i="4"/>
  <c r="P583" i="4"/>
  <c r="I584" i="4"/>
  <c r="J584" i="4"/>
  <c r="K584" i="4"/>
  <c r="N584" i="4"/>
  <c r="O584" i="4"/>
  <c r="P584" i="4"/>
  <c r="I585" i="4"/>
  <c r="J585" i="4"/>
  <c r="K585" i="4"/>
  <c r="N585" i="4"/>
  <c r="O585" i="4"/>
  <c r="P585" i="4"/>
  <c r="I586" i="4"/>
  <c r="J586" i="4"/>
  <c r="K586" i="4"/>
  <c r="N586" i="4"/>
  <c r="O586" i="4"/>
  <c r="P586" i="4"/>
  <c r="I587" i="4"/>
  <c r="J587" i="4"/>
  <c r="K587" i="4"/>
  <c r="N587" i="4"/>
  <c r="O587" i="4"/>
  <c r="P587" i="4"/>
  <c r="I588" i="4"/>
  <c r="J588" i="4"/>
  <c r="K588" i="4"/>
  <c r="N588" i="4"/>
  <c r="O588" i="4"/>
  <c r="P588" i="4"/>
  <c r="I589" i="4"/>
  <c r="J589" i="4"/>
  <c r="K589" i="4"/>
  <c r="N589" i="4"/>
  <c r="O589" i="4"/>
  <c r="P589" i="4"/>
  <c r="I590" i="4"/>
  <c r="J590" i="4"/>
  <c r="K590" i="4"/>
  <c r="N590" i="4"/>
  <c r="O590" i="4"/>
  <c r="P590" i="4"/>
  <c r="I591" i="4"/>
  <c r="J591" i="4"/>
  <c r="K591" i="4"/>
  <c r="N591" i="4"/>
  <c r="O591" i="4"/>
  <c r="P591" i="4"/>
  <c r="I592" i="4"/>
  <c r="J592" i="4"/>
  <c r="K592" i="4"/>
  <c r="N592" i="4"/>
  <c r="O592" i="4"/>
  <c r="P592" i="4"/>
  <c r="I593" i="4"/>
  <c r="J593" i="4"/>
  <c r="K593" i="4"/>
  <c r="N593" i="4"/>
  <c r="O593" i="4"/>
  <c r="P593" i="4"/>
  <c r="I594" i="4"/>
  <c r="J594" i="4"/>
  <c r="K594" i="4"/>
  <c r="N594" i="4"/>
  <c r="O594" i="4"/>
  <c r="P594" i="4"/>
  <c r="I595" i="4"/>
  <c r="J595" i="4"/>
  <c r="K595" i="4"/>
  <c r="N595" i="4"/>
  <c r="O595" i="4"/>
  <c r="P595" i="4"/>
  <c r="I596" i="4"/>
  <c r="J596" i="4"/>
  <c r="K596" i="4"/>
  <c r="N596" i="4"/>
  <c r="O596" i="4"/>
  <c r="P596" i="4"/>
  <c r="I597" i="4"/>
  <c r="J597" i="4"/>
  <c r="K597" i="4"/>
  <c r="N597" i="4"/>
  <c r="O597" i="4"/>
  <c r="P597" i="4"/>
  <c r="I598" i="4"/>
  <c r="J598" i="4"/>
  <c r="K598" i="4"/>
  <c r="N598" i="4"/>
  <c r="O598" i="4"/>
  <c r="P598" i="4"/>
  <c r="I599" i="4"/>
  <c r="J599" i="4"/>
  <c r="K599" i="4"/>
  <c r="N599" i="4"/>
  <c r="O599" i="4"/>
  <c r="P599" i="4"/>
  <c r="I600" i="4"/>
  <c r="J600" i="4"/>
  <c r="K600" i="4"/>
  <c r="N600" i="4"/>
  <c r="O600" i="4"/>
  <c r="P600" i="4"/>
  <c r="I601" i="4"/>
  <c r="J601" i="4"/>
  <c r="K601" i="4"/>
  <c r="N601" i="4"/>
  <c r="O601" i="4"/>
  <c r="P601" i="4"/>
  <c r="I602" i="4"/>
  <c r="J602" i="4"/>
  <c r="K602" i="4"/>
  <c r="N602" i="4"/>
  <c r="O602" i="4"/>
  <c r="P602" i="4"/>
  <c r="I603" i="4"/>
  <c r="J603" i="4"/>
  <c r="K603" i="4"/>
  <c r="N603" i="4"/>
  <c r="O603" i="4"/>
  <c r="P603" i="4"/>
  <c r="I604" i="4"/>
  <c r="J604" i="4"/>
  <c r="K604" i="4"/>
  <c r="N604" i="4"/>
  <c r="O604" i="4"/>
  <c r="P604" i="4"/>
  <c r="I605" i="4"/>
  <c r="J605" i="4"/>
  <c r="K605" i="4"/>
  <c r="N605" i="4"/>
  <c r="O605" i="4"/>
  <c r="P605" i="4"/>
  <c r="I606" i="4"/>
  <c r="J606" i="4"/>
  <c r="K606" i="4"/>
  <c r="N606" i="4"/>
  <c r="O606" i="4"/>
  <c r="P606" i="4"/>
  <c r="I607" i="4"/>
  <c r="J607" i="4"/>
  <c r="K607" i="4"/>
  <c r="N607" i="4"/>
  <c r="O607" i="4"/>
  <c r="P607" i="4"/>
  <c r="I608" i="4"/>
  <c r="J608" i="4"/>
  <c r="K608" i="4"/>
  <c r="N608" i="4"/>
  <c r="O608" i="4"/>
  <c r="P608" i="4"/>
  <c r="I609" i="4"/>
  <c r="J609" i="4"/>
  <c r="K609" i="4"/>
  <c r="N609" i="4"/>
  <c r="O609" i="4"/>
  <c r="P609" i="4"/>
  <c r="I610" i="4"/>
  <c r="J610" i="4"/>
  <c r="K610" i="4"/>
  <c r="N610" i="4"/>
  <c r="O610" i="4"/>
  <c r="P610" i="4"/>
  <c r="I611" i="4"/>
  <c r="J611" i="4"/>
  <c r="K611" i="4"/>
  <c r="N611" i="4"/>
  <c r="O611" i="4"/>
  <c r="P611" i="4"/>
  <c r="I612" i="4"/>
  <c r="J612" i="4"/>
  <c r="K612" i="4"/>
  <c r="N612" i="4"/>
  <c r="O612" i="4"/>
  <c r="P612" i="4"/>
  <c r="I613" i="4"/>
  <c r="J613" i="4"/>
  <c r="K613" i="4"/>
  <c r="N613" i="4"/>
  <c r="O613" i="4"/>
  <c r="P613" i="4"/>
  <c r="I614" i="4"/>
  <c r="J614" i="4"/>
  <c r="K614" i="4"/>
  <c r="N614" i="4"/>
  <c r="O614" i="4"/>
  <c r="P614" i="4"/>
  <c r="I615" i="4"/>
  <c r="J615" i="4"/>
  <c r="K615" i="4"/>
  <c r="N615" i="4"/>
  <c r="O615" i="4"/>
  <c r="P615" i="4"/>
  <c r="I616" i="4"/>
  <c r="J616" i="4"/>
  <c r="K616" i="4"/>
  <c r="N616" i="4"/>
  <c r="O616" i="4"/>
  <c r="P616" i="4"/>
  <c r="I617" i="4"/>
  <c r="J617" i="4"/>
  <c r="K617" i="4"/>
  <c r="N617" i="4"/>
  <c r="O617" i="4"/>
  <c r="P617" i="4"/>
  <c r="I618" i="4"/>
  <c r="J618" i="4"/>
  <c r="K618" i="4"/>
  <c r="N618" i="4"/>
  <c r="O618" i="4"/>
  <c r="P618" i="4"/>
  <c r="I619" i="4"/>
  <c r="J619" i="4"/>
  <c r="K619" i="4"/>
  <c r="N619" i="4"/>
  <c r="O619" i="4"/>
  <c r="P619" i="4"/>
  <c r="I620" i="4"/>
  <c r="J620" i="4"/>
  <c r="K620" i="4"/>
  <c r="N620" i="4"/>
  <c r="O620" i="4"/>
  <c r="P620" i="4"/>
  <c r="I621" i="4"/>
  <c r="J621" i="4"/>
  <c r="K621" i="4"/>
  <c r="N621" i="4"/>
  <c r="O621" i="4"/>
  <c r="P621" i="4"/>
  <c r="I622" i="4"/>
  <c r="J622" i="4"/>
  <c r="K622" i="4"/>
  <c r="N622" i="4"/>
  <c r="O622" i="4"/>
  <c r="P622" i="4"/>
  <c r="I623" i="4"/>
  <c r="J623" i="4"/>
  <c r="K623" i="4"/>
  <c r="N623" i="4"/>
  <c r="O623" i="4"/>
  <c r="P623" i="4"/>
  <c r="I624" i="4"/>
  <c r="J624" i="4"/>
  <c r="K624" i="4"/>
  <c r="N624" i="4"/>
  <c r="O624" i="4"/>
  <c r="P624" i="4"/>
  <c r="I625" i="4"/>
  <c r="J625" i="4"/>
  <c r="K625" i="4"/>
  <c r="N625" i="4"/>
  <c r="O625" i="4"/>
  <c r="P625" i="4"/>
  <c r="I626" i="4"/>
  <c r="J626" i="4"/>
  <c r="K626" i="4"/>
  <c r="N626" i="4"/>
  <c r="O626" i="4"/>
  <c r="P626" i="4"/>
  <c r="I627" i="4"/>
  <c r="J627" i="4"/>
  <c r="K627" i="4"/>
  <c r="N627" i="4"/>
  <c r="O627" i="4"/>
  <c r="P627" i="4"/>
  <c r="I628" i="4"/>
  <c r="J628" i="4"/>
  <c r="K628" i="4"/>
  <c r="N628" i="4"/>
  <c r="O628" i="4"/>
  <c r="P628" i="4"/>
  <c r="I629" i="4"/>
  <c r="J629" i="4"/>
  <c r="K629" i="4"/>
  <c r="N629" i="4"/>
  <c r="O629" i="4"/>
  <c r="P629" i="4"/>
  <c r="I630" i="4"/>
  <c r="J630" i="4"/>
  <c r="K630" i="4"/>
  <c r="N630" i="4"/>
  <c r="O630" i="4"/>
  <c r="P630" i="4"/>
  <c r="I631" i="4"/>
  <c r="J631" i="4"/>
  <c r="K631" i="4"/>
  <c r="N631" i="4"/>
  <c r="O631" i="4"/>
  <c r="P631" i="4"/>
  <c r="I632" i="4"/>
  <c r="J632" i="4"/>
  <c r="K632" i="4"/>
  <c r="N632" i="4"/>
  <c r="O632" i="4"/>
  <c r="P632" i="4"/>
  <c r="I633" i="4"/>
  <c r="J633" i="4"/>
  <c r="K633" i="4"/>
  <c r="N633" i="4"/>
  <c r="O633" i="4"/>
  <c r="P633" i="4"/>
  <c r="I634" i="4"/>
  <c r="J634" i="4"/>
  <c r="K634" i="4"/>
  <c r="N634" i="4"/>
  <c r="O634" i="4"/>
  <c r="P634" i="4"/>
  <c r="I635" i="4"/>
  <c r="J635" i="4"/>
  <c r="K635" i="4"/>
  <c r="N635" i="4"/>
  <c r="O635" i="4"/>
  <c r="P635" i="4"/>
  <c r="I636" i="4"/>
  <c r="J636" i="4"/>
  <c r="K636" i="4"/>
  <c r="N636" i="4"/>
  <c r="O636" i="4"/>
  <c r="P636" i="4"/>
  <c r="I637" i="4"/>
  <c r="J637" i="4"/>
  <c r="K637" i="4"/>
  <c r="N637" i="4"/>
  <c r="O637" i="4"/>
  <c r="P637" i="4"/>
  <c r="I638" i="4"/>
  <c r="J638" i="4"/>
  <c r="K638" i="4"/>
  <c r="N638" i="4"/>
  <c r="O638" i="4"/>
  <c r="P638" i="4"/>
  <c r="I639" i="4"/>
  <c r="J639" i="4"/>
  <c r="K639" i="4"/>
  <c r="N639" i="4"/>
  <c r="O639" i="4"/>
  <c r="P639" i="4"/>
  <c r="I640" i="4"/>
  <c r="J640" i="4"/>
  <c r="K640" i="4"/>
  <c r="N640" i="4"/>
  <c r="O640" i="4"/>
  <c r="P640" i="4"/>
  <c r="I641" i="4"/>
  <c r="J641" i="4"/>
  <c r="K641" i="4"/>
  <c r="N641" i="4"/>
  <c r="O641" i="4"/>
  <c r="P641" i="4"/>
  <c r="I642" i="4"/>
  <c r="J642" i="4"/>
  <c r="K642" i="4"/>
  <c r="N642" i="4"/>
  <c r="O642" i="4"/>
  <c r="P642" i="4"/>
  <c r="I643" i="4"/>
  <c r="J643" i="4"/>
  <c r="K643" i="4"/>
  <c r="N643" i="4"/>
  <c r="O643" i="4"/>
  <c r="P643" i="4"/>
  <c r="I644" i="4"/>
  <c r="J644" i="4"/>
  <c r="K644" i="4"/>
  <c r="N644" i="4"/>
  <c r="O644" i="4"/>
  <c r="P644" i="4"/>
  <c r="I645" i="4"/>
  <c r="J645" i="4"/>
  <c r="K645" i="4"/>
  <c r="N645" i="4"/>
  <c r="O645" i="4"/>
  <c r="P645" i="4"/>
  <c r="I646" i="4"/>
  <c r="J646" i="4"/>
  <c r="K646" i="4"/>
  <c r="N646" i="4"/>
  <c r="O646" i="4"/>
  <c r="P646" i="4"/>
  <c r="I647" i="4"/>
  <c r="J647" i="4"/>
  <c r="K647" i="4"/>
  <c r="N647" i="4"/>
  <c r="O647" i="4"/>
  <c r="P647" i="4"/>
  <c r="I648" i="4"/>
  <c r="J648" i="4"/>
  <c r="K648" i="4"/>
  <c r="N648" i="4"/>
  <c r="O648" i="4"/>
  <c r="P648" i="4"/>
  <c r="I649" i="4"/>
  <c r="J649" i="4"/>
  <c r="K649" i="4"/>
  <c r="N649" i="4"/>
  <c r="O649" i="4"/>
  <c r="P649" i="4"/>
  <c r="I650" i="4"/>
  <c r="J650" i="4"/>
  <c r="K650" i="4"/>
  <c r="N650" i="4"/>
  <c r="O650" i="4"/>
  <c r="P650" i="4"/>
  <c r="I651" i="4"/>
  <c r="J651" i="4"/>
  <c r="K651" i="4"/>
  <c r="N651" i="4"/>
  <c r="O651" i="4"/>
  <c r="P651" i="4"/>
  <c r="I652" i="4"/>
  <c r="J652" i="4"/>
  <c r="K652" i="4"/>
  <c r="N652" i="4"/>
  <c r="O652" i="4"/>
  <c r="P652" i="4"/>
  <c r="I653" i="4"/>
  <c r="J653" i="4"/>
  <c r="K653" i="4"/>
  <c r="N653" i="4"/>
  <c r="O653" i="4"/>
  <c r="P653" i="4"/>
  <c r="I5" i="4" l="1"/>
  <c r="J5" i="4"/>
  <c r="K5" i="4"/>
  <c r="P5" i="4"/>
  <c r="O5" i="4"/>
  <c r="N5" i="4"/>
  <c r="R4" i="4"/>
  <c r="R6" i="4" s="1"/>
  <c r="R7" i="4" s="1"/>
  <c r="R8" i="4" s="1"/>
  <c r="R9" i="4" s="1"/>
  <c r="R10" i="4"/>
  <c r="R11" i="4"/>
  <c r="R12" i="4"/>
  <c r="R13" i="4"/>
  <c r="R14" i="4"/>
  <c r="R15" i="4"/>
  <c r="R16" i="4"/>
  <c r="R17" i="4"/>
  <c r="R18" i="4"/>
  <c r="R19" i="4"/>
  <c r="R20" i="4" s="1"/>
  <c r="R21" i="4" s="1"/>
  <c r="R22" i="4" s="1"/>
  <c r="R23" i="4" s="1"/>
  <c r="R24" i="4" s="1"/>
  <c r="R25" i="4" s="1"/>
  <c r="R26" i="4" s="1"/>
  <c r="R27" i="4" s="1"/>
  <c r="R28" i="4" s="1"/>
  <c r="R29" i="4" s="1"/>
  <c r="R30" i="4" s="1"/>
  <c r="R31" i="4" s="1"/>
  <c r="R32" i="4" s="1"/>
  <c r="R33" i="4" s="1"/>
  <c r="R34" i="4" s="1"/>
  <c r="R35" i="4" s="1"/>
  <c r="R36" i="4" s="1"/>
  <c r="R37" i="4" s="1"/>
  <c r="R38" i="4" s="1"/>
  <c r="R39" i="4" s="1"/>
  <c r="R40" i="4" s="1"/>
  <c r="R41" i="4" s="1"/>
  <c r="R42" i="4" s="1"/>
  <c r="R43" i="4" s="1"/>
  <c r="R44" i="4" s="1"/>
  <c r="R45" i="4" s="1"/>
  <c r="R46" i="4" s="1"/>
  <c r="R47" i="4" s="1"/>
  <c r="R48" i="4" s="1"/>
  <c r="R49" i="4" s="1"/>
  <c r="R50" i="4" s="1"/>
  <c r="R51" i="4" s="1"/>
  <c r="R52" i="4" s="1"/>
  <c r="R53" i="4" s="1"/>
  <c r="R54" i="4" s="1"/>
  <c r="R55" i="4" s="1"/>
  <c r="R56" i="4" s="1"/>
  <c r="R57" i="4" s="1"/>
  <c r="R58" i="4" s="1"/>
  <c r="R59" i="4" s="1"/>
  <c r="R60" i="4" s="1"/>
  <c r="R61" i="4" s="1"/>
  <c r="R62" i="4" s="1"/>
  <c r="R63" i="4" s="1"/>
  <c r="R64" i="4" s="1"/>
  <c r="R65" i="4" s="1"/>
  <c r="R66" i="4" s="1"/>
  <c r="R67" i="4" s="1"/>
  <c r="R68" i="4" s="1"/>
  <c r="R69" i="4" s="1"/>
  <c r="R70" i="4" s="1"/>
  <c r="R71" i="4" s="1"/>
  <c r="R72" i="4" s="1"/>
  <c r="R73" i="4" s="1"/>
  <c r="R74" i="4" s="1"/>
  <c r="R75" i="4" s="1"/>
  <c r="R76" i="4" s="1"/>
  <c r="R77" i="4" s="1"/>
  <c r="R78" i="4" s="1"/>
  <c r="R79" i="4" s="1"/>
  <c r="R80" i="4" s="1"/>
  <c r="R81" i="4" s="1"/>
  <c r="R82" i="4" s="1"/>
  <c r="R83" i="4" s="1"/>
  <c r="R84" i="4" s="1"/>
  <c r="R85" i="4" s="1"/>
  <c r="R86" i="4" s="1"/>
  <c r="R87" i="4" s="1"/>
  <c r="R88" i="4" s="1"/>
  <c r="R89" i="4" s="1"/>
  <c r="R90" i="4" s="1"/>
  <c r="R91" i="4" s="1"/>
  <c r="R92" i="4" s="1"/>
  <c r="R93" i="4" s="1"/>
  <c r="R94" i="4" s="1"/>
  <c r="R95" i="4" s="1"/>
  <c r="R96" i="4" s="1"/>
  <c r="R97" i="4" s="1"/>
  <c r="R98" i="4" s="1"/>
  <c r="R99" i="4" s="1"/>
  <c r="R100" i="4" s="1"/>
  <c r="R101" i="4" s="1"/>
  <c r="R102" i="4" s="1"/>
  <c r="R103" i="4" s="1"/>
  <c r="R104" i="4" s="1"/>
  <c r="R105" i="4" s="1"/>
  <c r="R106" i="4" s="1"/>
  <c r="R107" i="4" s="1"/>
  <c r="R108" i="4" s="1"/>
  <c r="R109" i="4" s="1"/>
  <c r="R110" i="4" s="1"/>
  <c r="R111" i="4" s="1"/>
  <c r="R112" i="4" s="1"/>
  <c r="R113" i="4" s="1"/>
  <c r="R114" i="4" s="1"/>
  <c r="R115" i="4" s="1"/>
  <c r="R116" i="4" s="1"/>
  <c r="R117" i="4" s="1"/>
  <c r="R118" i="4" s="1"/>
  <c r="R119" i="4" s="1"/>
  <c r="R120" i="4" s="1"/>
  <c r="R121" i="4" s="1"/>
  <c r="R122" i="4" s="1"/>
  <c r="R123" i="4" s="1"/>
  <c r="R124" i="4" s="1"/>
  <c r="R125" i="4" s="1"/>
  <c r="R126" i="4" s="1"/>
  <c r="R127" i="4" s="1"/>
  <c r="R128" i="4" s="1"/>
  <c r="R129" i="4" s="1"/>
  <c r="R130" i="4" s="1"/>
  <c r="R131" i="4" s="1"/>
  <c r="R132" i="4" s="1"/>
  <c r="R133" i="4" s="1"/>
  <c r="R134" i="4" s="1"/>
  <c r="R135" i="4" s="1"/>
  <c r="R136" i="4" s="1"/>
  <c r="R137" i="4" s="1"/>
  <c r="R138" i="4" s="1"/>
  <c r="R139" i="4" s="1"/>
  <c r="R140" i="4" s="1"/>
  <c r="R141" i="4" s="1"/>
  <c r="R142" i="4" s="1"/>
  <c r="R143" i="4" s="1"/>
  <c r="R144" i="4" s="1"/>
  <c r="R145" i="4" s="1"/>
  <c r="R146" i="4" s="1"/>
  <c r="R147" i="4" s="1"/>
  <c r="R148" i="4" s="1"/>
  <c r="R149" i="4" s="1"/>
  <c r="R150" i="4" s="1"/>
  <c r="R151" i="4" s="1"/>
  <c r="R152" i="4" s="1"/>
  <c r="R153" i="4" s="1"/>
  <c r="R154" i="4" s="1"/>
  <c r="R155" i="4" s="1"/>
  <c r="R156" i="4" s="1"/>
  <c r="R157" i="4" s="1"/>
  <c r="R158" i="4" s="1"/>
  <c r="R159" i="4" s="1"/>
  <c r="R160" i="4" s="1"/>
  <c r="R161" i="4" s="1"/>
  <c r="R162" i="4" s="1"/>
  <c r="R163" i="4" s="1"/>
  <c r="R164" i="4" s="1"/>
  <c r="R165" i="4" s="1"/>
  <c r="R166" i="4" s="1"/>
  <c r="R167" i="4" s="1"/>
  <c r="R168" i="4" s="1"/>
  <c r="R169" i="4" s="1"/>
  <c r="R170" i="4" s="1"/>
  <c r="R171" i="4" s="1"/>
  <c r="R172" i="4" s="1"/>
  <c r="R173" i="4" s="1"/>
  <c r="R174" i="4" s="1"/>
  <c r="R175" i="4" s="1"/>
  <c r="R176" i="4" s="1"/>
  <c r="R177" i="4" s="1"/>
  <c r="R178" i="4" s="1"/>
  <c r="R179" i="4" s="1"/>
  <c r="R180" i="4" s="1"/>
  <c r="R181" i="4" s="1"/>
  <c r="R182" i="4" s="1"/>
  <c r="R183" i="4" s="1"/>
  <c r="R184" i="4" s="1"/>
  <c r="R185" i="4" s="1"/>
  <c r="R186" i="4" s="1"/>
  <c r="R187" i="4" s="1"/>
  <c r="R188" i="4" s="1"/>
  <c r="R189" i="4" s="1"/>
  <c r="R190" i="4" s="1"/>
  <c r="R191" i="4" s="1"/>
  <c r="R192" i="4" s="1"/>
  <c r="R193" i="4" s="1"/>
  <c r="R194" i="4" s="1"/>
  <c r="R195" i="4" s="1"/>
  <c r="R196" i="4" s="1"/>
  <c r="R197" i="4" s="1"/>
  <c r="R198" i="4" s="1"/>
  <c r="R199" i="4" s="1"/>
  <c r="R200" i="4" s="1"/>
  <c r="R201" i="4" s="1"/>
  <c r="R202" i="4" s="1"/>
  <c r="R203" i="4" s="1"/>
  <c r="R204" i="4" s="1"/>
  <c r="R205" i="4" s="1"/>
  <c r="R206" i="4" s="1"/>
  <c r="R207" i="4" s="1"/>
  <c r="R208" i="4" s="1"/>
  <c r="R209" i="4" s="1"/>
  <c r="R210" i="4" s="1"/>
  <c r="R211" i="4" s="1"/>
  <c r="R212" i="4" s="1"/>
  <c r="R213" i="4" s="1"/>
  <c r="R214" i="4" s="1"/>
  <c r="R215" i="4" s="1"/>
  <c r="R216" i="4" s="1"/>
  <c r="R217" i="4" s="1"/>
  <c r="R218" i="4" s="1"/>
  <c r="R219" i="4" s="1"/>
  <c r="R220" i="4" s="1"/>
  <c r="R221" i="4" s="1"/>
  <c r="R222" i="4" s="1"/>
  <c r="R223" i="4" s="1"/>
  <c r="R224" i="4" s="1"/>
  <c r="R225" i="4" s="1"/>
  <c r="R226" i="4" s="1"/>
  <c r="R227" i="4" s="1"/>
  <c r="R228" i="4" s="1"/>
  <c r="R229" i="4" s="1"/>
  <c r="R230" i="4" s="1"/>
  <c r="R231" i="4" s="1"/>
  <c r="R232" i="4" s="1"/>
  <c r="R233" i="4" s="1"/>
  <c r="R234" i="4" s="1"/>
  <c r="R235" i="4" s="1"/>
  <c r="R236" i="4" s="1"/>
  <c r="R237" i="4" s="1"/>
  <c r="R238" i="4" s="1"/>
  <c r="R239" i="4" s="1"/>
  <c r="R240" i="4" s="1"/>
  <c r="R241" i="4" s="1"/>
  <c r="R242" i="4" s="1"/>
  <c r="R243" i="4" s="1"/>
  <c r="R244" i="4" s="1"/>
  <c r="R245" i="4" s="1"/>
  <c r="R246" i="4" s="1"/>
  <c r="R247" i="4" s="1"/>
  <c r="R248" i="4" s="1"/>
  <c r="R249" i="4" s="1"/>
  <c r="R250" i="4" s="1"/>
  <c r="R251" i="4" s="1"/>
  <c r="R252" i="4" s="1"/>
  <c r="R253" i="4" s="1"/>
  <c r="R254" i="4" s="1"/>
  <c r="R255" i="4" s="1"/>
  <c r="R256" i="4" s="1"/>
  <c r="R257" i="4" s="1"/>
  <c r="R258" i="4" s="1"/>
  <c r="R259" i="4" s="1"/>
  <c r="R260" i="4" s="1"/>
  <c r="R261" i="4" s="1"/>
  <c r="R262" i="4" s="1"/>
  <c r="R263" i="4" s="1"/>
  <c r="R264" i="4" s="1"/>
  <c r="R265" i="4" s="1"/>
  <c r="R266" i="4" s="1"/>
  <c r="R267" i="4" s="1"/>
  <c r="R268" i="4" s="1"/>
  <c r="R269" i="4" s="1"/>
  <c r="R270" i="4" s="1"/>
  <c r="R271" i="4" s="1"/>
  <c r="R272" i="4" s="1"/>
  <c r="R273" i="4" s="1"/>
  <c r="R274" i="4" s="1"/>
  <c r="R275" i="4" s="1"/>
  <c r="R276" i="4" s="1"/>
  <c r="R277" i="4" s="1"/>
  <c r="R278" i="4" s="1"/>
  <c r="R279" i="4" s="1"/>
  <c r="R280" i="4" s="1"/>
  <c r="R281" i="4" s="1"/>
  <c r="R282" i="4" s="1"/>
  <c r="R283" i="4" s="1"/>
  <c r="R284" i="4" s="1"/>
  <c r="R285" i="4" s="1"/>
  <c r="R286" i="4" s="1"/>
  <c r="R287" i="4" s="1"/>
  <c r="R288" i="4" s="1"/>
  <c r="R289" i="4" s="1"/>
  <c r="R290" i="4" s="1"/>
  <c r="R291" i="4" s="1"/>
  <c r="R292" i="4" s="1"/>
  <c r="R293" i="4" s="1"/>
  <c r="R294" i="4" s="1"/>
  <c r="R295" i="4" s="1"/>
  <c r="R296" i="4" s="1"/>
  <c r="R297" i="4" s="1"/>
  <c r="R298" i="4" s="1"/>
  <c r="R299" i="4" s="1"/>
  <c r="R300" i="4" s="1"/>
  <c r="R301" i="4" s="1"/>
  <c r="R302" i="4" s="1"/>
  <c r="R303" i="4" s="1"/>
  <c r="R304" i="4" s="1"/>
  <c r="R305" i="4" s="1"/>
  <c r="R306" i="4" s="1"/>
  <c r="R307" i="4" s="1"/>
  <c r="R308" i="4" s="1"/>
  <c r="R309" i="4" s="1"/>
  <c r="R310" i="4" s="1"/>
  <c r="R311" i="4" s="1"/>
  <c r="R312" i="4" s="1"/>
  <c r="R313" i="4" s="1"/>
  <c r="R314" i="4" s="1"/>
  <c r="R315" i="4" s="1"/>
  <c r="R316" i="4" s="1"/>
  <c r="R317" i="4" s="1"/>
  <c r="R318" i="4" s="1"/>
  <c r="R319" i="4" s="1"/>
  <c r="R320" i="4" s="1"/>
  <c r="R321" i="4" s="1"/>
  <c r="R322" i="4" s="1"/>
  <c r="R323" i="4" s="1"/>
  <c r="R324" i="4" s="1"/>
  <c r="R325" i="4" s="1"/>
  <c r="R326" i="4" s="1"/>
  <c r="R327" i="4" s="1"/>
  <c r="R328" i="4" s="1"/>
  <c r="R329" i="4" s="1"/>
  <c r="R330" i="4" s="1"/>
  <c r="R331" i="4" s="1"/>
  <c r="R332" i="4" s="1"/>
  <c r="R333" i="4" s="1"/>
  <c r="R334" i="4" s="1"/>
  <c r="R335" i="4" s="1"/>
  <c r="R336" i="4" s="1"/>
  <c r="R337" i="4" s="1"/>
  <c r="R338" i="4" s="1"/>
  <c r="R339" i="4" s="1"/>
  <c r="R340" i="4" s="1"/>
  <c r="R341" i="4" s="1"/>
  <c r="R342" i="4" s="1"/>
  <c r="R343" i="4" s="1"/>
  <c r="R344" i="4" s="1"/>
  <c r="R345" i="4" s="1"/>
  <c r="R346" i="4" s="1"/>
  <c r="R347" i="4" s="1"/>
  <c r="R348" i="4" s="1"/>
  <c r="R349" i="4" s="1"/>
  <c r="R350" i="4" s="1"/>
  <c r="R351" i="4" s="1"/>
  <c r="R352" i="4" s="1"/>
  <c r="R353" i="4" s="1"/>
  <c r="R354" i="4" s="1"/>
  <c r="R355" i="4" s="1"/>
  <c r="R356" i="4" s="1"/>
  <c r="R357" i="4" s="1"/>
  <c r="R358" i="4" s="1"/>
  <c r="R359" i="4" s="1"/>
  <c r="R360" i="4" s="1"/>
  <c r="R361" i="4" s="1"/>
  <c r="R362" i="4" s="1"/>
  <c r="R363" i="4" s="1"/>
  <c r="R364" i="4" s="1"/>
  <c r="R365" i="4" s="1"/>
  <c r="R366" i="4" s="1"/>
  <c r="R367" i="4" s="1"/>
  <c r="R368" i="4" s="1"/>
  <c r="R369" i="4" s="1"/>
  <c r="R370" i="4" s="1"/>
  <c r="R371" i="4" s="1"/>
  <c r="R372" i="4" s="1"/>
  <c r="R373" i="4" s="1"/>
  <c r="R374" i="4" s="1"/>
  <c r="R375" i="4" s="1"/>
  <c r="R376" i="4" s="1"/>
  <c r="R377" i="4" s="1"/>
  <c r="R378" i="4" s="1"/>
  <c r="R379" i="4" s="1"/>
  <c r="R380" i="4" s="1"/>
  <c r="R381" i="4" s="1"/>
  <c r="R382" i="4" s="1"/>
  <c r="R383" i="4" s="1"/>
  <c r="R384" i="4" s="1"/>
  <c r="R385" i="4" s="1"/>
  <c r="R386" i="4" s="1"/>
  <c r="R387" i="4" s="1"/>
  <c r="R388" i="4" s="1"/>
  <c r="R389" i="4" s="1"/>
  <c r="R390" i="4" s="1"/>
  <c r="R391" i="4" s="1"/>
  <c r="R392" i="4" s="1"/>
  <c r="R393" i="4" s="1"/>
  <c r="R394" i="4" s="1"/>
  <c r="R395" i="4" s="1"/>
  <c r="R396" i="4" s="1"/>
  <c r="R397" i="4" s="1"/>
  <c r="R398" i="4" s="1"/>
  <c r="R399" i="4" s="1"/>
  <c r="R400" i="4" s="1"/>
  <c r="R401" i="4" s="1"/>
  <c r="R402" i="4" s="1"/>
  <c r="R403" i="4" s="1"/>
  <c r="R404" i="4" s="1"/>
  <c r="R405" i="4" s="1"/>
  <c r="R406" i="4" s="1"/>
  <c r="R407" i="4" s="1"/>
  <c r="R408" i="4" s="1"/>
  <c r="R409" i="4" s="1"/>
  <c r="R410" i="4" s="1"/>
  <c r="R411" i="4" s="1"/>
  <c r="R412" i="4" s="1"/>
  <c r="R413" i="4" s="1"/>
  <c r="R414" i="4" s="1"/>
  <c r="R415" i="4" s="1"/>
  <c r="R416" i="4" s="1"/>
  <c r="R417" i="4" s="1"/>
  <c r="R418" i="4" s="1"/>
  <c r="R419" i="4" s="1"/>
  <c r="R420" i="4" s="1"/>
  <c r="R421" i="4" s="1"/>
  <c r="R422" i="4" s="1"/>
  <c r="R423" i="4" s="1"/>
  <c r="R424" i="4" s="1"/>
  <c r="R425" i="4" s="1"/>
  <c r="R426" i="4" s="1"/>
  <c r="R427" i="4" s="1"/>
  <c r="R428" i="4" s="1"/>
  <c r="R429" i="4" s="1"/>
  <c r="R430" i="4" s="1"/>
  <c r="R431" i="4" s="1"/>
  <c r="R432" i="4" s="1"/>
  <c r="R433" i="4" s="1"/>
  <c r="R434" i="4" s="1"/>
  <c r="R435" i="4" s="1"/>
  <c r="R436" i="4" s="1"/>
  <c r="R437" i="4" s="1"/>
  <c r="R438" i="4" s="1"/>
  <c r="R439" i="4" s="1"/>
  <c r="R440" i="4" s="1"/>
  <c r="R441" i="4" s="1"/>
  <c r="R442" i="4" s="1"/>
  <c r="R443" i="4" s="1"/>
  <c r="R444" i="4" s="1"/>
  <c r="R445" i="4" s="1"/>
  <c r="R446" i="4" s="1"/>
  <c r="R447" i="4" s="1"/>
  <c r="R448" i="4" s="1"/>
  <c r="R449" i="4" s="1"/>
  <c r="R450" i="4" s="1"/>
  <c r="R451" i="4" s="1"/>
  <c r="R452" i="4" s="1"/>
  <c r="R453" i="4" s="1"/>
  <c r="R454" i="4" s="1"/>
  <c r="R455" i="4" s="1"/>
  <c r="R456" i="4" s="1"/>
  <c r="R457" i="4" s="1"/>
  <c r="R458" i="4" s="1"/>
  <c r="R459" i="4" s="1"/>
  <c r="R460" i="4" s="1"/>
  <c r="R461" i="4" s="1"/>
  <c r="R462" i="4" s="1"/>
  <c r="R463" i="4" s="1"/>
  <c r="R464" i="4" s="1"/>
  <c r="R465" i="4" s="1"/>
  <c r="R466" i="4" s="1"/>
  <c r="R467" i="4" s="1"/>
  <c r="R468" i="4" s="1"/>
  <c r="R469" i="4" s="1"/>
  <c r="R470" i="4" s="1"/>
  <c r="R471" i="4" s="1"/>
  <c r="R472" i="4" s="1"/>
  <c r="R473" i="4" s="1"/>
  <c r="R474" i="4" s="1"/>
  <c r="R475" i="4" s="1"/>
  <c r="R476" i="4" s="1"/>
  <c r="R477" i="4" s="1"/>
  <c r="R478" i="4" s="1"/>
  <c r="R479" i="4" s="1"/>
  <c r="R480" i="4" s="1"/>
  <c r="R481" i="4" s="1"/>
  <c r="R482" i="4" s="1"/>
  <c r="R483" i="4" s="1"/>
  <c r="R484" i="4" s="1"/>
  <c r="R485" i="4" s="1"/>
  <c r="R486" i="4" s="1"/>
  <c r="R487" i="4" s="1"/>
  <c r="R488" i="4" s="1"/>
  <c r="R489" i="4" s="1"/>
  <c r="R490" i="4" s="1"/>
  <c r="R491" i="4" s="1"/>
  <c r="R492" i="4" s="1"/>
  <c r="R493" i="4" s="1"/>
  <c r="R494" i="4" s="1"/>
  <c r="R495" i="4" s="1"/>
  <c r="R496" i="4" s="1"/>
  <c r="R497" i="4" s="1"/>
  <c r="R498" i="4" s="1"/>
  <c r="R499" i="4" s="1"/>
  <c r="R500" i="4" s="1"/>
  <c r="R501" i="4" s="1"/>
  <c r="R502" i="4" s="1"/>
  <c r="R503" i="4" s="1"/>
  <c r="R504" i="4" s="1"/>
  <c r="R505" i="4" s="1"/>
  <c r="R506" i="4" s="1"/>
  <c r="R507" i="4" s="1"/>
  <c r="R508" i="4" s="1"/>
  <c r="R509" i="4" s="1"/>
  <c r="R510" i="4" s="1"/>
  <c r="R511" i="4" s="1"/>
  <c r="R512" i="4" s="1"/>
  <c r="R513" i="4" s="1"/>
  <c r="R514" i="4" s="1"/>
  <c r="R515" i="4" s="1"/>
  <c r="R516" i="4" s="1"/>
  <c r="R517" i="4" s="1"/>
  <c r="R518" i="4" s="1"/>
  <c r="R519" i="4" s="1"/>
  <c r="R520" i="4" s="1"/>
  <c r="R521" i="4" s="1"/>
  <c r="R522" i="4" s="1"/>
  <c r="R523" i="4" s="1"/>
  <c r="R524" i="4" s="1"/>
  <c r="R525" i="4" s="1"/>
  <c r="R526" i="4" s="1"/>
  <c r="R527" i="4" s="1"/>
  <c r="R528" i="4" s="1"/>
  <c r="R529" i="4" s="1"/>
  <c r="R530" i="4" s="1"/>
  <c r="R531" i="4" s="1"/>
  <c r="R532" i="4" s="1"/>
  <c r="R533" i="4" s="1"/>
  <c r="R534" i="4" s="1"/>
  <c r="R535" i="4" s="1"/>
  <c r="R536" i="4" s="1"/>
  <c r="R537" i="4" s="1"/>
  <c r="R538" i="4" s="1"/>
  <c r="R539" i="4" s="1"/>
  <c r="R540" i="4" s="1"/>
  <c r="R541" i="4" s="1"/>
  <c r="R542" i="4" s="1"/>
  <c r="R543" i="4" s="1"/>
  <c r="R544" i="4" s="1"/>
  <c r="R545" i="4" s="1"/>
  <c r="R546" i="4" s="1"/>
  <c r="R547" i="4" s="1"/>
  <c r="R548" i="4" s="1"/>
  <c r="R549" i="4" s="1"/>
  <c r="R550" i="4" s="1"/>
  <c r="R551" i="4" s="1"/>
  <c r="R552" i="4" s="1"/>
  <c r="R553" i="4" s="1"/>
  <c r="R554" i="4" s="1"/>
  <c r="R555" i="4" s="1"/>
  <c r="R556" i="4" s="1"/>
  <c r="R557" i="4" s="1"/>
  <c r="R558" i="4" s="1"/>
  <c r="R559" i="4" s="1"/>
  <c r="R560" i="4" s="1"/>
  <c r="R561" i="4" s="1"/>
  <c r="R562" i="4" s="1"/>
  <c r="R563" i="4" s="1"/>
  <c r="R564" i="4" s="1"/>
  <c r="R565" i="4" s="1"/>
  <c r="R566" i="4" s="1"/>
  <c r="R567" i="4" s="1"/>
  <c r="R568" i="4" s="1"/>
  <c r="R569" i="4" s="1"/>
  <c r="R570" i="4" s="1"/>
  <c r="R571" i="4" s="1"/>
  <c r="R572" i="4" s="1"/>
  <c r="R573" i="4" s="1"/>
  <c r="R574" i="4" s="1"/>
  <c r="R575" i="4" s="1"/>
  <c r="R576" i="4" s="1"/>
  <c r="R577" i="4" s="1"/>
  <c r="R578" i="4" s="1"/>
  <c r="R579" i="4" s="1"/>
  <c r="R580" i="4" s="1"/>
  <c r="R581" i="4" s="1"/>
  <c r="R582" i="4" s="1"/>
  <c r="R583" i="4" s="1"/>
  <c r="R584" i="4" s="1"/>
  <c r="R585" i="4" s="1"/>
  <c r="R586" i="4" s="1"/>
  <c r="R587" i="4" s="1"/>
  <c r="R588" i="4" s="1"/>
  <c r="R589" i="4" s="1"/>
  <c r="R590" i="4" s="1"/>
  <c r="R591" i="4" s="1"/>
  <c r="R592" i="4" s="1"/>
  <c r="R593" i="4" s="1"/>
  <c r="R594" i="4" s="1"/>
  <c r="R595" i="4" s="1"/>
  <c r="R596" i="4" s="1"/>
  <c r="R597" i="4" s="1"/>
  <c r="R598" i="4" s="1"/>
  <c r="R599" i="4" s="1"/>
  <c r="R600" i="4" s="1"/>
  <c r="R601" i="4" s="1"/>
  <c r="R602" i="4" s="1"/>
  <c r="R603" i="4" s="1"/>
  <c r="R604" i="4" s="1"/>
  <c r="R605" i="4" s="1"/>
  <c r="R606" i="4" s="1"/>
  <c r="R607" i="4" s="1"/>
  <c r="R608" i="4" s="1"/>
  <c r="R609" i="4" s="1"/>
  <c r="R610" i="4" s="1"/>
  <c r="R611" i="4" s="1"/>
  <c r="R612" i="4" s="1"/>
  <c r="R613" i="4" s="1"/>
  <c r="R614" i="4" s="1"/>
  <c r="R615" i="4" s="1"/>
  <c r="R616" i="4" s="1"/>
  <c r="R617" i="4" s="1"/>
  <c r="R618" i="4" s="1"/>
  <c r="R619" i="4" s="1"/>
  <c r="R620" i="4" s="1"/>
  <c r="R621" i="4" s="1"/>
  <c r="R622" i="4" s="1"/>
  <c r="R623" i="4" s="1"/>
  <c r="R624" i="4" s="1"/>
  <c r="R625" i="4" s="1"/>
  <c r="R626" i="4" s="1"/>
  <c r="R627" i="4" s="1"/>
  <c r="R628" i="4" s="1"/>
  <c r="R629" i="4" s="1"/>
  <c r="R630" i="4" s="1"/>
  <c r="R631" i="4" s="1"/>
  <c r="R632" i="4" s="1"/>
  <c r="R633" i="4" s="1"/>
  <c r="R634" i="4" s="1"/>
  <c r="R635" i="4" s="1"/>
  <c r="R636" i="4" s="1"/>
  <c r="R637" i="4" s="1"/>
  <c r="R638" i="4" s="1"/>
  <c r="R639" i="4" s="1"/>
  <c r="R640" i="4" s="1"/>
  <c r="R641" i="4" s="1"/>
  <c r="R642" i="4" s="1"/>
  <c r="R643" i="4" s="1"/>
  <c r="R644" i="4" s="1"/>
  <c r="R645" i="4" s="1"/>
  <c r="R646" i="4" s="1"/>
  <c r="R647" i="4" s="1"/>
  <c r="R648" i="4" s="1"/>
  <c r="R649" i="4" s="1"/>
  <c r="R650" i="4" s="1"/>
  <c r="R651" i="4" s="1"/>
  <c r="R652" i="4" s="1"/>
  <c r="R653" i="4" s="1"/>
  <c r="R3" i="4"/>
  <c r="R5" i="4" l="1"/>
  <c r="P10" i="4"/>
  <c r="O10" i="4"/>
  <c r="N10" i="4"/>
  <c r="K10" i="4"/>
  <c r="J10" i="4"/>
  <c r="I10" i="4"/>
  <c r="P14" i="4" l="1"/>
  <c r="O14" i="4"/>
  <c r="N14" i="4"/>
  <c r="K14" i="4"/>
  <c r="J14" i="4"/>
  <c r="I14" i="4"/>
  <c r="I15" i="4"/>
  <c r="J15" i="4"/>
  <c r="K15" i="4"/>
  <c r="P15" i="4"/>
  <c r="O15" i="4"/>
  <c r="N15" i="4"/>
  <c r="P3" i="4" l="1"/>
  <c r="P4" i="4"/>
  <c r="P6" i="4"/>
  <c r="P7" i="4"/>
  <c r="P9" i="4"/>
  <c r="AH9" i="4" s="1"/>
  <c r="P11" i="4"/>
  <c r="AH11" i="4" s="1"/>
  <c r="P12" i="4"/>
  <c r="P13" i="4"/>
  <c r="P16" i="4"/>
  <c r="P17" i="4"/>
  <c r="P18" i="4"/>
  <c r="P19" i="4"/>
  <c r="P20" i="4"/>
  <c r="P21" i="4"/>
  <c r="P8" i="4"/>
  <c r="AH8" i="4" s="1"/>
  <c r="AH4" i="4"/>
  <c r="AH6" i="4"/>
  <c r="AH7" i="4"/>
  <c r="AH12" i="4"/>
  <c r="AH13" i="4"/>
  <c r="AH16" i="4"/>
  <c r="AH17" i="4"/>
  <c r="AH18" i="4"/>
  <c r="AH19" i="4"/>
  <c r="AH20" i="4"/>
  <c r="AH21" i="4"/>
  <c r="AH3" i="4"/>
  <c r="O12" i="4"/>
  <c r="N12" i="4"/>
  <c r="N4" i="4"/>
  <c r="N6" i="4"/>
  <c r="N7" i="4"/>
  <c r="N8" i="4"/>
  <c r="N9" i="4"/>
  <c r="N11" i="4"/>
  <c r="N13" i="4"/>
  <c r="N16" i="4"/>
  <c r="N17" i="4"/>
  <c r="N18" i="4"/>
  <c r="N19" i="4"/>
  <c r="N20" i="4"/>
  <c r="N21" i="4"/>
  <c r="P2" i="4" l="1"/>
  <c r="O3" i="4"/>
  <c r="O4" i="4"/>
  <c r="O7" i="4"/>
  <c r="O8" i="4"/>
  <c r="O9" i="4"/>
  <c r="O11" i="4"/>
  <c r="O13" i="4"/>
  <c r="O16" i="4"/>
  <c r="O17" i="4"/>
  <c r="O18" i="4"/>
  <c r="O19" i="4"/>
  <c r="O20" i="4"/>
  <c r="O21" i="4"/>
  <c r="O6" i="4"/>
  <c r="N3" i="4"/>
  <c r="AM3" i="4"/>
  <c r="K16" i="4" l="1"/>
  <c r="J16" i="4"/>
  <c r="I16" i="4"/>
  <c r="K7" i="4"/>
  <c r="J7" i="4"/>
  <c r="I7" i="4"/>
  <c r="K21" i="4" l="1"/>
  <c r="J21" i="4"/>
  <c r="I21" i="4"/>
  <c r="K20" i="4"/>
  <c r="J20" i="4"/>
  <c r="I20" i="4"/>
  <c r="K19" i="4"/>
  <c r="J19" i="4"/>
  <c r="I19" i="4"/>
  <c r="K18" i="4"/>
  <c r="J18" i="4"/>
  <c r="I18" i="4"/>
  <c r="K17" i="4"/>
  <c r="J17" i="4"/>
  <c r="I17" i="4"/>
  <c r="K13" i="4"/>
  <c r="J13" i="4"/>
  <c r="I13" i="4"/>
  <c r="K11" i="4"/>
  <c r="J11" i="4"/>
  <c r="I11" i="4"/>
  <c r="K9" i="4"/>
  <c r="J9" i="4"/>
  <c r="I9" i="4"/>
  <c r="K8" i="4"/>
  <c r="J8" i="4"/>
  <c r="I8" i="4"/>
  <c r="K6" i="4"/>
  <c r="J6" i="4"/>
  <c r="I6" i="4"/>
  <c r="K4" i="4"/>
  <c r="J4" i="4"/>
  <c r="I4" i="4"/>
  <c r="K3" i="4"/>
  <c r="J3" i="4"/>
  <c r="I3" i="4"/>
  <c r="AO2" i="4"/>
  <c r="A1" i="2" l="1"/>
  <c r="E1" i="2" s="1"/>
  <c r="G2" i="2" l="1"/>
  <c r="G4" i="2"/>
  <c r="G3" i="2"/>
  <c r="G1" i="2"/>
  <c r="G5" i="2" l="1"/>
  <c r="G8" i="2"/>
  <c r="G9" i="2"/>
  <c r="G10" i="2"/>
  <c r="G11" i="2"/>
  <c r="G12" i="2"/>
  <c r="G13" i="2"/>
  <c r="G6" i="2"/>
  <c r="G7" i="2"/>
</calcChain>
</file>

<file path=xl/sharedStrings.xml><?xml version="1.0" encoding="utf-8"?>
<sst xmlns="http://schemas.openxmlformats.org/spreadsheetml/2006/main" count="3331" uniqueCount="725">
  <si>
    <t>Au</t>
  </si>
  <si>
    <t>Du</t>
  </si>
  <si>
    <t>Ville</t>
  </si>
  <si>
    <t>H09</t>
  </si>
  <si>
    <t>H22</t>
  </si>
  <si>
    <t>CLD</t>
  </si>
  <si>
    <t>MATERNITE</t>
  </si>
  <si>
    <t>TPA</t>
  </si>
  <si>
    <t>TPD</t>
  </si>
  <si>
    <t>CLM</t>
  </si>
  <si>
    <t>QTE</t>
  </si>
  <si>
    <t>RNE</t>
  </si>
  <si>
    <t>MOTIF</t>
  </si>
  <si>
    <t>POSTE VACANT</t>
  </si>
  <si>
    <t>REP/PRO</t>
  </si>
  <si>
    <t>SUP</t>
  </si>
  <si>
    <t>CDI</t>
  </si>
  <si>
    <t>FORMATION</t>
  </si>
  <si>
    <t>MI TEMPS TH</t>
  </si>
  <si>
    <t>CONGE PARENTAL</t>
  </si>
  <si>
    <t>DECHARGE SYND</t>
  </si>
  <si>
    <t>CONGE CFP</t>
  </si>
  <si>
    <t>ACCIDENT TRAVAIL</t>
  </si>
  <si>
    <t>PBS</t>
  </si>
  <si>
    <t>CODE</t>
  </si>
  <si>
    <t>CMO</t>
  </si>
  <si>
    <t>FIN DE SUPPLEANCE</t>
  </si>
  <si>
    <t>ASA COVID</t>
  </si>
  <si>
    <t>En attente</t>
  </si>
  <si>
    <t>SFT</t>
  </si>
  <si>
    <t>Nom Prénom</t>
  </si>
  <si>
    <t>Civ</t>
  </si>
  <si>
    <t>Mme</t>
  </si>
  <si>
    <t>Établissement
d'affectation</t>
  </si>
  <si>
    <t>M@ilEtab</t>
  </si>
  <si>
    <t>M.</t>
  </si>
  <si>
    <t>Reçu</t>
  </si>
  <si>
    <t>X</t>
  </si>
  <si>
    <t>DECHARGE DIRECTION</t>
  </si>
  <si>
    <t>2659D</t>
  </si>
  <si>
    <t>2584X</t>
  </si>
  <si>
    <t>2719U</t>
  </si>
  <si>
    <t>2652W</t>
  </si>
  <si>
    <t>Installé le</t>
  </si>
  <si>
    <t>¤</t>
  </si>
  <si>
    <t>Simple</t>
  </si>
  <si>
    <t>CFP</t>
  </si>
  <si>
    <t>Nouv</t>
  </si>
  <si>
    <t>Notif Etab</t>
  </si>
  <si>
    <t>O</t>
  </si>
  <si>
    <t>Cont</t>
  </si>
  <si>
    <t>IFCD</t>
  </si>
  <si>
    <t>Année Scolaire :</t>
  </si>
  <si>
    <t>/</t>
  </si>
  <si>
    <t>Contrat à repasser</t>
  </si>
  <si>
    <t>AAAB</t>
  </si>
  <si>
    <t>AAAC</t>
  </si>
  <si>
    <t>MMN Rrrrs</t>
  </si>
  <si>
    <t>OOOOp SSSt</t>
  </si>
  <si>
    <t>KKKKL Fffffg</t>
  </si>
  <si>
    <t>Adm</t>
  </si>
  <si>
    <t>Inst Suiv</t>
  </si>
  <si>
    <t>AAAD</t>
  </si>
  <si>
    <t>AAAE</t>
  </si>
  <si>
    <t>AAAF</t>
  </si>
  <si>
    <t>Remplacement de :</t>
  </si>
  <si>
    <t>Attente</t>
  </si>
  <si>
    <t>Contrats</t>
  </si>
  <si>
    <t>Acomptes</t>
  </si>
  <si>
    <t>Coordonnées</t>
  </si>
  <si>
    <t>Adresse 1</t>
  </si>
  <si>
    <t>Adresse 2</t>
  </si>
  <si>
    <t>Code Postal</t>
  </si>
  <si>
    <t>Mail</t>
  </si>
  <si>
    <t>Téléphone</t>
  </si>
  <si>
    <t>Portable</t>
  </si>
  <si>
    <t>Acompte</t>
  </si>
  <si>
    <t>1CH</t>
  </si>
  <si>
    <t>2CH</t>
  </si>
  <si>
    <t>3CH</t>
  </si>
  <si>
    <t>4CH</t>
  </si>
  <si>
    <t>5CH</t>
  </si>
  <si>
    <t>6CH</t>
  </si>
  <si>
    <t>Rel 1</t>
  </si>
  <si>
    <t>Rel 2</t>
  </si>
  <si>
    <t>Adresse 3</t>
  </si>
  <si>
    <t>Nom de naissance</t>
  </si>
  <si>
    <t>Alar</t>
  </si>
  <si>
    <t>Mont.</t>
  </si>
  <si>
    <t>NUMEN</t>
  </si>
  <si>
    <t>Mail aca</t>
  </si>
  <si>
    <t>N° INSEE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</si>
  <si>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</si>
  <si>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</si>
  <si>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</si>
  <si>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</si>
  <si>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</si>
  <si>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</si>
  <si>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</si>
  <si>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</si>
  <si>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</si>
  <si>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</si>
  <si>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</si>
  <si>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</si>
  <si>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</si>
  <si>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</si>
  <si>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</si>
  <si>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</si>
  <si>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</si>
  <si>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</si>
  <si>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</si>
  <si>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</si>
  <si>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</si>
  <si>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</si>
  <si>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</si>
  <si>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</si>
  <si>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</si>
  <si>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</si>
  <si>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</si>
  <si>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</si>
  <si>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</si>
  <si>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</si>
  <si>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</si>
  <si>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</si>
  <si>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</si>
  <si>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</si>
  <si>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</si>
  <si>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</si>
  <si>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</si>
  <si>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</si>
  <si>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</si>
  <si>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</si>
  <si>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</si>
  <si>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</si>
  <si>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</si>
  <si>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</si>
  <si>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</si>
  <si>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</si>
  <si>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</si>
  <si>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</si>
  <si>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</si>
  <si>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</si>
  <si>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</si>
  <si>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</si>
  <si>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</si>
  <si>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</si>
  <si>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</si>
  <si>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</si>
  <si>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</si>
  <si>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H80</t>
  </si>
  <si>
    <t>H81</t>
  </si>
  <si>
    <t>H82</t>
  </si>
  <si>
    <t>H83</t>
  </si>
  <si>
    <t>H84</t>
  </si>
  <si>
    <t>H85</t>
  </si>
  <si>
    <t>H86</t>
  </si>
  <si>
    <t>H87</t>
  </si>
  <si>
    <t>H88</t>
  </si>
  <si>
    <t>H89</t>
  </si>
  <si>
    <t>H90</t>
  </si>
  <si>
    <t>H91</t>
  </si>
  <si>
    <t>H92</t>
  </si>
  <si>
    <t>H93</t>
  </si>
  <si>
    <t>H94</t>
  </si>
  <si>
    <t>H95</t>
  </si>
  <si>
    <t>H96</t>
  </si>
  <si>
    <t>H97</t>
  </si>
  <si>
    <t>H98</t>
  </si>
  <si>
    <t>H99</t>
  </si>
  <si>
    <t>H100</t>
  </si>
  <si>
    <t>H101</t>
  </si>
  <si>
    <t>H102</t>
  </si>
  <si>
    <t>H103</t>
  </si>
  <si>
    <t>H104</t>
  </si>
  <si>
    <t>H105</t>
  </si>
  <si>
    <t>H106</t>
  </si>
  <si>
    <t>H107</t>
  </si>
  <si>
    <t>H108</t>
  </si>
  <si>
    <t>H109</t>
  </si>
  <si>
    <t>H110</t>
  </si>
  <si>
    <t>H111</t>
  </si>
  <si>
    <t>H112</t>
  </si>
  <si>
    <t>H113</t>
  </si>
  <si>
    <t>H114</t>
  </si>
  <si>
    <t>H115</t>
  </si>
  <si>
    <t>H116</t>
  </si>
  <si>
    <t>H117</t>
  </si>
  <si>
    <t>H118</t>
  </si>
  <si>
    <t>H119</t>
  </si>
  <si>
    <t>H120</t>
  </si>
  <si>
    <t>H121</t>
  </si>
  <si>
    <t>H122</t>
  </si>
  <si>
    <t>H123</t>
  </si>
  <si>
    <t>H124</t>
  </si>
  <si>
    <t>H125</t>
  </si>
  <si>
    <t>H126</t>
  </si>
  <si>
    <t>H127</t>
  </si>
  <si>
    <t>H128</t>
  </si>
  <si>
    <t>H129</t>
  </si>
  <si>
    <t>H130</t>
  </si>
  <si>
    <t>H131</t>
  </si>
  <si>
    <t>H132</t>
  </si>
  <si>
    <t>H133</t>
  </si>
  <si>
    <t>H134</t>
  </si>
  <si>
    <t>H135</t>
  </si>
  <si>
    <t>H136</t>
  </si>
  <si>
    <t>H137</t>
  </si>
  <si>
    <t>H138</t>
  </si>
  <si>
    <t>H139</t>
  </si>
  <si>
    <t>H140</t>
  </si>
  <si>
    <t>H141</t>
  </si>
  <si>
    <t>H142</t>
  </si>
  <si>
    <t>H143</t>
  </si>
  <si>
    <t>H144</t>
  </si>
  <si>
    <t>H145</t>
  </si>
  <si>
    <t>H146</t>
  </si>
  <si>
    <t>H147</t>
  </si>
  <si>
    <t>H148</t>
  </si>
  <si>
    <t>H149</t>
  </si>
  <si>
    <t>H150</t>
  </si>
  <si>
    <t>H151</t>
  </si>
  <si>
    <t>H152</t>
  </si>
  <si>
    <t>H153</t>
  </si>
  <si>
    <t>H154</t>
  </si>
  <si>
    <t>H155</t>
  </si>
  <si>
    <t>H156</t>
  </si>
  <si>
    <t>H157</t>
  </si>
  <si>
    <t>H158</t>
  </si>
  <si>
    <t>H159</t>
  </si>
  <si>
    <t>H160</t>
  </si>
  <si>
    <t>H161</t>
  </si>
  <si>
    <t>H162</t>
  </si>
  <si>
    <t>H163</t>
  </si>
  <si>
    <t>H164</t>
  </si>
  <si>
    <t>H165</t>
  </si>
  <si>
    <t>H166</t>
  </si>
  <si>
    <t>H167</t>
  </si>
  <si>
    <t>H168</t>
  </si>
  <si>
    <t>H169</t>
  </si>
  <si>
    <t>H170</t>
  </si>
  <si>
    <t>H171</t>
  </si>
  <si>
    <t>H172</t>
  </si>
  <si>
    <t>H173</t>
  </si>
  <si>
    <t>H174</t>
  </si>
  <si>
    <t>H175</t>
  </si>
  <si>
    <t>H176</t>
  </si>
  <si>
    <t>H177</t>
  </si>
  <si>
    <t>H178</t>
  </si>
  <si>
    <t>H179</t>
  </si>
  <si>
    <t>H180</t>
  </si>
  <si>
    <t>H181</t>
  </si>
  <si>
    <t>H182</t>
  </si>
  <si>
    <t>H183</t>
  </si>
  <si>
    <t>H184</t>
  </si>
  <si>
    <t>H185</t>
  </si>
  <si>
    <t>H186</t>
  </si>
  <si>
    <t>H187</t>
  </si>
  <si>
    <t>H188</t>
  </si>
  <si>
    <t>H189</t>
  </si>
  <si>
    <t>H190</t>
  </si>
  <si>
    <t>H191</t>
  </si>
  <si>
    <t>H192</t>
  </si>
  <si>
    <t>H193</t>
  </si>
  <si>
    <t>H194</t>
  </si>
  <si>
    <t>H195</t>
  </si>
  <si>
    <t>H196</t>
  </si>
  <si>
    <t>H197</t>
  </si>
  <si>
    <t>H198</t>
  </si>
  <si>
    <t>H199</t>
  </si>
  <si>
    <t>H200</t>
  </si>
  <si>
    <t>H201</t>
  </si>
  <si>
    <t>H202</t>
  </si>
  <si>
    <t>H203</t>
  </si>
  <si>
    <t>H204</t>
  </si>
  <si>
    <t>H205</t>
  </si>
  <si>
    <t>H206</t>
  </si>
  <si>
    <t>H207</t>
  </si>
  <si>
    <t>H208</t>
  </si>
  <si>
    <t>H209</t>
  </si>
  <si>
    <t>H210</t>
  </si>
  <si>
    <t>H211</t>
  </si>
  <si>
    <t>H212</t>
  </si>
  <si>
    <t>H213</t>
  </si>
  <si>
    <t>H214</t>
  </si>
  <si>
    <t>H215</t>
  </si>
  <si>
    <t>H216</t>
  </si>
  <si>
    <t>H217</t>
  </si>
  <si>
    <t>H218</t>
  </si>
  <si>
    <t>H219</t>
  </si>
  <si>
    <t>H220</t>
  </si>
  <si>
    <t>H221</t>
  </si>
  <si>
    <t>H222</t>
  </si>
  <si>
    <t>H223</t>
  </si>
  <si>
    <t>H224</t>
  </si>
  <si>
    <t>H225</t>
  </si>
  <si>
    <t>H226</t>
  </si>
  <si>
    <t>H227</t>
  </si>
  <si>
    <t>H228</t>
  </si>
  <si>
    <t>H229</t>
  </si>
  <si>
    <t>H230</t>
  </si>
  <si>
    <t>H231</t>
  </si>
  <si>
    <t>H232</t>
  </si>
  <si>
    <t>H233</t>
  </si>
  <si>
    <t>H234</t>
  </si>
  <si>
    <t>H235</t>
  </si>
  <si>
    <t>H236</t>
  </si>
  <si>
    <t>H237</t>
  </si>
  <si>
    <t>H238</t>
  </si>
  <si>
    <t>H239</t>
  </si>
  <si>
    <t>H240</t>
  </si>
  <si>
    <t>H241</t>
  </si>
  <si>
    <t>H242</t>
  </si>
  <si>
    <t>H243</t>
  </si>
  <si>
    <t>H244</t>
  </si>
  <si>
    <t>H245</t>
  </si>
  <si>
    <t>H246</t>
  </si>
  <si>
    <t>H247</t>
  </si>
  <si>
    <t>H248</t>
  </si>
  <si>
    <t>H249</t>
  </si>
  <si>
    <t>H250</t>
  </si>
  <si>
    <t>H251</t>
  </si>
  <si>
    <t>H252</t>
  </si>
  <si>
    <t>H253</t>
  </si>
  <si>
    <t>H254</t>
  </si>
  <si>
    <t>H255</t>
  </si>
  <si>
    <t>H256</t>
  </si>
  <si>
    <t>H257</t>
  </si>
  <si>
    <t>H258</t>
  </si>
  <si>
    <t>H259</t>
  </si>
  <si>
    <t>H260</t>
  </si>
  <si>
    <t>H261</t>
  </si>
  <si>
    <t>H262</t>
  </si>
  <si>
    <t>H263</t>
  </si>
  <si>
    <t>H264</t>
  </si>
  <si>
    <t>H265</t>
  </si>
  <si>
    <t>H266</t>
  </si>
  <si>
    <t>H267</t>
  </si>
  <si>
    <t>H268</t>
  </si>
  <si>
    <t>H269</t>
  </si>
  <si>
    <t>H270</t>
  </si>
  <si>
    <t>H271</t>
  </si>
  <si>
    <t>H272</t>
  </si>
  <si>
    <t>H273</t>
  </si>
  <si>
    <t>H274</t>
  </si>
  <si>
    <t>H275</t>
  </si>
  <si>
    <t>H276</t>
  </si>
  <si>
    <t>H277</t>
  </si>
  <si>
    <t>H278</t>
  </si>
  <si>
    <t>H279</t>
  </si>
  <si>
    <t>H280</t>
  </si>
  <si>
    <t>H281</t>
  </si>
  <si>
    <t>H282</t>
  </si>
  <si>
    <t>H283</t>
  </si>
  <si>
    <t>H284</t>
  </si>
  <si>
    <t>H285</t>
  </si>
  <si>
    <t>H286</t>
  </si>
  <si>
    <t>H287</t>
  </si>
  <si>
    <t>H288</t>
  </si>
  <si>
    <t>H289</t>
  </si>
  <si>
    <t>H290</t>
  </si>
  <si>
    <t>H291</t>
  </si>
  <si>
    <t>H292</t>
  </si>
  <si>
    <t>H293</t>
  </si>
  <si>
    <t>H294</t>
  </si>
  <si>
    <t>H295</t>
  </si>
  <si>
    <t>H296</t>
  </si>
  <si>
    <t>H297</t>
  </si>
  <si>
    <t>H298</t>
  </si>
  <si>
    <t>H299</t>
  </si>
  <si>
    <t>H300</t>
  </si>
  <si>
    <t>H301</t>
  </si>
  <si>
    <t>H302</t>
  </si>
  <si>
    <t>H303</t>
  </si>
  <si>
    <t>H304</t>
  </si>
  <si>
    <t>H305</t>
  </si>
  <si>
    <t>H306</t>
  </si>
  <si>
    <t>H307</t>
  </si>
  <si>
    <t>H308</t>
  </si>
  <si>
    <t>H309</t>
  </si>
  <si>
    <t>H310</t>
  </si>
  <si>
    <t>H311</t>
  </si>
  <si>
    <t>H312</t>
  </si>
  <si>
    <t>H313</t>
  </si>
  <si>
    <t>H314</t>
  </si>
  <si>
    <t>H315</t>
  </si>
  <si>
    <t>H316</t>
  </si>
  <si>
    <t>H317</t>
  </si>
  <si>
    <t>H318</t>
  </si>
  <si>
    <t>H319</t>
  </si>
  <si>
    <t>H320</t>
  </si>
  <si>
    <t>H321</t>
  </si>
  <si>
    <t>H322</t>
  </si>
  <si>
    <t>H323</t>
  </si>
  <si>
    <t>H324</t>
  </si>
  <si>
    <t>H325</t>
  </si>
  <si>
    <t>H326</t>
  </si>
  <si>
    <t>H327</t>
  </si>
  <si>
    <t>H328</t>
  </si>
  <si>
    <t>H329</t>
  </si>
  <si>
    <t>H330</t>
  </si>
  <si>
    <t>H331</t>
  </si>
  <si>
    <t>H332</t>
  </si>
  <si>
    <t>H333</t>
  </si>
  <si>
    <t>H334</t>
  </si>
  <si>
    <t>H335</t>
  </si>
  <si>
    <t>H336</t>
  </si>
  <si>
    <t>H337</t>
  </si>
  <si>
    <t>H338</t>
  </si>
  <si>
    <t>H339</t>
  </si>
  <si>
    <t>H340</t>
  </si>
  <si>
    <t>H341</t>
  </si>
  <si>
    <t>H342</t>
  </si>
  <si>
    <t>H343</t>
  </si>
  <si>
    <t>H344</t>
  </si>
  <si>
    <t>H345</t>
  </si>
  <si>
    <t>H346</t>
  </si>
  <si>
    <t>H347</t>
  </si>
  <si>
    <t>H348</t>
  </si>
  <si>
    <t>H349</t>
  </si>
  <si>
    <t>H350</t>
  </si>
  <si>
    <t>H351</t>
  </si>
  <si>
    <t>H352</t>
  </si>
  <si>
    <t>H353</t>
  </si>
  <si>
    <t>H354</t>
  </si>
  <si>
    <t>H355</t>
  </si>
  <si>
    <t>H356</t>
  </si>
  <si>
    <t>H357</t>
  </si>
  <si>
    <t>H358</t>
  </si>
  <si>
    <t>H359</t>
  </si>
  <si>
    <t>H360</t>
  </si>
  <si>
    <t>H361</t>
  </si>
  <si>
    <t>H362</t>
  </si>
  <si>
    <t>H363</t>
  </si>
  <si>
    <t>H364</t>
  </si>
  <si>
    <t>H365</t>
  </si>
  <si>
    <t>H366</t>
  </si>
  <si>
    <t>H367</t>
  </si>
  <si>
    <t>H368</t>
  </si>
  <si>
    <t>H369</t>
  </si>
  <si>
    <t>H370</t>
  </si>
  <si>
    <t>H371</t>
  </si>
  <si>
    <t>H372</t>
  </si>
  <si>
    <t>H373</t>
  </si>
  <si>
    <t>H374</t>
  </si>
  <si>
    <t>H375</t>
  </si>
  <si>
    <t>H376</t>
  </si>
  <si>
    <t>H377</t>
  </si>
  <si>
    <t>H378</t>
  </si>
  <si>
    <t>H379</t>
  </si>
  <si>
    <t>H380</t>
  </si>
  <si>
    <t>H381</t>
  </si>
  <si>
    <t>H382</t>
  </si>
  <si>
    <t>H383</t>
  </si>
  <si>
    <t>H384</t>
  </si>
  <si>
    <t>H385</t>
  </si>
  <si>
    <t>H386</t>
  </si>
  <si>
    <t>H387</t>
  </si>
  <si>
    <t>H388</t>
  </si>
  <si>
    <t>H389</t>
  </si>
  <si>
    <t>H390</t>
  </si>
  <si>
    <t>H391</t>
  </si>
  <si>
    <t>H392</t>
  </si>
  <si>
    <t>H393</t>
  </si>
  <si>
    <t>H394</t>
  </si>
  <si>
    <t>H395</t>
  </si>
  <si>
    <t>H396</t>
  </si>
  <si>
    <t>H397</t>
  </si>
  <si>
    <t>H398</t>
  </si>
  <si>
    <t>H399</t>
  </si>
  <si>
    <t>H400</t>
  </si>
  <si>
    <t>H401</t>
  </si>
  <si>
    <t>H402</t>
  </si>
  <si>
    <t>H403</t>
  </si>
  <si>
    <t>H404</t>
  </si>
  <si>
    <t>H405</t>
  </si>
  <si>
    <t>H406</t>
  </si>
  <si>
    <t>H407</t>
  </si>
  <si>
    <t>H408</t>
  </si>
  <si>
    <t>H409</t>
  </si>
  <si>
    <t>H410</t>
  </si>
  <si>
    <t>H411</t>
  </si>
  <si>
    <t>H412</t>
  </si>
  <si>
    <t>H413</t>
  </si>
  <si>
    <t>H414</t>
  </si>
  <si>
    <t>H415</t>
  </si>
  <si>
    <t>H416</t>
  </si>
  <si>
    <t>H417</t>
  </si>
  <si>
    <t>H418</t>
  </si>
  <si>
    <t>H419</t>
  </si>
  <si>
    <t>H420</t>
  </si>
  <si>
    <t>H421</t>
  </si>
  <si>
    <t>H422</t>
  </si>
  <si>
    <t>H423</t>
  </si>
  <si>
    <t>H424</t>
  </si>
  <si>
    <t>H425</t>
  </si>
  <si>
    <t>H426</t>
  </si>
  <si>
    <t>H427</t>
  </si>
  <si>
    <t>H428</t>
  </si>
  <si>
    <t>H429</t>
  </si>
  <si>
    <t>H430</t>
  </si>
  <si>
    <t>H431</t>
  </si>
  <si>
    <t>H432</t>
  </si>
  <si>
    <t>H433</t>
  </si>
  <si>
    <t>H434</t>
  </si>
  <si>
    <t>H435</t>
  </si>
  <si>
    <t>H436</t>
  </si>
  <si>
    <t>H437</t>
  </si>
  <si>
    <t>H438</t>
  </si>
  <si>
    <t>H439</t>
  </si>
  <si>
    <t>H440</t>
  </si>
  <si>
    <t>H441</t>
  </si>
  <si>
    <t>H442</t>
  </si>
  <si>
    <t>H443</t>
  </si>
  <si>
    <t>H444</t>
  </si>
  <si>
    <t>H445</t>
  </si>
  <si>
    <t>H446</t>
  </si>
  <si>
    <t>H447</t>
  </si>
  <si>
    <t>H448</t>
  </si>
  <si>
    <t>H449</t>
  </si>
  <si>
    <t>H450</t>
  </si>
  <si>
    <t>H451</t>
  </si>
  <si>
    <t>H452</t>
  </si>
  <si>
    <t>H453</t>
  </si>
  <si>
    <t>H454</t>
  </si>
  <si>
    <t>H455</t>
  </si>
  <si>
    <t>H456</t>
  </si>
  <si>
    <t>H457</t>
  </si>
  <si>
    <t>H458</t>
  </si>
  <si>
    <t>H459</t>
  </si>
  <si>
    <t>H460</t>
  </si>
  <si>
    <t>H461</t>
  </si>
  <si>
    <t>H462</t>
  </si>
  <si>
    <t>H463</t>
  </si>
  <si>
    <t>H464</t>
  </si>
  <si>
    <t>H465</t>
  </si>
  <si>
    <t>H466</t>
  </si>
  <si>
    <t>H467</t>
  </si>
  <si>
    <t>H468</t>
  </si>
  <si>
    <t>H469</t>
  </si>
  <si>
    <t>H470</t>
  </si>
  <si>
    <t>H471</t>
  </si>
  <si>
    <t>H472</t>
  </si>
  <si>
    <t>H473</t>
  </si>
  <si>
    <t>H474</t>
  </si>
  <si>
    <t>H475</t>
  </si>
  <si>
    <t>H476</t>
  </si>
  <si>
    <t>H477</t>
  </si>
  <si>
    <t>H478</t>
  </si>
  <si>
    <t>H479</t>
  </si>
  <si>
    <t>H480</t>
  </si>
  <si>
    <t>H481</t>
  </si>
  <si>
    <t>H482</t>
  </si>
  <si>
    <t>H483</t>
  </si>
  <si>
    <t>H484</t>
  </si>
  <si>
    <t>H485</t>
  </si>
  <si>
    <t>H486</t>
  </si>
  <si>
    <t>H487</t>
  </si>
  <si>
    <t>H488</t>
  </si>
  <si>
    <t>H489</t>
  </si>
  <si>
    <t>H490</t>
  </si>
  <si>
    <t>H491</t>
  </si>
  <si>
    <t>H492</t>
  </si>
  <si>
    <t>H493</t>
  </si>
  <si>
    <t>H494</t>
  </si>
  <si>
    <t>H495</t>
  </si>
  <si>
    <t>H496</t>
  </si>
  <si>
    <t>H497</t>
  </si>
  <si>
    <t>H498</t>
  </si>
  <si>
    <t>H499</t>
  </si>
  <si>
    <t>H500</t>
  </si>
  <si>
    <t>H501</t>
  </si>
  <si>
    <t>H502</t>
  </si>
  <si>
    <t>H503</t>
  </si>
  <si>
    <t>H504</t>
  </si>
  <si>
    <t>H505</t>
  </si>
  <si>
    <t>H506</t>
  </si>
  <si>
    <t>H507</t>
  </si>
  <si>
    <t>H508</t>
  </si>
  <si>
    <t>H509</t>
  </si>
  <si>
    <t>H510</t>
  </si>
  <si>
    <t>H511</t>
  </si>
  <si>
    <t>H512</t>
  </si>
  <si>
    <t>H513</t>
  </si>
  <si>
    <t>H514</t>
  </si>
  <si>
    <t>H515</t>
  </si>
  <si>
    <t>H516</t>
  </si>
  <si>
    <t>H517</t>
  </si>
  <si>
    <t>H518</t>
  </si>
  <si>
    <t>H519</t>
  </si>
  <si>
    <t>H520</t>
  </si>
  <si>
    <t>H521</t>
  </si>
  <si>
    <t>H522</t>
  </si>
  <si>
    <t>H523</t>
  </si>
  <si>
    <t>H524</t>
  </si>
  <si>
    <t>H525</t>
  </si>
  <si>
    <t>H526</t>
  </si>
  <si>
    <t>H527</t>
  </si>
  <si>
    <t>H528</t>
  </si>
  <si>
    <t>H529</t>
  </si>
  <si>
    <t>H530</t>
  </si>
  <si>
    <t>H531</t>
  </si>
  <si>
    <t>H532</t>
  </si>
  <si>
    <t>H533</t>
  </si>
  <si>
    <t>H534</t>
  </si>
  <si>
    <t>H535</t>
  </si>
  <si>
    <t>H536</t>
  </si>
  <si>
    <t>H537</t>
  </si>
  <si>
    <t>H538</t>
  </si>
  <si>
    <t>H539</t>
  </si>
  <si>
    <t>H540</t>
  </si>
  <si>
    <t>H541</t>
  </si>
  <si>
    <t>H542</t>
  </si>
  <si>
    <t>H543</t>
  </si>
  <si>
    <t>H544</t>
  </si>
  <si>
    <t>H545</t>
  </si>
  <si>
    <t>H546</t>
  </si>
  <si>
    <t>H547</t>
  </si>
  <si>
    <t>H548</t>
  </si>
  <si>
    <t>H549</t>
  </si>
  <si>
    <t>H550</t>
  </si>
  <si>
    <t>H551</t>
  </si>
  <si>
    <t>H552</t>
  </si>
  <si>
    <t>H553</t>
  </si>
  <si>
    <t>H554</t>
  </si>
  <si>
    <t>H555</t>
  </si>
  <si>
    <t>H556</t>
  </si>
  <si>
    <t>H557</t>
  </si>
  <si>
    <t>H558</t>
  </si>
  <si>
    <t>H559</t>
  </si>
  <si>
    <t>H560</t>
  </si>
  <si>
    <t>H561</t>
  </si>
  <si>
    <t>H562</t>
  </si>
  <si>
    <t>H563</t>
  </si>
  <si>
    <t>H564</t>
  </si>
  <si>
    <t>H565</t>
  </si>
  <si>
    <t>H566</t>
  </si>
  <si>
    <t>H567</t>
  </si>
  <si>
    <t>H568</t>
  </si>
  <si>
    <t>H569</t>
  </si>
  <si>
    <t>H570</t>
  </si>
  <si>
    <t>H571</t>
  </si>
  <si>
    <t>H572</t>
  </si>
  <si>
    <t>H573</t>
  </si>
  <si>
    <t>H574</t>
  </si>
  <si>
    <t>H575</t>
  </si>
  <si>
    <t>H576</t>
  </si>
  <si>
    <t>H577</t>
  </si>
  <si>
    <t>H578</t>
  </si>
  <si>
    <t>H579</t>
  </si>
  <si>
    <t>H580</t>
  </si>
  <si>
    <t>H581</t>
  </si>
  <si>
    <t>H582</t>
  </si>
  <si>
    <t>H583</t>
  </si>
  <si>
    <t>H584</t>
  </si>
  <si>
    <t>H585</t>
  </si>
  <si>
    <t>H586</t>
  </si>
  <si>
    <t>H587</t>
  </si>
  <si>
    <t>H588</t>
  </si>
  <si>
    <t>H589</t>
  </si>
  <si>
    <t>H590</t>
  </si>
  <si>
    <t>H591</t>
  </si>
  <si>
    <t>H592</t>
  </si>
  <si>
    <t>H593</t>
  </si>
  <si>
    <t>H594</t>
  </si>
  <si>
    <t>H595</t>
  </si>
  <si>
    <t>H596</t>
  </si>
  <si>
    <t>H597</t>
  </si>
  <si>
    <t>H598</t>
  </si>
  <si>
    <t>H599</t>
  </si>
  <si>
    <t>H600</t>
  </si>
  <si>
    <t>H601</t>
  </si>
  <si>
    <t>H602</t>
  </si>
  <si>
    <t>H603</t>
  </si>
  <si>
    <t>H604</t>
  </si>
  <si>
    <t>H605</t>
  </si>
  <si>
    <t>H606</t>
  </si>
  <si>
    <t>H607</t>
  </si>
  <si>
    <t>H608</t>
  </si>
  <si>
    <t>H609</t>
  </si>
  <si>
    <t>H610</t>
  </si>
  <si>
    <t>H611</t>
  </si>
  <si>
    <t>H612</t>
  </si>
  <si>
    <t>H613</t>
  </si>
  <si>
    <t>H614</t>
  </si>
  <si>
    <t>H615</t>
  </si>
  <si>
    <t>H616</t>
  </si>
  <si>
    <t>H617</t>
  </si>
  <si>
    <t>H618</t>
  </si>
  <si>
    <t>H619</t>
  </si>
  <si>
    <t>H620</t>
  </si>
  <si>
    <t>H621</t>
  </si>
  <si>
    <t>H622</t>
  </si>
  <si>
    <t>H623</t>
  </si>
  <si>
    <t>H624</t>
  </si>
  <si>
    <t>H625</t>
  </si>
  <si>
    <t>H626</t>
  </si>
  <si>
    <t>H627</t>
  </si>
  <si>
    <t>H628</t>
  </si>
  <si>
    <t>H629</t>
  </si>
  <si>
    <t>H630</t>
  </si>
  <si>
    <t>H631</t>
  </si>
  <si>
    <t>H632</t>
  </si>
  <si>
    <t>H633</t>
  </si>
  <si>
    <t>H634</t>
  </si>
  <si>
    <t>H635</t>
  </si>
  <si>
    <t>H636</t>
  </si>
  <si>
    <t>H637</t>
  </si>
  <si>
    <t>H638</t>
  </si>
  <si>
    <t>H639</t>
  </si>
  <si>
    <t>H640</t>
  </si>
  <si>
    <t>H641</t>
  </si>
  <si>
    <t>H642</t>
  </si>
  <si>
    <t>H643</t>
  </si>
  <si>
    <t>H644</t>
  </si>
  <si>
    <t>H645</t>
  </si>
  <si>
    <t>H646</t>
  </si>
  <si>
    <t>H647</t>
  </si>
  <si>
    <t>H648</t>
  </si>
  <si>
    <t>H649</t>
  </si>
  <si>
    <t>H650</t>
  </si>
  <si>
    <t>H651</t>
  </si>
  <si>
    <t>H652</t>
  </si>
  <si>
    <t>H653</t>
  </si>
  <si>
    <t>H654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</si>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</sst>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dd/mm/yy;@"/>
    <numFmt numFmtId="167" formatCode="d/m;@"/>
    <numFmt numFmtId="168" formatCode="mmm\ yy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249977111117893"/>
      <name val="Comic Sans MS"/>
      <family val="4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9"/>
      <color theme="5" tint="-0.249977111117893"/>
      <name val="Calibri"/>
      <family val="2"/>
    </font>
    <font>
      <sz val="9"/>
      <color theme="1"/>
      <name val="Calibri"/>
      <family val="2"/>
    </font>
    <font>
      <sz val="8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8"/>
      <name val="Lucida Sans Unicode"/>
      <family val="2"/>
    </font>
    <font>
      <b/>
      <sz val="10"/>
      <name val="Lucida Sans Unicode"/>
      <family val="2"/>
    </font>
    <font>
      <b/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  <xf numFmtId="0" fontId="7" fillId="7" borderId="1" xfId="0" applyFont="1" applyFill="1" applyBorder="1" applyAlignment="1">
      <alignment horizontal="center" vertical="center"/>
    </xf>
    <xf numFmtId="0" fontId="0" fillId="5" borderId="1" xfId="0" applyFill="1" applyBorder="1"/>
    <xf numFmtId="14" fontId="1" fillId="0" borderId="1" xfId="0" applyNumberFormat="1" applyFont="1" applyBorder="1" applyAlignment="1">
      <alignment horizontal="center" vertical="center" wrapText="1"/>
    </xf>
    <xf numFmtId="0" fontId="0" fillId="8" borderId="1" xfId="0" applyFill="1" applyBorder="1"/>
    <xf numFmtId="0" fontId="5" fillId="9" borderId="0" xfId="0" applyFont="1" applyFill="1"/>
    <xf numFmtId="14" fontId="1" fillId="0" borderId="0" xfId="0" applyNumberFormat="1" applyFont="1" applyAlignment="1">
      <alignment horizontal="center" vertical="center" wrapText="1"/>
    </xf>
    <xf numFmtId="0" fontId="9" fillId="10" borderId="0" xfId="0" applyFont="1" applyFill="1"/>
    <xf numFmtId="0" fontId="10" fillId="0" borderId="1" xfId="0" applyFont="1" applyBorder="1" applyAlignment="1">
      <alignment horizontal="center" vertical="center" wrapText="1"/>
    </xf>
    <xf numFmtId="49" fontId="12" fillId="6" borderId="1" xfId="1" applyNumberFormat="1" applyFont="1" applyFill="1" applyBorder="1" applyAlignment="1">
      <alignment horizontal="center"/>
    </xf>
    <xf numFmtId="0" fontId="10" fillId="6" borderId="1" xfId="0" applyFont="1" applyFill="1" applyBorder="1"/>
    <xf numFmtId="49" fontId="12" fillId="6" borderId="1" xfId="1" applyNumberFormat="1" applyFont="1" applyFill="1" applyBorder="1"/>
    <xf numFmtId="0" fontId="11" fillId="0" borderId="1" xfId="0" applyFont="1" applyBorder="1"/>
    <xf numFmtId="49" fontId="0" fillId="6" borderId="4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 vertical="center" wrapText="1"/>
    </xf>
    <xf numFmtId="0" fontId="10" fillId="6" borderId="2" xfId="0" applyFont="1" applyFill="1" applyBorder="1"/>
    <xf numFmtId="0" fontId="11" fillId="0" borderId="2" xfId="0" applyFont="1" applyBorder="1"/>
    <xf numFmtId="14" fontId="12" fillId="0" borderId="0" xfId="0" applyNumberFormat="1" applyFont="1" applyAlignment="1">
      <alignment horizontal="center" vertical="center" wrapText="1"/>
    </xf>
    <xf numFmtId="0" fontId="15" fillId="0" borderId="0" xfId="0" applyFont="1"/>
    <xf numFmtId="0" fontId="20" fillId="0" borderId="0" xfId="0" applyFont="1"/>
    <xf numFmtId="0" fontId="0" fillId="0" borderId="0" xfId="0" applyAlignment="1">
      <alignment horizontal="center"/>
    </xf>
    <xf numFmtId="49" fontId="23" fillId="0" borderId="1" xfId="1" applyNumberFormat="1" applyFont="1" applyFill="1" applyBorder="1" applyAlignment="1">
      <alignment horizontal="left" vertical="center" wrapText="1"/>
    </xf>
    <xf numFmtId="14" fontId="23" fillId="0" borderId="1" xfId="0" applyNumberFormat="1" applyFont="1" applyBorder="1" applyAlignment="1">
      <alignment horizontal="left" vertical="center" wrapText="1"/>
    </xf>
    <xf numFmtId="0" fontId="23" fillId="0" borderId="1" xfId="0" applyFont="1" applyBorder="1" applyAlignment="1">
      <alignment horizontal="left" vertical="center" wrapText="1"/>
    </xf>
    <xf numFmtId="0" fontId="23" fillId="0" borderId="0" xfId="0" applyFont="1" applyAlignment="1">
      <alignment horizontal="left" vertical="center"/>
    </xf>
    <xf numFmtId="49" fontId="12" fillId="6" borderId="5" xfId="1" applyNumberFormat="1" applyFont="1" applyFill="1" applyBorder="1" applyAlignment="1">
      <alignment horizontal="center"/>
    </xf>
    <xf numFmtId="0" fontId="10" fillId="6" borderId="5" xfId="0" applyFont="1" applyFill="1" applyBorder="1"/>
    <xf numFmtId="0" fontId="10" fillId="6" borderId="6" xfId="0" applyFont="1" applyFill="1" applyBorder="1"/>
    <xf numFmtId="49" fontId="12" fillId="6" borderId="4" xfId="1" applyNumberFormat="1" applyFont="1" applyFill="1" applyBorder="1"/>
    <xf numFmtId="0" fontId="11" fillId="0" borderId="4" xfId="0" applyFont="1" applyBorder="1"/>
    <xf numFmtId="0" fontId="11" fillId="0" borderId="7" xfId="0" applyFont="1" applyBorder="1"/>
    <xf numFmtId="0" fontId="23" fillId="0" borderId="1" xfId="3" applyNumberFormat="1" applyFont="1" applyFill="1" applyBorder="1" applyAlignment="1">
      <alignment horizontal="left" vertical="center" wrapText="1"/>
    </xf>
    <xf numFmtId="49" fontId="12" fillId="6" borderId="3" xfId="1" applyNumberFormat="1" applyFont="1" applyFill="1" applyBorder="1" applyAlignment="1">
      <alignment horizontal="center"/>
    </xf>
    <xf numFmtId="49" fontId="12" fillId="6" borderId="3" xfId="1" applyNumberFormat="1" applyFont="1" applyFill="1" applyBorder="1"/>
    <xf numFmtId="0" fontId="12" fillId="6" borderId="8" xfId="1" applyNumberFormat="1" applyFont="1" applyFill="1" applyBorder="1"/>
    <xf numFmtId="0" fontId="12" fillId="6" borderId="3" xfId="1" applyNumberFormat="1" applyFont="1" applyFill="1" applyBorder="1"/>
    <xf numFmtId="49" fontId="12" fillId="6" borderId="9" xfId="1" applyNumberFormat="1" applyFont="1" applyFill="1" applyBorder="1"/>
    <xf numFmtId="49" fontId="12" fillId="6" borderId="8" xfId="1" applyNumberFormat="1" applyFont="1" applyFill="1" applyBorder="1"/>
    <xf numFmtId="0" fontId="12" fillId="6" borderId="10" xfId="1" applyNumberFormat="1" applyFont="1" applyFill="1" applyBorder="1"/>
    <xf numFmtId="167" fontId="22" fillId="0" borderId="5" xfId="0" applyNumberFormat="1" applyFont="1" applyBorder="1" applyAlignment="1">
      <alignment horizontal="left" vertical="top" wrapText="1"/>
    </xf>
    <xf numFmtId="0" fontId="23" fillId="0" borderId="5" xfId="0" applyFont="1" applyBorder="1" applyAlignment="1">
      <alignment horizontal="left" vertical="top" wrapText="1"/>
    </xf>
    <xf numFmtId="166" fontId="23" fillId="0" borderId="5" xfId="0" applyNumberFormat="1" applyFont="1" applyBorder="1" applyAlignment="1">
      <alignment horizontal="left" vertical="top" wrapText="1"/>
    </xf>
    <xf numFmtId="0" fontId="23" fillId="0" borderId="5" xfId="0" applyFont="1" applyBorder="1" applyAlignment="1">
      <alignment horizontal="left" vertical="top"/>
    </xf>
    <xf numFmtId="0" fontId="24" fillId="0" borderId="5" xfId="0" applyFont="1" applyBorder="1" applyAlignment="1">
      <alignment horizontal="left" vertical="top" wrapText="1"/>
    </xf>
    <xf numFmtId="165" fontId="16" fillId="0" borderId="5" xfId="3" applyNumberFormat="1" applyFont="1" applyFill="1" applyBorder="1" applyAlignment="1">
      <alignment horizontal="left" vertical="top" wrapText="1"/>
    </xf>
    <xf numFmtId="1" fontId="23" fillId="0" borderId="5" xfId="0" applyNumberFormat="1" applyFont="1" applyBorder="1" applyAlignment="1">
      <alignment horizontal="left" vertical="top" wrapText="1"/>
    </xf>
    <xf numFmtId="165" fontId="23" fillId="0" borderId="5" xfId="3" applyNumberFormat="1" applyFont="1" applyFill="1" applyBorder="1" applyAlignment="1">
      <alignment horizontal="left" vertical="top" wrapText="1"/>
    </xf>
    <xf numFmtId="14" fontId="23" fillId="0" borderId="5" xfId="1" applyNumberFormat="1" applyFont="1" applyFill="1" applyBorder="1" applyAlignment="1">
      <alignment horizontal="left" vertical="top" wrapText="1"/>
    </xf>
    <xf numFmtId="0" fontId="23" fillId="0" borderId="5" xfId="3" applyNumberFormat="1" applyFont="1" applyFill="1" applyBorder="1" applyAlignment="1">
      <alignment horizontal="left" vertical="top" wrapText="1"/>
    </xf>
    <xf numFmtId="49" fontId="23" fillId="0" borderId="5" xfId="3" applyNumberFormat="1" applyFont="1" applyFill="1" applyBorder="1" applyAlignment="1">
      <alignment horizontal="left" vertical="top" wrapText="1"/>
    </xf>
    <xf numFmtId="167" fontId="17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9" fontId="14" fillId="0" borderId="0" xfId="2" applyFont="1" applyFill="1" applyBorder="1" applyAlignment="1">
      <alignment horizontal="center" vertical="center" wrapText="1"/>
    </xf>
    <xf numFmtId="166" fontId="14" fillId="0" borderId="0" xfId="0" applyNumberFormat="1" applyFont="1" applyAlignment="1">
      <alignment horizontal="center" vertical="center" wrapText="1"/>
    </xf>
    <xf numFmtId="14" fontId="14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4" fillId="0" borderId="0" xfId="1" applyNumberFormat="1" applyFont="1" applyFill="1" applyBorder="1" applyAlignment="1">
      <alignment horizontal="center" vertical="center" wrapText="1"/>
    </xf>
    <xf numFmtId="1" fontId="13" fillId="0" borderId="0" xfId="0" applyNumberFormat="1" applyFont="1" applyAlignment="1">
      <alignment horizontal="center" vertical="center"/>
    </xf>
    <xf numFmtId="0" fontId="13" fillId="0" borderId="0" xfId="1" applyNumberFormat="1" applyFont="1" applyFill="1" applyBorder="1" applyAlignment="1">
      <alignment vertical="center"/>
    </xf>
    <xf numFmtId="168" fontId="21" fillId="0" borderId="0" xfId="0" applyNumberFormat="1" applyFont="1" applyAlignment="1">
      <alignment horizontal="center" vertical="center" wrapText="1"/>
    </xf>
    <xf numFmtId="166" fontId="13" fillId="0" borderId="0" xfId="1" applyNumberFormat="1" applyFont="1" applyFill="1" applyBorder="1" applyAlignment="1">
      <alignment horizontal="center" vertical="center"/>
    </xf>
    <xf numFmtId="49" fontId="12" fillId="0" borderId="0" xfId="1" applyNumberFormat="1" applyFont="1" applyFill="1" applyBorder="1" applyAlignment="1">
      <alignment horizontal="center"/>
    </xf>
    <xf numFmtId="0" fontId="13" fillId="0" borderId="0" xfId="1" applyNumberFormat="1" applyFont="1" applyFill="1" applyBorder="1"/>
    <xf numFmtId="164" fontId="14" fillId="0" borderId="0" xfId="1" applyFont="1" applyFill="1" applyBorder="1"/>
    <xf numFmtId="0" fontId="14" fillId="0" borderId="0" xfId="1" applyNumberFormat="1" applyFont="1" applyFill="1" applyBorder="1"/>
    <xf numFmtId="14" fontId="12" fillId="0" borderId="0" xfId="1" applyNumberFormat="1" applyFont="1" applyFill="1" applyBorder="1"/>
    <xf numFmtId="164" fontId="12" fillId="0" borderId="0" xfId="1" applyFont="1" applyFill="1" applyBorder="1"/>
    <xf numFmtId="49" fontId="12" fillId="0" borderId="0" xfId="1" applyNumberFormat="1" applyFont="1" applyFill="1" applyBorder="1"/>
    <xf numFmtId="14" fontId="12" fillId="0" borderId="0" xfId="1" applyNumberFormat="1" applyFont="1" applyFill="1" applyBorder="1" applyAlignment="1">
      <alignment horizontal="center"/>
    </xf>
    <xf numFmtId="14" fontId="10" fillId="0" borderId="0" xfId="1" applyNumberFormat="1" applyFont="1" applyFill="1" applyBorder="1" applyAlignment="1">
      <alignment horizontal="center"/>
    </xf>
    <xf numFmtId="0" fontId="23" fillId="0" borderId="8" xfId="0" applyFont="1" applyBorder="1" applyAlignment="1">
      <alignment horizontal="left" vertical="top" wrapText="1"/>
    </xf>
    <xf numFmtId="0" fontId="23" fillId="0" borderId="6" xfId="0" applyFont="1" applyBorder="1" applyAlignment="1">
      <alignment horizontal="left" vertical="top" wrapText="1"/>
    </xf>
    <xf numFmtId="0" fontId="23" fillId="0" borderId="0" xfId="0" applyFont="1" applyAlignment="1">
      <alignment horizontal="left" vertical="top" wrapTex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4">
    <cellStyle name="Monétaire" xfId="1" builtinId="4"/>
    <cellStyle name="Monétaire 2" xfId="3" xr:uid="{00000000-0005-0000-0000-000001000000}"/>
    <cellStyle name="Normal" xfId="0" builtinId="0"/>
    <cellStyle name="Pourcentage" xfId="2" builtinId="5"/>
  </cellStyles>
  <dxfs count="54"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rgb="FFD8E4BC"/>
        </patternFill>
      </fill>
    </dxf>
    <dxf>
      <fill>
        <patternFill>
          <bgColor rgb="FFFCD5B4"/>
        </patternFill>
      </fill>
    </dxf>
    <dxf>
      <fill>
        <patternFill>
          <bgColor rgb="FFDAEEF3"/>
        </patternFill>
      </fill>
    </dxf>
    <dxf>
      <fill>
        <patternFill>
          <bgColor rgb="FFFFCCCC"/>
        </patternFill>
      </fill>
    </dxf>
    <dxf>
      <font>
        <b/>
        <i/>
        <color theme="8" tint="-0.499984740745262"/>
      </font>
      <fill>
        <patternFill patternType="none">
          <bgColor auto="1"/>
        </patternFill>
      </fill>
    </dxf>
    <dxf>
      <font>
        <b/>
        <i val="0"/>
        <color rgb="FFE0FFC1"/>
      </font>
      <fill>
        <patternFill>
          <bgColor rgb="FF336600"/>
        </patternFill>
      </fill>
    </dxf>
    <dxf>
      <font>
        <b/>
        <i val="0"/>
        <color theme="9" tint="0.59996337778862885"/>
      </font>
      <fill>
        <patternFill>
          <bgColor theme="9" tint="-0.499984740745262"/>
        </patternFill>
      </fill>
    </dxf>
    <dxf>
      <font>
        <b/>
        <i val="0"/>
        <color theme="8" tint="0.59996337778862885"/>
      </font>
      <fill>
        <patternFill>
          <bgColor theme="8" tint="-0.499984740745262"/>
        </patternFill>
      </fill>
    </dxf>
    <dxf>
      <font>
        <b/>
        <i val="0"/>
        <color theme="7" tint="0.79998168889431442"/>
      </font>
      <fill>
        <patternFill>
          <bgColor theme="7" tint="-0.24994659260841701"/>
        </patternFill>
      </fill>
    </dxf>
    <dxf>
      <font>
        <b val="0"/>
        <i val="0"/>
        <strike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C4D79B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 val="0"/>
        <color rgb="FF808080"/>
      </font>
      <fill>
        <patternFill>
          <bgColor rgb="FFF2F2F2"/>
        </patternFill>
      </fill>
    </dxf>
    <dxf>
      <font>
        <strike val="0"/>
        <color theme="0" tint="-0.499984740745262"/>
      </font>
      <fill>
        <patternFill>
          <bgColor theme="0" tint="-4.9989318521683403E-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 val="0"/>
        <i/>
        <color theme="8" tint="-0.499984740745262"/>
      </font>
      <fill>
        <patternFill>
          <bgColor theme="8" tint="0.79998168889431442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24994659260841701"/>
      </font>
      <fill>
        <patternFill>
          <bgColor theme="7" tint="0.59996337778862885"/>
        </patternFill>
      </fill>
    </dxf>
    <dxf>
      <font>
        <b/>
        <i val="0"/>
        <color theme="9" tint="-0.499984740745262"/>
      </font>
      <fill>
        <patternFill>
          <bgColor theme="9" tint="0.59996337778862885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C4D79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</dxfs>
  <tableStyles count="0" defaultTableStyle="TableStyleMedium9" defaultPivotStyle="PivotStyleLight16"/>
  <colors>
    <mruColors>
      <color rgb="FFE0FFC1"/>
      <color rgb="FFC9FF93"/>
      <color rgb="FF336600"/>
      <color rgb="FFFFFF99"/>
      <color rgb="FF40545E"/>
      <color rgb="FFCCD9E2"/>
      <color rgb="FF9FB8C9"/>
      <color rgb="FFB1C0C3"/>
      <color rgb="FFB6B1C3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146050</xdr:colOff>
      <xdr:row>27</xdr:row>
      <xdr:rowOff>38100</xdr:rowOff>
    </xdr:from>
    <xdr:to>
      <xdr:col>1</xdr:col>
      <xdr:colOff>247650</xdr:colOff>
      <xdr:row>27</xdr:row>
      <xdr:rowOff>139700</xdr:rowOff>
    </xdr:to>
    <xdr:sp macro="[0]!OnAjoute" textlink="">
      <xdr:nvSpPr>
        <xdr:cNvPr id="2" name="Plus">
          <a:extLst>
            <a:ext uri="{FF2B5EF4-FFF2-40B4-BE49-F238E27FC236}">
              <a16:creationId xmlns:a16="http://schemas.microsoft.com/office/drawing/2014/main" id="{426DC6B3-5761-409C-B458-AF57ED078BD8}"/>
            </a:ext>
          </a:extLst>
        </xdr:cNvPr>
        <xdr:cNvSpPr/>
      </xdr:nvSpPr>
      <xdr:spPr>
        <a:xfrm>
          <a:off x="498475" y="5324475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%20-%20Dossiers%20agents%20BGR%201er%20degr&#233;\%23Sana-Malory\62%20-%20LISTE%20ECOLES%20PRIVEES%202022-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épertoire"/>
      <sheetName val="Feuil1"/>
    </sheetNames>
    <sheetDataSet>
      <sheetData sheetId="0">
        <row r="2">
          <cell r="A2" t="str">
            <v>2511T</v>
          </cell>
          <cell r="B2" t="str">
            <v xml:space="preserve">Jean Bosco                    </v>
          </cell>
          <cell r="C2" t="str">
            <v>19 Place Du Marechal Foch</v>
          </cell>
          <cell r="D2" t="str">
            <v>19 Place Du Marechal Foch 62340</v>
          </cell>
          <cell r="E2" t="str">
            <v>62340</v>
          </cell>
          <cell r="F2" t="str">
            <v xml:space="preserve">GUINES                    </v>
          </cell>
          <cell r="G2" t="str">
            <v>ce.0622511T@ac-lille.fr</v>
          </cell>
        </row>
        <row r="3">
          <cell r="A3" t="str">
            <v>2568E</v>
          </cell>
          <cell r="B3" t="str">
            <v xml:space="preserve">Fondation Americaine  (Moteur)        </v>
          </cell>
          <cell r="C3" t="str">
            <v>3128 Route De Berck</v>
          </cell>
          <cell r="D3" t="str">
            <v>3128 Route De Berck 62180</v>
          </cell>
          <cell r="E3" t="str">
            <v>62180</v>
          </cell>
          <cell r="F3" t="str">
            <v xml:space="preserve">RANG DU FLIERS            </v>
          </cell>
          <cell r="G3" t="str">
            <v>ce.0622568E@ac-lille.fr</v>
          </cell>
        </row>
        <row r="4">
          <cell r="A4" t="str">
            <v>2582V</v>
          </cell>
          <cell r="B4" t="str">
            <v xml:space="preserve">Sacre-Coeur                   </v>
          </cell>
          <cell r="C4" t="str">
            <v>958 Rue De La Lys</v>
          </cell>
          <cell r="D4" t="str">
            <v>958 Rue De La Lys 62840</v>
          </cell>
          <cell r="E4" t="str">
            <v>62840</v>
          </cell>
          <cell r="F4" t="str">
            <v xml:space="preserve">SAILLY SUR LA LYS         </v>
          </cell>
          <cell r="G4" t="str">
            <v>ce.0622582V@ac-lille.fr</v>
          </cell>
        </row>
        <row r="5">
          <cell r="A5" t="str">
            <v>2583W</v>
          </cell>
          <cell r="B5" t="str">
            <v xml:space="preserve">Notre-Dame                    </v>
          </cell>
          <cell r="C5" t="str">
            <v>15 Rue D'Arras</v>
          </cell>
          <cell r="D5" t="str">
            <v>15 Rue D'Arras 62500</v>
          </cell>
          <cell r="E5" t="str">
            <v>62500</v>
          </cell>
          <cell r="F5" t="str">
            <v xml:space="preserve">ST OMER                   </v>
          </cell>
          <cell r="G5" t="str">
            <v>ce.0622583W@ac-lille.fr</v>
          </cell>
        </row>
        <row r="6">
          <cell r="A6" t="str">
            <v>2584X</v>
          </cell>
          <cell r="B6" t="str">
            <v xml:space="preserve">Notre-Dame Enclos             </v>
          </cell>
          <cell r="C6" t="str">
            <v>5 Enclos Notre-Dame</v>
          </cell>
          <cell r="D6" t="str">
            <v>5 Enclos Notre-Dame 62500</v>
          </cell>
          <cell r="E6" t="str">
            <v>62500</v>
          </cell>
          <cell r="F6" t="str">
            <v xml:space="preserve">ST OMER                   </v>
          </cell>
          <cell r="G6" t="str">
            <v>ce.0622584X@ac-lille.fr</v>
          </cell>
        </row>
        <row r="7">
          <cell r="A7" t="str">
            <v>2587A</v>
          </cell>
          <cell r="B7" t="str">
            <v xml:space="preserve">Immaculee Conception          </v>
          </cell>
          <cell r="C7" t="str">
            <v>18 Place De La Ghiere</v>
          </cell>
          <cell r="D7" t="str">
            <v>18 Place De La Ghiere 62500</v>
          </cell>
          <cell r="E7" t="str">
            <v>62500</v>
          </cell>
          <cell r="F7" t="str">
            <v xml:space="preserve">ST OMER                   </v>
          </cell>
          <cell r="G7" t="str">
            <v>ce.0622587A@ac-lille.fr</v>
          </cell>
        </row>
        <row r="8">
          <cell r="A8" t="str">
            <v>2588B</v>
          </cell>
          <cell r="B8" t="str">
            <v xml:space="preserve">Saint-Bertin                  </v>
          </cell>
          <cell r="C8" t="str">
            <v>57 Rue Saint-Bertin</v>
          </cell>
          <cell r="D8" t="str">
            <v>57 Rue Saint-Bertin 62500</v>
          </cell>
          <cell r="E8" t="str">
            <v>62500</v>
          </cell>
          <cell r="F8" t="str">
            <v xml:space="preserve">ST OMER                   </v>
          </cell>
          <cell r="G8" t="str">
            <v>ce.0622588B@ac-lille.fr</v>
          </cell>
        </row>
        <row r="9">
          <cell r="A9" t="str">
            <v>2591E</v>
          </cell>
          <cell r="B9" t="str">
            <v xml:space="preserve">Sainte-Anne                   </v>
          </cell>
          <cell r="C9" t="str">
            <v>1 Rue Du Pont Simon</v>
          </cell>
          <cell r="D9" t="str">
            <v>1 Rue Du Pont Simon 62130</v>
          </cell>
          <cell r="E9" t="str">
            <v>62130</v>
          </cell>
          <cell r="F9" t="str">
            <v xml:space="preserve">ST POL SUR TERNOISE       </v>
          </cell>
          <cell r="G9" t="str">
            <v>ce.0622591E@ac-lille.fr</v>
          </cell>
        </row>
        <row r="10">
          <cell r="A10" t="str">
            <v>2592F</v>
          </cell>
          <cell r="B10" t="str">
            <v xml:space="preserve">Saint-Wulmer                  </v>
          </cell>
          <cell r="C10" t="str">
            <v>72 Place De L'Abbaye</v>
          </cell>
          <cell r="D10" t="str">
            <v>72 Place De L'Abbaye 62830</v>
          </cell>
          <cell r="E10" t="str">
            <v>62830</v>
          </cell>
          <cell r="F10" t="str">
            <v xml:space="preserve">SAMER                     </v>
          </cell>
          <cell r="G10" t="str">
            <v>ce.0622592F@ac-lille.fr</v>
          </cell>
        </row>
        <row r="11">
          <cell r="A11" t="str">
            <v>2594H</v>
          </cell>
          <cell r="B11" t="str">
            <v xml:space="preserve">Jeanne D'Arc                  </v>
          </cell>
          <cell r="C11" t="str">
            <v>Avenue Du Marechal Foch</v>
          </cell>
          <cell r="D11" t="str">
            <v>Avenue Du Marechal Foch 62520</v>
          </cell>
          <cell r="E11" t="str">
            <v>62520</v>
          </cell>
          <cell r="F11" t="str">
            <v xml:space="preserve">LE TOUQUET PARIS PLAGE    </v>
          </cell>
          <cell r="G11" t="str">
            <v>ce.0622594H@ac-lille.fr</v>
          </cell>
        </row>
        <row r="12">
          <cell r="A12" t="str">
            <v>2601R</v>
          </cell>
          <cell r="B12" t="str">
            <v xml:space="preserve">Sacre Coeur                   </v>
          </cell>
          <cell r="C12" t="str">
            <v>13 Rue De Saint Omer</v>
          </cell>
          <cell r="D12" t="str">
            <v>13 Rue De Saint Omer 62120</v>
          </cell>
          <cell r="E12" t="str">
            <v>62120</v>
          </cell>
          <cell r="F12" t="str">
            <v xml:space="preserve">AIRE SUR LA LYS           </v>
          </cell>
          <cell r="G12" t="str">
            <v>ce.0622601R@ac-lille.fr</v>
          </cell>
        </row>
        <row r="13">
          <cell r="A13" t="str">
            <v>2603T</v>
          </cell>
          <cell r="B13" t="str">
            <v xml:space="preserve">Saint.Martin-Sainte.Therese   </v>
          </cell>
          <cell r="C13" t="str">
            <v>20 Rue Victor Hugo</v>
          </cell>
          <cell r="D13" t="str">
            <v>20 Rue Victor Hugo 62510</v>
          </cell>
          <cell r="E13" t="str">
            <v>62510</v>
          </cell>
          <cell r="F13" t="str">
            <v xml:space="preserve">ARQUES                    </v>
          </cell>
          <cell r="G13" t="str">
            <v>ce.0622603T@ac-lille.fr</v>
          </cell>
        </row>
        <row r="14">
          <cell r="A14" t="str">
            <v>2605V</v>
          </cell>
          <cell r="B14" t="str">
            <v xml:space="preserve">Notre-Dame-De-Lourdes         </v>
          </cell>
          <cell r="C14" t="str">
            <v>9 Rue De Buire</v>
          </cell>
          <cell r="D14" t="str">
            <v>9 Rue De Buire 62390</v>
          </cell>
          <cell r="E14" t="str">
            <v>62390</v>
          </cell>
          <cell r="F14" t="str">
            <v xml:space="preserve">AUXI LE CHATEAU           </v>
          </cell>
          <cell r="G14" t="str">
            <v>ce.0622605V@ac-lille.fr</v>
          </cell>
        </row>
        <row r="15">
          <cell r="A15" t="str">
            <v>2608Y</v>
          </cell>
          <cell r="B15" t="str">
            <v xml:space="preserve">Notre-Dame                    </v>
          </cell>
          <cell r="C15" t="str">
            <v>9 Avenue Marianne Toute Seule</v>
          </cell>
          <cell r="D15" t="str">
            <v>9 Avenue Marianne Toute Seule 62600</v>
          </cell>
          <cell r="E15" t="str">
            <v>62600</v>
          </cell>
          <cell r="F15" t="str">
            <v xml:space="preserve">BERCK                     </v>
          </cell>
          <cell r="G15" t="str">
            <v>ce.0622608Y@ac-lille.fr</v>
          </cell>
        </row>
        <row r="16">
          <cell r="A16" t="str">
            <v>2610A</v>
          </cell>
          <cell r="B16" t="str">
            <v xml:space="preserve">Saint.Vaast-Saint.Dominique   </v>
          </cell>
          <cell r="C16" t="str">
            <v>141 Rue Paul Doumer</v>
          </cell>
          <cell r="D16" t="str">
            <v>141 Rue Paul Doumer 62401</v>
          </cell>
          <cell r="E16" t="str">
            <v>62401</v>
          </cell>
          <cell r="F16" t="str">
            <v xml:space="preserve">BETHUNE                   </v>
          </cell>
          <cell r="G16" t="str">
            <v>ce.0622610A@ac-lille.fr</v>
          </cell>
        </row>
        <row r="17">
          <cell r="A17" t="str">
            <v>2612C</v>
          </cell>
          <cell r="B17" t="str">
            <v xml:space="preserve">Sainte-Famille                </v>
          </cell>
          <cell r="C17" t="str">
            <v>77 Rue Marcellin Berthelot</v>
          </cell>
          <cell r="D17" t="str">
            <v>77 Rue Marcellin Berthelot 62400</v>
          </cell>
          <cell r="E17" t="str">
            <v>62400</v>
          </cell>
          <cell r="F17" t="str">
            <v xml:space="preserve">BETHUNE                   </v>
          </cell>
          <cell r="G17" t="str">
            <v>ce.0622612C@ac-lille.fr</v>
          </cell>
        </row>
        <row r="18">
          <cell r="A18" t="str">
            <v>2613D</v>
          </cell>
          <cell r="B18" t="str">
            <v xml:space="preserve">Notre-Dame-De-Lourdes         </v>
          </cell>
          <cell r="C18" t="str">
            <v>58 Rue Du Tir</v>
          </cell>
          <cell r="D18" t="str">
            <v>58 Rue Du Tir 62400</v>
          </cell>
          <cell r="E18" t="str">
            <v>62400</v>
          </cell>
          <cell r="F18" t="str">
            <v xml:space="preserve">BETHUNE                   </v>
          </cell>
          <cell r="G18" t="str">
            <v>ce.0622613D@ac-lille.fr</v>
          </cell>
        </row>
        <row r="19">
          <cell r="A19" t="str">
            <v>2614E</v>
          </cell>
          <cell r="B19" t="str">
            <v xml:space="preserve">Saint-Christophe              </v>
          </cell>
          <cell r="C19" t="str">
            <v>127 Rue Saint-Christophe</v>
          </cell>
          <cell r="D19" t="str">
            <v>127 Rue Saint-Christophe 62400</v>
          </cell>
          <cell r="E19" t="str">
            <v>62400</v>
          </cell>
          <cell r="F19" t="str">
            <v xml:space="preserve">BETHUNE                   </v>
          </cell>
          <cell r="G19" t="str">
            <v>ce.0622614E@ac-lille.fr</v>
          </cell>
        </row>
        <row r="20">
          <cell r="A20" t="str">
            <v>2616G</v>
          </cell>
          <cell r="B20" t="str">
            <v xml:space="preserve">Sainte-Famille                </v>
          </cell>
          <cell r="C20" t="str">
            <v>33 Rue Jean Jaures</v>
          </cell>
          <cell r="D20" t="str">
            <v>33 Rue Jean Jaures 62575</v>
          </cell>
          <cell r="E20" t="str">
            <v>62575</v>
          </cell>
          <cell r="F20" t="str">
            <v xml:space="preserve">BLENDECQUES               </v>
          </cell>
          <cell r="G20" t="str">
            <v>ce.0622616G@ac-lille.fr</v>
          </cell>
        </row>
        <row r="21">
          <cell r="A21" t="str">
            <v>2620L</v>
          </cell>
          <cell r="B21" t="str">
            <v xml:space="preserve">Sainte Therese                </v>
          </cell>
          <cell r="C21" t="str">
            <v>2 Rue Maurice Gouy</v>
          </cell>
          <cell r="D21" t="str">
            <v>2 Rue Maurice Gouy 62172</v>
          </cell>
          <cell r="E21" t="str">
            <v>62172</v>
          </cell>
          <cell r="F21" t="str">
            <v xml:space="preserve">BOUVIGNY BOYEFFLES        </v>
          </cell>
          <cell r="G21" t="str">
            <v>ce.0622620L@ac-lille.fr</v>
          </cell>
        </row>
        <row r="22">
          <cell r="A22" t="str">
            <v>2621M</v>
          </cell>
          <cell r="B22" t="str">
            <v xml:space="preserve">Sainte-Therese                </v>
          </cell>
          <cell r="C22" t="str">
            <v>141 Rue De Lillers</v>
          </cell>
          <cell r="D22" t="str">
            <v>141 Rue De Lillers 62350</v>
          </cell>
          <cell r="E22" t="str">
            <v>62350</v>
          </cell>
          <cell r="F22" t="str">
            <v xml:space="preserve">BUSNES                    </v>
          </cell>
          <cell r="G22" t="str">
            <v>ce.0622621M@ac-lille.fr</v>
          </cell>
        </row>
        <row r="23">
          <cell r="A23" t="str">
            <v>2626T</v>
          </cell>
          <cell r="B23" t="str">
            <v xml:space="preserve">Saint-Joseph                  </v>
          </cell>
          <cell r="C23" t="str">
            <v>2 Route De Moulle</v>
          </cell>
          <cell r="D23" t="str">
            <v>2 Route De Moulle 62910</v>
          </cell>
          <cell r="E23" t="str">
            <v>62910</v>
          </cell>
          <cell r="F23" t="str">
            <v xml:space="preserve">EPERLECQUES               </v>
          </cell>
          <cell r="G23" t="str">
            <v>ce.0622626T@ac-lille.fr</v>
          </cell>
        </row>
        <row r="24">
          <cell r="A24" t="str">
            <v>2628V</v>
          </cell>
          <cell r="B24" t="str">
            <v xml:space="preserve">Saint-Michel.Saint-Joseph     </v>
          </cell>
          <cell r="C24" t="str">
            <v>4 Rue Des Berceaux</v>
          </cell>
          <cell r="D24" t="str">
            <v>4 Rue Des Berceaux 62630</v>
          </cell>
          <cell r="E24" t="str">
            <v>62630</v>
          </cell>
          <cell r="F24" t="str">
            <v xml:space="preserve">ETAPLES                   </v>
          </cell>
          <cell r="G24" t="str">
            <v>ce.0622628V@ac-lille.fr</v>
          </cell>
        </row>
        <row r="25">
          <cell r="A25" t="str">
            <v>2629W</v>
          </cell>
          <cell r="B25" t="str">
            <v xml:space="preserve">Notre-Dame-De-Foy             </v>
          </cell>
          <cell r="C25" t="str">
            <v>3 Avenue Du Vieux Moulin</v>
          </cell>
          <cell r="D25" t="str">
            <v>3 Avenue Du Vieux Moulin 62630</v>
          </cell>
          <cell r="E25" t="str">
            <v>62630</v>
          </cell>
          <cell r="F25" t="str">
            <v xml:space="preserve">ETAPLES                   </v>
          </cell>
          <cell r="G25" t="str">
            <v>ce.0622629W@ac-lille.fr</v>
          </cell>
        </row>
        <row r="26">
          <cell r="A26" t="str">
            <v>2631Y</v>
          </cell>
          <cell r="B26" t="str">
            <v xml:space="preserve">Sacre Coeur                   </v>
          </cell>
          <cell r="C26" t="str">
            <v>6 Rue Robert Lemoine</v>
          </cell>
          <cell r="D26" t="str">
            <v>6 Rue Robert Lemoine 62270</v>
          </cell>
          <cell r="E26" t="str">
            <v>62270</v>
          </cell>
          <cell r="F26" t="str">
            <v xml:space="preserve">FREVENT                   </v>
          </cell>
          <cell r="G26" t="str">
            <v>ce.0622631Y@ac-lille.fr</v>
          </cell>
        </row>
        <row r="27">
          <cell r="A27" t="str">
            <v>2632Z</v>
          </cell>
          <cell r="B27" t="str">
            <v xml:space="preserve">Jeanne D'Arc                  </v>
          </cell>
          <cell r="C27" t="str">
            <v>31 Rue Du Paradis</v>
          </cell>
          <cell r="D27" t="str">
            <v>31 Rue Du Paradis 62310</v>
          </cell>
          <cell r="E27" t="str">
            <v>62310</v>
          </cell>
          <cell r="F27" t="str">
            <v xml:space="preserve">FRUGES                    </v>
          </cell>
          <cell r="G27" t="str">
            <v>ce.0622632Z@ac-lille.fr</v>
          </cell>
        </row>
        <row r="28">
          <cell r="A28" t="str">
            <v>2634B</v>
          </cell>
          <cell r="B28" t="str">
            <v xml:space="preserve">Sainte-Bernadette             </v>
          </cell>
          <cell r="C28" t="str">
            <v>4 Rue Foch</v>
          </cell>
          <cell r="D28" t="str">
            <v>4 Rue Foch 62330</v>
          </cell>
          <cell r="E28" t="str">
            <v>62330</v>
          </cell>
          <cell r="F28" t="str">
            <v xml:space="preserve">GUARBECQUE                </v>
          </cell>
          <cell r="G28" t="str">
            <v>ce.0622634B@ac-lille.fr</v>
          </cell>
        </row>
        <row r="29">
          <cell r="A29" t="str">
            <v>2638F</v>
          </cell>
          <cell r="B29" t="str">
            <v xml:space="preserve">Notre-Dame-De-Lourdes         </v>
          </cell>
          <cell r="C29" t="str">
            <v>13 Rue De La Mairie</v>
          </cell>
          <cell r="D29" t="str">
            <v>13 Rue De La Mairie 62130</v>
          </cell>
          <cell r="E29" t="str">
            <v>62130</v>
          </cell>
          <cell r="F29" t="str">
            <v xml:space="preserve">HUMIERES                  </v>
          </cell>
          <cell r="G29" t="str">
            <v>ce.0622638F@ac-lille.fr</v>
          </cell>
        </row>
        <row r="30">
          <cell r="A30" t="str">
            <v>2640H</v>
          </cell>
          <cell r="B30" t="str">
            <v xml:space="preserve">Notre-Dame                    </v>
          </cell>
          <cell r="C30" t="str">
            <v>214 Rue Jean Jaures</v>
          </cell>
          <cell r="D30" t="str">
            <v>214 Rue Jean Jaures 62122</v>
          </cell>
          <cell r="E30" t="str">
            <v>62122</v>
          </cell>
          <cell r="F30" t="str">
            <v xml:space="preserve">LAPUGNOY                  </v>
          </cell>
          <cell r="G30" t="str">
            <v>ce.0622640H@ac-lille.fr</v>
          </cell>
        </row>
        <row r="31">
          <cell r="A31" t="str">
            <v>2645N</v>
          </cell>
          <cell r="B31" t="str">
            <v xml:space="preserve">Sainte-Therese                </v>
          </cell>
          <cell r="C31" t="str">
            <v>27 Rue De L'Eglise</v>
          </cell>
          <cell r="D31" t="str">
            <v>27 Rue De L'Eglise 62250</v>
          </cell>
          <cell r="E31" t="str">
            <v>62250</v>
          </cell>
          <cell r="F31" t="str">
            <v xml:space="preserve">MARQUISE                  </v>
          </cell>
          <cell r="G31" t="str">
            <v>ce.0622645N@ac-lille.fr</v>
          </cell>
        </row>
        <row r="32">
          <cell r="A32" t="str">
            <v>2647R</v>
          </cell>
          <cell r="B32" t="str">
            <v xml:space="preserve">Sainte-Austreberthe           </v>
          </cell>
          <cell r="C32" t="str">
            <v>34 Rue Du Paon</v>
          </cell>
          <cell r="D32" t="str">
            <v>34 Rue Du Paon 62170</v>
          </cell>
          <cell r="E32" t="str">
            <v>62170</v>
          </cell>
          <cell r="F32" t="str">
            <v xml:space="preserve">MONTREUIL                 </v>
          </cell>
          <cell r="G32" t="str">
            <v>ce.0622647R@ac-lille.fr</v>
          </cell>
        </row>
        <row r="33">
          <cell r="A33" t="str">
            <v>2648S</v>
          </cell>
          <cell r="B33" t="str">
            <v xml:space="preserve">Notre-Dame                    </v>
          </cell>
          <cell r="C33" t="str">
            <v>2 Route De Serques</v>
          </cell>
          <cell r="D33" t="str">
            <v>2 Route De Serques 62910</v>
          </cell>
          <cell r="E33" t="str">
            <v>62910</v>
          </cell>
          <cell r="F33" t="str">
            <v xml:space="preserve">MOULLE                    </v>
          </cell>
          <cell r="G33" t="str">
            <v>ce.0622648S@ac-lille.fr</v>
          </cell>
        </row>
        <row r="34">
          <cell r="A34" t="str">
            <v>2650U</v>
          </cell>
          <cell r="B34" t="str">
            <v xml:space="preserve">Sainte-Marie                  </v>
          </cell>
          <cell r="C34" t="str">
            <v>3 Rue De La Croix</v>
          </cell>
          <cell r="D34" t="str">
            <v>3 Rue De La Croix 62161</v>
          </cell>
          <cell r="E34" t="str">
            <v>62161</v>
          </cell>
          <cell r="F34" t="str">
            <v xml:space="preserve">DUISANS                   </v>
          </cell>
          <cell r="G34" t="str">
            <v>ce.0622650U@ac-lille.fr</v>
          </cell>
        </row>
        <row r="35">
          <cell r="A35" t="str">
            <v>2652W</v>
          </cell>
          <cell r="B35" t="str">
            <v xml:space="preserve">Notre-Dame Du Bon Conseil     </v>
          </cell>
          <cell r="C35" t="str">
            <v>5 Place De L'Eglise</v>
          </cell>
          <cell r="D35" t="str">
            <v>5 Place De L'Eglise 62223</v>
          </cell>
          <cell r="E35" t="str">
            <v>62223</v>
          </cell>
          <cell r="F35" t="str">
            <v xml:space="preserve">FEUCHY                    </v>
          </cell>
          <cell r="G35" t="str">
            <v>ce.0622652W@ac-lille.fr</v>
          </cell>
        </row>
        <row r="36">
          <cell r="A36" t="str">
            <v>2653X</v>
          </cell>
          <cell r="B36" t="str">
            <v xml:space="preserve">Sacre Coeur                   </v>
          </cell>
          <cell r="C36" t="str">
            <v>19 Rue Robert Diers</v>
          </cell>
          <cell r="D36" t="str">
            <v>19 Rue Robert Diers 62840</v>
          </cell>
          <cell r="E36" t="str">
            <v>62840</v>
          </cell>
          <cell r="F36" t="str">
            <v xml:space="preserve">FLEURBAIX                 </v>
          </cell>
          <cell r="G36" t="str">
            <v>ce.0622653X@ac-lille.fr</v>
          </cell>
        </row>
        <row r="37">
          <cell r="A37" t="str">
            <v>2655Z</v>
          </cell>
          <cell r="B37" t="str">
            <v xml:space="preserve">Saint-Joseph                  </v>
          </cell>
          <cell r="C37" t="str">
            <v>Rue De La Verrerie</v>
          </cell>
          <cell r="D37" t="str">
            <v>Rue De La Verrerie 62132</v>
          </cell>
          <cell r="E37" t="str">
            <v>62132</v>
          </cell>
          <cell r="F37" t="str">
            <v xml:space="preserve">HARDINGHEN                </v>
          </cell>
          <cell r="G37" t="str">
            <v>ce.0622655Z@ac-lille.fr</v>
          </cell>
        </row>
        <row r="38">
          <cell r="A38" t="str">
            <v>2657B</v>
          </cell>
          <cell r="B38" t="str">
            <v xml:space="preserve">St Louis-Jeanne D'Arc         </v>
          </cell>
          <cell r="C38" t="str">
            <v>119 Avenue Du Marechal Leclerc</v>
          </cell>
          <cell r="D38" t="str">
            <v>119 Avenue Du Marechal Leclerc 62110</v>
          </cell>
          <cell r="E38" t="str">
            <v>62110</v>
          </cell>
          <cell r="F38" t="str">
            <v xml:space="preserve">HENIN BEAUMONT            </v>
          </cell>
          <cell r="G38" t="str">
            <v>ce.0622657B@ac-lille.fr</v>
          </cell>
        </row>
        <row r="39">
          <cell r="A39" t="str">
            <v>2659D</v>
          </cell>
          <cell r="B39" t="str">
            <v xml:space="preserve">Jeanne D'Arc                  </v>
          </cell>
          <cell r="C39" t="str">
            <v>55 Rue Du General De Gaulle</v>
          </cell>
          <cell r="D39" t="str">
            <v>55 Rue Du General De Gaulle 62840</v>
          </cell>
          <cell r="E39" t="str">
            <v>62840</v>
          </cell>
          <cell r="F39" t="str">
            <v xml:space="preserve">LAVENTIE                  </v>
          </cell>
          <cell r="G39" t="str">
            <v>ce.0622659D@ac-lille.fr</v>
          </cell>
        </row>
        <row r="40">
          <cell r="A40" t="str">
            <v>2660E</v>
          </cell>
          <cell r="B40" t="str">
            <v xml:space="preserve">Sainte-Therese                </v>
          </cell>
          <cell r="C40" t="str">
            <v>88 Rue Du Vieux Moulin</v>
          </cell>
          <cell r="D40" t="str">
            <v>88 Rue Du Vieux Moulin 62840</v>
          </cell>
          <cell r="E40" t="str">
            <v>62840</v>
          </cell>
          <cell r="F40" t="str">
            <v xml:space="preserve">LAVENTIE                  </v>
          </cell>
          <cell r="G40" t="str">
            <v>ce.0622660E@ac-lille.fr</v>
          </cell>
        </row>
        <row r="41">
          <cell r="A41" t="str">
            <v>2664J</v>
          </cell>
          <cell r="B41" t="str">
            <v xml:space="preserve">St Paul  St Joseph            </v>
          </cell>
          <cell r="C41" t="str">
            <v>Place Du 8 Mai 1945</v>
          </cell>
          <cell r="D41" t="str">
            <v>Place Du 8 Mai 1945 62136</v>
          </cell>
          <cell r="E41" t="str">
            <v>62136</v>
          </cell>
          <cell r="F41" t="str">
            <v xml:space="preserve">LESTREM                   </v>
          </cell>
          <cell r="G41" t="str">
            <v>ce.0622664J@ac-lille.fr</v>
          </cell>
        </row>
        <row r="42">
          <cell r="A42" t="str">
            <v>2666L</v>
          </cell>
          <cell r="B42" t="str">
            <v xml:space="preserve">Notre Dame-Saint Joseph       </v>
          </cell>
          <cell r="C42" t="str">
            <v>14 Impasse Sebastopol</v>
          </cell>
          <cell r="D42" t="str">
            <v>14 Impasse Sebastopol 62190</v>
          </cell>
          <cell r="E42" t="str">
            <v>62190</v>
          </cell>
          <cell r="F42" t="str">
            <v xml:space="preserve">LILLERS                   </v>
          </cell>
          <cell r="G42" t="str">
            <v>ce.0622666L@ac-lille.fr</v>
          </cell>
        </row>
        <row r="43">
          <cell r="A43" t="str">
            <v>2669P</v>
          </cell>
          <cell r="B43" t="str">
            <v xml:space="preserve">Sainte-Bertille               </v>
          </cell>
          <cell r="C43" t="str">
            <v>1 Rue De L'Eglise</v>
          </cell>
          <cell r="D43" t="str">
            <v>1 Rue De L'Eglise 62161</v>
          </cell>
          <cell r="E43" t="str">
            <v>62161</v>
          </cell>
          <cell r="F43" t="str">
            <v xml:space="preserve">MAROEUIL                  </v>
          </cell>
          <cell r="G43" t="str">
            <v>ce.0622669P@ac-lille.fr</v>
          </cell>
        </row>
        <row r="44">
          <cell r="A44" t="str">
            <v>2671S</v>
          </cell>
          <cell r="B44" t="str">
            <v xml:space="preserve">Sainte-Marie                  </v>
          </cell>
          <cell r="C44" t="str">
            <v>39 Rue Des Allees</v>
          </cell>
          <cell r="D44" t="str">
            <v>39 Rue Des Allees 62152</v>
          </cell>
          <cell r="E44" t="str">
            <v>62152</v>
          </cell>
          <cell r="F44" t="str">
            <v xml:space="preserve">NEUFCHATEL HARDELOT       </v>
          </cell>
          <cell r="G44" t="str">
            <v>ce.0622671S@ac-lille.fr</v>
          </cell>
        </row>
        <row r="45">
          <cell r="A45" t="str">
            <v>2672T</v>
          </cell>
          <cell r="B45" t="str">
            <v xml:space="preserve">Jeanne D'Arc                  </v>
          </cell>
          <cell r="C45" t="str">
            <v>3 Place Roland Dorgeles</v>
          </cell>
          <cell r="D45" t="str">
            <v>3 Place Roland Dorgeles 62580</v>
          </cell>
          <cell r="E45" t="str">
            <v>62580</v>
          </cell>
          <cell r="F45" t="str">
            <v xml:space="preserve">NEUVILLE ST VAAST         </v>
          </cell>
          <cell r="G45" t="str">
            <v>ce.0622672T@ac-lille.fr</v>
          </cell>
        </row>
        <row r="46">
          <cell r="A46" t="str">
            <v>2673U</v>
          </cell>
          <cell r="B46" t="str">
            <v xml:space="preserve">Sainte-Therese                </v>
          </cell>
          <cell r="C46" t="str">
            <v>Place De L'Eglise</v>
          </cell>
          <cell r="D46" t="str">
            <v>Place De L'Eglise 62580</v>
          </cell>
          <cell r="E46" t="str">
            <v>62580</v>
          </cell>
          <cell r="F46" t="str">
            <v xml:space="preserve">NEUVIREUIL                </v>
          </cell>
          <cell r="G46" t="str">
            <v>ce.0622673U@ac-lille.fr</v>
          </cell>
        </row>
        <row r="47">
          <cell r="A47" t="str">
            <v>2674V</v>
          </cell>
          <cell r="B47" t="str">
            <v xml:space="preserve">Notre-Dame                    </v>
          </cell>
          <cell r="C47" t="str">
            <v>9 Rue Des Cressonnieres</v>
          </cell>
          <cell r="D47" t="str">
            <v>9 Rue Des Cressonnieres 62120</v>
          </cell>
          <cell r="E47" t="str">
            <v>62120</v>
          </cell>
          <cell r="F47" t="str">
            <v xml:space="preserve">NORRENT FONTES            </v>
          </cell>
          <cell r="G47" t="str">
            <v>ce.0622674V@ac-lille.fr</v>
          </cell>
        </row>
        <row r="48">
          <cell r="A48" t="str">
            <v>2675W</v>
          </cell>
          <cell r="B48" t="str">
            <v xml:space="preserve">Sacre Coeur                   </v>
          </cell>
          <cell r="C48" t="str">
            <v>5 Rue Emile Zola</v>
          </cell>
          <cell r="D48" t="str">
            <v>5 Rue Emile Zola 62950</v>
          </cell>
          <cell r="E48" t="str">
            <v>62950</v>
          </cell>
          <cell r="F48" t="str">
            <v xml:space="preserve">NOYELLES GODAULT          </v>
          </cell>
          <cell r="G48" t="str">
            <v>ce.0622675W@ac-lille.fr</v>
          </cell>
        </row>
        <row r="49">
          <cell r="A49" t="str">
            <v>2677Y</v>
          </cell>
          <cell r="B49" t="str">
            <v xml:space="preserve">Sainte-Henriette              </v>
          </cell>
          <cell r="C49" t="str">
            <v>9 Rue Ernest Renan</v>
          </cell>
          <cell r="D49" t="str">
            <v>9 Rue Ernest Renan 62590</v>
          </cell>
          <cell r="E49" t="str">
            <v>62590</v>
          </cell>
          <cell r="F49" t="str">
            <v xml:space="preserve">OIGNIES                   </v>
          </cell>
          <cell r="G49" t="str">
            <v>ce.0622677Y@ac-lille.fr</v>
          </cell>
        </row>
        <row r="50">
          <cell r="A50" t="str">
            <v>2678Z</v>
          </cell>
          <cell r="B50" t="str">
            <v xml:space="preserve">Sainte-Marie                  </v>
          </cell>
          <cell r="C50" t="str">
            <v>32 Boulevard De La Liberte</v>
          </cell>
          <cell r="D50" t="str">
            <v>32 Boulevard De La Liberte 62230</v>
          </cell>
          <cell r="E50" t="str">
            <v>62230</v>
          </cell>
          <cell r="F50" t="str">
            <v xml:space="preserve">OUTREAU                   </v>
          </cell>
          <cell r="G50" t="str">
            <v>ce.0622678Z@ac-lille.fr</v>
          </cell>
        </row>
        <row r="51">
          <cell r="A51" t="str">
            <v>2679A</v>
          </cell>
          <cell r="B51" t="str">
            <v xml:space="preserve">La Providence                 </v>
          </cell>
          <cell r="C51" t="str">
            <v>19 Rue Basse Boulogne</v>
          </cell>
          <cell r="D51" t="str">
            <v>19 Rue Basse Boulogne 62760</v>
          </cell>
          <cell r="E51" t="str">
            <v>62760</v>
          </cell>
          <cell r="F51" t="str">
            <v xml:space="preserve">PAS EN ARTOIS             </v>
          </cell>
          <cell r="G51" t="str">
            <v>ce.0622679A@ac-lille.fr</v>
          </cell>
        </row>
        <row r="52">
          <cell r="A52" t="str">
            <v>2680B</v>
          </cell>
          <cell r="B52" t="str">
            <v xml:space="preserve">Notre-Dame                    </v>
          </cell>
          <cell r="C52" t="str">
            <v>52 Rue Du Bart</v>
          </cell>
          <cell r="D52" t="str">
            <v>52 Rue Du Bart 62550</v>
          </cell>
          <cell r="E52" t="str">
            <v>62550</v>
          </cell>
          <cell r="F52" t="str">
            <v xml:space="preserve">PERNES                    </v>
          </cell>
          <cell r="G52" t="str">
            <v>ce.0622680B@ac-lille.fr</v>
          </cell>
        </row>
        <row r="53">
          <cell r="A53" t="str">
            <v>2683E</v>
          </cell>
          <cell r="B53" t="str">
            <v xml:space="preserve">Sacre Coeur                   </v>
          </cell>
          <cell r="C53" t="str">
            <v>11 Rue De La Briqueterie</v>
          </cell>
          <cell r="D53" t="str">
            <v>11 Rue De La Briqueterie 62136</v>
          </cell>
          <cell r="E53" t="str">
            <v>62136</v>
          </cell>
          <cell r="F53" t="str">
            <v xml:space="preserve">RICHEBOURG                </v>
          </cell>
          <cell r="G53" t="str">
            <v>ce.0622683E@ac-lille.fr</v>
          </cell>
        </row>
        <row r="54">
          <cell r="A54" t="str">
            <v>2684F</v>
          </cell>
          <cell r="B54" t="str">
            <v xml:space="preserve">Saint-Roch                    </v>
          </cell>
          <cell r="C54" t="str">
            <v>Place Roger Salengro</v>
          </cell>
          <cell r="D54" t="str">
            <v>Place Roger Salengro 62320</v>
          </cell>
          <cell r="E54" t="str">
            <v>62320</v>
          </cell>
          <cell r="F54" t="str">
            <v xml:space="preserve">ROUVROY                   </v>
          </cell>
          <cell r="G54" t="str">
            <v>ce.0622684F@ac-lille.fr</v>
          </cell>
        </row>
        <row r="55">
          <cell r="A55" t="str">
            <v>2686H</v>
          </cell>
          <cell r="B55" t="str">
            <v xml:space="preserve">Sainte-Therese                </v>
          </cell>
          <cell r="C55" t="str">
            <v>2 Rue Du Docteur Brousse</v>
          </cell>
          <cell r="D55" t="str">
            <v>2 Rue Du Docteur Brousse 62360</v>
          </cell>
          <cell r="E55" t="str">
            <v>62360</v>
          </cell>
          <cell r="F55" t="str">
            <v xml:space="preserve">ST ETIENNE AU MONT        </v>
          </cell>
          <cell r="G55" t="str">
            <v>ce.0622686H@ac-lille.fr</v>
          </cell>
        </row>
        <row r="56">
          <cell r="A56" t="str">
            <v>2687J</v>
          </cell>
          <cell r="B56" t="str">
            <v xml:space="preserve">Sacre Coeur                   </v>
          </cell>
          <cell r="C56" t="str">
            <v>105 Rue Calais</v>
          </cell>
          <cell r="D56" t="str">
            <v>105 Rue Calais 62370</v>
          </cell>
          <cell r="E56" t="str">
            <v>62370</v>
          </cell>
          <cell r="F56" t="str">
            <v xml:space="preserve">ST FOLQUIN                </v>
          </cell>
          <cell r="G56" t="str">
            <v>ce.0622687J@ac-lille.fr</v>
          </cell>
        </row>
        <row r="57">
          <cell r="A57" t="str">
            <v>2689L</v>
          </cell>
          <cell r="B57" t="str">
            <v xml:space="preserve">Saint-Charles                 </v>
          </cell>
          <cell r="C57" t="str">
            <v>63 Rue De La Colonne</v>
          </cell>
          <cell r="D57" t="str">
            <v>63 Rue De La Colonne 62280</v>
          </cell>
          <cell r="E57" t="str">
            <v>62280</v>
          </cell>
          <cell r="F57" t="str">
            <v xml:space="preserve">ST MARTIN BOULOGNE        </v>
          </cell>
          <cell r="G57" t="str">
            <v>ce.0622689L@ac-lille.fr</v>
          </cell>
        </row>
        <row r="58">
          <cell r="A58" t="str">
            <v>2690M</v>
          </cell>
          <cell r="B58" t="str">
            <v xml:space="preserve">Notre-Dame                    </v>
          </cell>
          <cell r="C58" t="str">
            <v>115 Grande Rue</v>
          </cell>
          <cell r="D58" t="str">
            <v>115 Grande Rue 62158</v>
          </cell>
          <cell r="E58" t="str">
            <v>62158</v>
          </cell>
          <cell r="F58" t="str">
            <v xml:space="preserve">SAULTY                    </v>
          </cell>
          <cell r="G58" t="str">
            <v>ce.0622690M@ac-lille.fr</v>
          </cell>
        </row>
        <row r="59">
          <cell r="A59" t="str">
            <v>2693R</v>
          </cell>
          <cell r="B59" t="str">
            <v xml:space="preserve">Sainte-Therese                </v>
          </cell>
          <cell r="C59" t="str">
            <v>21 Rue Jules Ferry</v>
          </cell>
          <cell r="D59" t="str">
            <v>21 Rue Jules Ferry 62580</v>
          </cell>
          <cell r="E59" t="str">
            <v>62580</v>
          </cell>
          <cell r="F59" t="str">
            <v xml:space="preserve">VIMY                      </v>
          </cell>
          <cell r="G59" t="str">
            <v>ce.0622693R@ac-lille.fr</v>
          </cell>
        </row>
        <row r="60">
          <cell r="A60" t="str">
            <v>2695T</v>
          </cell>
          <cell r="B60" t="str">
            <v xml:space="preserve">Jeanne D'Arc                  </v>
          </cell>
          <cell r="C60" t="str">
            <v>4 Rue Romain</v>
          </cell>
          <cell r="D60" t="str">
            <v>4 Rue Romain 62930</v>
          </cell>
          <cell r="E60" t="str">
            <v>62930</v>
          </cell>
          <cell r="F60" t="str">
            <v xml:space="preserve">WIMEREUX                  </v>
          </cell>
          <cell r="G60" t="str">
            <v>ce.0622695T@ac-lille.fr</v>
          </cell>
        </row>
        <row r="61">
          <cell r="A61" t="str">
            <v>2696U</v>
          </cell>
          <cell r="B61" t="str">
            <v xml:space="preserve">Jeanne D'Arc                  </v>
          </cell>
          <cell r="C61" t="str">
            <v>2 Rue Leon Sergent</v>
          </cell>
          <cell r="D61" t="str">
            <v>2 Rue Leon Sergent 62126</v>
          </cell>
          <cell r="E61" t="str">
            <v>62126</v>
          </cell>
          <cell r="F61" t="str">
            <v xml:space="preserve">WIMILLE                   </v>
          </cell>
          <cell r="G61" t="str">
            <v>ce.0622696U@ac-lille.fr</v>
          </cell>
        </row>
        <row r="62">
          <cell r="A62" t="str">
            <v>2699X</v>
          </cell>
          <cell r="B62" t="str">
            <v xml:space="preserve">Saint-Joseph                  </v>
          </cell>
          <cell r="C62" t="str">
            <v>42 Rue Des Ecoles</v>
          </cell>
          <cell r="D62" t="str">
            <v>42 Rue Des Ecoles 62370</v>
          </cell>
          <cell r="E62" t="str">
            <v>62370</v>
          </cell>
          <cell r="F62" t="str">
            <v xml:space="preserve">ZUTKERQUE                 </v>
          </cell>
          <cell r="G62" t="str">
            <v>ce.0622699X@ac-lille.fr</v>
          </cell>
        </row>
        <row r="63">
          <cell r="A63" t="str">
            <v>2701Z</v>
          </cell>
          <cell r="B63" t="str">
            <v xml:space="preserve">Marie Auxiliatrice            </v>
          </cell>
          <cell r="C63" t="str">
            <v>2 Rue De La Rivierette</v>
          </cell>
          <cell r="D63" t="str">
            <v>2 Rue De La Rivierette 62157</v>
          </cell>
          <cell r="E63" t="str">
            <v>62157</v>
          </cell>
          <cell r="F63" t="str">
            <v xml:space="preserve">ALLOUAGNE                 </v>
          </cell>
          <cell r="G63" t="str">
            <v>ce.0622701Z@ac-lille.fr</v>
          </cell>
        </row>
        <row r="64">
          <cell r="A64" t="str">
            <v>2704C</v>
          </cell>
          <cell r="B64" t="str">
            <v xml:space="preserve">Notre-Dame De Grace           </v>
          </cell>
          <cell r="C64" t="str">
            <v>62 Esplanade Marechal Leclerc</v>
          </cell>
          <cell r="D64" t="str">
            <v>62 Esplanade Marechal Leclerc 62610</v>
          </cell>
          <cell r="E64" t="str">
            <v>62610</v>
          </cell>
          <cell r="F64" t="str">
            <v xml:space="preserve">ARDRES                    </v>
          </cell>
          <cell r="G64" t="str">
            <v>ce.0622704C@ac-lille.fr</v>
          </cell>
        </row>
        <row r="65">
          <cell r="A65" t="str">
            <v>2708G</v>
          </cell>
          <cell r="B65" t="str">
            <v xml:space="preserve">Notre-Dame                    </v>
          </cell>
          <cell r="C65" t="str">
            <v>30 Rue Baudimont</v>
          </cell>
          <cell r="D65" t="str">
            <v>30 Rue Baudimont 62000</v>
          </cell>
          <cell r="E65" t="str">
            <v>62000</v>
          </cell>
          <cell r="F65" t="str">
            <v xml:space="preserve">ARRAS                     </v>
          </cell>
          <cell r="G65" t="str">
            <v>ce.0622708G@ac-lille.fr</v>
          </cell>
        </row>
        <row r="66">
          <cell r="A66" t="str">
            <v>2709H</v>
          </cell>
          <cell r="B66" t="str">
            <v xml:space="preserve">St.Jean-Baptiste-Sainte.Croix </v>
          </cell>
          <cell r="C66" t="str">
            <v>20 Rue Ozanam</v>
          </cell>
          <cell r="D66" t="str">
            <v>20 Rue Ozanam 62000</v>
          </cell>
          <cell r="E66" t="str">
            <v>62000</v>
          </cell>
          <cell r="F66" t="str">
            <v xml:space="preserve">ARRAS                     </v>
          </cell>
          <cell r="G66" t="str">
            <v>ce.0622709H@ac-lille.fr</v>
          </cell>
        </row>
        <row r="67">
          <cell r="A67" t="str">
            <v>2711K</v>
          </cell>
          <cell r="B67" t="str">
            <v xml:space="preserve">Saint-Joseph                  </v>
          </cell>
          <cell r="C67" t="str">
            <v>26 Rue Des Louez Dieu</v>
          </cell>
          <cell r="D67" t="str">
            <v>26 Rue Des Louez Dieu 62000</v>
          </cell>
          <cell r="E67" t="str">
            <v>62000</v>
          </cell>
          <cell r="F67" t="str">
            <v xml:space="preserve">ARRAS                     </v>
          </cell>
          <cell r="G67" t="str">
            <v>ce.0622711K@ac-lille.fr</v>
          </cell>
        </row>
        <row r="68">
          <cell r="A68" t="str">
            <v>2713M</v>
          </cell>
          <cell r="B68" t="str">
            <v xml:space="preserve">Ste-Marie-De-La-Presentation  </v>
          </cell>
          <cell r="C68" t="str">
            <v>6 Rue Emile Legrelle</v>
          </cell>
          <cell r="D68" t="str">
            <v>6 Rue Emile Legrelle 62000</v>
          </cell>
          <cell r="E68" t="str">
            <v>62000</v>
          </cell>
          <cell r="F68" t="str">
            <v xml:space="preserve">ARRAS                     </v>
          </cell>
          <cell r="G68" t="str">
            <v>ce.0622713M@ac-lille.fr</v>
          </cell>
        </row>
        <row r="69">
          <cell r="A69" t="str">
            <v>2714N</v>
          </cell>
          <cell r="B69" t="str">
            <v xml:space="preserve">Les Louez Dieu                </v>
          </cell>
          <cell r="C69" t="str">
            <v>14 Boulevard Crespel</v>
          </cell>
          <cell r="D69" t="str">
            <v>14 Boulevard Crespel 62000</v>
          </cell>
          <cell r="E69" t="str">
            <v>62000</v>
          </cell>
          <cell r="F69" t="str">
            <v xml:space="preserve">ARRAS                     </v>
          </cell>
          <cell r="G69" t="str">
            <v>ce.0622714N@ac-lille.fr</v>
          </cell>
        </row>
        <row r="70">
          <cell r="A70" t="str">
            <v>2715P</v>
          </cell>
          <cell r="B70" t="str">
            <v xml:space="preserve">Sainte-Bernadette             </v>
          </cell>
          <cell r="C70" t="str">
            <v>7 Avenue De L'Hippodrome</v>
          </cell>
          <cell r="D70" t="str">
            <v>7 Avenue De L'Hippodrome 62000</v>
          </cell>
          <cell r="E70" t="str">
            <v>62000</v>
          </cell>
          <cell r="F70" t="str">
            <v xml:space="preserve">ARRAS                     </v>
          </cell>
          <cell r="G70" t="str">
            <v>ce.0622715P@ac-lille.fr</v>
          </cell>
        </row>
        <row r="71">
          <cell r="A71" t="str">
            <v>2717S</v>
          </cell>
          <cell r="B71" t="str">
            <v xml:space="preserve">La Sainte Famille             </v>
          </cell>
          <cell r="C71" t="str">
            <v>162 Place Du General De Gaulle</v>
          </cell>
          <cell r="D71" t="str">
            <v>162 Place Du General De Gaulle 62370</v>
          </cell>
          <cell r="E71" t="str">
            <v>62370</v>
          </cell>
          <cell r="F71" t="str">
            <v xml:space="preserve">AUDRUICQ                  </v>
          </cell>
          <cell r="G71" t="str">
            <v>ce.0622717S@ac-lille.fr</v>
          </cell>
        </row>
        <row r="72">
          <cell r="A72" t="str">
            <v>2718T</v>
          </cell>
          <cell r="B72" t="str">
            <v xml:space="preserve">Notre-Dame                    </v>
          </cell>
          <cell r="C72" t="str">
            <v>30 Grand Rue</v>
          </cell>
          <cell r="D72" t="str">
            <v>30 Grand Rue 62810</v>
          </cell>
          <cell r="E72" t="str">
            <v>62810</v>
          </cell>
          <cell r="F72" t="str">
            <v xml:space="preserve">AVESNES LE COMTE          </v>
          </cell>
          <cell r="G72" t="str">
            <v>ce.0622718T@ac-lille.fr</v>
          </cell>
        </row>
        <row r="73">
          <cell r="A73" t="str">
            <v>2719U</v>
          </cell>
          <cell r="B73" t="str">
            <v xml:space="preserve">Notre-Dame                    </v>
          </cell>
          <cell r="C73" t="str">
            <v>10 Rue Lecointe</v>
          </cell>
          <cell r="D73" t="str">
            <v>10 Rue Lecointe 62450</v>
          </cell>
          <cell r="E73" t="str">
            <v>62450</v>
          </cell>
          <cell r="F73" t="str">
            <v xml:space="preserve">BAPAUME                   </v>
          </cell>
          <cell r="G73" t="str">
            <v>ce.0622719U@ac-lille.fr</v>
          </cell>
        </row>
        <row r="74">
          <cell r="A74" t="str">
            <v>2726B</v>
          </cell>
          <cell r="B74" t="str">
            <v xml:space="preserve">Notre-Dame                    </v>
          </cell>
          <cell r="C74" t="str">
            <v>17 Rue Marignan</v>
          </cell>
          <cell r="D74" t="str">
            <v>17 Rue Marignan 62200</v>
          </cell>
          <cell r="E74" t="str">
            <v>62200</v>
          </cell>
          <cell r="F74" t="str">
            <v xml:space="preserve">BOULOGNE SUR MER          </v>
          </cell>
          <cell r="G74" t="str">
            <v>ce.0622726B@ac-lille.fr</v>
          </cell>
        </row>
        <row r="75">
          <cell r="A75" t="str">
            <v>2727C</v>
          </cell>
          <cell r="B75" t="str">
            <v xml:space="preserve">Saint-Augustin                </v>
          </cell>
          <cell r="C75" t="str">
            <v>16 Rue Leuillieux</v>
          </cell>
          <cell r="D75" t="str">
            <v>16 Rue Leuillieux 62200</v>
          </cell>
          <cell r="E75" t="str">
            <v>62200</v>
          </cell>
          <cell r="F75" t="str">
            <v xml:space="preserve">BOULOGNE SUR MER          </v>
          </cell>
          <cell r="G75" t="str">
            <v>ce.0622727C@ac-lille.fr</v>
          </cell>
        </row>
        <row r="76">
          <cell r="A76" t="str">
            <v>2728D</v>
          </cell>
          <cell r="B76" t="str">
            <v xml:space="preserve">Sainte-Therese                </v>
          </cell>
          <cell r="C76" t="str">
            <v>97 Rue Nationale</v>
          </cell>
          <cell r="D76" t="str">
            <v>97 Rue Nationale 62200</v>
          </cell>
          <cell r="E76" t="str">
            <v>62200</v>
          </cell>
          <cell r="F76" t="str">
            <v xml:space="preserve">BOULOGNE SUR MER          </v>
          </cell>
          <cell r="G76" t="str">
            <v>ce.0622728D@ac-lille.fr</v>
          </cell>
        </row>
        <row r="77">
          <cell r="A77" t="str">
            <v>2730F</v>
          </cell>
          <cell r="B77" t="str">
            <v xml:space="preserve">Saint-Patrick                 </v>
          </cell>
          <cell r="C77" t="str">
            <v>842 Allee Louis David</v>
          </cell>
          <cell r="D77" t="str">
            <v>842 Allee Louis David 62200</v>
          </cell>
          <cell r="E77" t="str">
            <v>62200</v>
          </cell>
          <cell r="F77" t="str">
            <v xml:space="preserve">BOULOGNE SUR MER          </v>
          </cell>
          <cell r="G77" t="str">
            <v>ce.0622730F@ac-lille.fr</v>
          </cell>
        </row>
        <row r="78">
          <cell r="A78" t="str">
            <v>2731G</v>
          </cell>
          <cell r="B78" t="str">
            <v xml:space="preserve">Saint-Joseph                  </v>
          </cell>
          <cell r="C78" t="str">
            <v>6 Rue De L'Eglise</v>
          </cell>
          <cell r="D78" t="str">
            <v>6 Rue De L'Eglise 62860</v>
          </cell>
          <cell r="E78" t="str">
            <v>62860</v>
          </cell>
          <cell r="F78" t="str">
            <v xml:space="preserve">BOURLON                   </v>
          </cell>
          <cell r="G78" t="str">
            <v>ce.0622731G@ac-lille.fr</v>
          </cell>
        </row>
        <row r="79">
          <cell r="A79" t="str">
            <v>2732H</v>
          </cell>
          <cell r="B79" t="str">
            <v xml:space="preserve">Saint-Joseph                  </v>
          </cell>
          <cell r="C79" t="str">
            <v>26 Rue De La Carte</v>
          </cell>
          <cell r="D79" t="str">
            <v>26 Rue De La Carte 62116</v>
          </cell>
          <cell r="E79" t="str">
            <v>62116</v>
          </cell>
          <cell r="F79" t="str">
            <v xml:space="preserve">BUCQUOY                   </v>
          </cell>
          <cell r="G79" t="str">
            <v>ce.0622732H@ac-lille.fr</v>
          </cell>
        </row>
        <row r="80">
          <cell r="A80" t="str">
            <v>2733J</v>
          </cell>
          <cell r="B80" t="str">
            <v xml:space="preserve">Notre-Dame                    </v>
          </cell>
          <cell r="C80" t="str">
            <v>10 Rue Eustache De Saint-Pierre</v>
          </cell>
          <cell r="D80" t="str">
            <v>10 Rue Eustache De Saint-Pierre 62100</v>
          </cell>
          <cell r="E80" t="str">
            <v>62100</v>
          </cell>
          <cell r="F80" t="str">
            <v xml:space="preserve">CALAIS                    </v>
          </cell>
          <cell r="G80" t="str">
            <v>ce.0622733J@ac-lille.fr</v>
          </cell>
        </row>
        <row r="81">
          <cell r="A81" t="str">
            <v>2734K</v>
          </cell>
          <cell r="B81" t="str">
            <v xml:space="preserve">Sacre Coeur                   </v>
          </cell>
          <cell r="C81" t="str">
            <v>24 Rue Alfred Delcluze</v>
          </cell>
          <cell r="D81" t="str">
            <v>24 Rue Alfred Delcluze 62100</v>
          </cell>
          <cell r="E81" t="str">
            <v>62100</v>
          </cell>
          <cell r="F81" t="str">
            <v xml:space="preserve">CALAIS                    </v>
          </cell>
          <cell r="G81" t="str">
            <v>ce.0622734K@ac-lille.fr</v>
          </cell>
        </row>
        <row r="82">
          <cell r="A82" t="str">
            <v>2737N</v>
          </cell>
          <cell r="B82" t="str">
            <v xml:space="preserve">Saint-Pierre                  </v>
          </cell>
          <cell r="C82" t="str">
            <v>26 Rue Du Four A Chaux</v>
          </cell>
          <cell r="D82" t="str">
            <v>26 Rue Du Four A Chaux 62100</v>
          </cell>
          <cell r="E82" t="str">
            <v>62100</v>
          </cell>
          <cell r="F82" t="str">
            <v xml:space="preserve">CALAIS                    </v>
          </cell>
          <cell r="G82" t="str">
            <v>ce.0622737N@ac-lille.fr</v>
          </cell>
        </row>
        <row r="83">
          <cell r="A83" t="str">
            <v>2738P</v>
          </cell>
          <cell r="B83" t="str">
            <v xml:space="preserve">Jeanne D'Arc                  </v>
          </cell>
          <cell r="C83" t="str">
            <v>11 Rue Champailler</v>
          </cell>
          <cell r="D83" t="str">
            <v>11 Rue Champailler 62100</v>
          </cell>
          <cell r="E83" t="str">
            <v>62100</v>
          </cell>
          <cell r="F83" t="str">
            <v xml:space="preserve">CALAIS                    </v>
          </cell>
          <cell r="G83" t="str">
            <v>ce.0622738P@ac-lille.fr</v>
          </cell>
        </row>
        <row r="84">
          <cell r="A84" t="str">
            <v>2739R</v>
          </cell>
          <cell r="B84" t="str">
            <v xml:space="preserve">Sainte-Agnes                  </v>
          </cell>
          <cell r="C84" t="str">
            <v>102 Rue De La Commune De Paris</v>
          </cell>
          <cell r="D84" t="str">
            <v>102 Rue De La Commune De Paris 62100</v>
          </cell>
          <cell r="E84" t="str">
            <v>62100</v>
          </cell>
          <cell r="F84" t="str">
            <v xml:space="preserve">CALAIS                    </v>
          </cell>
          <cell r="G84" t="str">
            <v>ce.0622739R@ac-lille.fr</v>
          </cell>
        </row>
        <row r="85">
          <cell r="A85" t="str">
            <v>2740S</v>
          </cell>
          <cell r="B85" t="str">
            <v xml:space="preserve">Sainte-Germaine               </v>
          </cell>
          <cell r="C85" t="str">
            <v>5 Rue De Lima</v>
          </cell>
          <cell r="D85" t="str">
            <v>5 Rue De Lima 62100</v>
          </cell>
          <cell r="E85" t="str">
            <v>62100</v>
          </cell>
          <cell r="F85" t="str">
            <v xml:space="preserve">CALAIS                    </v>
          </cell>
          <cell r="G85" t="str">
            <v>ce.0622740S@ac-lille.fr</v>
          </cell>
        </row>
        <row r="86">
          <cell r="A86" t="str">
            <v>2741T</v>
          </cell>
          <cell r="B86" t="str">
            <v xml:space="preserve">Saint.Vincent-Saint.Charles   </v>
          </cell>
          <cell r="C86" t="str">
            <v>76 Av Antoine De Saint-Exupery</v>
          </cell>
          <cell r="D86" t="str">
            <v>76 Av Antoine De Saint-Exupery 62100</v>
          </cell>
          <cell r="E86" t="str">
            <v>62100</v>
          </cell>
          <cell r="F86" t="str">
            <v xml:space="preserve">CALAIS                    </v>
          </cell>
          <cell r="G86" t="str">
            <v>ce.0622741T@ac-lille.fr</v>
          </cell>
        </row>
        <row r="87">
          <cell r="A87" t="str">
            <v>2742U</v>
          </cell>
          <cell r="B87" t="str">
            <v xml:space="preserve">Sacre Coeur                   </v>
          </cell>
          <cell r="C87" t="str">
            <v>141 Rue Du Bois</v>
          </cell>
          <cell r="D87" t="str">
            <v>141 Rue Du Bois 62350</v>
          </cell>
          <cell r="E87" t="str">
            <v>62350</v>
          </cell>
          <cell r="F87" t="str">
            <v xml:space="preserve">CALONNE SUR LA LYS        </v>
          </cell>
          <cell r="G87" t="str">
            <v>ce.0622742U@ac-lille.fr</v>
          </cell>
        </row>
        <row r="88">
          <cell r="A88" t="str">
            <v>2743V</v>
          </cell>
          <cell r="B88" t="str">
            <v xml:space="preserve">Saint-Joseph                  </v>
          </cell>
          <cell r="C88" t="str">
            <v>7 Rue Marcel Caudevelle</v>
          </cell>
          <cell r="D88" t="str">
            <v>7 Rue Marcel Caudevelle 62360</v>
          </cell>
          <cell r="E88" t="str">
            <v>62360</v>
          </cell>
          <cell r="F88" t="str">
            <v xml:space="preserve">LA CAPELLE LES BOULOGNE   </v>
          </cell>
          <cell r="G88" t="str">
            <v>ce.0622743V@ac-lille.fr</v>
          </cell>
        </row>
        <row r="89">
          <cell r="A89" t="str">
            <v>2744W</v>
          </cell>
          <cell r="B89" t="str">
            <v xml:space="preserve">Sacre Coeur                   </v>
          </cell>
          <cell r="C89" t="str">
            <v>2 Rue Thibaut</v>
          </cell>
          <cell r="D89" t="str">
            <v>2 Rue Thibaut 62220</v>
          </cell>
          <cell r="E89" t="str">
            <v>62220</v>
          </cell>
          <cell r="F89" t="str">
            <v xml:space="preserve">CARVIN                    </v>
          </cell>
          <cell r="G89" t="str">
            <v>ce.0622744W@ac-lille.fr</v>
          </cell>
        </row>
        <row r="90">
          <cell r="A90" t="str">
            <v>2745X</v>
          </cell>
          <cell r="B90" t="str">
            <v xml:space="preserve">Notre-Dame Du Rosaire         </v>
          </cell>
          <cell r="C90" t="str">
            <v>30 Rue De Verdun</v>
          </cell>
          <cell r="D90" t="str">
            <v>30 Rue De Verdun 62360</v>
          </cell>
          <cell r="E90" t="str">
            <v>62360</v>
          </cell>
          <cell r="F90" t="str">
            <v xml:space="preserve">CONDETTE                  </v>
          </cell>
          <cell r="G90" t="str">
            <v>ce.0622745X@ac-lille.fr</v>
          </cell>
        </row>
        <row r="91">
          <cell r="A91" t="str">
            <v>2746Y</v>
          </cell>
          <cell r="B91" t="str">
            <v xml:space="preserve">Sainte-Anne                   </v>
          </cell>
          <cell r="C91" t="str">
            <v>36 Rue Des Hauts Champs</v>
          </cell>
          <cell r="D91" t="str">
            <v>36 Rue Des Hauts Champs 62137</v>
          </cell>
          <cell r="E91" t="str">
            <v>62137</v>
          </cell>
          <cell r="F91" t="str">
            <v xml:space="preserve">COULOGNE                  </v>
          </cell>
          <cell r="G91" t="str">
            <v>ce.0622746Y@ac-lille.fr</v>
          </cell>
        </row>
        <row r="92">
          <cell r="A92" t="str">
            <v>2747Z</v>
          </cell>
          <cell r="B92" t="str">
            <v xml:space="preserve">Clair Accueil                 </v>
          </cell>
          <cell r="C92" t="str">
            <v>18 Rue Du 8 Mai 1945</v>
          </cell>
          <cell r="D92" t="str">
            <v>18 Rue Du 8 Mai 1945 62710</v>
          </cell>
          <cell r="E92" t="str">
            <v>62710</v>
          </cell>
          <cell r="F92" t="str">
            <v xml:space="preserve">COURRIERES                </v>
          </cell>
          <cell r="G92" t="str">
            <v>ce.0622747Z@ac-lille.fr</v>
          </cell>
        </row>
        <row r="93">
          <cell r="A93" t="str">
            <v>2748A</v>
          </cell>
          <cell r="B93" t="str">
            <v xml:space="preserve">Sainte-Florine                </v>
          </cell>
          <cell r="C93" t="str">
            <v>14 Rue Leopold Gleizes</v>
          </cell>
          <cell r="D93" t="str">
            <v>14 Rue Leopold Gleizes 62138</v>
          </cell>
          <cell r="E93" t="str">
            <v>62138</v>
          </cell>
          <cell r="F93" t="str">
            <v xml:space="preserve">DOUVRIN                   </v>
          </cell>
          <cell r="G93" t="str">
            <v>ce.0622748A@ac-lille.fr</v>
          </cell>
        </row>
        <row r="94">
          <cell r="A94" t="str">
            <v>3082N</v>
          </cell>
          <cell r="B94" t="str">
            <v xml:space="preserve">Sainte-Odile                  </v>
          </cell>
          <cell r="C94" t="str">
            <v>Foyer De Charite</v>
          </cell>
          <cell r="D94" t="str">
            <v>Foyer De Charite 62240</v>
          </cell>
          <cell r="E94" t="str">
            <v>62240</v>
          </cell>
          <cell r="F94" t="str">
            <v xml:space="preserve">COURSET                   </v>
          </cell>
          <cell r="G94" t="str">
            <v>ce.0623082N@ac-lille.fr</v>
          </cell>
        </row>
        <row r="95">
          <cell r="A95" t="str">
            <v>3384S</v>
          </cell>
          <cell r="B95" t="str">
            <v xml:space="preserve">Saint-Benoit-Labre            </v>
          </cell>
          <cell r="C95" t="str">
            <v>14 Rue De L'Eglise</v>
          </cell>
          <cell r="D95" t="str">
            <v>14 Rue De L'Eglise 62260</v>
          </cell>
          <cell r="E95" t="str">
            <v>62260</v>
          </cell>
          <cell r="F95" t="str">
            <v xml:space="preserve">AMETTES                   </v>
          </cell>
          <cell r="G95" t="str">
            <v>ce.0623384S@ac-lille.fr</v>
          </cell>
        </row>
        <row r="96">
          <cell r="A96" t="str">
            <v>3385T</v>
          </cell>
          <cell r="B96" t="str">
            <v xml:space="preserve">Notre Dame                    </v>
          </cell>
          <cell r="C96" t="str">
            <v>5 Rue Candide Couzin</v>
          </cell>
          <cell r="D96" t="str">
            <v>5 Rue Candide Couzin 62380</v>
          </cell>
          <cell r="E96" t="str">
            <v>62380</v>
          </cell>
          <cell r="F96" t="str">
            <v xml:space="preserve">LUMBRES                   </v>
          </cell>
          <cell r="G96" t="str">
            <v>ce.0623385T@ac-lille.fr</v>
          </cell>
        </row>
        <row r="97">
          <cell r="A97" t="str">
            <v>3476S</v>
          </cell>
          <cell r="B97" t="str">
            <v xml:space="preserve">Saint-Nicolas                 </v>
          </cell>
          <cell r="C97" t="str">
            <v>4 Rue Du Cygne</v>
          </cell>
          <cell r="D97" t="str">
            <v>4 Rue Du Cygne 62240</v>
          </cell>
          <cell r="E97" t="str">
            <v>62240</v>
          </cell>
          <cell r="F97" t="str">
            <v xml:space="preserve">DESVRES                   </v>
          </cell>
          <cell r="G97" t="str">
            <v>ce.0623476S@ac-lille.fr</v>
          </cell>
        </row>
        <row r="98">
          <cell r="A98" t="str">
            <v>3477T</v>
          </cell>
          <cell r="B98" t="str">
            <v xml:space="preserve">Saint-Joseph                  </v>
          </cell>
          <cell r="C98" t="str">
            <v>8 Rue De Fressin</v>
          </cell>
          <cell r="D98" t="str">
            <v>8 Rue De Fressin 62140</v>
          </cell>
          <cell r="E98" t="str">
            <v>62140</v>
          </cell>
          <cell r="F98" t="str">
            <v xml:space="preserve">HESDIN                    </v>
          </cell>
          <cell r="G98" t="str">
            <v>ce.0623477T@ac-lille.fr</v>
          </cell>
        </row>
        <row r="99">
          <cell r="A99" t="str">
            <v>3756W</v>
          </cell>
          <cell r="B99" t="str">
            <v xml:space="preserve">Saint-Jean-Notre Dame         </v>
          </cell>
          <cell r="C99" t="str">
            <v>33 Rue Aristide Briand</v>
          </cell>
          <cell r="D99" t="str">
            <v>33 Rue Aristide Briand 62217</v>
          </cell>
          <cell r="E99" t="str">
            <v>62217</v>
          </cell>
          <cell r="F99" t="str">
            <v xml:space="preserve">BEAURAINS                 </v>
          </cell>
          <cell r="G99" t="str">
            <v>ce.0623756W@ac-lille.fr</v>
          </cell>
        </row>
        <row r="100">
          <cell r="A100" t="str">
            <v>3757X</v>
          </cell>
          <cell r="B100" t="str">
            <v xml:space="preserve">St.Joseph-St.Dominique Savio  </v>
          </cell>
          <cell r="C100" t="str">
            <v>34 Rue Du Silence</v>
          </cell>
          <cell r="D100" t="str">
            <v>34 Rue Du Silence 62600</v>
          </cell>
          <cell r="E100" t="str">
            <v>62600</v>
          </cell>
          <cell r="F100" t="str">
            <v xml:space="preserve">BERCK                     </v>
          </cell>
          <cell r="G100" t="str">
            <v>ce.0623757X@ac-lille.fr</v>
          </cell>
        </row>
        <row r="101">
          <cell r="A101" t="str">
            <v>3758Y</v>
          </cell>
          <cell r="B101" t="str">
            <v xml:space="preserve">Saint.Eloi-Sainte.Isbergue    </v>
          </cell>
          <cell r="C101" t="str">
            <v>Rue Arthur Lamendin</v>
          </cell>
          <cell r="D101" t="str">
            <v>Rue Arthur Lamendin 62330</v>
          </cell>
          <cell r="E101" t="str">
            <v>62330</v>
          </cell>
          <cell r="F101" t="str">
            <v xml:space="preserve">ISBERGUES                 </v>
          </cell>
          <cell r="G101" t="str">
            <v>ce.0623758Y@ac-lille.fr</v>
          </cell>
        </row>
        <row r="102">
          <cell r="A102" t="str">
            <v>3783A</v>
          </cell>
          <cell r="B102" t="str">
            <v xml:space="preserve">Sainte Therese                </v>
          </cell>
          <cell r="C102" t="str">
            <v>172 Avenue Alfred Maes</v>
          </cell>
          <cell r="D102" t="str">
            <v>172 Avenue Alfred Maes 62300</v>
          </cell>
          <cell r="E102" t="str">
            <v>62300</v>
          </cell>
          <cell r="F102" t="str">
            <v xml:space="preserve">LENS                      </v>
          </cell>
          <cell r="G102" t="str">
            <v>ce.0623783A@ac-lille.fr</v>
          </cell>
        </row>
        <row r="103">
          <cell r="A103" t="str">
            <v>3821S</v>
          </cell>
          <cell r="B103" t="str">
            <v xml:space="preserve">I.M.E  Au Moulin De Saint Michel     </v>
          </cell>
          <cell r="C103" t="str">
            <v>67 Route Nationale</v>
          </cell>
          <cell r="D103" t="str">
            <v>67 Route Nationale 62165</v>
          </cell>
          <cell r="E103" t="str">
            <v>62165</v>
          </cell>
          <cell r="F103" t="str">
            <v xml:space="preserve">ST MICHEL SUR TERNOISE    </v>
          </cell>
          <cell r="G103" t="str">
            <v>imemoulin@asrl.asso.fr</v>
          </cell>
        </row>
        <row r="104">
          <cell r="A104" t="str">
            <v>3904G</v>
          </cell>
          <cell r="B104" t="str">
            <v xml:space="preserve">St.Jean-Baptiste.De.La.Salle  </v>
          </cell>
          <cell r="C104" t="str">
            <v>Rue Gournay Hedouin</v>
          </cell>
          <cell r="D104" t="str">
            <v>Rue Gournay Hedouin 62480</v>
          </cell>
          <cell r="E104" t="str">
            <v>62480</v>
          </cell>
          <cell r="F104" t="str">
            <v xml:space="preserve">LE PORTEL                 </v>
          </cell>
          <cell r="G104" t="str">
            <v>ce.0623904G@ac-lille.fr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Z653"/>
  <sheetViews>
    <sheetView tabSelected="1" workbookViewId="0">
      <selection activeCell="C28" sqref="C28"/>
    </sheetView>
  </sheetViews>
  <sheetFormatPr baseColWidth="10" defaultRowHeight="15" x14ac:dyDescent="0.25"/>
  <cols>
    <col min="1" max="1" width="5.28515625" customWidth="1"/>
    <col min="2" max="2" width="5.42578125" customWidth="1"/>
    <col min="3" max="3" width="27" customWidth="1"/>
    <col min="4" max="4" width="5.85546875" customWidth="1"/>
    <col min="5" max="5" width="5.7109375" hidden="1" customWidth="1"/>
    <col min="6" max="6" width="8.5703125" hidden="1" customWidth="1"/>
    <col min="7" max="7" width="8.140625" hidden="1" customWidth="1"/>
    <col min="8" max="8" width="5.85546875" hidden="1" customWidth="1"/>
    <col min="9" max="9" width="24.42578125" hidden="1" customWidth="1"/>
    <col min="10" max="10" width="11.42578125" hidden="1" customWidth="1"/>
    <col min="11" max="11" width="21.28515625" hidden="1" customWidth="1"/>
    <col min="12" max="12" width="15.42578125" hidden="1" customWidth="1"/>
    <col min="13" max="13" width="17.140625" hidden="1" customWidth="1"/>
    <col min="14" max="14" width="8" style="31" hidden="1" customWidth="1"/>
    <col min="15" max="15" width="4.140625" style="30" hidden="1" customWidth="1"/>
    <col min="16" max="16" width="6" hidden="1" customWidth="1"/>
    <col min="17" max="17" width="6.28515625" hidden="1" customWidth="1"/>
    <col min="18" max="18" width="28.42578125" hidden="1" customWidth="1"/>
    <col min="19" max="19" width="8.140625" hidden="1" customWidth="1"/>
    <col min="20" max="22" width="8" hidden="1" customWidth="1"/>
    <col min="23" max="23" width="27" customWidth="1"/>
    <col min="24" max="24" width="12.7109375" customWidth="1"/>
    <col min="25" max="33" width="26.7109375" customWidth="1"/>
    <col min="34" max="34" width="11.28515625" hidden="1" customWidth="1"/>
    <col min="35" max="35" width="7" hidden="1" customWidth="1"/>
    <col min="36" max="36" width="6.7109375" hidden="1" customWidth="1"/>
    <col min="37" max="37" width="11.42578125" hidden="1" customWidth="1"/>
    <col min="38" max="38" width="7.42578125" hidden="1" customWidth="1"/>
    <col min="39" max="40" width="11.42578125" hidden="1" customWidth="1"/>
    <col min="41" max="41" width="16.7109375" hidden="1" customWidth="1"/>
    <col min="42" max="52" width="11.42578125" hidden="1" customWidth="1"/>
    <col min="53" max="55" width="11.42578125" customWidth="1"/>
  </cols>
  <sheetData>
    <row r="1" spans="1:44" x14ac:dyDescent="0.25">
      <c r="A1" s="87" t="s">
        <v>69</v>
      </c>
      <c r="B1" s="87"/>
      <c r="C1" s="87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</row>
    <row r="2" spans="1:44" s="36" customFormat="1" ht="26.25" customHeight="1" x14ac:dyDescent="0.25">
      <c r="A2" s="51" t="s">
        <v>87</v>
      </c>
      <c r="B2" s="52" t="s">
        <v>31</v>
      </c>
      <c r="C2" s="85" t="s">
        <v>30</v>
      </c>
      <c r="D2" s="86" t="s">
        <v>60</v>
      </c>
      <c r="E2" s="84" t="s">
        <v>10</v>
      </c>
      <c r="F2" s="53" t="s">
        <v>1</v>
      </c>
      <c r="G2" s="53" t="s">
        <v>0</v>
      </c>
      <c r="H2" s="52" t="s">
        <v>11</v>
      </c>
      <c r="I2" s="52" t="s">
        <v>33</v>
      </c>
      <c r="J2" s="52" t="s">
        <v>2</v>
      </c>
      <c r="K2" s="54" t="s">
        <v>34</v>
      </c>
      <c r="L2" s="52" t="s">
        <v>12</v>
      </c>
      <c r="M2" s="52" t="s">
        <v>65</v>
      </c>
      <c r="N2" s="55"/>
      <c r="O2" s="56" t="s">
        <v>61</v>
      </c>
      <c r="P2" s="57" t="str">
        <f ca="1">"Prlg "&amp;COUNTIF(OFFSET(Q2,1,-1,1000),1)</f>
        <v>Prlg 0</v>
      </c>
      <c r="Q2" s="57" t="s">
        <v>36</v>
      </c>
      <c r="R2" s="58" t="s">
        <v>50</v>
      </c>
      <c r="S2" s="52" t="s">
        <v>43</v>
      </c>
      <c r="T2" s="58" t="s">
        <v>48</v>
      </c>
      <c r="U2" s="59" t="s">
        <v>83</v>
      </c>
      <c r="V2" s="59" t="s">
        <v>84</v>
      </c>
      <c r="W2" s="52" t="s">
        <v>86</v>
      </c>
      <c r="X2" s="52" t="s">
        <v>89</v>
      </c>
      <c r="Y2" s="52" t="s">
        <v>70</v>
      </c>
      <c r="Z2" s="52" t="s">
        <v>71</v>
      </c>
      <c r="AA2" s="52" t="s">
        <v>85</v>
      </c>
      <c r="AB2" s="52" t="s">
        <v>72</v>
      </c>
      <c r="AC2" s="52" t="s">
        <v>73</v>
      </c>
      <c r="AD2" s="52" t="s">
        <v>90</v>
      </c>
      <c r="AE2" s="52" t="s">
        <v>74</v>
      </c>
      <c r="AF2" s="52" t="s">
        <v>75</v>
      </c>
      <c r="AG2" s="52" t="s">
        <v>91</v>
      </c>
      <c r="AH2" s="60" t="s">
        <v>51</v>
      </c>
      <c r="AI2" s="60" t="s">
        <v>88</v>
      </c>
      <c r="AJ2" s="60" t="s">
        <v>47</v>
      </c>
      <c r="AK2" s="52" t="s">
        <v>76</v>
      </c>
      <c r="AL2" s="61" t="s">
        <v>88</v>
      </c>
      <c r="AM2" s="43" t="s">
        <v>54</v>
      </c>
      <c r="AN2" s="33" t="s">
        <v>29</v>
      </c>
      <c r="AO2" s="34">
        <f ca="1">TODAY()</f>
        <v>45163</v>
      </c>
      <c r="AP2" s="35" t="s">
        <v>32</v>
      </c>
      <c r="AQ2" s="35" t="s">
        <v>35</v>
      </c>
      <c r="AR2" s="35" t="s">
        <v>44</v>
      </c>
    </row>
    <row r="3" spans="1:44" ht="15" customHeight="1" x14ac:dyDescent="0.25">
      <c r="A3" s="62"/>
      <c r="B3" s="63" t="s">
        <v>32</v>
      </c>
      <c r="C3" s="63" t="s">
        <v>55</v>
      </c>
      <c r="D3" s="64" t="s">
        <v>4</v>
      </c>
      <c r="E3" s="65">
        <v>0.33</v>
      </c>
      <c r="F3" s="66">
        <v>44805</v>
      </c>
      <c r="G3" s="66">
        <v>45169</v>
      </c>
      <c r="H3" s="67" t="s">
        <v>39</v>
      </c>
      <c r="I3" s="68" t="str">
        <f>_xlfn.IFNA(VLOOKUP($H3,[1]Répertoire!$A$2:$G$104,2,FALSE),"")</f>
        <v xml:space="preserve">Jeanne D'Arc                  </v>
      </c>
      <c r="J3" s="68" t="str">
        <f>_xlfn.IFNA(VLOOKUP($H3,[1]Répertoire!$A$2:$G$104,6,FALSE),"")</f>
        <v xml:space="preserve">LAVENTIE                  </v>
      </c>
      <c r="K3" s="68" t="str">
        <f>_xlfn.IFNA(VLOOKUP($H3,[1]Répertoire!$A$2:$G$104,7,FALSE),"")</f>
        <v>ce.0622659D@ac-lille.fr</v>
      </c>
      <c r="L3" s="69" t="s">
        <v>38</v>
      </c>
      <c r="M3" s="69" t="s">
        <v>57</v>
      </c>
      <c r="N3" s="69" t="e">
        <f>TEXT(S3,"JJ/MM/AA")</f>
        <v>#VALUE!</v>
      </c>
      <c r="O3" s="70">
        <f t="shared" ref="O3:O21" ca="1" si="0">IF(C3=OFFSET(C3,1,0),IF(DATE(YEAR(S3),MONTH(S3),DAY(S3))&gt;OFFSET(S3,1,0),1,0),0)</f>
        <v>0</v>
      </c>
      <c r="P3" s="71" t="str">
        <f t="shared" ref="P3:P21" ca="1" si="1">IF(F3="","",IF(C3&lt;&gt;OFFSET(C3,1,0),IF(G3&lt;TODAY(),"Prol. ?","-"),"-"))</f>
        <v>-</v>
      </c>
      <c r="Q3" s="71"/>
      <c r="R3" s="72" t="str">
        <f>IF(F3="","",IF(C3&amp;"_"&amp;IF(ISBLANK(F3),"",TEXT(F3,"mm.jj")&amp;"-"&amp;TEXT(G3,"mm.jj")&amp;"_"&amp;H3&amp;"_Just")=R2,R2&amp;"1",C3&amp;"_"&amp;IF(ISBLANK(F3),"",TEXT(F3,"mm.jj")&amp;"-"&amp;TEXT(G3,"mm.jj")&amp;"_"&amp;H3&amp;"_Just")))</f>
        <v>AAAB_09.jj-08.jj_2659D_Just</v>
      </c>
      <c r="S3" s="73">
        <v>44835</v>
      </c>
      <c r="T3" s="74">
        <v>44889</v>
      </c>
      <c r="U3" s="75"/>
      <c r="V3" s="75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76" t="str">
        <f t="shared" ref="AH3:AH21" ca="1" si="2">IF(F3="","",IF(AI3="",IF(C3=OFFSET(C3,-1,0),IF(G3&lt;TODAY(),IF(OFFSET(F3,1,0)=G3+1,"Prolongation",IF(F3=OFFSET(F3,-1,0),"Prolongation",IF(P3="Prol. ?","Prolongation ?","A faire"))),"Parallèle"),IF(G3&lt;TODAY(),IF(OFFSET(F3,1,0)=G3+1,"Initial",IF(P3="Prol. ?","Prolongation ?","A faire")),"Initial")),"Fait "&amp;AI3&amp;"€"))</f>
        <v>Fait 30€</v>
      </c>
      <c r="AI3" s="77">
        <v>30</v>
      </c>
      <c r="AJ3" s="78"/>
      <c r="AK3" s="29"/>
      <c r="AL3" s="79"/>
      <c r="AM3" s="47">
        <f ca="1">IF(AND(C3=OFFSET(C3,1,0),TEXT(S3,"0")&gt;TEXT(OFFSET(S3,1,0),"0")),1,0)</f>
        <v>0</v>
      </c>
      <c r="AN3" s="19"/>
      <c r="AO3" s="18"/>
      <c r="AP3" s="18"/>
      <c r="AQ3" s="18"/>
      <c r="AR3" s="18"/>
    </row>
    <row r="4" spans="1:44" ht="15" customHeight="1" x14ac:dyDescent="0.25">
      <c r="A4" s="62"/>
      <c r="B4" s="63" t="s">
        <v>32</v>
      </c>
      <c r="C4" s="63" t="s">
        <v>55</v>
      </c>
      <c r="D4" s="64" t="s">
        <v>4</v>
      </c>
      <c r="E4" s="65">
        <v>0.33</v>
      </c>
      <c r="F4" s="66">
        <v>44805</v>
      </c>
      <c r="G4" s="66">
        <v>45169</v>
      </c>
      <c r="H4" s="67" t="s">
        <v>39</v>
      </c>
      <c r="I4" s="68" t="str">
        <f>_xlfn.IFNA(VLOOKUP($H4,[1]Répertoire!$A$2:$G$104,2,FALSE),"")</f>
        <v xml:space="preserve">Jeanne D'Arc                  </v>
      </c>
      <c r="J4" s="68" t="str">
        <f>_xlfn.IFNA(VLOOKUP($H4,[1]Répertoire!$A$2:$G$104,6,FALSE),"")</f>
        <v xml:space="preserve">LAVENTIE                  </v>
      </c>
      <c r="K4" s="68" t="str">
        <f>_xlfn.IFNA(VLOOKUP($H4,[1]Répertoire!$A$2:$G$104,7,FALSE),"")</f>
        <v>ce.0622659D@ac-lille.fr</v>
      </c>
      <c r="L4" s="69" t="s">
        <v>38</v>
      </c>
      <c r="M4" s="69" t="s">
        <v>58</v>
      </c>
      <c r="N4" s="69" t="e">
        <f t="shared" ref="N4:N21" si="3">TEXT(S4,"JJ/MM/AA")</f>
        <v>#VALUE!</v>
      </c>
      <c r="O4" s="70">
        <f t="shared" ca="1" si="0"/>
        <v>1</v>
      </c>
      <c r="P4" s="71" t="str">
        <f t="shared" ca="1" si="1"/>
        <v>-</v>
      </c>
      <c r="Q4" s="71"/>
      <c r="R4" s="72" t="str">
        <f>IF(F4="","",IF(C4&amp;"_"&amp;IF(ISBLANK(F4),"",TEXT(F4,"mm.jj")&amp;"-"&amp;TEXT(G4,"mm.jj")&amp;"_"&amp;H4&amp;"_Just")=R3,R3&amp;1,C4&amp;"_"&amp;IF(ISBLANK(F4),"",TEXT(F4,"mm.jj")&amp;"-"&amp;TEXT(G4,"mm.jj")&amp;"_"&amp;H4&amp;"_Just")))</f>
        <v>AAAB_09.jj-08.jj_2659D_Just1</v>
      </c>
      <c r="S4" s="73">
        <v>44835</v>
      </c>
      <c r="T4" s="74">
        <v>44889</v>
      </c>
      <c r="U4" s="75"/>
      <c r="V4" s="75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76" t="str">
        <f t="shared" ca="1" si="2"/>
        <v>Parallèle</v>
      </c>
      <c r="AI4" s="77"/>
      <c r="AJ4" s="78"/>
      <c r="AK4" s="29"/>
      <c r="AL4" s="80"/>
      <c r="AM4" s="46"/>
      <c r="AN4" s="37"/>
      <c r="AO4" s="38"/>
      <c r="AP4" s="38"/>
      <c r="AQ4" s="38"/>
      <c r="AR4" s="39"/>
    </row>
    <row r="5" spans="1:44" ht="15" customHeight="1" x14ac:dyDescent="0.25">
      <c r="A5" s="62"/>
      <c r="B5" s="63" t="s">
        <v>32</v>
      </c>
      <c r="C5" s="63" t="s">
        <v>55</v>
      </c>
      <c r="D5" s="64" t="s">
        <v>4</v>
      </c>
      <c r="E5" s="65">
        <v>0.33</v>
      </c>
      <c r="F5" s="66">
        <v>44805</v>
      </c>
      <c r="G5" s="66">
        <v>45169</v>
      </c>
      <c r="H5" s="67" t="s">
        <v>39</v>
      </c>
      <c r="I5" s="68" t="str">
        <f>_xlfn.IFNA(VLOOKUP($H5,[1]Répertoire!$A$2:$G$104,2,FALSE),"")</f>
        <v xml:space="preserve">Jeanne D'Arc                  </v>
      </c>
      <c r="J5" s="68" t="str">
        <f>_xlfn.IFNA(VLOOKUP($H5,[1]Répertoire!$A$2:$G$104,6,FALSE),"")</f>
        <v xml:space="preserve">LAVENTIE                  </v>
      </c>
      <c r="K5" s="68" t="str">
        <f>_xlfn.IFNA(VLOOKUP($H5,[1]Répertoire!$A$2:$G$104,7,FALSE),"")</f>
        <v>ce.0622659D@ac-lille.fr</v>
      </c>
      <c r="L5" s="69" t="s">
        <v>38</v>
      </c>
      <c r="M5" s="69" t="s">
        <v>58</v>
      </c>
      <c r="N5" s="69" t="e">
        <f t="shared" ref="N5" si="4">TEXT(S5,"JJ/MM/AA")</f>
        <v>#VALUE!</v>
      </c>
      <c r="O5" s="70">
        <f t="shared" ref="O5" ca="1" si="5">IF(C5=OFFSET(C5,1,0),IF(DATE(YEAR(S5),MONTH(S5),DAY(S5))&gt;OFFSET(S5,1,0),1,0),0)</f>
        <v>0</v>
      </c>
      <c r="P5" s="71" t="str">
        <f t="shared" ref="P5" ca="1" si="6">IF(F5="","",IF(C5&lt;&gt;OFFSET(C5,1,0),IF(G5&lt;TODAY(),"Prol. ?","-"),"-"))</f>
        <v>-</v>
      </c>
      <c r="Q5" s="71"/>
      <c r="R5" s="72" t="str">
        <f>IF(F5="","",IF(C5&amp;"_"&amp;IF(ISBLANK(F5),"",TEXT(F5,"mm.jj")&amp;"-"&amp;TEXT(G5,"mm.jj")&amp;"_"&amp;H5&amp;"_Just")=R4,R4&amp;1,C5&amp;"_"&amp;IF(ISBLANK(F5),"",TEXT(F5,"mm.jj")&amp;"-"&amp;TEXT(G5,"mm.jj")&amp;"_"&amp;H5&amp;"_Just")))</f>
        <v>AAAB_09.jj-08.jj_2659D_Just</v>
      </c>
      <c r="S5" s="73"/>
      <c r="T5" s="74"/>
      <c r="U5" s="75"/>
      <c r="V5" s="75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76"/>
      <c r="AI5" s="77"/>
      <c r="AJ5" s="78"/>
      <c r="AK5" s="29"/>
      <c r="AL5" s="80"/>
      <c r="AM5" s="46"/>
      <c r="AN5" s="37"/>
      <c r="AO5" s="38"/>
      <c r="AP5" s="38"/>
      <c r="AQ5" s="38"/>
      <c r="AR5" s="39"/>
    </row>
    <row r="6" spans="1:44" ht="15" customHeight="1" x14ac:dyDescent="0.25">
      <c r="A6" s="62"/>
      <c r="B6" s="63" t="s">
        <v>32</v>
      </c>
      <c r="C6" s="63" t="s">
        <v>56</v>
      </c>
      <c r="D6" s="64" t="s">
        <v>4</v>
      </c>
      <c r="E6" s="65">
        <v>0.5</v>
      </c>
      <c r="F6" s="66">
        <v>44805</v>
      </c>
      <c r="G6" s="66">
        <v>44926</v>
      </c>
      <c r="H6" s="67" t="s">
        <v>41</v>
      </c>
      <c r="I6" s="68" t="str">
        <f>_xlfn.IFNA(VLOOKUP($H6,[1]Répertoire!$A$2:$G$104,2,FALSE),"")</f>
        <v xml:space="preserve">Notre-Dame                    </v>
      </c>
      <c r="J6" s="68" t="str">
        <f>_xlfn.IFNA(VLOOKUP($H6,[1]Répertoire!$A$2:$G$104,6,FALSE),"")</f>
        <v xml:space="preserve">BAPAUME                   </v>
      </c>
      <c r="K6" s="68" t="str">
        <f>_xlfn.IFNA(VLOOKUP($H6,[1]Répertoire!$A$2:$G$104,7,FALSE),"")</f>
        <v>ce.0622719U@ac-lille.fr</v>
      </c>
      <c r="L6" s="69"/>
      <c r="M6" s="69"/>
      <c r="N6" s="69" t="e">
        <f t="shared" si="3"/>
        <v>#VALUE!</v>
      </c>
      <c r="O6" s="70">
        <f t="shared" ca="1" si="0"/>
        <v>1</v>
      </c>
      <c r="P6" s="71" t="str">
        <f t="shared" ca="1" si="1"/>
        <v>-</v>
      </c>
      <c r="Q6" s="71"/>
      <c r="R6" s="72" t="str">
        <f>IF(F6="","",IF(C6&amp;"_"&amp;IF(ISBLANK(F6),"",TEXT(F6,"mm.jj")&amp;"-"&amp;TEXT(G6,"mm.jj")&amp;"_"&amp;H6&amp;"_Just")=R4,R4&amp;"1",C6&amp;"_"&amp;IF(ISBLANK(F6),"",TEXT(F6,"mm.jj")&amp;"-"&amp;TEXT(G6,"mm.jj")&amp;"_"&amp;H6&amp;"_Just")))</f>
        <v>AAAC_09.jj-12.jj_2719U_Just</v>
      </c>
      <c r="S6" s="73">
        <v>44866</v>
      </c>
      <c r="T6" s="74">
        <v>44889</v>
      </c>
      <c r="U6" s="81"/>
      <c r="V6" s="81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76" t="str">
        <f t="shared" ca="1" si="2"/>
        <v>Initial</v>
      </c>
      <c r="AI6" s="77"/>
      <c r="AJ6" s="78"/>
      <c r="AK6" s="29"/>
      <c r="AL6" s="80"/>
      <c r="AM6" s="45"/>
      <c r="AN6" s="21"/>
      <c r="AO6" s="22"/>
      <c r="AP6" s="22"/>
      <c r="AQ6" s="22"/>
      <c r="AR6" s="22"/>
    </row>
    <row r="7" spans="1:44" ht="15" customHeight="1" x14ac:dyDescent="0.25">
      <c r="A7" s="62"/>
      <c r="B7" s="63" t="s">
        <v>32</v>
      </c>
      <c r="C7" s="63" t="s">
        <v>56</v>
      </c>
      <c r="D7" s="64" t="s">
        <v>4</v>
      </c>
      <c r="E7" s="65">
        <v>0.5</v>
      </c>
      <c r="F7" s="66">
        <v>44927</v>
      </c>
      <c r="G7" s="66">
        <v>45046</v>
      </c>
      <c r="H7" s="67"/>
      <c r="I7" s="68" t="str">
        <f>_xlfn.IFNA(VLOOKUP($H7,[1]Répertoire!$A$2:$G$104,2,FALSE),"")</f>
        <v/>
      </c>
      <c r="J7" s="68" t="str">
        <f>_xlfn.IFNA(VLOOKUP($H7,[1]Répertoire!$A$2:$G$104,6,FALSE),"")</f>
        <v/>
      </c>
      <c r="K7" s="68" t="str">
        <f>_xlfn.IFNA(VLOOKUP($H7,[1]Répertoire!$A$2:$G$104,7,FALSE),"")</f>
        <v/>
      </c>
      <c r="L7" s="69"/>
      <c r="M7" s="69"/>
      <c r="N7" s="69" t="e">
        <f t="shared" si="3"/>
        <v>#VALUE!</v>
      </c>
      <c r="O7" s="70">
        <f t="shared" ca="1" si="0"/>
        <v>0</v>
      </c>
      <c r="P7" s="71" t="str">
        <f t="shared" ca="1" si="1"/>
        <v>-</v>
      </c>
      <c r="Q7" s="71"/>
      <c r="R7" s="72" t="str">
        <f t="shared" ref="R7:R21" si="7">IF(F7="","",IF(C7&amp;"_"&amp;IF(ISBLANK(F7),"",TEXT(F7,"mm.jj")&amp;"-"&amp;TEXT(G7,"mm.jj")&amp;"_"&amp;H7&amp;"_Just")=R6,R6&amp;"1",C7&amp;"_"&amp;IF(ISBLANK(F7),"",TEXT(F7,"mm.jj")&amp;"-"&amp;TEXT(G7,"mm.jj")&amp;"_"&amp;H7&amp;"_Just")))</f>
        <v>AAAC_01.jj-04.jj__Just</v>
      </c>
      <c r="S7" s="73">
        <v>44835</v>
      </c>
      <c r="T7" s="74"/>
      <c r="U7" s="81"/>
      <c r="V7" s="81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76" t="str">
        <f t="shared" ca="1" si="2"/>
        <v>Prolongation</v>
      </c>
      <c r="AI7" s="77"/>
      <c r="AJ7" s="78"/>
      <c r="AK7" s="29"/>
      <c r="AL7" s="80"/>
      <c r="AM7" s="45"/>
      <c r="AN7" s="21"/>
      <c r="AO7" s="22"/>
      <c r="AP7" s="22"/>
      <c r="AQ7" s="22"/>
      <c r="AR7" s="28"/>
    </row>
    <row r="8" spans="1:44" ht="15" customHeight="1" x14ac:dyDescent="0.25">
      <c r="A8" s="62"/>
      <c r="B8" s="63" t="s">
        <v>32</v>
      </c>
      <c r="C8" s="63" t="s">
        <v>56</v>
      </c>
      <c r="D8" s="64" t="s">
        <v>4</v>
      </c>
      <c r="E8" s="65">
        <v>0.25</v>
      </c>
      <c r="F8" s="66">
        <v>45047</v>
      </c>
      <c r="G8" s="66">
        <v>45115</v>
      </c>
      <c r="H8" s="67" t="s">
        <v>42</v>
      </c>
      <c r="I8" s="68" t="str">
        <f>_xlfn.IFNA(VLOOKUP($H8,[1]Répertoire!$A$2:$G$104,2,FALSE),"")</f>
        <v xml:space="preserve">Notre-Dame Du Bon Conseil     </v>
      </c>
      <c r="J8" s="68" t="str">
        <f>_xlfn.IFNA(VLOOKUP($H8,[1]Répertoire!$A$2:$G$104,6,FALSE),"")</f>
        <v xml:space="preserve">FEUCHY                    </v>
      </c>
      <c r="K8" s="68" t="str">
        <f>_xlfn.IFNA(VLOOKUP($H8,[1]Répertoire!$A$2:$G$104,7,FALSE),"")</f>
        <v>ce.0622652W@ac-lille.fr</v>
      </c>
      <c r="L8" s="69" t="s">
        <v>25</v>
      </c>
      <c r="M8" s="69" t="s">
        <v>59</v>
      </c>
      <c r="N8" s="69" t="e">
        <f t="shared" si="3"/>
        <v>#VALUE!</v>
      </c>
      <c r="O8" s="70">
        <f t="shared" ca="1" si="0"/>
        <v>0</v>
      </c>
      <c r="P8" s="71" t="str">
        <f t="shared" ca="1" si="1"/>
        <v>Prol. ?</v>
      </c>
      <c r="Q8" s="71"/>
      <c r="R8" s="72" t="str">
        <f t="shared" si="7"/>
        <v>AAAC_05.jj-07.jj_2652W_Just</v>
      </c>
      <c r="S8" s="73">
        <v>44866</v>
      </c>
      <c r="T8" s="74">
        <v>45092</v>
      </c>
      <c r="U8" s="82"/>
      <c r="V8" s="8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76" t="str">
        <f t="shared" ca="1" si="2"/>
        <v>Prolongation ?</v>
      </c>
      <c r="AI8" s="77"/>
      <c r="AJ8" s="78" t="s">
        <v>47</v>
      </c>
      <c r="AK8" s="29"/>
      <c r="AL8" s="80"/>
      <c r="AM8" s="48"/>
      <c r="AN8" s="40"/>
      <c r="AO8" s="41"/>
      <c r="AP8" s="41"/>
      <c r="AQ8" s="41"/>
      <c r="AR8" s="42"/>
    </row>
    <row r="9" spans="1:44" ht="15" customHeight="1" x14ac:dyDescent="0.25">
      <c r="A9" s="62"/>
      <c r="B9" s="63" t="s">
        <v>32</v>
      </c>
      <c r="C9" s="63" t="s">
        <v>62</v>
      </c>
      <c r="D9" s="64" t="s">
        <v>4</v>
      </c>
      <c r="E9" s="65">
        <v>0.25</v>
      </c>
      <c r="F9" s="66">
        <v>45094</v>
      </c>
      <c r="G9" s="66">
        <v>45107</v>
      </c>
      <c r="H9" s="67" t="s">
        <v>42</v>
      </c>
      <c r="I9" s="68" t="str">
        <f>_xlfn.IFNA(VLOOKUP($H9,[1]Répertoire!$A$2:$G$104,2,FALSE),"")</f>
        <v xml:space="preserve">Notre-Dame Du Bon Conseil     </v>
      </c>
      <c r="J9" s="68" t="str">
        <f>_xlfn.IFNA(VLOOKUP($H9,[1]Répertoire!$A$2:$G$104,6,FALSE),"")</f>
        <v xml:space="preserve">FEUCHY                    </v>
      </c>
      <c r="K9" s="68" t="str">
        <f>_xlfn.IFNA(VLOOKUP($H9,[1]Répertoire!$A$2:$G$104,7,FALSE),"")</f>
        <v>ce.0622652W@ac-lille.fr</v>
      </c>
      <c r="L9" s="69" t="s">
        <v>25</v>
      </c>
      <c r="M9" s="69" t="s">
        <v>58</v>
      </c>
      <c r="N9" s="69" t="e">
        <f t="shared" si="3"/>
        <v>#VALUE!</v>
      </c>
      <c r="O9" s="70">
        <f t="shared" ca="1" si="0"/>
        <v>1</v>
      </c>
      <c r="P9" s="71" t="str">
        <f t="shared" ca="1" si="1"/>
        <v>-</v>
      </c>
      <c r="Q9" s="71"/>
      <c r="R9" s="72" t="str">
        <f t="shared" si="7"/>
        <v>AAAD_06.jj-06.jj_2652W_Just</v>
      </c>
      <c r="S9" s="73">
        <v>44835</v>
      </c>
      <c r="T9" s="74">
        <v>45092</v>
      </c>
      <c r="U9" s="82"/>
      <c r="V9" s="8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76" t="str">
        <f t="shared" ca="1" si="2"/>
        <v>A faire</v>
      </c>
      <c r="AI9" s="77"/>
      <c r="AJ9" s="78" t="s">
        <v>47</v>
      </c>
      <c r="AK9" s="29"/>
      <c r="AL9" s="80"/>
      <c r="AM9" s="49"/>
      <c r="AN9" s="21"/>
      <c r="AO9" s="22"/>
      <c r="AP9" s="22"/>
      <c r="AQ9" s="22"/>
      <c r="AR9" s="22"/>
    </row>
    <row r="10" spans="1:44" ht="15" customHeight="1" x14ac:dyDescent="0.25">
      <c r="A10" s="62"/>
      <c r="B10" s="63" t="s">
        <v>32</v>
      </c>
      <c r="C10" s="63" t="s">
        <v>62</v>
      </c>
      <c r="D10" s="64" t="s">
        <v>4</v>
      </c>
      <c r="E10" s="65"/>
      <c r="F10" s="66"/>
      <c r="G10" s="66"/>
      <c r="H10" s="67"/>
      <c r="I10" s="68" t="str">
        <f>_xlfn.IFNA(VLOOKUP($H10,[1]Répertoire!$A$2:$G$104,2,FALSE),"")</f>
        <v/>
      </c>
      <c r="J10" s="68" t="str">
        <f>_xlfn.IFNA(VLOOKUP($H10,[1]Répertoire!$A$2:$G$104,6,FALSE),"")</f>
        <v/>
      </c>
      <c r="K10" s="68" t="str">
        <f>_xlfn.IFNA(VLOOKUP($H10,[1]Répertoire!$A$2:$G$104,7,FALSE),"")</f>
        <v/>
      </c>
      <c r="L10" s="69"/>
      <c r="M10" s="69"/>
      <c r="N10" s="69" t="e">
        <f t="shared" ref="N10" si="8">TEXT(S10,"JJ/MM/AA")</f>
        <v>#VALUE!</v>
      </c>
      <c r="O10" s="70">
        <f t="shared" ref="O10" ca="1" si="9">IF(C10=OFFSET(C10,1,0),IF(DATE(YEAR(S10),MONTH(S10),DAY(S10))&gt;OFFSET(S10,1,0),1,0),0)</f>
        <v>0</v>
      </c>
      <c r="P10" s="71" t="str">
        <f t="shared" ref="P10" ca="1" si="10">IF(F10="","",IF(C10&lt;&gt;OFFSET(C10,1,0),IF(G10&lt;TODAY(),"Prol. ?","-"),"-"))</f>
        <v/>
      </c>
      <c r="Q10" s="71"/>
      <c r="R10" s="72" t="str">
        <f t="shared" si="7"/>
        <v/>
      </c>
      <c r="S10" s="73"/>
      <c r="T10" s="74"/>
      <c r="U10" s="82"/>
      <c r="V10" s="8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76"/>
      <c r="AI10" s="77"/>
      <c r="AJ10" s="78"/>
      <c r="AK10" s="29"/>
      <c r="AL10" s="80"/>
      <c r="AM10" s="45"/>
      <c r="AN10" s="45"/>
      <c r="AO10" s="22"/>
      <c r="AP10" s="22"/>
      <c r="AQ10" s="22"/>
      <c r="AR10" s="28"/>
    </row>
    <row r="11" spans="1:44" ht="15" customHeight="1" x14ac:dyDescent="0.25">
      <c r="A11" s="62"/>
      <c r="B11" s="63" t="s">
        <v>32</v>
      </c>
      <c r="C11" s="63" t="s">
        <v>62</v>
      </c>
      <c r="D11" s="64" t="s">
        <v>4</v>
      </c>
      <c r="E11" s="65">
        <v>1</v>
      </c>
      <c r="F11" s="66">
        <v>44805</v>
      </c>
      <c r="G11" s="66">
        <v>45107</v>
      </c>
      <c r="H11" s="67" t="s">
        <v>40</v>
      </c>
      <c r="I11" s="68" t="str">
        <f>_xlfn.IFNA(VLOOKUP($H11,[1]Répertoire!$A$2:$G$104,2,FALSE),"")</f>
        <v xml:space="preserve">Notre-Dame Enclos             </v>
      </c>
      <c r="J11" s="68" t="str">
        <f>_xlfn.IFNA(VLOOKUP($H11,[1]Répertoire!$A$2:$G$104,6,FALSE),"")</f>
        <v xml:space="preserve">ST OMER                   </v>
      </c>
      <c r="K11" s="68" t="str">
        <f>_xlfn.IFNA(VLOOKUP($H11,[1]Répertoire!$A$2:$G$104,7,FALSE),"")</f>
        <v>ce.0622584X@ac-lille.fr</v>
      </c>
      <c r="L11" s="69" t="s">
        <v>5</v>
      </c>
      <c r="M11" s="69" t="s">
        <v>57</v>
      </c>
      <c r="N11" s="69" t="e">
        <f t="shared" si="3"/>
        <v>#VALUE!</v>
      </c>
      <c r="O11" s="70">
        <f t="shared" ca="1" si="0"/>
        <v>0</v>
      </c>
      <c r="P11" s="71" t="str">
        <f t="shared" ca="1" si="1"/>
        <v>-</v>
      </c>
      <c r="Q11" s="71"/>
      <c r="R11" s="72" t="str">
        <f t="shared" si="7"/>
        <v>AAAD_09.jj-06.jj_2584X_Just</v>
      </c>
      <c r="S11" s="73">
        <v>44835</v>
      </c>
      <c r="T11" s="74">
        <v>44889</v>
      </c>
      <c r="U11" s="75"/>
      <c r="V11" s="75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76" t="str">
        <f t="shared" ca="1" si="2"/>
        <v>A faire</v>
      </c>
      <c r="AI11" s="77"/>
      <c r="AJ11" s="78"/>
      <c r="AK11" s="29"/>
      <c r="AL11" s="80"/>
      <c r="AM11" s="50"/>
      <c r="AN11" s="19"/>
      <c r="AO11" s="20"/>
      <c r="AP11" s="20"/>
      <c r="AQ11" s="20"/>
      <c r="AR11" s="27"/>
    </row>
    <row r="12" spans="1:44" ht="15" customHeight="1" x14ac:dyDescent="0.25">
      <c r="A12" s="62"/>
      <c r="B12" s="63" t="s">
        <v>32</v>
      </c>
      <c r="C12" s="63" t="s">
        <v>62</v>
      </c>
      <c r="D12" s="64" t="s">
        <v>4</v>
      </c>
      <c r="E12" s="65">
        <v>1</v>
      </c>
      <c r="F12" s="66"/>
      <c r="G12" s="66"/>
      <c r="H12" s="67"/>
      <c r="I12" s="68"/>
      <c r="J12" s="68"/>
      <c r="K12" s="68"/>
      <c r="L12" s="69" t="s">
        <v>5</v>
      </c>
      <c r="M12" s="69" t="s">
        <v>57</v>
      </c>
      <c r="N12" s="69" t="e">
        <f t="shared" ref="N12" si="11">TEXT(S12,"JJ/MM/AA")</f>
        <v>#VALUE!</v>
      </c>
      <c r="O12" s="70">
        <f t="shared" ca="1" si="0"/>
        <v>0</v>
      </c>
      <c r="P12" s="71" t="str">
        <f t="shared" ca="1" si="1"/>
        <v/>
      </c>
      <c r="Q12" s="71"/>
      <c r="R12" s="72" t="str">
        <f t="shared" si="7"/>
        <v/>
      </c>
      <c r="S12" s="73">
        <v>44835</v>
      </c>
      <c r="T12" s="74"/>
      <c r="U12" s="75"/>
      <c r="V12" s="75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76" t="str">
        <f t="shared" ca="1" si="2"/>
        <v/>
      </c>
      <c r="AI12" s="77"/>
      <c r="AJ12" s="78"/>
      <c r="AK12" s="29"/>
      <c r="AL12" s="80"/>
      <c r="AM12" s="46"/>
      <c r="AN12" s="37"/>
      <c r="AO12" s="38"/>
      <c r="AP12" s="38"/>
      <c r="AQ12" s="38"/>
      <c r="AR12" s="39"/>
    </row>
    <row r="13" spans="1:44" ht="15" customHeight="1" x14ac:dyDescent="0.25">
      <c r="A13" s="62"/>
      <c r="B13" s="63" t="s">
        <v>32</v>
      </c>
      <c r="C13" s="63" t="s">
        <v>63</v>
      </c>
      <c r="D13" s="64" t="s">
        <v>4</v>
      </c>
      <c r="E13" s="65">
        <v>1</v>
      </c>
      <c r="F13" s="66">
        <v>45108</v>
      </c>
      <c r="G13" s="66">
        <v>45169</v>
      </c>
      <c r="H13" s="67" t="s">
        <v>40</v>
      </c>
      <c r="I13" s="68" t="str">
        <f>_xlfn.IFNA(VLOOKUP($H13,[1]Répertoire!$A$2:$G$104,2,FALSE),"")</f>
        <v xml:space="preserve">Notre-Dame Enclos             </v>
      </c>
      <c r="J13" s="68" t="str">
        <f>_xlfn.IFNA(VLOOKUP($H13,[1]Répertoire!$A$2:$G$104,6,FALSE),"")</f>
        <v xml:space="preserve">ST OMER                   </v>
      </c>
      <c r="K13" s="68" t="str">
        <f>_xlfn.IFNA(VLOOKUP($H13,[1]Répertoire!$A$2:$G$104,7,FALSE),"")</f>
        <v>ce.0622584X@ac-lille.fr</v>
      </c>
      <c r="L13" s="69" t="s">
        <v>5</v>
      </c>
      <c r="M13" s="69" t="s">
        <v>58</v>
      </c>
      <c r="N13" s="69" t="e">
        <f t="shared" si="3"/>
        <v>#VALUE!</v>
      </c>
      <c r="O13" s="70">
        <f t="shared" ca="1" si="0"/>
        <v>1</v>
      </c>
      <c r="P13" s="71" t="str">
        <f t="shared" ca="1" si="1"/>
        <v>-</v>
      </c>
      <c r="Q13" s="71"/>
      <c r="R13" s="72" t="str">
        <f t="shared" si="7"/>
        <v>AAAE_07.jj-08.jj_2584X_Just</v>
      </c>
      <c r="S13" s="73">
        <v>44835</v>
      </c>
      <c r="T13" s="74"/>
      <c r="U13" s="75"/>
      <c r="V13" s="75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76" t="str">
        <f t="shared" ca="1" si="2"/>
        <v>Initial</v>
      </c>
      <c r="AI13" s="77"/>
      <c r="AJ13" s="78"/>
      <c r="AK13" s="29"/>
      <c r="AL13" s="80"/>
      <c r="AM13" s="46"/>
      <c r="AN13" s="19"/>
      <c r="AO13" s="20"/>
      <c r="AP13" s="20"/>
      <c r="AQ13" s="20"/>
      <c r="AR13" s="20"/>
    </row>
    <row r="14" spans="1:44" ht="15" customHeight="1" x14ac:dyDescent="0.25">
      <c r="A14" s="62"/>
      <c r="B14" s="63" t="s">
        <v>32</v>
      </c>
      <c r="C14" s="63" t="s">
        <v>63</v>
      </c>
      <c r="D14" s="64" t="s">
        <v>4</v>
      </c>
      <c r="E14" s="65"/>
      <c r="F14" s="66"/>
      <c r="G14" s="66"/>
      <c r="H14" s="67"/>
      <c r="I14" s="68" t="str">
        <f>_xlfn.IFNA(VLOOKUP($H14,[1]Répertoire!$A$2:$G$104,2,FALSE),"")</f>
        <v/>
      </c>
      <c r="J14" s="68" t="str">
        <f>_xlfn.IFNA(VLOOKUP($H14,[1]Répertoire!$A$2:$G$104,6,FALSE),"")</f>
        <v/>
      </c>
      <c r="K14" s="68" t="str">
        <f>_xlfn.IFNA(VLOOKUP($H14,[1]Répertoire!$A$2:$G$104,7,FALSE),"")</f>
        <v/>
      </c>
      <c r="L14" s="69"/>
      <c r="M14" s="69"/>
      <c r="N14" s="69" t="e">
        <f t="shared" ref="N14" si="12">TEXT(S14,"JJ/MM/AA")</f>
        <v>#VALUE!</v>
      </c>
      <c r="O14" s="70">
        <f t="shared" ref="O14" ca="1" si="13">IF(C14=OFFSET(C14,1,0),IF(DATE(YEAR(S14),MONTH(S14),DAY(S14))&gt;OFFSET(S14,1,0),1,0),0)</f>
        <v>0</v>
      </c>
      <c r="P14" s="71" t="str">
        <f t="shared" ref="P14" ca="1" si="14">IF(F14="","",IF(C14&lt;&gt;OFFSET(C14,1,0),IF(G14&lt;TODAY(),"Prol. ?","-"),"-"))</f>
        <v/>
      </c>
      <c r="Q14" s="71"/>
      <c r="R14" s="72" t="str">
        <f t="shared" si="7"/>
        <v/>
      </c>
      <c r="S14" s="73"/>
      <c r="T14" s="74"/>
      <c r="U14" s="75"/>
      <c r="V14" s="75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76"/>
      <c r="AI14" s="77"/>
      <c r="AJ14" s="78"/>
      <c r="AK14" s="29"/>
      <c r="AL14" s="80"/>
      <c r="AM14" s="47"/>
      <c r="AN14" s="44"/>
      <c r="AO14" s="20"/>
      <c r="AP14" s="20"/>
      <c r="AQ14" s="20"/>
      <c r="AR14" s="20"/>
    </row>
    <row r="15" spans="1:44" ht="15" customHeight="1" x14ac:dyDescent="0.25">
      <c r="A15" s="62"/>
      <c r="B15" s="63" t="s">
        <v>32</v>
      </c>
      <c r="C15" s="63" t="s">
        <v>63</v>
      </c>
      <c r="D15" s="64" t="s">
        <v>4</v>
      </c>
      <c r="E15" s="65"/>
      <c r="F15" s="66"/>
      <c r="G15" s="66"/>
      <c r="H15" s="67"/>
      <c r="I15" s="68" t="str">
        <f>_xlfn.IFNA(VLOOKUP($H15,[1]Répertoire!$A$2:$G$104,2,FALSE),"")</f>
        <v/>
      </c>
      <c r="J15" s="68" t="str">
        <f>_xlfn.IFNA(VLOOKUP($H15,[1]Répertoire!$A$2:$G$104,6,FALSE),"")</f>
        <v/>
      </c>
      <c r="K15" s="68" t="str">
        <f>_xlfn.IFNA(VLOOKUP($H15,[1]Répertoire!$A$2:$G$104,7,FALSE),"")</f>
        <v/>
      </c>
      <c r="L15" s="69"/>
      <c r="M15" s="69"/>
      <c r="N15" s="69" t="e">
        <f t="shared" ref="N15" si="15">TEXT(S15,"JJ/MM/AA")</f>
        <v>#VALUE!</v>
      </c>
      <c r="O15" s="70">
        <f t="shared" ref="O15" ca="1" si="16">IF(C15=OFFSET(C15,1,0),IF(DATE(YEAR(S15),MONTH(S15),DAY(S15))&gt;OFFSET(S15,1,0),1,0),0)</f>
        <v>0</v>
      </c>
      <c r="P15" s="71" t="str">
        <f t="shared" ref="P15" ca="1" si="17">IF(F15="","",IF(C15&lt;&gt;OFFSET(C15,1,0),IF(G15&lt;TODAY(),"Prol. ?","-"),"-"))</f>
        <v/>
      </c>
      <c r="Q15" s="71"/>
      <c r="R15" s="72" t="str">
        <f t="shared" si="7"/>
        <v/>
      </c>
      <c r="S15" s="73"/>
      <c r="T15" s="74"/>
      <c r="U15" s="75"/>
      <c r="V15" s="75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76"/>
      <c r="AI15" s="77"/>
      <c r="AJ15" s="78"/>
      <c r="AK15" s="29"/>
      <c r="AL15" s="80"/>
      <c r="AM15" s="50"/>
      <c r="AN15" s="44"/>
      <c r="AO15" s="20"/>
      <c r="AP15" s="20"/>
      <c r="AQ15" s="20"/>
      <c r="AR15" s="20"/>
    </row>
    <row r="16" spans="1:44" ht="15" customHeight="1" x14ac:dyDescent="0.25">
      <c r="A16" s="62"/>
      <c r="B16" s="63" t="s">
        <v>32</v>
      </c>
      <c r="C16" s="63" t="s">
        <v>64</v>
      </c>
      <c r="D16" s="64"/>
      <c r="E16" s="65"/>
      <c r="F16" s="66"/>
      <c r="G16" s="66"/>
      <c r="H16" s="67"/>
      <c r="I16" s="68" t="str">
        <f>_xlfn.IFNA(VLOOKUP($H16,[1]Répertoire!$A$2:$G$104,2,FALSE),"")</f>
        <v/>
      </c>
      <c r="J16" s="68" t="str">
        <f>_xlfn.IFNA(VLOOKUP($H16,[1]Répertoire!$A$2:$G$104,6,FALSE),"")</f>
        <v/>
      </c>
      <c r="K16" s="68" t="str">
        <f>_xlfn.IFNA(VLOOKUP($H16,[1]Répertoire!$A$2:$G$104,7,FALSE),"")</f>
        <v/>
      </c>
      <c r="L16" s="69"/>
      <c r="M16" s="69"/>
      <c r="N16" s="69" t="e">
        <f t="shared" si="3"/>
        <v>#VALUE!</v>
      </c>
      <c r="O16" s="70">
        <f t="shared" ca="1" si="0"/>
        <v>0</v>
      </c>
      <c r="P16" s="71" t="str">
        <f t="shared" ca="1" si="1"/>
        <v/>
      </c>
      <c r="Q16" s="71"/>
      <c r="R16" s="72" t="str">
        <f t="shared" si="7"/>
        <v/>
      </c>
      <c r="S16" s="73">
        <v>44835</v>
      </c>
      <c r="T16" s="74"/>
      <c r="U16" s="75"/>
      <c r="V16" s="75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76" t="str">
        <f t="shared" ca="1" si="2"/>
        <v/>
      </c>
      <c r="AI16" s="77"/>
      <c r="AJ16" s="78"/>
      <c r="AK16" s="29"/>
      <c r="AL16" s="80"/>
      <c r="AM16" s="50"/>
      <c r="AN16" s="19"/>
      <c r="AO16" s="20"/>
      <c r="AP16" s="20"/>
      <c r="AQ16" s="20"/>
      <c r="AR16" s="20"/>
    </row>
    <row r="17" spans="1:44" ht="15" customHeight="1" x14ac:dyDescent="0.25">
      <c r="A17" s="62"/>
      <c r="B17" s="63" t="s">
        <v>32</v>
      </c>
      <c r="C17" s="63"/>
      <c r="D17" s="64"/>
      <c r="E17" s="65"/>
      <c r="F17" s="66"/>
      <c r="G17" s="66"/>
      <c r="H17" s="67"/>
      <c r="I17" s="68" t="str">
        <f>_xlfn.IFNA(VLOOKUP($H17,[1]Répertoire!$A$2:$G$104,2,FALSE),"")</f>
        <v/>
      </c>
      <c r="J17" s="68" t="str">
        <f>_xlfn.IFNA(VLOOKUP($H17,[1]Répertoire!$A$2:$G$104,6,FALSE),"")</f>
        <v/>
      </c>
      <c r="K17" s="68" t="str">
        <f>_xlfn.IFNA(VLOOKUP($H17,[1]Répertoire!$A$2:$G$104,7,FALSE),"")</f>
        <v/>
      </c>
      <c r="L17" s="69"/>
      <c r="M17" s="69"/>
      <c r="N17" s="69" t="e">
        <f t="shared" si="3"/>
        <v>#VALUE!</v>
      </c>
      <c r="O17" s="70">
        <f t="shared" ca="1" si="0"/>
        <v>0</v>
      </c>
      <c r="P17" s="71" t="str">
        <f t="shared" ca="1" si="1"/>
        <v/>
      </c>
      <c r="Q17" s="71"/>
      <c r="R17" s="72" t="str">
        <f t="shared" si="7"/>
        <v/>
      </c>
      <c r="S17" s="73">
        <v>44835</v>
      </c>
      <c r="T17" s="74"/>
      <c r="U17" s="75"/>
      <c r="V17" s="75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76" t="str">
        <f t="shared" ca="1" si="2"/>
        <v/>
      </c>
      <c r="AI17" s="77"/>
      <c r="AJ17" s="78"/>
      <c r="AK17" s="29"/>
      <c r="AL17" s="80"/>
      <c r="AM17" s="47"/>
      <c r="AN17" s="19"/>
      <c r="AO17" s="20"/>
      <c r="AP17" s="20"/>
      <c r="AQ17" s="20"/>
      <c r="AR17" s="20"/>
    </row>
    <row r="18" spans="1:44" ht="15" customHeight="1" x14ac:dyDescent="0.25">
      <c r="A18" s="62"/>
      <c r="B18" s="63" t="s">
        <v>32</v>
      </c>
      <c r="C18" s="63"/>
      <c r="D18" s="64"/>
      <c r="E18" s="65"/>
      <c r="F18" s="66"/>
      <c r="G18" s="66"/>
      <c r="H18" s="67"/>
      <c r="I18" s="68" t="str">
        <f>_xlfn.IFNA(VLOOKUP($H18,[1]Répertoire!$A$2:$G$104,2,FALSE),"")</f>
        <v/>
      </c>
      <c r="J18" s="68" t="str">
        <f>_xlfn.IFNA(VLOOKUP($H18,[1]Répertoire!$A$2:$G$104,6,FALSE),"")</f>
        <v/>
      </c>
      <c r="K18" s="68" t="str">
        <f>_xlfn.IFNA(VLOOKUP($H18,[1]Répertoire!$A$2:$G$104,7,FALSE),"")</f>
        <v/>
      </c>
      <c r="L18" s="69"/>
      <c r="M18" s="69"/>
      <c r="N18" s="69" t="e">
        <f t="shared" si="3"/>
        <v>#VALUE!</v>
      </c>
      <c r="O18" s="70">
        <f t="shared" ca="1" si="0"/>
        <v>0</v>
      </c>
      <c r="P18" s="71" t="str">
        <f t="shared" ca="1" si="1"/>
        <v/>
      </c>
      <c r="Q18" s="71"/>
      <c r="R18" s="72" t="str">
        <f t="shared" si="7"/>
        <v/>
      </c>
      <c r="S18" s="73">
        <v>44835</v>
      </c>
      <c r="T18" s="74"/>
      <c r="U18" s="75"/>
      <c r="V18" s="75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76" t="str">
        <f t="shared" ca="1" si="2"/>
        <v/>
      </c>
      <c r="AI18" s="77"/>
      <c r="AJ18" s="78"/>
      <c r="AK18" s="29"/>
      <c r="AL18" s="80"/>
      <c r="AM18" s="47"/>
      <c r="AN18" s="19"/>
      <c r="AO18" s="20"/>
      <c r="AP18" s="20"/>
      <c r="AQ18" s="20"/>
      <c r="AR18" s="20"/>
    </row>
    <row r="19" spans="1:44" ht="15" customHeight="1" x14ac:dyDescent="0.25">
      <c r="A19" s="62"/>
      <c r="B19" s="63" t="s">
        <v>32</v>
      </c>
      <c r="C19" s="63"/>
      <c r="D19" s="64" t="s">
        <v>4</v>
      </c>
      <c r="E19" s="65">
        <v>1</v>
      </c>
      <c r="F19" s="66">
        <v>44806</v>
      </c>
      <c r="G19" s="66">
        <v>44899</v>
      </c>
      <c r="H19" s="67" t="s">
        <v>40</v>
      </c>
      <c r="I19" s="68" t="str">
        <f>_xlfn.IFNA(VLOOKUP($H19,[1]Répertoire!$A$2:$G$104,2,FALSE),"")</f>
        <v xml:space="preserve">Notre-Dame Enclos             </v>
      </c>
      <c r="J19" s="68" t="str">
        <f>_xlfn.IFNA(VLOOKUP($H19,[1]Répertoire!$A$2:$G$104,6,FALSE),"")</f>
        <v xml:space="preserve">ST OMER                   </v>
      </c>
      <c r="K19" s="68" t="str">
        <f>_xlfn.IFNA(VLOOKUP($H19,[1]Répertoire!$A$2:$G$104,7,FALSE),"")</f>
        <v>ce.0622584X@ac-lille.fr</v>
      </c>
      <c r="L19" s="69" t="s">
        <v>9</v>
      </c>
      <c r="M19" s="69" t="s">
        <v>57</v>
      </c>
      <c r="N19" s="69" t="e">
        <f t="shared" si="3"/>
        <v>#VALUE!</v>
      </c>
      <c r="O19" s="70">
        <f t="shared" ca="1" si="0"/>
        <v>0</v>
      </c>
      <c r="P19" s="71" t="str">
        <f t="shared" ca="1" si="1"/>
        <v>-</v>
      </c>
      <c r="Q19" s="71"/>
      <c r="R19" s="72" t="str">
        <f t="shared" si="7"/>
        <v>_09.jj-12.jj_2584X_Just</v>
      </c>
      <c r="S19" s="73">
        <v>44835</v>
      </c>
      <c r="T19" s="74">
        <v>44889</v>
      </c>
      <c r="U19" s="75"/>
      <c r="V19" s="75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76" t="str">
        <f t="shared" ca="1" si="2"/>
        <v>Prolongation</v>
      </c>
      <c r="AI19" s="77"/>
      <c r="AJ19" s="78"/>
      <c r="AK19" s="29"/>
      <c r="AL19" s="80"/>
      <c r="AM19" s="47"/>
      <c r="AN19" s="19"/>
      <c r="AO19" s="20"/>
      <c r="AP19" s="20"/>
      <c r="AQ19" s="20"/>
      <c r="AR19" s="20"/>
    </row>
    <row r="20" spans="1:44" ht="15" customHeight="1" x14ac:dyDescent="0.25">
      <c r="A20" s="62"/>
      <c r="B20" s="63" t="s">
        <v>32</v>
      </c>
      <c r="C20" s="63"/>
      <c r="D20" s="64" t="s">
        <v>4</v>
      </c>
      <c r="E20" s="65">
        <v>1</v>
      </c>
      <c r="F20" s="66">
        <v>44900</v>
      </c>
      <c r="G20" s="66">
        <v>45011</v>
      </c>
      <c r="H20" s="67" t="s">
        <v>40</v>
      </c>
      <c r="I20" s="68" t="str">
        <f>_xlfn.IFNA(VLOOKUP($H20,[1]Répertoire!$A$2:$G$104,2,FALSE),"")</f>
        <v xml:space="preserve">Notre-Dame Enclos             </v>
      </c>
      <c r="J20" s="68" t="str">
        <f>_xlfn.IFNA(VLOOKUP($H20,[1]Répertoire!$A$2:$G$104,6,FALSE),"")</f>
        <v xml:space="preserve">ST OMER                   </v>
      </c>
      <c r="K20" s="68" t="str">
        <f>_xlfn.IFNA(VLOOKUP($H20,[1]Répertoire!$A$2:$G$104,7,FALSE),"")</f>
        <v>ce.0622584X@ac-lille.fr</v>
      </c>
      <c r="L20" s="69" t="s">
        <v>9</v>
      </c>
      <c r="M20" s="69" t="s">
        <v>58</v>
      </c>
      <c r="N20" s="69" t="e">
        <f t="shared" si="3"/>
        <v>#VALUE!</v>
      </c>
      <c r="O20" s="70">
        <f t="shared" ca="1" si="0"/>
        <v>0</v>
      </c>
      <c r="P20" s="71" t="str">
        <f t="shared" ca="1" si="1"/>
        <v>-</v>
      </c>
      <c r="Q20" s="71"/>
      <c r="R20" s="72" t="str">
        <f t="shared" si="7"/>
        <v>_12.jj-03.jj_2584X_Just</v>
      </c>
      <c r="S20" s="73">
        <v>44896</v>
      </c>
      <c r="T20" s="74">
        <v>44959</v>
      </c>
      <c r="U20" s="75"/>
      <c r="V20" s="75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76" t="str">
        <f t="shared" ca="1" si="2"/>
        <v>Prolongation</v>
      </c>
      <c r="AI20" s="77"/>
      <c r="AJ20" s="78"/>
      <c r="AK20" s="29"/>
      <c r="AL20" s="80"/>
      <c r="AM20" s="47"/>
      <c r="AN20" s="19"/>
      <c r="AO20" s="20"/>
      <c r="AP20" s="20"/>
      <c r="AQ20" s="20"/>
      <c r="AR20" s="20"/>
    </row>
    <row r="21" spans="1:44" ht="15" customHeight="1" x14ac:dyDescent="0.25">
      <c r="A21" s="62"/>
      <c r="B21" s="63" t="s">
        <v>32</v>
      </c>
      <c r="C21" s="63"/>
      <c r="D21" s="64" t="s">
        <v>4</v>
      </c>
      <c r="E21" s="65">
        <v>1</v>
      </c>
      <c r="F21" s="66">
        <v>45012</v>
      </c>
      <c r="G21" s="66">
        <v>45169</v>
      </c>
      <c r="H21" s="67" t="s">
        <v>40</v>
      </c>
      <c r="I21" s="68" t="str">
        <f>_xlfn.IFNA(VLOOKUP($H21,[1]Répertoire!$A$2:$G$104,2,FALSE),"")</f>
        <v xml:space="preserve">Notre-Dame Enclos             </v>
      </c>
      <c r="J21" s="68" t="str">
        <f>_xlfn.IFNA(VLOOKUP($H21,[1]Répertoire!$A$2:$G$104,6,FALSE),"")</f>
        <v xml:space="preserve">ST OMER                   </v>
      </c>
      <c r="K21" s="68" t="str">
        <f>_xlfn.IFNA(VLOOKUP($H21,[1]Répertoire!$A$2:$G$104,7,FALSE),"")</f>
        <v>ce.0622584X@ac-lille.fr</v>
      </c>
      <c r="L21" s="69" t="s">
        <v>9</v>
      </c>
      <c r="M21" s="69" t="s">
        <v>57</v>
      </c>
      <c r="N21" s="69" t="e">
        <f t="shared" si="3"/>
        <v>#VALUE!</v>
      </c>
      <c r="O21" s="70">
        <f t="shared" ca="1" si="0"/>
        <v>0</v>
      </c>
      <c r="P21" s="71" t="str">
        <f t="shared" ca="1" si="1"/>
        <v>-</v>
      </c>
      <c r="Q21" s="71"/>
      <c r="R21" s="72" t="str">
        <f t="shared" si="7"/>
        <v>_03.jj-08.jj_2584X_Just</v>
      </c>
      <c r="S21" s="73">
        <v>45108</v>
      </c>
      <c r="T21" s="74"/>
      <c r="U21" s="75"/>
      <c r="V21" s="75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76" t="str">
        <f t="shared" ca="1" si="2"/>
        <v>Parallèle</v>
      </c>
      <c r="AI21" s="77"/>
      <c r="AJ21" s="78"/>
      <c r="AK21" s="29"/>
      <c r="AL21" s="80"/>
      <c r="AM21" s="47"/>
      <c r="AN21" s="19"/>
      <c r="AO21" s="20"/>
      <c r="AP21" s="20"/>
      <c r="AQ21" s="20"/>
      <c r="AR21" s="20"/>
    </row>
    <row r="22" spans="1:44" ht="15" customHeight="1" x14ac:dyDescent="0.25">
      <c r="A22" s="62"/>
      <c r="B22" s="63" t="s">
        <v>32</v>
      </c>
      <c r="C22" s="63"/>
      <c r="D22" s="64" t="s">
        <v>92</v>
      </c>
      <c r="E22" s="65">
        <v>2</v>
      </c>
      <c r="F22" s="66">
        <v>45012</v>
      </c>
      <c r="G22" s="66">
        <v>45169</v>
      </c>
      <c r="H22" s="67" t="s">
        <v>40</v>
      </c>
      <c r="I22" s="68" t="str">
        <f>_xlfn.IFNA(VLOOKUP($H22,[1]Répertoire!$A$2:$G$104,2,FALSE),"")</f>
        <v xml:space="preserve">Notre-Dame Enclos             </v>
      </c>
      <c r="J22" s="68" t="str">
        <f>_xlfn.IFNA(VLOOKUP($H22,[1]Répertoire!$A$2:$G$104,6,FALSE),"")</f>
        <v xml:space="preserve">ST OMER                   </v>
      </c>
      <c r="K22" s="68" t="str">
        <f>_xlfn.IFNA(VLOOKUP($H22,[1]Répertoire!$A$2:$G$104,7,FALSE),"")</f>
        <v>ce.0622584X@ac-lille.fr</v>
      </c>
      <c r="L22" s="69" t="s">
        <v>9</v>
      </c>
      <c r="M22" s="69" t="s">
        <v>57</v>
      </c>
      <c r="N22" s="69" t="e">
        <f t="shared" ref="N22:N85" si="18">TEXT(S22,"JJ/MM/AA")</f>
        <v>#VALUE!</v>
      </c>
      <c r="O22" s="70">
        <f t="shared" ref="O22:O85" ca="1" si="19">IF(C22=OFFSET(C22,1,0),IF(DATE(YEAR(S22),MONTH(S22),DAY(S22))&gt;OFFSET(S22,1,0),1,0),0)</f>
        <v>0</v>
      </c>
      <c r="P22" s="71" t="str">
        <f t="shared" ref="P22:P85" ca="1" si="20">IF(F22="","",IF(C22&lt;&gt;OFFSET(C22,1,0),IF(G22&lt;TODAY(),"Prol. ?","-"),"-"))</f>
        <v>-</v>
      </c>
      <c r="Q22" s="71"/>
      <c r="R22" s="72" t="str">
        <f t="shared" ref="R22:R85" si="21">IF(F22="","",IF(C22&amp;"_"&amp;IF(ISBLANK(F22),"",TEXT(F22,"mm.jj")&amp;"-"&amp;TEXT(G22,"mm.jj")&amp;"_"&amp;H22&amp;"_Just")=R21,R21&amp;"1",C22&amp;"_"&amp;IF(ISBLANK(F22),"",TEXT(F22,"mm.jj")&amp;"-"&amp;TEXT(G22,"mm.jj")&amp;"_"&amp;H22&amp;"_Just")))</f>
        <v>_03.jj-08.jj_2584X_Just1</v>
      </c>
      <c r="S22" s="73">
        <v>45109</v>
      </c>
      <c r="T22" s="74"/>
      <c r="U22" s="75"/>
      <c r="V22" s="75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</row>
    <row r="23" spans="1:44" ht="15" customHeight="1" x14ac:dyDescent="0.25">
      <c r="A23" s="62"/>
      <c r="B23" s="63" t="s">
        <v>32</v>
      </c>
      <c r="C23" s="63"/>
      <c r="D23" s="64" t="s">
        <v>93</v>
      </c>
      <c r="E23" s="65">
        <v>3</v>
      </c>
      <c r="F23" s="66">
        <v>45012</v>
      </c>
      <c r="G23" s="66">
        <v>45169</v>
      </c>
      <c r="H23" s="67" t="s">
        <v>40</v>
      </c>
      <c r="I23" s="68" t="str">
        <f>_xlfn.IFNA(VLOOKUP($H23,[1]Répertoire!$A$2:$G$104,2,FALSE),"")</f>
        <v xml:space="preserve">Notre-Dame Enclos             </v>
      </c>
      <c r="J23" s="68" t="str">
        <f>_xlfn.IFNA(VLOOKUP($H23,[1]Répertoire!$A$2:$G$104,6,FALSE),"")</f>
        <v xml:space="preserve">ST OMER                   </v>
      </c>
      <c r="K23" s="68" t="str">
        <f>_xlfn.IFNA(VLOOKUP($H23,[1]Répertoire!$A$2:$G$104,7,FALSE),"")</f>
        <v>ce.0622584X@ac-lille.fr</v>
      </c>
      <c r="L23" s="69" t="s">
        <v>9</v>
      </c>
      <c r="M23" s="69" t="s">
        <v>57</v>
      </c>
      <c r="N23" s="69" t="e">
        <f t="shared" si="18"/>
        <v>#VALUE!</v>
      </c>
      <c r="O23" s="70">
        <f t="shared" ca="1" si="19"/>
        <v>0</v>
      </c>
      <c r="P23" s="71" t="str">
        <f t="shared" ca="1" si="20"/>
        <v>-</v>
      </c>
      <c r="Q23" s="71"/>
      <c r="R23" s="72" t="str">
        <f t="shared" si="21"/>
        <v>_03.jj-08.jj_2584X_Just</v>
      </c>
      <c r="S23" s="73">
        <v>45110</v>
      </c>
      <c r="T23" s="74"/>
      <c r="U23" s="75"/>
      <c r="V23" s="75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</row>
    <row r="24" spans="1:44" x14ac:dyDescent="0.25">
      <c r="A24" s="62"/>
      <c r="B24" s="63" t="s">
        <v>32</v>
      </c>
      <c r="C24" s="63"/>
      <c r="D24" s="64" t="s">
        <v>94</v>
      </c>
      <c r="E24" s="65">
        <v>4</v>
      </c>
      <c r="F24" s="66">
        <v>45012</v>
      </c>
      <c r="G24" s="66">
        <v>45169</v>
      </c>
      <c r="H24" s="67" t="s">
        <v>40</v>
      </c>
      <c r="I24" s="68" t="str">
        <f>_xlfn.IFNA(VLOOKUP($H24,[1]Répertoire!$A$2:$G$104,2,FALSE),"")</f>
        <v xml:space="preserve">Notre-Dame Enclos             </v>
      </c>
      <c r="J24" s="68" t="str">
        <f>_xlfn.IFNA(VLOOKUP($H24,[1]Répertoire!$A$2:$G$104,6,FALSE),"")</f>
        <v xml:space="preserve">ST OMER                   </v>
      </c>
      <c r="K24" s="68" t="str">
        <f>_xlfn.IFNA(VLOOKUP($H24,[1]Répertoire!$A$2:$G$104,7,FALSE),"")</f>
        <v>ce.0622584X@ac-lille.fr</v>
      </c>
      <c r="L24" s="69" t="s">
        <v>9</v>
      </c>
      <c r="M24" s="69" t="s">
        <v>57</v>
      </c>
      <c r="N24" s="69" t="e">
        <f t="shared" si="18"/>
        <v>#VALUE!</v>
      </c>
      <c r="O24" s="70">
        <f t="shared" ca="1" si="19"/>
        <v>0</v>
      </c>
      <c r="P24" s="71" t="str">
        <f t="shared" ca="1" si="20"/>
        <v>-</v>
      </c>
      <c r="Q24" s="71"/>
      <c r="R24" s="72" t="str">
        <f t="shared" si="21"/>
        <v>_03.jj-08.jj_2584X_Just1</v>
      </c>
      <c r="S24" s="73">
        <v>45111</v>
      </c>
      <c r="T24" s="74"/>
      <c r="U24" s="75"/>
      <c r="V24" s="75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</row>
    <row r="25" spans="1:44" x14ac:dyDescent="0.25">
      <c r="A25" s="62"/>
      <c r="B25" s="63" t="s">
        <v>32</v>
      </c>
      <c r="C25" s="63"/>
      <c r="D25" s="64" t="s">
        <v>95</v>
      </c>
      <c r="E25" s="65">
        <v>5</v>
      </c>
      <c r="F25" s="66">
        <v>45012</v>
      </c>
      <c r="G25" s="66">
        <v>45169</v>
      </c>
      <c r="H25" s="67" t="s">
        <v>40</v>
      </c>
      <c r="I25" s="68" t="str">
        <f>_xlfn.IFNA(VLOOKUP($H25,[1]Répertoire!$A$2:$G$104,2,FALSE),"")</f>
        <v xml:space="preserve">Notre-Dame Enclos             </v>
      </c>
      <c r="J25" s="68" t="str">
        <f>_xlfn.IFNA(VLOOKUP($H25,[1]Répertoire!$A$2:$G$104,6,FALSE),"")</f>
        <v xml:space="preserve">ST OMER                   </v>
      </c>
      <c r="K25" s="68" t="str">
        <f>_xlfn.IFNA(VLOOKUP($H25,[1]Répertoire!$A$2:$G$104,7,FALSE),"")</f>
        <v>ce.0622584X@ac-lille.fr</v>
      </c>
      <c r="L25" s="69" t="s">
        <v>9</v>
      </c>
      <c r="M25" s="69" t="s">
        <v>57</v>
      </c>
      <c r="N25" s="69" t="e">
        <f t="shared" si="18"/>
        <v>#VALUE!</v>
      </c>
      <c r="O25" s="70">
        <f t="shared" ca="1" si="19"/>
        <v>0</v>
      </c>
      <c r="P25" s="71" t="str">
        <f t="shared" ca="1" si="20"/>
        <v>-</v>
      </c>
      <c r="Q25" s="71"/>
      <c r="R25" s="72" t="str">
        <f t="shared" si="21"/>
        <v>_03.jj-08.jj_2584X_Just</v>
      </c>
      <c r="S25" s="73">
        <v>45112</v>
      </c>
      <c r="T25" s="74"/>
      <c r="U25" s="75"/>
      <c r="V25" s="75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</row>
    <row r="26" spans="1:44" x14ac:dyDescent="0.25">
      <c r="A26" s="62"/>
      <c r="B26" s="63" t="s">
        <v>32</v>
      </c>
      <c r="C26" s="63"/>
      <c r="D26" s="64" t="s">
        <v>96</v>
      </c>
      <c r="E26" s="65">
        <v>6</v>
      </c>
      <c r="F26" s="66">
        <v>45012</v>
      </c>
      <c r="G26" s="66">
        <v>45169</v>
      </c>
      <c r="H26" s="67" t="s">
        <v>40</v>
      </c>
      <c r="I26" s="68" t="str">
        <f>_xlfn.IFNA(VLOOKUP($H26,[1]Répertoire!$A$2:$G$104,2,FALSE),"")</f>
        <v xml:space="preserve">Notre-Dame Enclos             </v>
      </c>
      <c r="J26" s="68" t="str">
        <f>_xlfn.IFNA(VLOOKUP($H26,[1]Répertoire!$A$2:$G$104,6,FALSE),"")</f>
        <v xml:space="preserve">ST OMER                   </v>
      </c>
      <c r="K26" s="68" t="str">
        <f>_xlfn.IFNA(VLOOKUP($H26,[1]Répertoire!$A$2:$G$104,7,FALSE),"")</f>
        <v>ce.0622584X@ac-lille.fr</v>
      </c>
      <c r="L26" s="69" t="s">
        <v>9</v>
      </c>
      <c r="M26" s="69" t="s">
        <v>57</v>
      </c>
      <c r="N26" s="69" t="e">
        <f t="shared" si="18"/>
        <v>#VALUE!</v>
      </c>
      <c r="O26" s="70">
        <f t="shared" ca="1" si="19"/>
        <v>0</v>
      </c>
      <c r="P26" s="71" t="str">
        <f t="shared" ca="1" si="20"/>
        <v>-</v>
      </c>
      <c r="Q26" s="71"/>
      <c r="R26" s="72" t="str">
        <f t="shared" si="21"/>
        <v>_03.jj-08.jj_2584X_Just1</v>
      </c>
      <c r="S26" s="73">
        <v>45113</v>
      </c>
      <c r="T26" s="74"/>
      <c r="U26" s="75"/>
      <c r="V26" s="75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</row>
    <row r="27" spans="1:44" x14ac:dyDescent="0.25">
      <c r="A27" s="62"/>
      <c r="B27" s="63" t="s">
        <v>32</v>
      </c>
      <c r="C27" s="63"/>
      <c r="D27" s="64" t="s">
        <v>97</v>
      </c>
      <c r="E27" s="65">
        <v>7</v>
      </c>
      <c r="F27" s="66">
        <v>45012</v>
      </c>
      <c r="G27" s="66">
        <v>45169</v>
      </c>
      <c r="H27" s="67" t="s">
        <v>40</v>
      </c>
      <c r="I27" s="68" t="str">
        <f>_xlfn.IFNA(VLOOKUP($H27,[1]Répertoire!$A$2:$G$104,2,FALSE),"")</f>
        <v xml:space="preserve">Notre-Dame Enclos             </v>
      </c>
      <c r="J27" s="68" t="str">
        <f>_xlfn.IFNA(VLOOKUP($H27,[1]Répertoire!$A$2:$G$104,6,FALSE),"")</f>
        <v xml:space="preserve">ST OMER                   </v>
      </c>
      <c r="K27" s="68" t="str">
        <f>_xlfn.IFNA(VLOOKUP($H27,[1]Répertoire!$A$2:$G$104,7,FALSE),"")</f>
        <v>ce.0622584X@ac-lille.fr</v>
      </c>
      <c r="L27" s="69" t="s">
        <v>9</v>
      </c>
      <c r="M27" s="69" t="s">
        <v>57</v>
      </c>
      <c r="N27" s="69" t="e">
        <f t="shared" si="18"/>
        <v>#VALUE!</v>
      </c>
      <c r="O27" s="70">
        <f t="shared" ca="1" si="19"/>
        <v>0</v>
      </c>
      <c r="P27" s="71" t="str">
        <f t="shared" ca="1" si="20"/>
        <v>-</v>
      </c>
      <c r="Q27" s="71"/>
      <c r="R27" s="72" t="str">
        <f t="shared" si="21"/>
        <v>_03.jj-08.jj_2584X_Just</v>
      </c>
      <c r="S27" s="73">
        <v>45114</v>
      </c>
      <c r="T27" s="74"/>
      <c r="U27" s="75"/>
      <c r="V27" s="75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</row>
    <row r="28" spans="1:44" x14ac:dyDescent="0.25">
      <c r="A28" s="62"/>
      <c r="B28" s="63" t="s">
        <v>32</v>
      </c>
      <c r="C28" s="63" t="s">
        <v>724</v>
      </c>
      <c r="D28" s="64" t="s">
        <v>98</v>
      </c>
      <c r="E28" s="65">
        <v>8</v>
      </c>
      <c r="F28" s="66">
        <v>45012</v>
      </c>
      <c r="G28" s="66">
        <v>45169</v>
      </c>
      <c r="H28" s="67" t="s">
        <v>40</v>
      </c>
      <c r="I28" s="68" t="str">
        <f>_xlfn.IFNA(VLOOKUP($H28,[1]Répertoire!$A$2:$G$104,2,FALSE),"")</f>
        <v xml:space="preserve">Notre-Dame Enclos             </v>
      </c>
      <c r="J28" s="68" t="str">
        <f>_xlfn.IFNA(VLOOKUP($H28,[1]Répertoire!$A$2:$G$104,6,FALSE),"")</f>
        <v xml:space="preserve">ST OMER                   </v>
      </c>
      <c r="K28" s="68" t="str">
        <f>_xlfn.IFNA(VLOOKUP($H28,[1]Répertoire!$A$2:$G$104,7,FALSE),"")</f>
        <v>ce.0622584X@ac-lille.fr</v>
      </c>
      <c r="L28" s="69" t="s">
        <v>9</v>
      </c>
      <c r="M28" s="69" t="s">
        <v>57</v>
      </c>
      <c r="N28" s="69" t="e">
        <f t="shared" si="18"/>
        <v>#VALUE!</v>
      </c>
      <c r="O28" s="70">
        <f t="shared" ca="1" si="19"/>
        <v>0</v>
      </c>
      <c r="P28" s="71" t="str">
        <f t="shared" ca="1" si="20"/>
        <v>-</v>
      </c>
      <c r="Q28" s="71"/>
      <c r="R28" s="72" t="str">
        <f t="shared" si="21"/>
        <v>A_03.jj-08.jj_2584X_Just</v>
      </c>
      <c r="S28" s="73">
        <v>45115</v>
      </c>
      <c r="T28" s="74"/>
      <c r="U28" s="75"/>
      <c r="V28" s="75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</row>
    <row r="29" spans="1:44" x14ac:dyDescent="0.25">
      <c r="A29" s="62"/>
      <c r="B29" s="63" t="s">
        <v>32</v>
      </c>
      <c r="C29" s="63"/>
      <c r="D29" s="64" t="s">
        <v>99</v>
      </c>
      <c r="E29" s="65">
        <v>9</v>
      </c>
      <c r="F29" s="66">
        <v>45012</v>
      </c>
      <c r="G29" s="66">
        <v>45169</v>
      </c>
      <c r="H29" s="67" t="s">
        <v>40</v>
      </c>
      <c r="I29" s="68" t="str">
        <f>_xlfn.IFNA(VLOOKUP($H29,[1]Répertoire!$A$2:$G$104,2,FALSE),"")</f>
        <v xml:space="preserve">Notre-Dame Enclos             </v>
      </c>
      <c r="J29" s="68" t="str">
        <f>_xlfn.IFNA(VLOOKUP($H29,[1]Répertoire!$A$2:$G$104,6,FALSE),"")</f>
        <v xml:space="preserve">ST OMER                   </v>
      </c>
      <c r="K29" s="68" t="str">
        <f>_xlfn.IFNA(VLOOKUP($H29,[1]Répertoire!$A$2:$G$104,7,FALSE),"")</f>
        <v>ce.0622584X@ac-lille.fr</v>
      </c>
      <c r="L29" s="69" t="s">
        <v>9</v>
      </c>
      <c r="M29" s="69" t="s">
        <v>57</v>
      </c>
      <c r="N29" s="69" t="e">
        <f t="shared" si="18"/>
        <v>#VALUE!</v>
      </c>
      <c r="O29" s="70">
        <f t="shared" ca="1" si="19"/>
        <v>0</v>
      </c>
      <c r="P29" s="71" t="str">
        <f t="shared" ca="1" si="20"/>
        <v>-</v>
      </c>
      <c r="Q29" s="71"/>
      <c r="R29" s="72" t="str">
        <f t="shared" si="21"/>
        <v>_03.jj-08.jj_2584X_Just</v>
      </c>
      <c r="S29" s="73">
        <v>45116</v>
      </c>
      <c r="T29" s="74"/>
      <c r="U29" s="75"/>
      <c r="V29" s="75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</row>
    <row r="30" spans="1:44" x14ac:dyDescent="0.25">
      <c r="A30" s="62"/>
      <c r="B30" s="63" t="s">
        <v>32</v>
      </c>
      <c r="C30" s="63"/>
      <c r="D30" s="64" t="s">
        <v>100</v>
      </c>
      <c r="E30" s="65">
        <v>10</v>
      </c>
      <c r="F30" s="66">
        <v>45012</v>
      </c>
      <c r="G30" s="66">
        <v>45169</v>
      </c>
      <c r="H30" s="67" t="s">
        <v>40</v>
      </c>
      <c r="I30" s="68" t="str">
        <f>_xlfn.IFNA(VLOOKUP($H30,[1]Répertoire!$A$2:$G$104,2,FALSE),"")</f>
        <v xml:space="preserve">Notre-Dame Enclos             </v>
      </c>
      <c r="J30" s="68" t="str">
        <f>_xlfn.IFNA(VLOOKUP($H30,[1]Répertoire!$A$2:$G$104,6,FALSE),"")</f>
        <v xml:space="preserve">ST OMER                   </v>
      </c>
      <c r="K30" s="68" t="str">
        <f>_xlfn.IFNA(VLOOKUP($H30,[1]Répertoire!$A$2:$G$104,7,FALSE),"")</f>
        <v>ce.0622584X@ac-lille.fr</v>
      </c>
      <c r="L30" s="69" t="s">
        <v>9</v>
      </c>
      <c r="M30" s="69" t="s">
        <v>57</v>
      </c>
      <c r="N30" s="69" t="e">
        <f t="shared" si="18"/>
        <v>#VALUE!</v>
      </c>
      <c r="O30" s="70">
        <f t="shared" ca="1" si="19"/>
        <v>0</v>
      </c>
      <c r="P30" s="71" t="str">
        <f t="shared" ca="1" si="20"/>
        <v>-</v>
      </c>
      <c r="Q30" s="71"/>
      <c r="R30" s="72" t="str">
        <f t="shared" si="21"/>
        <v>_03.jj-08.jj_2584X_Just1</v>
      </c>
      <c r="S30" s="73">
        <v>45117</v>
      </c>
      <c r="T30" s="74"/>
      <c r="U30" s="75"/>
      <c r="V30" s="75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</row>
    <row r="31" spans="1:44" x14ac:dyDescent="0.25">
      <c r="A31" s="62"/>
      <c r="B31" s="63" t="s">
        <v>32</v>
      </c>
      <c r="C31" s="63"/>
      <c r="D31" s="64" t="s">
        <v>101</v>
      </c>
      <c r="E31" s="65">
        <v>11</v>
      </c>
      <c r="F31" s="66">
        <v>45012</v>
      </c>
      <c r="G31" s="66">
        <v>45169</v>
      </c>
      <c r="H31" s="67" t="s">
        <v>40</v>
      </c>
      <c r="I31" s="68" t="str">
        <f>_xlfn.IFNA(VLOOKUP($H31,[1]Répertoire!$A$2:$G$104,2,FALSE),"")</f>
        <v xml:space="preserve">Notre-Dame Enclos             </v>
      </c>
      <c r="J31" s="68" t="str">
        <f>_xlfn.IFNA(VLOOKUP($H31,[1]Répertoire!$A$2:$G$104,6,FALSE),"")</f>
        <v xml:space="preserve">ST OMER                   </v>
      </c>
      <c r="K31" s="68" t="str">
        <f>_xlfn.IFNA(VLOOKUP($H31,[1]Répertoire!$A$2:$G$104,7,FALSE),"")</f>
        <v>ce.0622584X@ac-lille.fr</v>
      </c>
      <c r="L31" s="69" t="s">
        <v>9</v>
      </c>
      <c r="M31" s="69" t="s">
        <v>57</v>
      </c>
      <c r="N31" s="69" t="e">
        <f t="shared" si="18"/>
        <v>#VALUE!</v>
      </c>
      <c r="O31" s="70">
        <f t="shared" ca="1" si="19"/>
        <v>0</v>
      </c>
      <c r="P31" s="71" t="str">
        <f t="shared" ca="1" si="20"/>
        <v>-</v>
      </c>
      <c r="Q31" s="71"/>
      <c r="R31" s="72" t="str">
        <f t="shared" si="21"/>
        <v>_03.jj-08.jj_2584X_Just</v>
      </c>
      <c r="S31" s="73">
        <v>45118</v>
      </c>
      <c r="T31" s="74"/>
      <c r="U31" s="75"/>
      <c r="V31" s="75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</row>
    <row r="32" spans="1:44" x14ac:dyDescent="0.25">
      <c r="A32" s="62"/>
      <c r="B32" s="63" t="s">
        <v>32</v>
      </c>
      <c r="C32" s="63"/>
      <c r="D32" s="64" t="s">
        <v>102</v>
      </c>
      <c r="E32" s="65">
        <v>12</v>
      </c>
      <c r="F32" s="66">
        <v>45012</v>
      </c>
      <c r="G32" s="66">
        <v>45169</v>
      </c>
      <c r="H32" s="67" t="s">
        <v>40</v>
      </c>
      <c r="I32" s="68" t="str">
        <f>_xlfn.IFNA(VLOOKUP($H32,[1]Répertoire!$A$2:$G$104,2,FALSE),"")</f>
        <v xml:space="preserve">Notre-Dame Enclos             </v>
      </c>
      <c r="J32" s="68" t="str">
        <f>_xlfn.IFNA(VLOOKUP($H32,[1]Répertoire!$A$2:$G$104,6,FALSE),"")</f>
        <v xml:space="preserve">ST OMER                   </v>
      </c>
      <c r="K32" s="68" t="str">
        <f>_xlfn.IFNA(VLOOKUP($H32,[1]Répertoire!$A$2:$G$104,7,FALSE),"")</f>
        <v>ce.0622584X@ac-lille.fr</v>
      </c>
      <c r="L32" s="69" t="s">
        <v>9</v>
      </c>
      <c r="M32" s="69" t="s">
        <v>57</v>
      </c>
      <c r="N32" s="69" t="e">
        <f t="shared" si="18"/>
        <v>#VALUE!</v>
      </c>
      <c r="O32" s="70">
        <f t="shared" ca="1" si="19"/>
        <v>0</v>
      </c>
      <c r="P32" s="71" t="str">
        <f t="shared" ca="1" si="20"/>
        <v>-</v>
      </c>
      <c r="Q32" s="71"/>
      <c r="R32" s="72" t="str">
        <f t="shared" si="21"/>
        <v>_03.jj-08.jj_2584X_Just1</v>
      </c>
      <c r="S32" s="73">
        <v>45119</v>
      </c>
      <c r="T32" s="74"/>
      <c r="U32" s="75"/>
      <c r="V32" s="75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</row>
    <row r="33" spans="1:33" x14ac:dyDescent="0.25">
      <c r="A33" s="62"/>
      <c r="B33" s="63" t="s">
        <v>32</v>
      </c>
      <c r="C33" s="63"/>
      <c r="D33" s="64" t="s">
        <v>103</v>
      </c>
      <c r="E33" s="65">
        <v>13</v>
      </c>
      <c r="F33" s="66">
        <v>45012</v>
      </c>
      <c r="G33" s="66">
        <v>45169</v>
      </c>
      <c r="H33" s="67" t="s">
        <v>40</v>
      </c>
      <c r="I33" s="68" t="str">
        <f>_xlfn.IFNA(VLOOKUP($H33,[1]Répertoire!$A$2:$G$104,2,FALSE),"")</f>
        <v xml:space="preserve">Notre-Dame Enclos             </v>
      </c>
      <c r="J33" s="68" t="str">
        <f>_xlfn.IFNA(VLOOKUP($H33,[1]Répertoire!$A$2:$G$104,6,FALSE),"")</f>
        <v xml:space="preserve">ST OMER                   </v>
      </c>
      <c r="K33" s="68" t="str">
        <f>_xlfn.IFNA(VLOOKUP($H33,[1]Répertoire!$A$2:$G$104,7,FALSE),"")</f>
        <v>ce.0622584X@ac-lille.fr</v>
      </c>
      <c r="L33" s="69" t="s">
        <v>9</v>
      </c>
      <c r="M33" s="69" t="s">
        <v>57</v>
      </c>
      <c r="N33" s="69" t="e">
        <f t="shared" si="18"/>
        <v>#VALUE!</v>
      </c>
      <c r="O33" s="70">
        <f t="shared" ca="1" si="19"/>
        <v>0</v>
      </c>
      <c r="P33" s="71" t="str">
        <f t="shared" ca="1" si="20"/>
        <v>-</v>
      </c>
      <c r="Q33" s="71"/>
      <c r="R33" s="72" t="str">
        <f t="shared" si="21"/>
        <v>_03.jj-08.jj_2584X_Just</v>
      </c>
      <c r="S33" s="73">
        <v>45120</v>
      </c>
      <c r="T33" s="74"/>
      <c r="U33" s="75"/>
      <c r="V33" s="75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</row>
    <row r="34" spans="1:33" x14ac:dyDescent="0.25">
      <c r="A34" s="62"/>
      <c r="B34" s="63" t="s">
        <v>32</v>
      </c>
      <c r="C34" s="63"/>
      <c r="D34" s="64" t="s">
        <v>104</v>
      </c>
      <c r="E34" s="65">
        <v>14</v>
      </c>
      <c r="F34" s="66">
        <v>45012</v>
      </c>
      <c r="G34" s="66">
        <v>45169</v>
      </c>
      <c r="H34" s="67" t="s">
        <v>40</v>
      </c>
      <c r="I34" s="68" t="str">
        <f>_xlfn.IFNA(VLOOKUP($H34,[1]Répertoire!$A$2:$G$104,2,FALSE),"")</f>
        <v xml:space="preserve">Notre-Dame Enclos             </v>
      </c>
      <c r="J34" s="68" t="str">
        <f>_xlfn.IFNA(VLOOKUP($H34,[1]Répertoire!$A$2:$G$104,6,FALSE),"")</f>
        <v xml:space="preserve">ST OMER                   </v>
      </c>
      <c r="K34" s="68" t="str">
        <f>_xlfn.IFNA(VLOOKUP($H34,[1]Répertoire!$A$2:$G$104,7,FALSE),"")</f>
        <v>ce.0622584X@ac-lille.fr</v>
      </c>
      <c r="L34" s="69" t="s">
        <v>9</v>
      </c>
      <c r="M34" s="69" t="s">
        <v>57</v>
      </c>
      <c r="N34" s="69" t="e">
        <f t="shared" si="18"/>
        <v>#VALUE!</v>
      </c>
      <c r="O34" s="70">
        <f t="shared" ca="1" si="19"/>
        <v>0</v>
      </c>
      <c r="P34" s="71" t="str">
        <f t="shared" ca="1" si="20"/>
        <v>-</v>
      </c>
      <c r="Q34" s="71"/>
      <c r="R34" s="72" t="str">
        <f t="shared" si="21"/>
        <v>_03.jj-08.jj_2584X_Just1</v>
      </c>
      <c r="S34" s="73">
        <v>45121</v>
      </c>
      <c r="T34" s="74"/>
      <c r="U34" s="75"/>
      <c r="V34" s="75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</row>
    <row r="35" spans="1:33" x14ac:dyDescent="0.25">
      <c r="A35" s="62"/>
      <c r="B35" s="63" t="s">
        <v>32</v>
      </c>
      <c r="C35" s="63"/>
      <c r="D35" s="64" t="s">
        <v>105</v>
      </c>
      <c r="E35" s="65">
        <v>15</v>
      </c>
      <c r="F35" s="66">
        <v>45012</v>
      </c>
      <c r="G35" s="66">
        <v>45169</v>
      </c>
      <c r="H35" s="67" t="s">
        <v>40</v>
      </c>
      <c r="I35" s="68" t="str">
        <f>_xlfn.IFNA(VLOOKUP($H35,[1]Répertoire!$A$2:$G$104,2,FALSE),"")</f>
        <v xml:space="preserve">Notre-Dame Enclos             </v>
      </c>
      <c r="J35" s="68" t="str">
        <f>_xlfn.IFNA(VLOOKUP($H35,[1]Répertoire!$A$2:$G$104,6,FALSE),"")</f>
        <v xml:space="preserve">ST OMER                   </v>
      </c>
      <c r="K35" s="68" t="str">
        <f>_xlfn.IFNA(VLOOKUP($H35,[1]Répertoire!$A$2:$G$104,7,FALSE),"")</f>
        <v>ce.0622584X@ac-lille.fr</v>
      </c>
      <c r="L35" s="69" t="s">
        <v>9</v>
      </c>
      <c r="M35" s="69" t="s">
        <v>57</v>
      </c>
      <c r="N35" s="69" t="e">
        <f t="shared" si="18"/>
        <v>#VALUE!</v>
      </c>
      <c r="O35" s="70">
        <f t="shared" ca="1" si="19"/>
        <v>0</v>
      </c>
      <c r="P35" s="71" t="str">
        <f t="shared" ca="1" si="20"/>
        <v>-</v>
      </c>
      <c r="Q35" s="71"/>
      <c r="R35" s="72" t="str">
        <f t="shared" si="21"/>
        <v>_03.jj-08.jj_2584X_Just</v>
      </c>
      <c r="S35" s="73">
        <v>45122</v>
      </c>
      <c r="T35" s="74"/>
      <c r="U35" s="75"/>
      <c r="V35" s="75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</row>
    <row r="36" spans="1:33" x14ac:dyDescent="0.25">
      <c r="A36" s="62"/>
      <c r="B36" s="63" t="s">
        <v>32</v>
      </c>
      <c r="C36" s="63"/>
      <c r="D36" s="64" t="s">
        <v>106</v>
      </c>
      <c r="E36" s="65">
        <v>16</v>
      </c>
      <c r="F36" s="66">
        <v>45012</v>
      </c>
      <c r="G36" s="66">
        <v>45169</v>
      </c>
      <c r="H36" s="67" t="s">
        <v>40</v>
      </c>
      <c r="I36" s="68" t="str">
        <f>_xlfn.IFNA(VLOOKUP($H36,[1]Répertoire!$A$2:$G$104,2,FALSE),"")</f>
        <v xml:space="preserve">Notre-Dame Enclos             </v>
      </c>
      <c r="J36" s="68" t="str">
        <f>_xlfn.IFNA(VLOOKUP($H36,[1]Répertoire!$A$2:$G$104,6,FALSE),"")</f>
        <v xml:space="preserve">ST OMER                   </v>
      </c>
      <c r="K36" s="68" t="str">
        <f>_xlfn.IFNA(VLOOKUP($H36,[1]Répertoire!$A$2:$G$104,7,FALSE),"")</f>
        <v>ce.0622584X@ac-lille.fr</v>
      </c>
      <c r="L36" s="69" t="s">
        <v>9</v>
      </c>
      <c r="M36" s="69" t="s">
        <v>57</v>
      </c>
      <c r="N36" s="69" t="e">
        <f t="shared" si="18"/>
        <v>#VALUE!</v>
      </c>
      <c r="O36" s="70">
        <f t="shared" ca="1" si="19"/>
        <v>0</v>
      </c>
      <c r="P36" s="71" t="str">
        <f t="shared" ca="1" si="20"/>
        <v>-</v>
      </c>
      <c r="Q36" s="71"/>
      <c r="R36" s="72" t="str">
        <f t="shared" si="21"/>
        <v>_03.jj-08.jj_2584X_Just1</v>
      </c>
      <c r="S36" s="73">
        <v>45123</v>
      </c>
      <c r="T36" s="74"/>
      <c r="U36" s="75"/>
      <c r="V36" s="75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</row>
    <row r="37" spans="1:33" x14ac:dyDescent="0.25">
      <c r="A37" s="62"/>
      <c r="B37" s="63" t="s">
        <v>32</v>
      </c>
      <c r="C37" s="63"/>
      <c r="D37" s="64" t="s">
        <v>107</v>
      </c>
      <c r="E37" s="65">
        <v>17</v>
      </c>
      <c r="F37" s="66">
        <v>45012</v>
      </c>
      <c r="G37" s="66">
        <v>45169</v>
      </c>
      <c r="H37" s="67" t="s">
        <v>40</v>
      </c>
      <c r="I37" s="68" t="str">
        <f>_xlfn.IFNA(VLOOKUP($H37,[1]Répertoire!$A$2:$G$104,2,FALSE),"")</f>
        <v xml:space="preserve">Notre-Dame Enclos             </v>
      </c>
      <c r="J37" s="68" t="str">
        <f>_xlfn.IFNA(VLOOKUP($H37,[1]Répertoire!$A$2:$G$104,6,FALSE),"")</f>
        <v xml:space="preserve">ST OMER                   </v>
      </c>
      <c r="K37" s="68" t="str">
        <f>_xlfn.IFNA(VLOOKUP($H37,[1]Répertoire!$A$2:$G$104,7,FALSE),"")</f>
        <v>ce.0622584X@ac-lille.fr</v>
      </c>
      <c r="L37" s="69" t="s">
        <v>9</v>
      </c>
      <c r="M37" s="69" t="s">
        <v>57</v>
      </c>
      <c r="N37" s="69" t="e">
        <f t="shared" si="18"/>
        <v>#VALUE!</v>
      </c>
      <c r="O37" s="70">
        <f t="shared" ca="1" si="19"/>
        <v>0</v>
      </c>
      <c r="P37" s="71" t="str">
        <f t="shared" ca="1" si="20"/>
        <v>-</v>
      </c>
      <c r="Q37" s="71"/>
      <c r="R37" s="72" t="str">
        <f t="shared" si="21"/>
        <v>_03.jj-08.jj_2584X_Just</v>
      </c>
      <c r="S37" s="73">
        <v>45124</v>
      </c>
      <c r="T37" s="74"/>
      <c r="U37" s="75"/>
      <c r="V37" s="75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</row>
    <row r="38" spans="1:33" x14ac:dyDescent="0.25">
      <c r="A38" s="62"/>
      <c r="B38" s="63" t="s">
        <v>32</v>
      </c>
      <c r="C38" s="63"/>
      <c r="D38" s="64" t="s">
        <v>108</v>
      </c>
      <c r="E38" s="65">
        <v>18</v>
      </c>
      <c r="F38" s="66">
        <v>45012</v>
      </c>
      <c r="G38" s="66">
        <v>45169</v>
      </c>
      <c r="H38" s="67" t="s">
        <v>40</v>
      </c>
      <c r="I38" s="68" t="str">
        <f>_xlfn.IFNA(VLOOKUP($H38,[1]Répertoire!$A$2:$G$104,2,FALSE),"")</f>
        <v xml:space="preserve">Notre-Dame Enclos             </v>
      </c>
      <c r="J38" s="68" t="str">
        <f>_xlfn.IFNA(VLOOKUP($H38,[1]Répertoire!$A$2:$G$104,6,FALSE),"")</f>
        <v xml:space="preserve">ST OMER                   </v>
      </c>
      <c r="K38" s="68" t="str">
        <f>_xlfn.IFNA(VLOOKUP($H38,[1]Répertoire!$A$2:$G$104,7,FALSE),"")</f>
        <v>ce.0622584X@ac-lille.fr</v>
      </c>
      <c r="L38" s="69" t="s">
        <v>9</v>
      </c>
      <c r="M38" s="69" t="s">
        <v>57</v>
      </c>
      <c r="N38" s="69" t="e">
        <f t="shared" si="18"/>
        <v>#VALUE!</v>
      </c>
      <c r="O38" s="70">
        <f t="shared" ca="1" si="19"/>
        <v>0</v>
      </c>
      <c r="P38" s="71" t="str">
        <f t="shared" ca="1" si="20"/>
        <v>-</v>
      </c>
      <c r="Q38" s="71"/>
      <c r="R38" s="72" t="str">
        <f t="shared" si="21"/>
        <v>_03.jj-08.jj_2584X_Just1</v>
      </c>
      <c r="S38" s="73">
        <v>45125</v>
      </c>
      <c r="T38" s="74"/>
      <c r="U38" s="75"/>
      <c r="V38" s="75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</row>
    <row r="39" spans="1:33" x14ac:dyDescent="0.25">
      <c r="A39" s="62"/>
      <c r="B39" s="63" t="s">
        <v>32</v>
      </c>
      <c r="C39" s="63"/>
      <c r="D39" s="64" t="s">
        <v>109</v>
      </c>
      <c r="E39" s="65">
        <v>19</v>
      </c>
      <c r="F39" s="66">
        <v>45012</v>
      </c>
      <c r="G39" s="66">
        <v>45169</v>
      </c>
      <c r="H39" s="67" t="s">
        <v>40</v>
      </c>
      <c r="I39" s="68" t="str">
        <f>_xlfn.IFNA(VLOOKUP($H39,[1]Répertoire!$A$2:$G$104,2,FALSE),"")</f>
        <v xml:space="preserve">Notre-Dame Enclos             </v>
      </c>
      <c r="J39" s="68" t="str">
        <f>_xlfn.IFNA(VLOOKUP($H39,[1]Répertoire!$A$2:$G$104,6,FALSE),"")</f>
        <v xml:space="preserve">ST OMER                   </v>
      </c>
      <c r="K39" s="68" t="str">
        <f>_xlfn.IFNA(VLOOKUP($H39,[1]Répertoire!$A$2:$G$104,7,FALSE),"")</f>
        <v>ce.0622584X@ac-lille.fr</v>
      </c>
      <c r="L39" s="69" t="s">
        <v>9</v>
      </c>
      <c r="M39" s="69" t="s">
        <v>57</v>
      </c>
      <c r="N39" s="69" t="e">
        <f t="shared" si="18"/>
        <v>#VALUE!</v>
      </c>
      <c r="O39" s="70">
        <f t="shared" ca="1" si="19"/>
        <v>0</v>
      </c>
      <c r="P39" s="71" t="str">
        <f t="shared" ca="1" si="20"/>
        <v>-</v>
      </c>
      <c r="Q39" s="71"/>
      <c r="R39" s="72" t="str">
        <f t="shared" si="21"/>
        <v>_03.jj-08.jj_2584X_Just</v>
      </c>
      <c r="S39" s="73">
        <v>45126</v>
      </c>
      <c r="T39" s="74"/>
      <c r="U39" s="75"/>
      <c r="V39" s="75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</row>
    <row r="40" spans="1:33" x14ac:dyDescent="0.25">
      <c r="A40" s="62"/>
      <c r="B40" s="63" t="s">
        <v>32</v>
      </c>
      <c r="C40" s="63"/>
      <c r="D40" s="64" t="s">
        <v>110</v>
      </c>
      <c r="E40" s="65">
        <v>20</v>
      </c>
      <c r="F40" s="66">
        <v>45012</v>
      </c>
      <c r="G40" s="66">
        <v>45169</v>
      </c>
      <c r="H40" s="67" t="s">
        <v>40</v>
      </c>
      <c r="I40" s="68" t="str">
        <f>_xlfn.IFNA(VLOOKUP($H40,[1]Répertoire!$A$2:$G$104,2,FALSE),"")</f>
        <v xml:space="preserve">Notre-Dame Enclos             </v>
      </c>
      <c r="J40" s="68" t="str">
        <f>_xlfn.IFNA(VLOOKUP($H40,[1]Répertoire!$A$2:$G$104,6,FALSE),"")</f>
        <v xml:space="preserve">ST OMER                   </v>
      </c>
      <c r="K40" s="68" t="str">
        <f>_xlfn.IFNA(VLOOKUP($H40,[1]Répertoire!$A$2:$G$104,7,FALSE),"")</f>
        <v>ce.0622584X@ac-lille.fr</v>
      </c>
      <c r="L40" s="69" t="s">
        <v>9</v>
      </c>
      <c r="M40" s="69" t="s">
        <v>57</v>
      </c>
      <c r="N40" s="69" t="e">
        <f t="shared" si="18"/>
        <v>#VALUE!</v>
      </c>
      <c r="O40" s="70">
        <f t="shared" ca="1" si="19"/>
        <v>0</v>
      </c>
      <c r="P40" s="71" t="str">
        <f t="shared" ca="1" si="20"/>
        <v>-</v>
      </c>
      <c r="Q40" s="71"/>
      <c r="R40" s="72" t="str">
        <f t="shared" si="21"/>
        <v>_03.jj-08.jj_2584X_Just1</v>
      </c>
      <c r="S40" s="73">
        <v>45127</v>
      </c>
      <c r="T40" s="74"/>
      <c r="U40" s="75"/>
      <c r="V40" s="75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</row>
    <row r="41" spans="1:33" x14ac:dyDescent="0.25">
      <c r="A41" s="62"/>
      <c r="B41" s="63" t="s">
        <v>32</v>
      </c>
      <c r="C41" s="63"/>
      <c r="D41" s="64" t="s">
        <v>111</v>
      </c>
      <c r="E41" s="65">
        <v>21</v>
      </c>
      <c r="F41" s="66">
        <v>45012</v>
      </c>
      <c r="G41" s="66">
        <v>45169</v>
      </c>
      <c r="H41" s="67" t="s">
        <v>40</v>
      </c>
      <c r="I41" s="68" t="str">
        <f>_xlfn.IFNA(VLOOKUP($H41,[1]Répertoire!$A$2:$G$104,2,FALSE),"")</f>
        <v xml:space="preserve">Notre-Dame Enclos             </v>
      </c>
      <c r="J41" s="68" t="str">
        <f>_xlfn.IFNA(VLOOKUP($H41,[1]Répertoire!$A$2:$G$104,6,FALSE),"")</f>
        <v xml:space="preserve">ST OMER                   </v>
      </c>
      <c r="K41" s="68" t="str">
        <f>_xlfn.IFNA(VLOOKUP($H41,[1]Répertoire!$A$2:$G$104,7,FALSE),"")</f>
        <v>ce.0622584X@ac-lille.fr</v>
      </c>
      <c r="L41" s="69" t="s">
        <v>9</v>
      </c>
      <c r="M41" s="69" t="s">
        <v>57</v>
      </c>
      <c r="N41" s="69" t="e">
        <f t="shared" si="18"/>
        <v>#VALUE!</v>
      </c>
      <c r="O41" s="70">
        <f t="shared" ca="1" si="19"/>
        <v>0</v>
      </c>
      <c r="P41" s="71" t="str">
        <f t="shared" ca="1" si="20"/>
        <v>-</v>
      </c>
      <c r="Q41" s="71"/>
      <c r="R41" s="72" t="str">
        <f t="shared" si="21"/>
        <v>_03.jj-08.jj_2584X_Just</v>
      </c>
      <c r="S41" s="73">
        <v>45128</v>
      </c>
      <c r="T41" s="74"/>
      <c r="U41" s="75"/>
      <c r="V41" s="75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</row>
    <row r="42" spans="1:33" x14ac:dyDescent="0.25">
      <c r="A42" s="62"/>
      <c r="B42" s="63" t="s">
        <v>32</v>
      </c>
      <c r="C42" s="63"/>
      <c r="D42" s="64" t="s">
        <v>112</v>
      </c>
      <c r="E42" s="65">
        <v>22</v>
      </c>
      <c r="F42" s="66">
        <v>45012</v>
      </c>
      <c r="G42" s="66">
        <v>45169</v>
      </c>
      <c r="H42" s="67" t="s">
        <v>40</v>
      </c>
      <c r="I42" s="68" t="str">
        <f>_xlfn.IFNA(VLOOKUP($H42,[1]Répertoire!$A$2:$G$104,2,FALSE),"")</f>
        <v xml:space="preserve">Notre-Dame Enclos             </v>
      </c>
      <c r="J42" s="68" t="str">
        <f>_xlfn.IFNA(VLOOKUP($H42,[1]Répertoire!$A$2:$G$104,6,FALSE),"")</f>
        <v xml:space="preserve">ST OMER                   </v>
      </c>
      <c r="K42" s="68" t="str">
        <f>_xlfn.IFNA(VLOOKUP($H42,[1]Répertoire!$A$2:$G$104,7,FALSE),"")</f>
        <v>ce.0622584X@ac-lille.fr</v>
      </c>
      <c r="L42" s="69" t="s">
        <v>9</v>
      </c>
      <c r="M42" s="69" t="s">
        <v>57</v>
      </c>
      <c r="N42" s="69" t="e">
        <f t="shared" si="18"/>
        <v>#VALUE!</v>
      </c>
      <c r="O42" s="70">
        <f t="shared" ca="1" si="19"/>
        <v>0</v>
      </c>
      <c r="P42" s="71" t="str">
        <f t="shared" ca="1" si="20"/>
        <v>-</v>
      </c>
      <c r="Q42" s="71"/>
      <c r="R42" s="72" t="str">
        <f t="shared" si="21"/>
        <v>_03.jj-08.jj_2584X_Just1</v>
      </c>
      <c r="S42" s="73">
        <v>45129</v>
      </c>
      <c r="T42" s="74"/>
      <c r="U42" s="75"/>
      <c r="V42" s="75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</row>
    <row r="43" spans="1:33" x14ac:dyDescent="0.25">
      <c r="A43" s="62"/>
      <c r="B43" s="63" t="s">
        <v>32</v>
      </c>
      <c r="C43" s="63"/>
      <c r="D43" s="64" t="s">
        <v>113</v>
      </c>
      <c r="E43" s="65">
        <v>23</v>
      </c>
      <c r="F43" s="66">
        <v>45012</v>
      </c>
      <c r="G43" s="66">
        <v>45169</v>
      </c>
      <c r="H43" s="67" t="s">
        <v>40</v>
      </c>
      <c r="I43" s="68" t="str">
        <f>_xlfn.IFNA(VLOOKUP($H43,[1]Répertoire!$A$2:$G$104,2,FALSE),"")</f>
        <v xml:space="preserve">Notre-Dame Enclos             </v>
      </c>
      <c r="J43" s="68" t="str">
        <f>_xlfn.IFNA(VLOOKUP($H43,[1]Répertoire!$A$2:$G$104,6,FALSE),"")</f>
        <v xml:space="preserve">ST OMER                   </v>
      </c>
      <c r="K43" s="68" t="str">
        <f>_xlfn.IFNA(VLOOKUP($H43,[1]Répertoire!$A$2:$G$104,7,FALSE),"")</f>
        <v>ce.0622584X@ac-lille.fr</v>
      </c>
      <c r="L43" s="69" t="s">
        <v>9</v>
      </c>
      <c r="M43" s="69" t="s">
        <v>57</v>
      </c>
      <c r="N43" s="69" t="e">
        <f t="shared" si="18"/>
        <v>#VALUE!</v>
      </c>
      <c r="O43" s="70">
        <f t="shared" ca="1" si="19"/>
        <v>0</v>
      </c>
      <c r="P43" s="71" t="str">
        <f t="shared" ca="1" si="20"/>
        <v>-</v>
      </c>
      <c r="Q43" s="71"/>
      <c r="R43" s="72" t="str">
        <f t="shared" si="21"/>
        <v>_03.jj-08.jj_2584X_Just</v>
      </c>
      <c r="S43" s="73">
        <v>45130</v>
      </c>
      <c r="T43" s="74"/>
      <c r="U43" s="75"/>
      <c r="V43" s="75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</row>
    <row r="44" spans="1:33" x14ac:dyDescent="0.25">
      <c r="A44" s="62"/>
      <c r="B44" s="63" t="s">
        <v>32</v>
      </c>
      <c r="C44" s="63"/>
      <c r="D44" s="64" t="s">
        <v>114</v>
      </c>
      <c r="E44" s="65">
        <v>24</v>
      </c>
      <c r="F44" s="66">
        <v>45012</v>
      </c>
      <c r="G44" s="66">
        <v>45169</v>
      </c>
      <c r="H44" s="67" t="s">
        <v>40</v>
      </c>
      <c r="I44" s="68" t="str">
        <f>_xlfn.IFNA(VLOOKUP($H44,[1]Répertoire!$A$2:$G$104,2,FALSE),"")</f>
        <v xml:space="preserve">Notre-Dame Enclos             </v>
      </c>
      <c r="J44" s="68" t="str">
        <f>_xlfn.IFNA(VLOOKUP($H44,[1]Répertoire!$A$2:$G$104,6,FALSE),"")</f>
        <v xml:space="preserve">ST OMER                   </v>
      </c>
      <c r="K44" s="68" t="str">
        <f>_xlfn.IFNA(VLOOKUP($H44,[1]Répertoire!$A$2:$G$104,7,FALSE),"")</f>
        <v>ce.0622584X@ac-lille.fr</v>
      </c>
      <c r="L44" s="69" t="s">
        <v>9</v>
      </c>
      <c r="M44" s="69" t="s">
        <v>57</v>
      </c>
      <c r="N44" s="69" t="e">
        <f t="shared" si="18"/>
        <v>#VALUE!</v>
      </c>
      <c r="O44" s="70">
        <f t="shared" ca="1" si="19"/>
        <v>0</v>
      </c>
      <c r="P44" s="71" t="str">
        <f t="shared" ca="1" si="20"/>
        <v>-</v>
      </c>
      <c r="Q44" s="71"/>
      <c r="R44" s="72" t="str">
        <f t="shared" si="21"/>
        <v>_03.jj-08.jj_2584X_Just1</v>
      </c>
      <c r="S44" s="73">
        <v>45131</v>
      </c>
      <c r="T44" s="74"/>
      <c r="U44" s="75"/>
      <c r="V44" s="75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</row>
    <row r="45" spans="1:33" x14ac:dyDescent="0.25">
      <c r="A45" s="62"/>
      <c r="B45" s="63" t="s">
        <v>32</v>
      </c>
      <c r="C45" s="63"/>
      <c r="D45" s="64" t="s">
        <v>115</v>
      </c>
      <c r="E45" s="65">
        <v>25</v>
      </c>
      <c r="F45" s="66">
        <v>45012</v>
      </c>
      <c r="G45" s="66">
        <v>45169</v>
      </c>
      <c r="H45" s="67" t="s">
        <v>40</v>
      </c>
      <c r="I45" s="68" t="str">
        <f>_xlfn.IFNA(VLOOKUP($H45,[1]Répertoire!$A$2:$G$104,2,FALSE),"")</f>
        <v xml:space="preserve">Notre-Dame Enclos             </v>
      </c>
      <c r="J45" s="68" t="str">
        <f>_xlfn.IFNA(VLOOKUP($H45,[1]Répertoire!$A$2:$G$104,6,FALSE),"")</f>
        <v xml:space="preserve">ST OMER                   </v>
      </c>
      <c r="K45" s="68" t="str">
        <f>_xlfn.IFNA(VLOOKUP($H45,[1]Répertoire!$A$2:$G$104,7,FALSE),"")</f>
        <v>ce.0622584X@ac-lille.fr</v>
      </c>
      <c r="L45" s="69" t="s">
        <v>9</v>
      </c>
      <c r="M45" s="69" t="s">
        <v>57</v>
      </c>
      <c r="N45" s="69" t="e">
        <f t="shared" si="18"/>
        <v>#VALUE!</v>
      </c>
      <c r="O45" s="70">
        <f t="shared" ca="1" si="19"/>
        <v>0</v>
      </c>
      <c r="P45" s="71" t="str">
        <f t="shared" ca="1" si="20"/>
        <v>-</v>
      </c>
      <c r="Q45" s="71"/>
      <c r="R45" s="72" t="str">
        <f t="shared" si="21"/>
        <v>_03.jj-08.jj_2584X_Just</v>
      </c>
      <c r="S45" s="73">
        <v>45132</v>
      </c>
      <c r="T45" s="74"/>
      <c r="U45" s="75"/>
      <c r="V45" s="75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</row>
    <row r="46" spans="1:33" x14ac:dyDescent="0.25">
      <c r="A46" s="62"/>
      <c r="B46" s="63" t="s">
        <v>32</v>
      </c>
      <c r="C46" s="63"/>
      <c r="D46" s="64" t="s">
        <v>116</v>
      </c>
      <c r="E46" s="65">
        <v>26</v>
      </c>
      <c r="F46" s="66">
        <v>45012</v>
      </c>
      <c r="G46" s="66">
        <v>45169</v>
      </c>
      <c r="H46" s="67" t="s">
        <v>40</v>
      </c>
      <c r="I46" s="68" t="str">
        <f>_xlfn.IFNA(VLOOKUP($H46,[1]Répertoire!$A$2:$G$104,2,FALSE),"")</f>
        <v xml:space="preserve">Notre-Dame Enclos             </v>
      </c>
      <c r="J46" s="68" t="str">
        <f>_xlfn.IFNA(VLOOKUP($H46,[1]Répertoire!$A$2:$G$104,6,FALSE),"")</f>
        <v xml:space="preserve">ST OMER                   </v>
      </c>
      <c r="K46" s="68" t="str">
        <f>_xlfn.IFNA(VLOOKUP($H46,[1]Répertoire!$A$2:$G$104,7,FALSE),"")</f>
        <v>ce.0622584X@ac-lille.fr</v>
      </c>
      <c r="L46" s="69" t="s">
        <v>9</v>
      </c>
      <c r="M46" s="69" t="s">
        <v>57</v>
      </c>
      <c r="N46" s="69" t="e">
        <f t="shared" si="18"/>
        <v>#VALUE!</v>
      </c>
      <c r="O46" s="70">
        <f t="shared" ca="1" si="19"/>
        <v>0</v>
      </c>
      <c r="P46" s="71" t="str">
        <f t="shared" ca="1" si="20"/>
        <v>-</v>
      </c>
      <c r="Q46" s="71"/>
      <c r="R46" s="72" t="str">
        <f t="shared" si="21"/>
        <v>_03.jj-08.jj_2584X_Just1</v>
      </c>
      <c r="S46" s="73">
        <v>45133</v>
      </c>
      <c r="T46" s="74"/>
      <c r="U46" s="75"/>
      <c r="V46" s="75"/>
      <c r="W46" s="63"/>
      <c r="X46" s="63"/>
      <c r="Y46" s="63"/>
      <c r="Z46" s="63"/>
      <c r="AA46" s="63"/>
      <c r="AB46" s="63"/>
      <c r="AC46" s="63"/>
      <c r="AD46" s="63"/>
      <c r="AE46" s="63"/>
      <c r="AF46" s="63"/>
      <c r="AG46" s="63"/>
    </row>
    <row r="47" spans="1:33" x14ac:dyDescent="0.25">
      <c r="A47" s="62"/>
      <c r="B47" s="63" t="s">
        <v>32</v>
      </c>
      <c r="C47" s="63"/>
      <c r="D47" s="64" t="s">
        <v>117</v>
      </c>
      <c r="E47" s="65">
        <v>27</v>
      </c>
      <c r="F47" s="66">
        <v>45012</v>
      </c>
      <c r="G47" s="66">
        <v>45169</v>
      </c>
      <c r="H47" s="67" t="s">
        <v>40</v>
      </c>
      <c r="I47" s="68" t="str">
        <f>_xlfn.IFNA(VLOOKUP($H47,[1]Répertoire!$A$2:$G$104,2,FALSE),"")</f>
        <v xml:space="preserve">Notre-Dame Enclos             </v>
      </c>
      <c r="J47" s="68" t="str">
        <f>_xlfn.IFNA(VLOOKUP($H47,[1]Répertoire!$A$2:$G$104,6,FALSE),"")</f>
        <v xml:space="preserve">ST OMER                   </v>
      </c>
      <c r="K47" s="68" t="str">
        <f>_xlfn.IFNA(VLOOKUP($H47,[1]Répertoire!$A$2:$G$104,7,FALSE),"")</f>
        <v>ce.0622584X@ac-lille.fr</v>
      </c>
      <c r="L47" s="69" t="s">
        <v>9</v>
      </c>
      <c r="M47" s="69" t="s">
        <v>57</v>
      </c>
      <c r="N47" s="69" t="e">
        <f t="shared" si="18"/>
        <v>#VALUE!</v>
      </c>
      <c r="O47" s="70">
        <f t="shared" ca="1" si="19"/>
        <v>0</v>
      </c>
      <c r="P47" s="71" t="str">
        <f t="shared" ca="1" si="20"/>
        <v>-</v>
      </c>
      <c r="Q47" s="71"/>
      <c r="R47" s="72" t="str">
        <f t="shared" si="21"/>
        <v>_03.jj-08.jj_2584X_Just</v>
      </c>
      <c r="S47" s="73">
        <v>45134</v>
      </c>
      <c r="T47" s="74"/>
      <c r="U47" s="75"/>
      <c r="V47" s="75"/>
      <c r="W47" s="63"/>
      <c r="X47" s="63"/>
      <c r="Y47" s="63"/>
      <c r="Z47" s="63"/>
      <c r="AA47" s="63"/>
      <c r="AB47" s="63"/>
      <c r="AC47" s="63"/>
      <c r="AD47" s="63"/>
      <c r="AE47" s="63"/>
      <c r="AF47" s="63"/>
      <c r="AG47" s="63"/>
    </row>
    <row r="48" spans="1:33" x14ac:dyDescent="0.25">
      <c r="A48" s="62"/>
      <c r="B48" s="63" t="s">
        <v>32</v>
      </c>
      <c r="C48" s="63"/>
      <c r="D48" s="64" t="s">
        <v>118</v>
      </c>
      <c r="E48" s="65">
        <v>28</v>
      </c>
      <c r="F48" s="66">
        <v>45012</v>
      </c>
      <c r="G48" s="66">
        <v>45169</v>
      </c>
      <c r="H48" s="67" t="s">
        <v>40</v>
      </c>
      <c r="I48" s="68" t="str">
        <f>_xlfn.IFNA(VLOOKUP($H48,[1]Répertoire!$A$2:$G$104,2,FALSE),"")</f>
        <v xml:space="preserve">Notre-Dame Enclos             </v>
      </c>
      <c r="J48" s="68" t="str">
        <f>_xlfn.IFNA(VLOOKUP($H48,[1]Répertoire!$A$2:$G$104,6,FALSE),"")</f>
        <v xml:space="preserve">ST OMER                   </v>
      </c>
      <c r="K48" s="68" t="str">
        <f>_xlfn.IFNA(VLOOKUP($H48,[1]Répertoire!$A$2:$G$104,7,FALSE),"")</f>
        <v>ce.0622584X@ac-lille.fr</v>
      </c>
      <c r="L48" s="69" t="s">
        <v>9</v>
      </c>
      <c r="M48" s="69" t="s">
        <v>57</v>
      </c>
      <c r="N48" s="69" t="e">
        <f t="shared" si="18"/>
        <v>#VALUE!</v>
      </c>
      <c r="O48" s="70">
        <f t="shared" ca="1" si="19"/>
        <v>0</v>
      </c>
      <c r="P48" s="71" t="str">
        <f t="shared" ca="1" si="20"/>
        <v>-</v>
      </c>
      <c r="Q48" s="71"/>
      <c r="R48" s="72" t="str">
        <f t="shared" si="21"/>
        <v>_03.jj-08.jj_2584X_Just1</v>
      </c>
      <c r="S48" s="73">
        <v>45135</v>
      </c>
      <c r="T48" s="74"/>
      <c r="U48" s="75"/>
      <c r="V48" s="75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</row>
    <row r="49" spans="1:33" x14ac:dyDescent="0.25">
      <c r="A49" s="62"/>
      <c r="B49" s="63" t="s">
        <v>32</v>
      </c>
      <c r="C49" s="63"/>
      <c r="D49" s="64" t="s">
        <v>119</v>
      </c>
      <c r="E49" s="65">
        <v>29</v>
      </c>
      <c r="F49" s="66">
        <v>45012</v>
      </c>
      <c r="G49" s="66">
        <v>45169</v>
      </c>
      <c r="H49" s="67" t="s">
        <v>40</v>
      </c>
      <c r="I49" s="68" t="str">
        <f>_xlfn.IFNA(VLOOKUP($H49,[1]Répertoire!$A$2:$G$104,2,FALSE),"")</f>
        <v xml:space="preserve">Notre-Dame Enclos             </v>
      </c>
      <c r="J49" s="68" t="str">
        <f>_xlfn.IFNA(VLOOKUP($H49,[1]Répertoire!$A$2:$G$104,6,FALSE),"")</f>
        <v xml:space="preserve">ST OMER                   </v>
      </c>
      <c r="K49" s="68" t="str">
        <f>_xlfn.IFNA(VLOOKUP($H49,[1]Répertoire!$A$2:$G$104,7,FALSE),"")</f>
        <v>ce.0622584X@ac-lille.fr</v>
      </c>
      <c r="L49" s="69" t="s">
        <v>9</v>
      </c>
      <c r="M49" s="69" t="s">
        <v>57</v>
      </c>
      <c r="N49" s="69" t="e">
        <f t="shared" si="18"/>
        <v>#VALUE!</v>
      </c>
      <c r="O49" s="70">
        <f t="shared" ca="1" si="19"/>
        <v>0</v>
      </c>
      <c r="P49" s="71" t="str">
        <f t="shared" ca="1" si="20"/>
        <v>-</v>
      </c>
      <c r="Q49" s="71"/>
      <c r="R49" s="72" t="str">
        <f t="shared" si="21"/>
        <v>_03.jj-08.jj_2584X_Just</v>
      </c>
      <c r="S49" s="73">
        <v>45136</v>
      </c>
      <c r="T49" s="74"/>
      <c r="U49" s="75"/>
      <c r="V49" s="75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</row>
    <row r="50" spans="1:33" x14ac:dyDescent="0.25">
      <c r="A50" s="62"/>
      <c r="B50" s="63" t="s">
        <v>32</v>
      </c>
      <c r="C50" s="63"/>
      <c r="D50" s="64" t="s">
        <v>120</v>
      </c>
      <c r="E50" s="65">
        <v>30</v>
      </c>
      <c r="F50" s="66">
        <v>45012</v>
      </c>
      <c r="G50" s="66">
        <v>45169</v>
      </c>
      <c r="H50" s="67" t="s">
        <v>40</v>
      </c>
      <c r="I50" s="68" t="str">
        <f>_xlfn.IFNA(VLOOKUP($H50,[1]Répertoire!$A$2:$G$104,2,FALSE),"")</f>
        <v xml:space="preserve">Notre-Dame Enclos             </v>
      </c>
      <c r="J50" s="68" t="str">
        <f>_xlfn.IFNA(VLOOKUP($H50,[1]Répertoire!$A$2:$G$104,6,FALSE),"")</f>
        <v xml:space="preserve">ST OMER                   </v>
      </c>
      <c r="K50" s="68" t="str">
        <f>_xlfn.IFNA(VLOOKUP($H50,[1]Répertoire!$A$2:$G$104,7,FALSE),"")</f>
        <v>ce.0622584X@ac-lille.fr</v>
      </c>
      <c r="L50" s="69" t="s">
        <v>9</v>
      </c>
      <c r="M50" s="69" t="s">
        <v>57</v>
      </c>
      <c r="N50" s="69" t="e">
        <f t="shared" si="18"/>
        <v>#VALUE!</v>
      </c>
      <c r="O50" s="70">
        <f t="shared" ca="1" si="19"/>
        <v>0</v>
      </c>
      <c r="P50" s="71" t="str">
        <f t="shared" ca="1" si="20"/>
        <v>-</v>
      </c>
      <c r="Q50" s="71"/>
      <c r="R50" s="72" t="str">
        <f t="shared" si="21"/>
        <v>_03.jj-08.jj_2584X_Just1</v>
      </c>
      <c r="S50" s="73">
        <v>45137</v>
      </c>
      <c r="T50" s="74"/>
      <c r="U50" s="75"/>
      <c r="V50" s="75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</row>
    <row r="51" spans="1:33" x14ac:dyDescent="0.25">
      <c r="A51" s="62"/>
      <c r="B51" s="63" t="s">
        <v>32</v>
      </c>
      <c r="C51" s="63"/>
      <c r="D51" s="64" t="s">
        <v>121</v>
      </c>
      <c r="E51" s="65">
        <v>31</v>
      </c>
      <c r="F51" s="66">
        <v>45012</v>
      </c>
      <c r="G51" s="66">
        <v>45169</v>
      </c>
      <c r="H51" s="67" t="s">
        <v>40</v>
      </c>
      <c r="I51" s="68" t="str">
        <f>_xlfn.IFNA(VLOOKUP($H51,[1]Répertoire!$A$2:$G$104,2,FALSE),"")</f>
        <v xml:space="preserve">Notre-Dame Enclos             </v>
      </c>
      <c r="J51" s="68" t="str">
        <f>_xlfn.IFNA(VLOOKUP($H51,[1]Répertoire!$A$2:$G$104,6,FALSE),"")</f>
        <v xml:space="preserve">ST OMER                   </v>
      </c>
      <c r="K51" s="68" t="str">
        <f>_xlfn.IFNA(VLOOKUP($H51,[1]Répertoire!$A$2:$G$104,7,FALSE),"")</f>
        <v>ce.0622584X@ac-lille.fr</v>
      </c>
      <c r="L51" s="69" t="s">
        <v>9</v>
      </c>
      <c r="M51" s="69" t="s">
        <v>57</v>
      </c>
      <c r="N51" s="69" t="e">
        <f t="shared" si="18"/>
        <v>#VALUE!</v>
      </c>
      <c r="O51" s="70">
        <f t="shared" ca="1" si="19"/>
        <v>0</v>
      </c>
      <c r="P51" s="71" t="str">
        <f t="shared" ca="1" si="20"/>
        <v>-</v>
      </c>
      <c r="Q51" s="71"/>
      <c r="R51" s="72" t="str">
        <f t="shared" si="21"/>
        <v>_03.jj-08.jj_2584X_Just</v>
      </c>
      <c r="S51" s="73">
        <v>45138</v>
      </c>
      <c r="T51" s="74"/>
      <c r="U51" s="75"/>
      <c r="V51" s="75"/>
      <c r="W51" s="63"/>
      <c r="X51" s="63"/>
      <c r="Y51" s="63"/>
      <c r="Z51" s="63"/>
      <c r="AA51" s="63"/>
      <c r="AB51" s="63"/>
      <c r="AC51" s="63"/>
      <c r="AD51" s="63"/>
      <c r="AE51" s="63"/>
      <c r="AF51" s="63"/>
      <c r="AG51" s="63"/>
    </row>
    <row r="52" spans="1:33" x14ac:dyDescent="0.25">
      <c r="A52" s="62"/>
      <c r="B52" s="63" t="s">
        <v>32</v>
      </c>
      <c r="C52" s="63"/>
      <c r="D52" s="64" t="s">
        <v>122</v>
      </c>
      <c r="E52" s="65">
        <v>32</v>
      </c>
      <c r="F52" s="66">
        <v>45012</v>
      </c>
      <c r="G52" s="66">
        <v>45169</v>
      </c>
      <c r="H52" s="67" t="s">
        <v>40</v>
      </c>
      <c r="I52" s="68" t="str">
        <f>_xlfn.IFNA(VLOOKUP($H52,[1]Répertoire!$A$2:$G$104,2,FALSE),"")</f>
        <v xml:space="preserve">Notre-Dame Enclos             </v>
      </c>
      <c r="J52" s="68" t="str">
        <f>_xlfn.IFNA(VLOOKUP($H52,[1]Répertoire!$A$2:$G$104,6,FALSE),"")</f>
        <v xml:space="preserve">ST OMER                   </v>
      </c>
      <c r="K52" s="68" t="str">
        <f>_xlfn.IFNA(VLOOKUP($H52,[1]Répertoire!$A$2:$G$104,7,FALSE),"")</f>
        <v>ce.0622584X@ac-lille.fr</v>
      </c>
      <c r="L52" s="69" t="s">
        <v>9</v>
      </c>
      <c r="M52" s="69" t="s">
        <v>57</v>
      </c>
      <c r="N52" s="69" t="e">
        <f t="shared" si="18"/>
        <v>#VALUE!</v>
      </c>
      <c r="O52" s="70">
        <f t="shared" ca="1" si="19"/>
        <v>0</v>
      </c>
      <c r="P52" s="71" t="str">
        <f t="shared" ca="1" si="20"/>
        <v>-</v>
      </c>
      <c r="Q52" s="71"/>
      <c r="R52" s="72" t="str">
        <f t="shared" si="21"/>
        <v>_03.jj-08.jj_2584X_Just1</v>
      </c>
      <c r="S52" s="73">
        <v>45139</v>
      </c>
      <c r="T52" s="74"/>
      <c r="U52" s="75"/>
      <c r="V52" s="75"/>
      <c r="W52" s="63"/>
      <c r="X52" s="63"/>
      <c r="Y52" s="63"/>
      <c r="Z52" s="63"/>
      <c r="AA52" s="63"/>
      <c r="AB52" s="63"/>
      <c r="AC52" s="63"/>
      <c r="AD52" s="63"/>
      <c r="AE52" s="63"/>
      <c r="AF52" s="63"/>
      <c r="AG52" s="63"/>
    </row>
    <row r="53" spans="1:33" x14ac:dyDescent="0.25">
      <c r="A53" s="62"/>
      <c r="B53" s="63" t="s">
        <v>32</v>
      </c>
      <c r="C53" s="63"/>
      <c r="D53" s="64" t="s">
        <v>123</v>
      </c>
      <c r="E53" s="65">
        <v>33</v>
      </c>
      <c r="F53" s="66">
        <v>45012</v>
      </c>
      <c r="G53" s="66">
        <v>45169</v>
      </c>
      <c r="H53" s="67" t="s">
        <v>40</v>
      </c>
      <c r="I53" s="68" t="str">
        <f>_xlfn.IFNA(VLOOKUP($H53,[1]Répertoire!$A$2:$G$104,2,FALSE),"")</f>
        <v xml:space="preserve">Notre-Dame Enclos             </v>
      </c>
      <c r="J53" s="68" t="str">
        <f>_xlfn.IFNA(VLOOKUP($H53,[1]Répertoire!$A$2:$G$104,6,FALSE),"")</f>
        <v xml:space="preserve">ST OMER                   </v>
      </c>
      <c r="K53" s="68" t="str">
        <f>_xlfn.IFNA(VLOOKUP($H53,[1]Répertoire!$A$2:$G$104,7,FALSE),"")</f>
        <v>ce.0622584X@ac-lille.fr</v>
      </c>
      <c r="L53" s="69" t="s">
        <v>9</v>
      </c>
      <c r="M53" s="69" t="s">
        <v>57</v>
      </c>
      <c r="N53" s="69" t="e">
        <f t="shared" si="18"/>
        <v>#VALUE!</v>
      </c>
      <c r="O53" s="70">
        <f t="shared" ca="1" si="19"/>
        <v>0</v>
      </c>
      <c r="P53" s="71" t="str">
        <f t="shared" ca="1" si="20"/>
        <v>-</v>
      </c>
      <c r="Q53" s="71"/>
      <c r="R53" s="72" t="str">
        <f t="shared" si="21"/>
        <v>_03.jj-08.jj_2584X_Just</v>
      </c>
      <c r="S53" s="73">
        <v>45140</v>
      </c>
      <c r="T53" s="74"/>
      <c r="U53" s="75"/>
      <c r="V53" s="75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</row>
    <row r="54" spans="1:33" x14ac:dyDescent="0.25">
      <c r="A54" s="62"/>
      <c r="B54" s="63" t="s">
        <v>32</v>
      </c>
      <c r="C54" s="63"/>
      <c r="D54" s="64" t="s">
        <v>124</v>
      </c>
      <c r="E54" s="65">
        <v>34</v>
      </c>
      <c r="F54" s="66">
        <v>45012</v>
      </c>
      <c r="G54" s="66">
        <v>45169</v>
      </c>
      <c r="H54" s="67" t="s">
        <v>40</v>
      </c>
      <c r="I54" s="68" t="str">
        <f>_xlfn.IFNA(VLOOKUP($H54,[1]Répertoire!$A$2:$G$104,2,FALSE),"")</f>
        <v xml:space="preserve">Notre-Dame Enclos             </v>
      </c>
      <c r="J54" s="68" t="str">
        <f>_xlfn.IFNA(VLOOKUP($H54,[1]Répertoire!$A$2:$G$104,6,FALSE),"")</f>
        <v xml:space="preserve">ST OMER                   </v>
      </c>
      <c r="K54" s="68" t="str">
        <f>_xlfn.IFNA(VLOOKUP($H54,[1]Répertoire!$A$2:$G$104,7,FALSE),"")</f>
        <v>ce.0622584X@ac-lille.fr</v>
      </c>
      <c r="L54" s="69" t="s">
        <v>9</v>
      </c>
      <c r="M54" s="69" t="s">
        <v>57</v>
      </c>
      <c r="N54" s="69" t="e">
        <f t="shared" si="18"/>
        <v>#VALUE!</v>
      </c>
      <c r="O54" s="70">
        <f t="shared" ca="1" si="19"/>
        <v>0</v>
      </c>
      <c r="P54" s="71" t="str">
        <f t="shared" ca="1" si="20"/>
        <v>-</v>
      </c>
      <c r="Q54" s="71"/>
      <c r="R54" s="72" t="str">
        <f t="shared" si="21"/>
        <v>_03.jj-08.jj_2584X_Just1</v>
      </c>
      <c r="S54" s="73">
        <v>45141</v>
      </c>
      <c r="T54" s="74"/>
      <c r="U54" s="75"/>
      <c r="V54" s="75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</row>
    <row r="55" spans="1:33" x14ac:dyDescent="0.25">
      <c r="A55" s="62"/>
      <c r="B55" s="63" t="s">
        <v>32</v>
      </c>
      <c r="C55" s="63"/>
      <c r="D55" s="64" t="s">
        <v>125</v>
      </c>
      <c r="E55" s="65">
        <v>35</v>
      </c>
      <c r="F55" s="66">
        <v>45012</v>
      </c>
      <c r="G55" s="66">
        <v>45169</v>
      </c>
      <c r="H55" s="67" t="s">
        <v>40</v>
      </c>
      <c r="I55" s="68" t="str">
        <f>_xlfn.IFNA(VLOOKUP($H55,[1]Répertoire!$A$2:$G$104,2,FALSE),"")</f>
        <v xml:space="preserve">Notre-Dame Enclos             </v>
      </c>
      <c r="J55" s="68" t="str">
        <f>_xlfn.IFNA(VLOOKUP($H55,[1]Répertoire!$A$2:$G$104,6,FALSE),"")</f>
        <v xml:space="preserve">ST OMER                   </v>
      </c>
      <c r="K55" s="68" t="str">
        <f>_xlfn.IFNA(VLOOKUP($H55,[1]Répertoire!$A$2:$G$104,7,FALSE),"")</f>
        <v>ce.0622584X@ac-lille.fr</v>
      </c>
      <c r="L55" s="69" t="s">
        <v>9</v>
      </c>
      <c r="M55" s="69" t="s">
        <v>57</v>
      </c>
      <c r="N55" s="69" t="e">
        <f t="shared" si="18"/>
        <v>#VALUE!</v>
      </c>
      <c r="O55" s="70">
        <f t="shared" ca="1" si="19"/>
        <v>0</v>
      </c>
      <c r="P55" s="71" t="str">
        <f t="shared" ca="1" si="20"/>
        <v>-</v>
      </c>
      <c r="Q55" s="71"/>
      <c r="R55" s="72" t="str">
        <f t="shared" si="21"/>
        <v>_03.jj-08.jj_2584X_Just</v>
      </c>
      <c r="S55" s="73">
        <v>45142</v>
      </c>
      <c r="T55" s="74"/>
      <c r="U55" s="75"/>
      <c r="V55" s="75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</row>
    <row r="56" spans="1:33" x14ac:dyDescent="0.25">
      <c r="A56" s="62"/>
      <c r="B56" s="63" t="s">
        <v>32</v>
      </c>
      <c r="C56" s="63"/>
      <c r="D56" s="64" t="s">
        <v>126</v>
      </c>
      <c r="E56" s="65">
        <v>36</v>
      </c>
      <c r="F56" s="66">
        <v>45012</v>
      </c>
      <c r="G56" s="66">
        <v>45169</v>
      </c>
      <c r="H56" s="67" t="s">
        <v>40</v>
      </c>
      <c r="I56" s="68" t="str">
        <f>_xlfn.IFNA(VLOOKUP($H56,[1]Répertoire!$A$2:$G$104,2,FALSE),"")</f>
        <v xml:space="preserve">Notre-Dame Enclos             </v>
      </c>
      <c r="J56" s="68" t="str">
        <f>_xlfn.IFNA(VLOOKUP($H56,[1]Répertoire!$A$2:$G$104,6,FALSE),"")</f>
        <v xml:space="preserve">ST OMER                   </v>
      </c>
      <c r="K56" s="68" t="str">
        <f>_xlfn.IFNA(VLOOKUP($H56,[1]Répertoire!$A$2:$G$104,7,FALSE),"")</f>
        <v>ce.0622584X@ac-lille.fr</v>
      </c>
      <c r="L56" s="69" t="s">
        <v>9</v>
      </c>
      <c r="M56" s="69" t="s">
        <v>57</v>
      </c>
      <c r="N56" s="69" t="e">
        <f t="shared" si="18"/>
        <v>#VALUE!</v>
      </c>
      <c r="O56" s="70">
        <f t="shared" ca="1" si="19"/>
        <v>0</v>
      </c>
      <c r="P56" s="71" t="str">
        <f t="shared" ca="1" si="20"/>
        <v>-</v>
      </c>
      <c r="Q56" s="71"/>
      <c r="R56" s="72" t="str">
        <f t="shared" si="21"/>
        <v>_03.jj-08.jj_2584X_Just1</v>
      </c>
      <c r="S56" s="73">
        <v>45143</v>
      </c>
      <c r="T56" s="74"/>
      <c r="U56" s="75"/>
      <c r="V56" s="75"/>
      <c r="W56" s="63"/>
      <c r="X56" s="63"/>
      <c r="Y56" s="63"/>
      <c r="Z56" s="63"/>
      <c r="AA56" s="63"/>
      <c r="AB56" s="63"/>
      <c r="AC56" s="63"/>
      <c r="AD56" s="63"/>
      <c r="AE56" s="63"/>
      <c r="AF56" s="63"/>
      <c r="AG56" s="63"/>
    </row>
    <row r="57" spans="1:33" x14ac:dyDescent="0.25">
      <c r="A57" s="62"/>
      <c r="B57" s="63" t="s">
        <v>32</v>
      </c>
      <c r="C57" s="63"/>
      <c r="D57" s="64" t="s">
        <v>127</v>
      </c>
      <c r="E57" s="65">
        <v>37</v>
      </c>
      <c r="F57" s="66">
        <v>45012</v>
      </c>
      <c r="G57" s="66">
        <v>45169</v>
      </c>
      <c r="H57" s="67" t="s">
        <v>40</v>
      </c>
      <c r="I57" s="68" t="str">
        <f>_xlfn.IFNA(VLOOKUP($H57,[1]Répertoire!$A$2:$G$104,2,FALSE),"")</f>
        <v xml:space="preserve">Notre-Dame Enclos             </v>
      </c>
      <c r="J57" s="68" t="str">
        <f>_xlfn.IFNA(VLOOKUP($H57,[1]Répertoire!$A$2:$G$104,6,FALSE),"")</f>
        <v xml:space="preserve">ST OMER                   </v>
      </c>
      <c r="K57" s="68" t="str">
        <f>_xlfn.IFNA(VLOOKUP($H57,[1]Répertoire!$A$2:$G$104,7,FALSE),"")</f>
        <v>ce.0622584X@ac-lille.fr</v>
      </c>
      <c r="L57" s="69" t="s">
        <v>9</v>
      </c>
      <c r="M57" s="69" t="s">
        <v>57</v>
      </c>
      <c r="N57" s="69" t="e">
        <f t="shared" si="18"/>
        <v>#VALUE!</v>
      </c>
      <c r="O57" s="70">
        <f t="shared" ca="1" si="19"/>
        <v>0</v>
      </c>
      <c r="P57" s="71" t="str">
        <f t="shared" ca="1" si="20"/>
        <v>-</v>
      </c>
      <c r="Q57" s="71"/>
      <c r="R57" s="72" t="str">
        <f t="shared" si="21"/>
        <v>_03.jj-08.jj_2584X_Just</v>
      </c>
      <c r="S57" s="73">
        <v>45144</v>
      </c>
      <c r="T57" s="74"/>
      <c r="U57" s="75"/>
      <c r="V57" s="75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</row>
    <row r="58" spans="1:33" x14ac:dyDescent="0.25">
      <c r="A58" s="62"/>
      <c r="B58" s="63" t="s">
        <v>32</v>
      </c>
      <c r="C58" s="63"/>
      <c r="D58" s="64" t="s">
        <v>128</v>
      </c>
      <c r="E58" s="65">
        <v>38</v>
      </c>
      <c r="F58" s="66">
        <v>45012</v>
      </c>
      <c r="G58" s="66">
        <v>45169</v>
      </c>
      <c r="H58" s="67" t="s">
        <v>40</v>
      </c>
      <c r="I58" s="68" t="str">
        <f>_xlfn.IFNA(VLOOKUP($H58,[1]Répertoire!$A$2:$G$104,2,FALSE),"")</f>
        <v xml:space="preserve">Notre-Dame Enclos             </v>
      </c>
      <c r="J58" s="68" t="str">
        <f>_xlfn.IFNA(VLOOKUP($H58,[1]Répertoire!$A$2:$G$104,6,FALSE),"")</f>
        <v xml:space="preserve">ST OMER                   </v>
      </c>
      <c r="K58" s="68" t="str">
        <f>_xlfn.IFNA(VLOOKUP($H58,[1]Répertoire!$A$2:$G$104,7,FALSE),"")</f>
        <v>ce.0622584X@ac-lille.fr</v>
      </c>
      <c r="L58" s="69" t="s">
        <v>9</v>
      </c>
      <c r="M58" s="69" t="s">
        <v>57</v>
      </c>
      <c r="N58" s="69" t="e">
        <f t="shared" si="18"/>
        <v>#VALUE!</v>
      </c>
      <c r="O58" s="70">
        <f t="shared" ca="1" si="19"/>
        <v>0</v>
      </c>
      <c r="P58" s="71" t="str">
        <f t="shared" ca="1" si="20"/>
        <v>-</v>
      </c>
      <c r="Q58" s="71"/>
      <c r="R58" s="72" t="str">
        <f t="shared" si="21"/>
        <v>_03.jj-08.jj_2584X_Just1</v>
      </c>
      <c r="S58" s="73">
        <v>45145</v>
      </c>
      <c r="T58" s="74"/>
      <c r="U58" s="75"/>
      <c r="V58" s="75"/>
      <c r="W58" s="63"/>
      <c r="X58" s="63"/>
      <c r="Y58" s="63"/>
      <c r="Z58" s="63"/>
      <c r="AA58" s="63"/>
      <c r="AB58" s="63"/>
      <c r="AC58" s="63"/>
      <c r="AD58" s="63"/>
      <c r="AE58" s="63"/>
      <c r="AF58" s="63"/>
      <c r="AG58" s="63"/>
    </row>
    <row r="59" spans="1:33" x14ac:dyDescent="0.25">
      <c r="A59" s="62"/>
      <c r="B59" s="63" t="s">
        <v>32</v>
      </c>
      <c r="C59" s="63"/>
      <c r="D59" s="64" t="s">
        <v>129</v>
      </c>
      <c r="E59" s="65">
        <v>39</v>
      </c>
      <c r="F59" s="66">
        <v>45012</v>
      </c>
      <c r="G59" s="66">
        <v>45169</v>
      </c>
      <c r="H59" s="67" t="s">
        <v>40</v>
      </c>
      <c r="I59" s="68" t="str">
        <f>_xlfn.IFNA(VLOOKUP($H59,[1]Répertoire!$A$2:$G$104,2,FALSE),"")</f>
        <v xml:space="preserve">Notre-Dame Enclos             </v>
      </c>
      <c r="J59" s="68" t="str">
        <f>_xlfn.IFNA(VLOOKUP($H59,[1]Répertoire!$A$2:$G$104,6,FALSE),"")</f>
        <v xml:space="preserve">ST OMER                   </v>
      </c>
      <c r="K59" s="68" t="str">
        <f>_xlfn.IFNA(VLOOKUP($H59,[1]Répertoire!$A$2:$G$104,7,FALSE),"")</f>
        <v>ce.0622584X@ac-lille.fr</v>
      </c>
      <c r="L59" s="69" t="s">
        <v>9</v>
      </c>
      <c r="M59" s="69" t="s">
        <v>57</v>
      </c>
      <c r="N59" s="69" t="e">
        <f t="shared" si="18"/>
        <v>#VALUE!</v>
      </c>
      <c r="O59" s="70">
        <f t="shared" ca="1" si="19"/>
        <v>0</v>
      </c>
      <c r="P59" s="71" t="str">
        <f t="shared" ca="1" si="20"/>
        <v>-</v>
      </c>
      <c r="Q59" s="71"/>
      <c r="R59" s="72" t="str">
        <f t="shared" si="21"/>
        <v>_03.jj-08.jj_2584X_Just</v>
      </c>
      <c r="S59" s="73">
        <v>45146</v>
      </c>
      <c r="T59" s="74"/>
      <c r="U59" s="75"/>
      <c r="V59" s="75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</row>
    <row r="60" spans="1:33" x14ac:dyDescent="0.25">
      <c r="A60" s="62"/>
      <c r="B60" s="63" t="s">
        <v>32</v>
      </c>
      <c r="C60" s="63"/>
      <c r="D60" s="64" t="s">
        <v>130</v>
      </c>
      <c r="E60" s="65">
        <v>40</v>
      </c>
      <c r="F60" s="66">
        <v>45012</v>
      </c>
      <c r="G60" s="66">
        <v>45169</v>
      </c>
      <c r="H60" s="67" t="s">
        <v>40</v>
      </c>
      <c r="I60" s="68" t="str">
        <f>_xlfn.IFNA(VLOOKUP($H60,[1]Répertoire!$A$2:$G$104,2,FALSE),"")</f>
        <v xml:space="preserve">Notre-Dame Enclos             </v>
      </c>
      <c r="J60" s="68" t="str">
        <f>_xlfn.IFNA(VLOOKUP($H60,[1]Répertoire!$A$2:$G$104,6,FALSE),"")</f>
        <v xml:space="preserve">ST OMER                   </v>
      </c>
      <c r="K60" s="68" t="str">
        <f>_xlfn.IFNA(VLOOKUP($H60,[1]Répertoire!$A$2:$G$104,7,FALSE),"")</f>
        <v>ce.0622584X@ac-lille.fr</v>
      </c>
      <c r="L60" s="69" t="s">
        <v>9</v>
      </c>
      <c r="M60" s="69" t="s">
        <v>57</v>
      </c>
      <c r="N60" s="69" t="e">
        <f t="shared" si="18"/>
        <v>#VALUE!</v>
      </c>
      <c r="O60" s="70">
        <f t="shared" ca="1" si="19"/>
        <v>0</v>
      </c>
      <c r="P60" s="71" t="str">
        <f t="shared" ca="1" si="20"/>
        <v>-</v>
      </c>
      <c r="Q60" s="71"/>
      <c r="R60" s="72" t="str">
        <f t="shared" si="21"/>
        <v>_03.jj-08.jj_2584X_Just1</v>
      </c>
      <c r="S60" s="73">
        <v>45147</v>
      </c>
      <c r="T60" s="74"/>
      <c r="U60" s="75"/>
      <c r="V60" s="75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3"/>
    </row>
    <row r="61" spans="1:33" x14ac:dyDescent="0.25">
      <c r="A61" s="62"/>
      <c r="B61" s="63" t="s">
        <v>32</v>
      </c>
      <c r="C61" s="63"/>
      <c r="D61" s="64" t="s">
        <v>131</v>
      </c>
      <c r="E61" s="65">
        <v>41</v>
      </c>
      <c r="F61" s="66">
        <v>45012</v>
      </c>
      <c r="G61" s="66">
        <v>45169</v>
      </c>
      <c r="H61" s="67" t="s">
        <v>40</v>
      </c>
      <c r="I61" s="68" t="str">
        <f>_xlfn.IFNA(VLOOKUP($H61,[1]Répertoire!$A$2:$G$104,2,FALSE),"")</f>
        <v xml:space="preserve">Notre-Dame Enclos             </v>
      </c>
      <c r="J61" s="68" t="str">
        <f>_xlfn.IFNA(VLOOKUP($H61,[1]Répertoire!$A$2:$G$104,6,FALSE),"")</f>
        <v xml:space="preserve">ST OMER                   </v>
      </c>
      <c r="K61" s="68" t="str">
        <f>_xlfn.IFNA(VLOOKUP($H61,[1]Répertoire!$A$2:$G$104,7,FALSE),"")</f>
        <v>ce.0622584X@ac-lille.fr</v>
      </c>
      <c r="L61" s="69" t="s">
        <v>9</v>
      </c>
      <c r="M61" s="69" t="s">
        <v>57</v>
      </c>
      <c r="N61" s="69" t="e">
        <f t="shared" si="18"/>
        <v>#VALUE!</v>
      </c>
      <c r="O61" s="70">
        <f t="shared" ca="1" si="19"/>
        <v>0</v>
      </c>
      <c r="P61" s="71" t="str">
        <f t="shared" ca="1" si="20"/>
        <v>-</v>
      </c>
      <c r="Q61" s="71"/>
      <c r="R61" s="72" t="str">
        <f t="shared" si="21"/>
        <v>_03.jj-08.jj_2584X_Just</v>
      </c>
      <c r="S61" s="73">
        <v>45148</v>
      </c>
      <c r="T61" s="74"/>
      <c r="U61" s="75"/>
      <c r="V61" s="75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</row>
    <row r="62" spans="1:33" x14ac:dyDescent="0.25">
      <c r="A62" s="62"/>
      <c r="B62" s="63" t="s">
        <v>32</v>
      </c>
      <c r="C62" s="63"/>
      <c r="D62" s="64" t="s">
        <v>132</v>
      </c>
      <c r="E62" s="65">
        <v>42</v>
      </c>
      <c r="F62" s="66">
        <v>45012</v>
      </c>
      <c r="G62" s="66">
        <v>45169</v>
      </c>
      <c r="H62" s="67" t="s">
        <v>40</v>
      </c>
      <c r="I62" s="68" t="str">
        <f>_xlfn.IFNA(VLOOKUP($H62,[1]Répertoire!$A$2:$G$104,2,FALSE),"")</f>
        <v xml:space="preserve">Notre-Dame Enclos             </v>
      </c>
      <c r="J62" s="68" t="str">
        <f>_xlfn.IFNA(VLOOKUP($H62,[1]Répertoire!$A$2:$G$104,6,FALSE),"")</f>
        <v xml:space="preserve">ST OMER                   </v>
      </c>
      <c r="K62" s="68" t="str">
        <f>_xlfn.IFNA(VLOOKUP($H62,[1]Répertoire!$A$2:$G$104,7,FALSE),"")</f>
        <v>ce.0622584X@ac-lille.fr</v>
      </c>
      <c r="L62" s="69" t="s">
        <v>9</v>
      </c>
      <c r="M62" s="69" t="s">
        <v>57</v>
      </c>
      <c r="N62" s="69" t="e">
        <f t="shared" si="18"/>
        <v>#VALUE!</v>
      </c>
      <c r="O62" s="70">
        <f t="shared" ca="1" si="19"/>
        <v>0</v>
      </c>
      <c r="P62" s="71" t="str">
        <f t="shared" ca="1" si="20"/>
        <v>-</v>
      </c>
      <c r="Q62" s="71"/>
      <c r="R62" s="72" t="str">
        <f t="shared" si="21"/>
        <v>_03.jj-08.jj_2584X_Just1</v>
      </c>
      <c r="S62" s="73">
        <v>45149</v>
      </c>
      <c r="T62" s="74"/>
      <c r="U62" s="75"/>
      <c r="V62" s="75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</row>
    <row r="63" spans="1:33" x14ac:dyDescent="0.25">
      <c r="A63" s="62"/>
      <c r="B63" s="63" t="s">
        <v>32</v>
      </c>
      <c r="C63" s="63"/>
      <c r="D63" s="64" t="s">
        <v>133</v>
      </c>
      <c r="E63" s="65">
        <v>43</v>
      </c>
      <c r="F63" s="66">
        <v>45012</v>
      </c>
      <c r="G63" s="66">
        <v>45169</v>
      </c>
      <c r="H63" s="67" t="s">
        <v>40</v>
      </c>
      <c r="I63" s="68" t="str">
        <f>_xlfn.IFNA(VLOOKUP($H63,[1]Répertoire!$A$2:$G$104,2,FALSE),"")</f>
        <v xml:space="preserve">Notre-Dame Enclos             </v>
      </c>
      <c r="J63" s="68" t="str">
        <f>_xlfn.IFNA(VLOOKUP($H63,[1]Répertoire!$A$2:$G$104,6,FALSE),"")</f>
        <v xml:space="preserve">ST OMER                   </v>
      </c>
      <c r="K63" s="68" t="str">
        <f>_xlfn.IFNA(VLOOKUP($H63,[1]Répertoire!$A$2:$G$104,7,FALSE),"")</f>
        <v>ce.0622584X@ac-lille.fr</v>
      </c>
      <c r="L63" s="69" t="s">
        <v>9</v>
      </c>
      <c r="M63" s="69" t="s">
        <v>57</v>
      </c>
      <c r="N63" s="69" t="e">
        <f t="shared" si="18"/>
        <v>#VALUE!</v>
      </c>
      <c r="O63" s="70">
        <f t="shared" ca="1" si="19"/>
        <v>0</v>
      </c>
      <c r="P63" s="71" t="str">
        <f t="shared" ca="1" si="20"/>
        <v>-</v>
      </c>
      <c r="Q63" s="71"/>
      <c r="R63" s="72" t="str">
        <f t="shared" si="21"/>
        <v>_03.jj-08.jj_2584X_Just</v>
      </c>
      <c r="S63" s="73">
        <v>45150</v>
      </c>
      <c r="T63" s="74"/>
      <c r="U63" s="75"/>
      <c r="V63" s="75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</row>
    <row r="64" spans="1:33" x14ac:dyDescent="0.25">
      <c r="A64" s="62"/>
      <c r="B64" s="63" t="s">
        <v>32</v>
      </c>
      <c r="C64" s="63"/>
      <c r="D64" s="64" t="s">
        <v>134</v>
      </c>
      <c r="E64" s="65">
        <v>44</v>
      </c>
      <c r="F64" s="66">
        <v>45012</v>
      </c>
      <c r="G64" s="66">
        <v>45169</v>
      </c>
      <c r="H64" s="67" t="s">
        <v>40</v>
      </c>
      <c r="I64" s="68" t="str">
        <f>_xlfn.IFNA(VLOOKUP($H64,[1]Répertoire!$A$2:$G$104,2,FALSE),"")</f>
        <v xml:space="preserve">Notre-Dame Enclos             </v>
      </c>
      <c r="J64" s="68" t="str">
        <f>_xlfn.IFNA(VLOOKUP($H64,[1]Répertoire!$A$2:$G$104,6,FALSE),"")</f>
        <v xml:space="preserve">ST OMER                   </v>
      </c>
      <c r="K64" s="68" t="str">
        <f>_xlfn.IFNA(VLOOKUP($H64,[1]Répertoire!$A$2:$G$104,7,FALSE),"")</f>
        <v>ce.0622584X@ac-lille.fr</v>
      </c>
      <c r="L64" s="69" t="s">
        <v>9</v>
      </c>
      <c r="M64" s="69" t="s">
        <v>57</v>
      </c>
      <c r="N64" s="69" t="e">
        <f t="shared" si="18"/>
        <v>#VALUE!</v>
      </c>
      <c r="O64" s="70">
        <f t="shared" ca="1" si="19"/>
        <v>0</v>
      </c>
      <c r="P64" s="71" t="str">
        <f t="shared" ca="1" si="20"/>
        <v>-</v>
      </c>
      <c r="Q64" s="71"/>
      <c r="R64" s="72" t="str">
        <f t="shared" si="21"/>
        <v>_03.jj-08.jj_2584X_Just1</v>
      </c>
      <c r="S64" s="73">
        <v>45151</v>
      </c>
      <c r="T64" s="74"/>
      <c r="U64" s="75"/>
      <c r="V64" s="75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</row>
    <row r="65" spans="1:33" x14ac:dyDescent="0.25">
      <c r="A65" s="62"/>
      <c r="B65" s="63" t="s">
        <v>32</v>
      </c>
      <c r="C65" s="63"/>
      <c r="D65" s="64" t="s">
        <v>135</v>
      </c>
      <c r="E65" s="65">
        <v>45</v>
      </c>
      <c r="F65" s="66">
        <v>45012</v>
      </c>
      <c r="G65" s="66">
        <v>45169</v>
      </c>
      <c r="H65" s="67" t="s">
        <v>40</v>
      </c>
      <c r="I65" s="68" t="str">
        <f>_xlfn.IFNA(VLOOKUP($H65,[1]Répertoire!$A$2:$G$104,2,FALSE),"")</f>
        <v xml:space="preserve">Notre-Dame Enclos             </v>
      </c>
      <c r="J65" s="68" t="str">
        <f>_xlfn.IFNA(VLOOKUP($H65,[1]Répertoire!$A$2:$G$104,6,FALSE),"")</f>
        <v xml:space="preserve">ST OMER                   </v>
      </c>
      <c r="K65" s="68" t="str">
        <f>_xlfn.IFNA(VLOOKUP($H65,[1]Répertoire!$A$2:$G$104,7,FALSE),"")</f>
        <v>ce.0622584X@ac-lille.fr</v>
      </c>
      <c r="L65" s="69" t="s">
        <v>9</v>
      </c>
      <c r="M65" s="69" t="s">
        <v>57</v>
      </c>
      <c r="N65" s="69" t="e">
        <f t="shared" si="18"/>
        <v>#VALUE!</v>
      </c>
      <c r="O65" s="70">
        <f t="shared" ca="1" si="19"/>
        <v>0</v>
      </c>
      <c r="P65" s="71" t="str">
        <f t="shared" ca="1" si="20"/>
        <v>-</v>
      </c>
      <c r="Q65" s="71"/>
      <c r="R65" s="72" t="str">
        <f t="shared" si="21"/>
        <v>_03.jj-08.jj_2584X_Just</v>
      </c>
      <c r="S65" s="73">
        <v>45152</v>
      </c>
      <c r="T65" s="74"/>
      <c r="U65" s="75"/>
      <c r="V65" s="75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</row>
    <row r="66" spans="1:33" x14ac:dyDescent="0.25">
      <c r="A66" s="62"/>
      <c r="B66" s="63" t="s">
        <v>32</v>
      </c>
      <c r="C66" s="63"/>
      <c r="D66" s="64" t="s">
        <v>136</v>
      </c>
      <c r="E66" s="65">
        <v>46</v>
      </c>
      <c r="F66" s="66">
        <v>45012</v>
      </c>
      <c r="G66" s="66">
        <v>45169</v>
      </c>
      <c r="H66" s="67" t="s">
        <v>40</v>
      </c>
      <c r="I66" s="68" t="str">
        <f>_xlfn.IFNA(VLOOKUP($H66,[1]Répertoire!$A$2:$G$104,2,FALSE),"")</f>
        <v xml:space="preserve">Notre-Dame Enclos             </v>
      </c>
      <c r="J66" s="68" t="str">
        <f>_xlfn.IFNA(VLOOKUP($H66,[1]Répertoire!$A$2:$G$104,6,FALSE),"")</f>
        <v xml:space="preserve">ST OMER                   </v>
      </c>
      <c r="K66" s="68" t="str">
        <f>_xlfn.IFNA(VLOOKUP($H66,[1]Répertoire!$A$2:$G$104,7,FALSE),"")</f>
        <v>ce.0622584X@ac-lille.fr</v>
      </c>
      <c r="L66" s="69" t="s">
        <v>9</v>
      </c>
      <c r="M66" s="69" t="s">
        <v>57</v>
      </c>
      <c r="N66" s="69" t="e">
        <f t="shared" si="18"/>
        <v>#VALUE!</v>
      </c>
      <c r="O66" s="70">
        <f t="shared" ca="1" si="19"/>
        <v>0</v>
      </c>
      <c r="P66" s="71" t="str">
        <f t="shared" ca="1" si="20"/>
        <v>-</v>
      </c>
      <c r="Q66" s="71"/>
      <c r="R66" s="72" t="str">
        <f t="shared" si="21"/>
        <v>_03.jj-08.jj_2584X_Just1</v>
      </c>
      <c r="S66" s="73">
        <v>45153</v>
      </c>
      <c r="T66" s="74"/>
      <c r="U66" s="75"/>
      <c r="V66" s="75"/>
      <c r="W66" s="63"/>
      <c r="X66" s="63"/>
      <c r="Y66" s="63"/>
      <c r="Z66" s="63"/>
      <c r="AA66" s="63"/>
      <c r="AB66" s="63"/>
      <c r="AC66" s="63"/>
      <c r="AD66" s="63"/>
      <c r="AE66" s="63"/>
      <c r="AF66" s="63"/>
      <c r="AG66" s="63"/>
    </row>
    <row r="67" spans="1:33" x14ac:dyDescent="0.25">
      <c r="A67" s="62"/>
      <c r="B67" s="63" t="s">
        <v>32</v>
      </c>
      <c r="C67" s="63"/>
      <c r="D67" s="64" t="s">
        <v>137</v>
      </c>
      <c r="E67" s="65">
        <v>47</v>
      </c>
      <c r="F67" s="66">
        <v>45012</v>
      </c>
      <c r="G67" s="66">
        <v>45169</v>
      </c>
      <c r="H67" s="67" t="s">
        <v>40</v>
      </c>
      <c r="I67" s="68" t="str">
        <f>_xlfn.IFNA(VLOOKUP($H67,[1]Répertoire!$A$2:$G$104,2,FALSE),"")</f>
        <v xml:space="preserve">Notre-Dame Enclos             </v>
      </c>
      <c r="J67" s="68" t="str">
        <f>_xlfn.IFNA(VLOOKUP($H67,[1]Répertoire!$A$2:$G$104,6,FALSE),"")</f>
        <v xml:space="preserve">ST OMER                   </v>
      </c>
      <c r="K67" s="68" t="str">
        <f>_xlfn.IFNA(VLOOKUP($H67,[1]Répertoire!$A$2:$G$104,7,FALSE),"")</f>
        <v>ce.0622584X@ac-lille.fr</v>
      </c>
      <c r="L67" s="69" t="s">
        <v>9</v>
      </c>
      <c r="M67" s="69" t="s">
        <v>57</v>
      </c>
      <c r="N67" s="69" t="e">
        <f t="shared" si="18"/>
        <v>#VALUE!</v>
      </c>
      <c r="O67" s="70">
        <f t="shared" ca="1" si="19"/>
        <v>0</v>
      </c>
      <c r="P67" s="71" t="str">
        <f t="shared" ca="1" si="20"/>
        <v>-</v>
      </c>
      <c r="Q67" s="71"/>
      <c r="R67" s="72" t="str">
        <f t="shared" si="21"/>
        <v>_03.jj-08.jj_2584X_Just</v>
      </c>
      <c r="S67" s="73">
        <v>45154</v>
      </c>
      <c r="T67" s="74"/>
      <c r="U67" s="75"/>
      <c r="V67" s="75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</row>
    <row r="68" spans="1:33" x14ac:dyDescent="0.25">
      <c r="A68" s="62"/>
      <c r="B68" s="63" t="s">
        <v>32</v>
      </c>
      <c r="C68" s="63"/>
      <c r="D68" s="64" t="s">
        <v>138</v>
      </c>
      <c r="E68" s="65">
        <v>48</v>
      </c>
      <c r="F68" s="66">
        <v>45012</v>
      </c>
      <c r="G68" s="66">
        <v>45169</v>
      </c>
      <c r="H68" s="67" t="s">
        <v>40</v>
      </c>
      <c r="I68" s="68" t="str">
        <f>_xlfn.IFNA(VLOOKUP($H68,[1]Répertoire!$A$2:$G$104,2,FALSE),"")</f>
        <v xml:space="preserve">Notre-Dame Enclos             </v>
      </c>
      <c r="J68" s="68" t="str">
        <f>_xlfn.IFNA(VLOOKUP($H68,[1]Répertoire!$A$2:$G$104,6,FALSE),"")</f>
        <v xml:space="preserve">ST OMER                   </v>
      </c>
      <c r="K68" s="68" t="str">
        <f>_xlfn.IFNA(VLOOKUP($H68,[1]Répertoire!$A$2:$G$104,7,FALSE),"")</f>
        <v>ce.0622584X@ac-lille.fr</v>
      </c>
      <c r="L68" s="69" t="s">
        <v>9</v>
      </c>
      <c r="M68" s="69" t="s">
        <v>57</v>
      </c>
      <c r="N68" s="69" t="e">
        <f t="shared" si="18"/>
        <v>#VALUE!</v>
      </c>
      <c r="O68" s="70">
        <f t="shared" ca="1" si="19"/>
        <v>0</v>
      </c>
      <c r="P68" s="71" t="str">
        <f t="shared" ca="1" si="20"/>
        <v>-</v>
      </c>
      <c r="Q68" s="71"/>
      <c r="R68" s="72" t="str">
        <f t="shared" si="21"/>
        <v>_03.jj-08.jj_2584X_Just1</v>
      </c>
      <c r="S68" s="73">
        <v>45155</v>
      </c>
      <c r="T68" s="74"/>
      <c r="U68" s="75"/>
      <c r="V68" s="75"/>
      <c r="W68" s="63"/>
      <c r="X68" s="63"/>
      <c r="Y68" s="63"/>
      <c r="Z68" s="63"/>
      <c r="AA68" s="63"/>
      <c r="AB68" s="63"/>
      <c r="AC68" s="63"/>
      <c r="AD68" s="63"/>
      <c r="AE68" s="63"/>
      <c r="AF68" s="63"/>
      <c r="AG68" s="63"/>
    </row>
    <row r="69" spans="1:33" x14ac:dyDescent="0.25">
      <c r="A69" s="62"/>
      <c r="B69" s="63" t="s">
        <v>32</v>
      </c>
      <c r="C69" s="63"/>
      <c r="D69" s="64" t="s">
        <v>139</v>
      </c>
      <c r="E69" s="65">
        <v>49</v>
      </c>
      <c r="F69" s="66">
        <v>45012</v>
      </c>
      <c r="G69" s="66">
        <v>45169</v>
      </c>
      <c r="H69" s="67" t="s">
        <v>40</v>
      </c>
      <c r="I69" s="68" t="str">
        <f>_xlfn.IFNA(VLOOKUP($H69,[1]Répertoire!$A$2:$G$104,2,FALSE),"")</f>
        <v xml:space="preserve">Notre-Dame Enclos             </v>
      </c>
      <c r="J69" s="68" t="str">
        <f>_xlfn.IFNA(VLOOKUP($H69,[1]Répertoire!$A$2:$G$104,6,FALSE),"")</f>
        <v xml:space="preserve">ST OMER                   </v>
      </c>
      <c r="K69" s="68" t="str">
        <f>_xlfn.IFNA(VLOOKUP($H69,[1]Répertoire!$A$2:$G$104,7,FALSE),"")</f>
        <v>ce.0622584X@ac-lille.fr</v>
      </c>
      <c r="L69" s="69" t="s">
        <v>9</v>
      </c>
      <c r="M69" s="69" t="s">
        <v>57</v>
      </c>
      <c r="N69" s="69" t="e">
        <f t="shared" si="18"/>
        <v>#VALUE!</v>
      </c>
      <c r="O69" s="70">
        <f t="shared" ca="1" si="19"/>
        <v>0</v>
      </c>
      <c r="P69" s="71" t="str">
        <f t="shared" ca="1" si="20"/>
        <v>-</v>
      </c>
      <c r="Q69" s="71"/>
      <c r="R69" s="72" t="str">
        <f t="shared" si="21"/>
        <v>_03.jj-08.jj_2584X_Just</v>
      </c>
      <c r="S69" s="73">
        <v>45156</v>
      </c>
      <c r="T69" s="74"/>
      <c r="U69" s="75"/>
      <c r="V69" s="75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</row>
    <row r="70" spans="1:33" x14ac:dyDescent="0.25">
      <c r="A70" s="62"/>
      <c r="B70" s="63" t="s">
        <v>32</v>
      </c>
      <c r="C70" s="63"/>
      <c r="D70" s="64" t="s">
        <v>140</v>
      </c>
      <c r="E70" s="65">
        <v>50</v>
      </c>
      <c r="F70" s="66">
        <v>45012</v>
      </c>
      <c r="G70" s="66">
        <v>45169</v>
      </c>
      <c r="H70" s="67" t="s">
        <v>40</v>
      </c>
      <c r="I70" s="68" t="str">
        <f>_xlfn.IFNA(VLOOKUP($H70,[1]Répertoire!$A$2:$G$104,2,FALSE),"")</f>
        <v xml:space="preserve">Notre-Dame Enclos             </v>
      </c>
      <c r="J70" s="68" t="str">
        <f>_xlfn.IFNA(VLOOKUP($H70,[1]Répertoire!$A$2:$G$104,6,FALSE),"")</f>
        <v xml:space="preserve">ST OMER                   </v>
      </c>
      <c r="K70" s="68" t="str">
        <f>_xlfn.IFNA(VLOOKUP($H70,[1]Répertoire!$A$2:$G$104,7,FALSE),"")</f>
        <v>ce.0622584X@ac-lille.fr</v>
      </c>
      <c r="L70" s="69" t="s">
        <v>9</v>
      </c>
      <c r="M70" s="69" t="s">
        <v>57</v>
      </c>
      <c r="N70" s="69" t="e">
        <f t="shared" si="18"/>
        <v>#VALUE!</v>
      </c>
      <c r="O70" s="70">
        <f t="shared" ca="1" si="19"/>
        <v>0</v>
      </c>
      <c r="P70" s="71" t="str">
        <f t="shared" ca="1" si="20"/>
        <v>-</v>
      </c>
      <c r="Q70" s="71"/>
      <c r="R70" s="72" t="str">
        <f t="shared" si="21"/>
        <v>_03.jj-08.jj_2584X_Just1</v>
      </c>
      <c r="S70" s="73">
        <v>45157</v>
      </c>
      <c r="T70" s="74"/>
      <c r="U70" s="75"/>
      <c r="V70" s="75"/>
      <c r="W70" s="63"/>
      <c r="X70" s="63"/>
      <c r="Y70" s="63"/>
      <c r="Z70" s="63"/>
      <c r="AA70" s="63"/>
      <c r="AB70" s="63"/>
      <c r="AC70" s="63"/>
      <c r="AD70" s="63"/>
      <c r="AE70" s="63"/>
      <c r="AF70" s="63"/>
      <c r="AG70" s="63"/>
    </row>
    <row r="71" spans="1:33" x14ac:dyDescent="0.25">
      <c r="A71" s="62"/>
      <c r="B71" s="63" t="s">
        <v>32</v>
      </c>
      <c r="C71" s="63"/>
      <c r="D71" s="64" t="s">
        <v>141</v>
      </c>
      <c r="E71" s="65">
        <v>51</v>
      </c>
      <c r="F71" s="66">
        <v>45012</v>
      </c>
      <c r="G71" s="66">
        <v>45169</v>
      </c>
      <c r="H71" s="67" t="s">
        <v>40</v>
      </c>
      <c r="I71" s="68" t="str">
        <f>_xlfn.IFNA(VLOOKUP($H71,[1]Répertoire!$A$2:$G$104,2,FALSE),"")</f>
        <v xml:space="preserve">Notre-Dame Enclos             </v>
      </c>
      <c r="J71" s="68" t="str">
        <f>_xlfn.IFNA(VLOOKUP($H71,[1]Répertoire!$A$2:$G$104,6,FALSE),"")</f>
        <v xml:space="preserve">ST OMER                   </v>
      </c>
      <c r="K71" s="68" t="str">
        <f>_xlfn.IFNA(VLOOKUP($H71,[1]Répertoire!$A$2:$G$104,7,FALSE),"")</f>
        <v>ce.0622584X@ac-lille.fr</v>
      </c>
      <c r="L71" s="69" t="s">
        <v>9</v>
      </c>
      <c r="M71" s="69" t="s">
        <v>57</v>
      </c>
      <c r="N71" s="69" t="e">
        <f t="shared" si="18"/>
        <v>#VALUE!</v>
      </c>
      <c r="O71" s="70">
        <f t="shared" ca="1" si="19"/>
        <v>0</v>
      </c>
      <c r="P71" s="71" t="str">
        <f t="shared" ca="1" si="20"/>
        <v>-</v>
      </c>
      <c r="Q71" s="71"/>
      <c r="R71" s="72" t="str">
        <f t="shared" si="21"/>
        <v>_03.jj-08.jj_2584X_Just</v>
      </c>
      <c r="S71" s="73">
        <v>45158</v>
      </c>
      <c r="T71" s="74"/>
      <c r="U71" s="75"/>
      <c r="V71" s="75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</row>
    <row r="72" spans="1:33" x14ac:dyDescent="0.25">
      <c r="A72" s="62"/>
      <c r="B72" s="63" t="s">
        <v>32</v>
      </c>
      <c r="C72" s="63"/>
      <c r="D72" s="64" t="s">
        <v>142</v>
      </c>
      <c r="E72" s="65">
        <v>52</v>
      </c>
      <c r="F72" s="66">
        <v>45012</v>
      </c>
      <c r="G72" s="66">
        <v>45169</v>
      </c>
      <c r="H72" s="67" t="s">
        <v>40</v>
      </c>
      <c r="I72" s="68" t="str">
        <f>_xlfn.IFNA(VLOOKUP($H72,[1]Répertoire!$A$2:$G$104,2,FALSE),"")</f>
        <v xml:space="preserve">Notre-Dame Enclos             </v>
      </c>
      <c r="J72" s="68" t="str">
        <f>_xlfn.IFNA(VLOOKUP($H72,[1]Répertoire!$A$2:$G$104,6,FALSE),"")</f>
        <v xml:space="preserve">ST OMER                   </v>
      </c>
      <c r="K72" s="68" t="str">
        <f>_xlfn.IFNA(VLOOKUP($H72,[1]Répertoire!$A$2:$G$104,7,FALSE),"")</f>
        <v>ce.0622584X@ac-lille.fr</v>
      </c>
      <c r="L72" s="69" t="s">
        <v>9</v>
      </c>
      <c r="M72" s="69" t="s">
        <v>57</v>
      </c>
      <c r="N72" s="69" t="e">
        <f t="shared" si="18"/>
        <v>#VALUE!</v>
      </c>
      <c r="O72" s="70">
        <f t="shared" ca="1" si="19"/>
        <v>0</v>
      </c>
      <c r="P72" s="71" t="str">
        <f t="shared" ca="1" si="20"/>
        <v>-</v>
      </c>
      <c r="Q72" s="71"/>
      <c r="R72" s="72" t="str">
        <f t="shared" si="21"/>
        <v>_03.jj-08.jj_2584X_Just1</v>
      </c>
      <c r="S72" s="73">
        <v>45159</v>
      </c>
      <c r="T72" s="74"/>
      <c r="U72" s="75"/>
      <c r="V72" s="75"/>
      <c r="W72" s="63"/>
      <c r="X72" s="63"/>
      <c r="Y72" s="63"/>
      <c r="Z72" s="63"/>
      <c r="AA72" s="63"/>
      <c r="AB72" s="63"/>
      <c r="AC72" s="63"/>
      <c r="AD72" s="63"/>
      <c r="AE72" s="63"/>
      <c r="AF72" s="63"/>
      <c r="AG72" s="63"/>
    </row>
    <row r="73" spans="1:33" x14ac:dyDescent="0.25">
      <c r="A73" s="62"/>
      <c r="B73" s="63" t="s">
        <v>32</v>
      </c>
      <c r="C73" s="63"/>
      <c r="D73" s="64" t="s">
        <v>143</v>
      </c>
      <c r="E73" s="65">
        <v>53</v>
      </c>
      <c r="F73" s="66">
        <v>45012</v>
      </c>
      <c r="G73" s="66">
        <v>45169</v>
      </c>
      <c r="H73" s="67" t="s">
        <v>40</v>
      </c>
      <c r="I73" s="68" t="str">
        <f>_xlfn.IFNA(VLOOKUP($H73,[1]Répertoire!$A$2:$G$104,2,FALSE),"")</f>
        <v xml:space="preserve">Notre-Dame Enclos             </v>
      </c>
      <c r="J73" s="68" t="str">
        <f>_xlfn.IFNA(VLOOKUP($H73,[1]Répertoire!$A$2:$G$104,6,FALSE),"")</f>
        <v xml:space="preserve">ST OMER                   </v>
      </c>
      <c r="K73" s="68" t="str">
        <f>_xlfn.IFNA(VLOOKUP($H73,[1]Répertoire!$A$2:$G$104,7,FALSE),"")</f>
        <v>ce.0622584X@ac-lille.fr</v>
      </c>
      <c r="L73" s="69" t="s">
        <v>9</v>
      </c>
      <c r="M73" s="69" t="s">
        <v>57</v>
      </c>
      <c r="N73" s="69" t="e">
        <f t="shared" si="18"/>
        <v>#VALUE!</v>
      </c>
      <c r="O73" s="70">
        <f t="shared" ca="1" si="19"/>
        <v>0</v>
      </c>
      <c r="P73" s="71" t="str">
        <f t="shared" ca="1" si="20"/>
        <v>-</v>
      </c>
      <c r="Q73" s="71"/>
      <c r="R73" s="72" t="str">
        <f t="shared" si="21"/>
        <v>_03.jj-08.jj_2584X_Just</v>
      </c>
      <c r="S73" s="73">
        <v>45160</v>
      </c>
      <c r="T73" s="74"/>
      <c r="U73" s="75"/>
      <c r="V73" s="75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</row>
    <row r="74" spans="1:33" x14ac:dyDescent="0.25">
      <c r="A74" s="62"/>
      <c r="B74" s="63" t="s">
        <v>32</v>
      </c>
      <c r="C74" s="63"/>
      <c r="D74" s="64" t="s">
        <v>144</v>
      </c>
      <c r="E74" s="65">
        <v>54</v>
      </c>
      <c r="F74" s="66">
        <v>45012</v>
      </c>
      <c r="G74" s="66">
        <v>45169</v>
      </c>
      <c r="H74" s="67" t="s">
        <v>40</v>
      </c>
      <c r="I74" s="68" t="str">
        <f>_xlfn.IFNA(VLOOKUP($H74,[1]Répertoire!$A$2:$G$104,2,FALSE),"")</f>
        <v xml:space="preserve">Notre-Dame Enclos             </v>
      </c>
      <c r="J74" s="68" t="str">
        <f>_xlfn.IFNA(VLOOKUP($H74,[1]Répertoire!$A$2:$G$104,6,FALSE),"")</f>
        <v xml:space="preserve">ST OMER                   </v>
      </c>
      <c r="K74" s="68" t="str">
        <f>_xlfn.IFNA(VLOOKUP($H74,[1]Répertoire!$A$2:$G$104,7,FALSE),"")</f>
        <v>ce.0622584X@ac-lille.fr</v>
      </c>
      <c r="L74" s="69" t="s">
        <v>9</v>
      </c>
      <c r="M74" s="69" t="s">
        <v>57</v>
      </c>
      <c r="N74" s="69" t="e">
        <f t="shared" si="18"/>
        <v>#VALUE!</v>
      </c>
      <c r="O74" s="70">
        <f t="shared" ca="1" si="19"/>
        <v>0</v>
      </c>
      <c r="P74" s="71" t="str">
        <f t="shared" ca="1" si="20"/>
        <v>-</v>
      </c>
      <c r="Q74" s="71"/>
      <c r="R74" s="72" t="str">
        <f t="shared" si="21"/>
        <v>_03.jj-08.jj_2584X_Just1</v>
      </c>
      <c r="S74" s="73">
        <v>45161</v>
      </c>
      <c r="T74" s="74"/>
      <c r="U74" s="75"/>
      <c r="V74" s="75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</row>
    <row r="75" spans="1:33" x14ac:dyDescent="0.25">
      <c r="A75" s="62"/>
      <c r="B75" s="63" t="s">
        <v>32</v>
      </c>
      <c r="C75" s="63"/>
      <c r="D75" s="64" t="s">
        <v>145</v>
      </c>
      <c r="E75" s="65">
        <v>55</v>
      </c>
      <c r="F75" s="66">
        <v>45012</v>
      </c>
      <c r="G75" s="66">
        <v>45169</v>
      </c>
      <c r="H75" s="67" t="s">
        <v>40</v>
      </c>
      <c r="I75" s="68" t="str">
        <f>_xlfn.IFNA(VLOOKUP($H75,[1]Répertoire!$A$2:$G$104,2,FALSE),"")</f>
        <v xml:space="preserve">Notre-Dame Enclos             </v>
      </c>
      <c r="J75" s="68" t="str">
        <f>_xlfn.IFNA(VLOOKUP($H75,[1]Répertoire!$A$2:$G$104,6,FALSE),"")</f>
        <v xml:space="preserve">ST OMER                   </v>
      </c>
      <c r="K75" s="68" t="str">
        <f>_xlfn.IFNA(VLOOKUP($H75,[1]Répertoire!$A$2:$G$104,7,FALSE),"")</f>
        <v>ce.0622584X@ac-lille.fr</v>
      </c>
      <c r="L75" s="69" t="s">
        <v>9</v>
      </c>
      <c r="M75" s="69" t="s">
        <v>57</v>
      </c>
      <c r="N75" s="69" t="e">
        <f t="shared" si="18"/>
        <v>#VALUE!</v>
      </c>
      <c r="O75" s="70">
        <f t="shared" ca="1" si="19"/>
        <v>0</v>
      </c>
      <c r="P75" s="71" t="str">
        <f t="shared" ca="1" si="20"/>
        <v>-</v>
      </c>
      <c r="Q75" s="71"/>
      <c r="R75" s="72" t="str">
        <f t="shared" si="21"/>
        <v>_03.jj-08.jj_2584X_Just</v>
      </c>
      <c r="S75" s="73">
        <v>45162</v>
      </c>
      <c r="T75" s="74"/>
      <c r="U75" s="75"/>
      <c r="V75" s="75"/>
      <c r="W75" s="63"/>
      <c r="X75" s="63"/>
      <c r="Y75" s="63"/>
      <c r="Z75" s="63"/>
      <c r="AA75" s="63"/>
      <c r="AB75" s="63"/>
      <c r="AC75" s="63"/>
      <c r="AD75" s="63"/>
      <c r="AE75" s="63"/>
      <c r="AF75" s="63"/>
      <c r="AG75" s="63"/>
    </row>
    <row r="76" spans="1:33" x14ac:dyDescent="0.25">
      <c r="A76" s="62"/>
      <c r="B76" s="63" t="s">
        <v>32</v>
      </c>
      <c r="C76" s="63"/>
      <c r="D76" s="64" t="s">
        <v>146</v>
      </c>
      <c r="E76" s="65">
        <v>56</v>
      </c>
      <c r="F76" s="66">
        <v>45012</v>
      </c>
      <c r="G76" s="66">
        <v>45169</v>
      </c>
      <c r="H76" s="67" t="s">
        <v>40</v>
      </c>
      <c r="I76" s="68" t="str">
        <f>_xlfn.IFNA(VLOOKUP($H76,[1]Répertoire!$A$2:$G$104,2,FALSE),"")</f>
        <v xml:space="preserve">Notre-Dame Enclos             </v>
      </c>
      <c r="J76" s="68" t="str">
        <f>_xlfn.IFNA(VLOOKUP($H76,[1]Répertoire!$A$2:$G$104,6,FALSE),"")</f>
        <v xml:space="preserve">ST OMER                   </v>
      </c>
      <c r="K76" s="68" t="str">
        <f>_xlfn.IFNA(VLOOKUP($H76,[1]Répertoire!$A$2:$G$104,7,FALSE),"")</f>
        <v>ce.0622584X@ac-lille.fr</v>
      </c>
      <c r="L76" s="69" t="s">
        <v>9</v>
      </c>
      <c r="M76" s="69" t="s">
        <v>57</v>
      </c>
      <c r="N76" s="69" t="e">
        <f t="shared" si="18"/>
        <v>#VALUE!</v>
      </c>
      <c r="O76" s="70">
        <f t="shared" ca="1" si="19"/>
        <v>0</v>
      </c>
      <c r="P76" s="71" t="str">
        <f t="shared" ca="1" si="20"/>
        <v>-</v>
      </c>
      <c r="Q76" s="71"/>
      <c r="R76" s="72" t="str">
        <f t="shared" si="21"/>
        <v>_03.jj-08.jj_2584X_Just1</v>
      </c>
      <c r="S76" s="73">
        <v>45163</v>
      </c>
      <c r="T76" s="74"/>
      <c r="U76" s="75"/>
      <c r="V76" s="75"/>
      <c r="W76" s="63"/>
      <c r="X76" s="63"/>
      <c r="Y76" s="63"/>
      <c r="Z76" s="63"/>
      <c r="AA76" s="63"/>
      <c r="AB76" s="63"/>
      <c r="AC76" s="63"/>
      <c r="AD76" s="63"/>
      <c r="AE76" s="63"/>
      <c r="AF76" s="63"/>
      <c r="AG76" s="63"/>
    </row>
    <row r="77" spans="1:33" x14ac:dyDescent="0.25">
      <c r="A77" s="62"/>
      <c r="B77" s="63" t="s">
        <v>32</v>
      </c>
      <c r="C77" s="63"/>
      <c r="D77" s="64" t="s">
        <v>147</v>
      </c>
      <c r="E77" s="65">
        <v>57</v>
      </c>
      <c r="F77" s="66">
        <v>45012</v>
      </c>
      <c r="G77" s="66">
        <v>45169</v>
      </c>
      <c r="H77" s="67" t="s">
        <v>40</v>
      </c>
      <c r="I77" s="68" t="str">
        <f>_xlfn.IFNA(VLOOKUP($H77,[1]Répertoire!$A$2:$G$104,2,FALSE),"")</f>
        <v xml:space="preserve">Notre-Dame Enclos             </v>
      </c>
      <c r="J77" s="68" t="str">
        <f>_xlfn.IFNA(VLOOKUP($H77,[1]Répertoire!$A$2:$G$104,6,FALSE),"")</f>
        <v xml:space="preserve">ST OMER                   </v>
      </c>
      <c r="K77" s="68" t="str">
        <f>_xlfn.IFNA(VLOOKUP($H77,[1]Répertoire!$A$2:$G$104,7,FALSE),"")</f>
        <v>ce.0622584X@ac-lille.fr</v>
      </c>
      <c r="L77" s="69" t="s">
        <v>9</v>
      </c>
      <c r="M77" s="69" t="s">
        <v>57</v>
      </c>
      <c r="N77" s="69" t="e">
        <f t="shared" si="18"/>
        <v>#VALUE!</v>
      </c>
      <c r="O77" s="70">
        <f t="shared" ca="1" si="19"/>
        <v>0</v>
      </c>
      <c r="P77" s="71" t="str">
        <f t="shared" ca="1" si="20"/>
        <v>-</v>
      </c>
      <c r="Q77" s="71"/>
      <c r="R77" s="72" t="str">
        <f t="shared" si="21"/>
        <v>_03.jj-08.jj_2584X_Just</v>
      </c>
      <c r="S77" s="73">
        <v>45164</v>
      </c>
      <c r="T77" s="74"/>
      <c r="U77" s="75"/>
      <c r="V77" s="75"/>
      <c r="W77" s="63"/>
      <c r="X77" s="63"/>
      <c r="Y77" s="63"/>
      <c r="Z77" s="63"/>
      <c r="AA77" s="63"/>
      <c r="AB77" s="63"/>
      <c r="AC77" s="63"/>
      <c r="AD77" s="63"/>
      <c r="AE77" s="63"/>
      <c r="AF77" s="63"/>
      <c r="AG77" s="63"/>
    </row>
    <row r="78" spans="1:33" x14ac:dyDescent="0.25">
      <c r="A78" s="62"/>
      <c r="B78" s="63" t="s">
        <v>32</v>
      </c>
      <c r="C78" s="63"/>
      <c r="D78" s="64" t="s">
        <v>148</v>
      </c>
      <c r="E78" s="65">
        <v>58</v>
      </c>
      <c r="F78" s="66">
        <v>45012</v>
      </c>
      <c r="G78" s="66">
        <v>45169</v>
      </c>
      <c r="H78" s="67" t="s">
        <v>40</v>
      </c>
      <c r="I78" s="68" t="str">
        <f>_xlfn.IFNA(VLOOKUP($H78,[1]Répertoire!$A$2:$G$104,2,FALSE),"")</f>
        <v xml:space="preserve">Notre-Dame Enclos             </v>
      </c>
      <c r="J78" s="68" t="str">
        <f>_xlfn.IFNA(VLOOKUP($H78,[1]Répertoire!$A$2:$G$104,6,FALSE),"")</f>
        <v xml:space="preserve">ST OMER                   </v>
      </c>
      <c r="K78" s="68" t="str">
        <f>_xlfn.IFNA(VLOOKUP($H78,[1]Répertoire!$A$2:$G$104,7,FALSE),"")</f>
        <v>ce.0622584X@ac-lille.fr</v>
      </c>
      <c r="L78" s="69" t="s">
        <v>9</v>
      </c>
      <c r="M78" s="69" t="s">
        <v>57</v>
      </c>
      <c r="N78" s="69" t="e">
        <f t="shared" si="18"/>
        <v>#VALUE!</v>
      </c>
      <c r="O78" s="70">
        <f t="shared" ca="1" si="19"/>
        <v>0</v>
      </c>
      <c r="P78" s="71" t="str">
        <f t="shared" ca="1" si="20"/>
        <v>-</v>
      </c>
      <c r="Q78" s="71"/>
      <c r="R78" s="72" t="str">
        <f t="shared" si="21"/>
        <v>_03.jj-08.jj_2584X_Just1</v>
      </c>
      <c r="S78" s="73">
        <v>45165</v>
      </c>
      <c r="T78" s="74"/>
      <c r="U78" s="75"/>
      <c r="V78" s="75"/>
      <c r="W78" s="63"/>
      <c r="X78" s="63"/>
      <c r="Y78" s="63"/>
      <c r="Z78" s="63"/>
      <c r="AA78" s="63"/>
      <c r="AB78" s="63"/>
      <c r="AC78" s="63"/>
      <c r="AD78" s="63"/>
      <c r="AE78" s="63"/>
      <c r="AF78" s="63"/>
      <c r="AG78" s="63"/>
    </row>
    <row r="79" spans="1:33" x14ac:dyDescent="0.25">
      <c r="A79" s="62"/>
      <c r="B79" s="63" t="s">
        <v>32</v>
      </c>
      <c r="C79" s="63"/>
      <c r="D79" s="64" t="s">
        <v>149</v>
      </c>
      <c r="E79" s="65">
        <v>59</v>
      </c>
      <c r="F79" s="66">
        <v>45012</v>
      </c>
      <c r="G79" s="66">
        <v>45169</v>
      </c>
      <c r="H79" s="67" t="s">
        <v>40</v>
      </c>
      <c r="I79" s="68" t="str">
        <f>_xlfn.IFNA(VLOOKUP($H79,[1]Répertoire!$A$2:$G$104,2,FALSE),"")</f>
        <v xml:space="preserve">Notre-Dame Enclos             </v>
      </c>
      <c r="J79" s="68" t="str">
        <f>_xlfn.IFNA(VLOOKUP($H79,[1]Répertoire!$A$2:$G$104,6,FALSE),"")</f>
        <v xml:space="preserve">ST OMER                   </v>
      </c>
      <c r="K79" s="68" t="str">
        <f>_xlfn.IFNA(VLOOKUP($H79,[1]Répertoire!$A$2:$G$104,7,FALSE),"")</f>
        <v>ce.0622584X@ac-lille.fr</v>
      </c>
      <c r="L79" s="69" t="s">
        <v>9</v>
      </c>
      <c r="M79" s="69" t="s">
        <v>57</v>
      </c>
      <c r="N79" s="69" t="e">
        <f t="shared" si="18"/>
        <v>#VALUE!</v>
      </c>
      <c r="O79" s="70">
        <f t="shared" ca="1" si="19"/>
        <v>0</v>
      </c>
      <c r="P79" s="71" t="str">
        <f t="shared" ca="1" si="20"/>
        <v>-</v>
      </c>
      <c r="Q79" s="71"/>
      <c r="R79" s="72" t="str">
        <f t="shared" si="21"/>
        <v>_03.jj-08.jj_2584X_Just</v>
      </c>
      <c r="S79" s="73">
        <v>45166</v>
      </c>
      <c r="T79" s="74"/>
      <c r="U79" s="75"/>
      <c r="V79" s="75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</row>
    <row r="80" spans="1:33" x14ac:dyDescent="0.25">
      <c r="A80" s="62"/>
      <c r="B80" s="63" t="s">
        <v>32</v>
      </c>
      <c r="C80" s="63"/>
      <c r="D80" s="64" t="s">
        <v>150</v>
      </c>
      <c r="E80" s="65">
        <v>60</v>
      </c>
      <c r="F80" s="66">
        <v>45012</v>
      </c>
      <c r="G80" s="66">
        <v>45169</v>
      </c>
      <c r="H80" s="67" t="s">
        <v>40</v>
      </c>
      <c r="I80" s="68" t="str">
        <f>_xlfn.IFNA(VLOOKUP($H80,[1]Répertoire!$A$2:$G$104,2,FALSE),"")</f>
        <v xml:space="preserve">Notre-Dame Enclos             </v>
      </c>
      <c r="J80" s="68" t="str">
        <f>_xlfn.IFNA(VLOOKUP($H80,[1]Répertoire!$A$2:$G$104,6,FALSE),"")</f>
        <v xml:space="preserve">ST OMER                   </v>
      </c>
      <c r="K80" s="68" t="str">
        <f>_xlfn.IFNA(VLOOKUP($H80,[1]Répertoire!$A$2:$G$104,7,FALSE),"")</f>
        <v>ce.0622584X@ac-lille.fr</v>
      </c>
      <c r="L80" s="69" t="s">
        <v>9</v>
      </c>
      <c r="M80" s="69" t="s">
        <v>57</v>
      </c>
      <c r="N80" s="69" t="e">
        <f t="shared" si="18"/>
        <v>#VALUE!</v>
      </c>
      <c r="O80" s="70">
        <f t="shared" ca="1" si="19"/>
        <v>0</v>
      </c>
      <c r="P80" s="71" t="str">
        <f t="shared" ca="1" si="20"/>
        <v>-</v>
      </c>
      <c r="Q80" s="71"/>
      <c r="R80" s="72" t="str">
        <f t="shared" si="21"/>
        <v>_03.jj-08.jj_2584X_Just1</v>
      </c>
      <c r="S80" s="73">
        <v>45167</v>
      </c>
      <c r="T80" s="74"/>
      <c r="U80" s="75"/>
      <c r="V80" s="75"/>
      <c r="W80" s="63"/>
      <c r="X80" s="63"/>
      <c r="Y80" s="63"/>
      <c r="Z80" s="63"/>
      <c r="AA80" s="63"/>
      <c r="AB80" s="63"/>
      <c r="AC80" s="63"/>
      <c r="AD80" s="63"/>
      <c r="AE80" s="63"/>
      <c r="AF80" s="63"/>
      <c r="AG80" s="63"/>
    </row>
    <row r="81" spans="1:33" x14ac:dyDescent="0.25">
      <c r="A81" s="62"/>
      <c r="B81" s="63" t="s">
        <v>32</v>
      </c>
      <c r="C81" s="63"/>
      <c r="D81" s="64" t="s">
        <v>151</v>
      </c>
      <c r="E81" s="65">
        <v>61</v>
      </c>
      <c r="F81" s="66">
        <v>45012</v>
      </c>
      <c r="G81" s="66">
        <v>45169</v>
      </c>
      <c r="H81" s="67" t="s">
        <v>40</v>
      </c>
      <c r="I81" s="68" t="str">
        <f>_xlfn.IFNA(VLOOKUP($H81,[1]Répertoire!$A$2:$G$104,2,FALSE),"")</f>
        <v xml:space="preserve">Notre-Dame Enclos             </v>
      </c>
      <c r="J81" s="68" t="str">
        <f>_xlfn.IFNA(VLOOKUP($H81,[1]Répertoire!$A$2:$G$104,6,FALSE),"")</f>
        <v xml:space="preserve">ST OMER                   </v>
      </c>
      <c r="K81" s="68" t="str">
        <f>_xlfn.IFNA(VLOOKUP($H81,[1]Répertoire!$A$2:$G$104,7,FALSE),"")</f>
        <v>ce.0622584X@ac-lille.fr</v>
      </c>
      <c r="L81" s="69" t="s">
        <v>9</v>
      </c>
      <c r="M81" s="69" t="s">
        <v>57</v>
      </c>
      <c r="N81" s="69" t="e">
        <f t="shared" si="18"/>
        <v>#VALUE!</v>
      </c>
      <c r="O81" s="70">
        <f t="shared" ca="1" si="19"/>
        <v>0</v>
      </c>
      <c r="P81" s="71" t="str">
        <f t="shared" ca="1" si="20"/>
        <v>-</v>
      </c>
      <c r="Q81" s="71"/>
      <c r="R81" s="72" t="str">
        <f t="shared" si="21"/>
        <v>_03.jj-08.jj_2584X_Just</v>
      </c>
      <c r="S81" s="73">
        <v>45168</v>
      </c>
      <c r="T81" s="74"/>
      <c r="U81" s="75"/>
      <c r="V81" s="75"/>
      <c r="W81" s="63"/>
      <c r="X81" s="63"/>
      <c r="Y81" s="63"/>
      <c r="Z81" s="63"/>
      <c r="AA81" s="63"/>
      <c r="AB81" s="63"/>
      <c r="AC81" s="63"/>
      <c r="AD81" s="63"/>
      <c r="AE81" s="63"/>
      <c r="AF81" s="63"/>
      <c r="AG81" s="63"/>
    </row>
    <row r="82" spans="1:33" x14ac:dyDescent="0.25">
      <c r="A82" s="62"/>
      <c r="B82" s="63" t="s">
        <v>32</v>
      </c>
      <c r="C82" s="63"/>
      <c r="D82" s="64" t="s">
        <v>152</v>
      </c>
      <c r="E82" s="65">
        <v>62</v>
      </c>
      <c r="F82" s="66">
        <v>45012</v>
      </c>
      <c r="G82" s="66">
        <v>45169</v>
      </c>
      <c r="H82" s="67" t="s">
        <v>40</v>
      </c>
      <c r="I82" s="68" t="str">
        <f>_xlfn.IFNA(VLOOKUP($H82,[1]Répertoire!$A$2:$G$104,2,FALSE),"")</f>
        <v xml:space="preserve">Notre-Dame Enclos             </v>
      </c>
      <c r="J82" s="68" t="str">
        <f>_xlfn.IFNA(VLOOKUP($H82,[1]Répertoire!$A$2:$G$104,6,FALSE),"")</f>
        <v xml:space="preserve">ST OMER                   </v>
      </c>
      <c r="K82" s="68" t="str">
        <f>_xlfn.IFNA(VLOOKUP($H82,[1]Répertoire!$A$2:$G$104,7,FALSE),"")</f>
        <v>ce.0622584X@ac-lille.fr</v>
      </c>
      <c r="L82" s="69" t="s">
        <v>9</v>
      </c>
      <c r="M82" s="69" t="s">
        <v>57</v>
      </c>
      <c r="N82" s="69" t="e">
        <f t="shared" si="18"/>
        <v>#VALUE!</v>
      </c>
      <c r="O82" s="70">
        <f t="shared" ca="1" si="19"/>
        <v>0</v>
      </c>
      <c r="P82" s="71" t="str">
        <f t="shared" ca="1" si="20"/>
        <v>-</v>
      </c>
      <c r="Q82" s="71"/>
      <c r="R82" s="72" t="str">
        <f t="shared" si="21"/>
        <v>_03.jj-08.jj_2584X_Just1</v>
      </c>
      <c r="S82" s="73">
        <v>45169</v>
      </c>
      <c r="T82" s="74"/>
      <c r="U82" s="75"/>
      <c r="V82" s="75"/>
      <c r="W82" s="63"/>
      <c r="X82" s="63"/>
      <c r="Y82" s="63"/>
      <c r="Z82" s="63"/>
      <c r="AA82" s="63"/>
      <c r="AB82" s="63"/>
      <c r="AC82" s="63"/>
      <c r="AD82" s="63"/>
      <c r="AE82" s="63"/>
      <c r="AF82" s="63"/>
      <c r="AG82" s="63"/>
    </row>
    <row r="83" spans="1:33" x14ac:dyDescent="0.25">
      <c r="A83" s="62"/>
      <c r="B83" s="63" t="s">
        <v>32</v>
      </c>
      <c r="C83" s="63"/>
      <c r="D83" s="64" t="s">
        <v>153</v>
      </c>
      <c r="E83" s="65">
        <v>63</v>
      </c>
      <c r="F83" s="66">
        <v>45012</v>
      </c>
      <c r="G83" s="66">
        <v>45169</v>
      </c>
      <c r="H83" s="67" t="s">
        <v>40</v>
      </c>
      <c r="I83" s="68" t="str">
        <f>_xlfn.IFNA(VLOOKUP($H83,[1]Répertoire!$A$2:$G$104,2,FALSE),"")</f>
        <v xml:space="preserve">Notre-Dame Enclos             </v>
      </c>
      <c r="J83" s="68" t="str">
        <f>_xlfn.IFNA(VLOOKUP($H83,[1]Répertoire!$A$2:$G$104,6,FALSE),"")</f>
        <v xml:space="preserve">ST OMER                   </v>
      </c>
      <c r="K83" s="68" t="str">
        <f>_xlfn.IFNA(VLOOKUP($H83,[1]Répertoire!$A$2:$G$104,7,FALSE),"")</f>
        <v>ce.0622584X@ac-lille.fr</v>
      </c>
      <c r="L83" s="69" t="s">
        <v>9</v>
      </c>
      <c r="M83" s="69" t="s">
        <v>57</v>
      </c>
      <c r="N83" s="69" t="e">
        <f t="shared" si="18"/>
        <v>#VALUE!</v>
      </c>
      <c r="O83" s="70">
        <f t="shared" ca="1" si="19"/>
        <v>0</v>
      </c>
      <c r="P83" s="71" t="str">
        <f t="shared" ca="1" si="20"/>
        <v>-</v>
      </c>
      <c r="Q83" s="71"/>
      <c r="R83" s="72" t="str">
        <f t="shared" si="21"/>
        <v>_03.jj-08.jj_2584X_Just</v>
      </c>
      <c r="S83" s="73">
        <v>45170</v>
      </c>
      <c r="T83" s="74"/>
      <c r="U83" s="75"/>
      <c r="V83" s="75"/>
      <c r="W83" s="63"/>
      <c r="X83" s="63"/>
      <c r="Y83" s="63"/>
      <c r="Z83" s="63"/>
      <c r="AA83" s="63"/>
      <c r="AB83" s="63"/>
      <c r="AC83" s="63"/>
      <c r="AD83" s="63"/>
      <c r="AE83" s="63"/>
      <c r="AF83" s="63"/>
      <c r="AG83" s="63"/>
    </row>
    <row r="84" spans="1:33" x14ac:dyDescent="0.25">
      <c r="A84" s="62"/>
      <c r="B84" s="63" t="s">
        <v>32</v>
      </c>
      <c r="C84" s="63"/>
      <c r="D84" s="64" t="s">
        <v>154</v>
      </c>
      <c r="E84" s="65">
        <v>64</v>
      </c>
      <c r="F84" s="66">
        <v>45012</v>
      </c>
      <c r="G84" s="66">
        <v>45169</v>
      </c>
      <c r="H84" s="67" t="s">
        <v>40</v>
      </c>
      <c r="I84" s="68" t="str">
        <f>_xlfn.IFNA(VLOOKUP($H84,[1]Répertoire!$A$2:$G$104,2,FALSE),"")</f>
        <v xml:space="preserve">Notre-Dame Enclos             </v>
      </c>
      <c r="J84" s="68" t="str">
        <f>_xlfn.IFNA(VLOOKUP($H84,[1]Répertoire!$A$2:$G$104,6,FALSE),"")</f>
        <v xml:space="preserve">ST OMER                   </v>
      </c>
      <c r="K84" s="68" t="str">
        <f>_xlfn.IFNA(VLOOKUP($H84,[1]Répertoire!$A$2:$G$104,7,FALSE),"")</f>
        <v>ce.0622584X@ac-lille.fr</v>
      </c>
      <c r="L84" s="69" t="s">
        <v>9</v>
      </c>
      <c r="M84" s="69" t="s">
        <v>57</v>
      </c>
      <c r="N84" s="69" t="e">
        <f t="shared" si="18"/>
        <v>#VALUE!</v>
      </c>
      <c r="O84" s="70">
        <f t="shared" ca="1" si="19"/>
        <v>0</v>
      </c>
      <c r="P84" s="71" t="str">
        <f t="shared" ca="1" si="20"/>
        <v>-</v>
      </c>
      <c r="Q84" s="71"/>
      <c r="R84" s="72" t="str">
        <f t="shared" si="21"/>
        <v>_03.jj-08.jj_2584X_Just1</v>
      </c>
      <c r="S84" s="73">
        <v>45171</v>
      </c>
      <c r="T84" s="74"/>
      <c r="U84" s="75"/>
      <c r="V84" s="75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</row>
    <row r="85" spans="1:33" x14ac:dyDescent="0.25">
      <c r="A85" s="62"/>
      <c r="B85" s="63" t="s">
        <v>32</v>
      </c>
      <c r="C85" s="63"/>
      <c r="D85" s="64" t="s">
        <v>155</v>
      </c>
      <c r="E85" s="65">
        <v>65</v>
      </c>
      <c r="F85" s="66">
        <v>45012</v>
      </c>
      <c r="G85" s="66">
        <v>45169</v>
      </c>
      <c r="H85" s="67" t="s">
        <v>40</v>
      </c>
      <c r="I85" s="68" t="str">
        <f>_xlfn.IFNA(VLOOKUP($H85,[1]Répertoire!$A$2:$G$104,2,FALSE),"")</f>
        <v xml:space="preserve">Notre-Dame Enclos             </v>
      </c>
      <c r="J85" s="68" t="str">
        <f>_xlfn.IFNA(VLOOKUP($H85,[1]Répertoire!$A$2:$G$104,6,FALSE),"")</f>
        <v xml:space="preserve">ST OMER                   </v>
      </c>
      <c r="K85" s="68" t="str">
        <f>_xlfn.IFNA(VLOOKUP($H85,[1]Répertoire!$A$2:$G$104,7,FALSE),"")</f>
        <v>ce.0622584X@ac-lille.fr</v>
      </c>
      <c r="L85" s="69" t="s">
        <v>9</v>
      </c>
      <c r="M85" s="69" t="s">
        <v>57</v>
      </c>
      <c r="N85" s="69" t="e">
        <f t="shared" si="18"/>
        <v>#VALUE!</v>
      </c>
      <c r="O85" s="70">
        <f t="shared" ca="1" si="19"/>
        <v>0</v>
      </c>
      <c r="P85" s="71" t="str">
        <f t="shared" ca="1" si="20"/>
        <v>-</v>
      </c>
      <c r="Q85" s="71"/>
      <c r="R85" s="72" t="str">
        <f t="shared" si="21"/>
        <v>_03.jj-08.jj_2584X_Just</v>
      </c>
      <c r="S85" s="73">
        <v>45172</v>
      </c>
      <c r="T85" s="74"/>
      <c r="U85" s="75"/>
      <c r="V85" s="75"/>
      <c r="W85" s="63"/>
      <c r="X85" s="63"/>
      <c r="Y85" s="63"/>
      <c r="Z85" s="63"/>
      <c r="AA85" s="63"/>
      <c r="AB85" s="63"/>
      <c r="AC85" s="63"/>
      <c r="AD85" s="63"/>
      <c r="AE85" s="63"/>
      <c r="AF85" s="63"/>
      <c r="AG85" s="63"/>
    </row>
    <row r="86" spans="1:33" x14ac:dyDescent="0.25">
      <c r="A86" s="62"/>
      <c r="B86" s="63" t="s">
        <v>32</v>
      </c>
      <c r="C86" s="63"/>
      <c r="D86" s="64" t="s">
        <v>156</v>
      </c>
      <c r="E86" s="65">
        <v>66</v>
      </c>
      <c r="F86" s="66">
        <v>45012</v>
      </c>
      <c r="G86" s="66">
        <v>45169</v>
      </c>
      <c r="H86" s="67" t="s">
        <v>40</v>
      </c>
      <c r="I86" s="68" t="str">
        <f>_xlfn.IFNA(VLOOKUP($H86,[1]Répertoire!$A$2:$G$104,2,FALSE),"")</f>
        <v xml:space="preserve">Notre-Dame Enclos             </v>
      </c>
      <c r="J86" s="68" t="str">
        <f>_xlfn.IFNA(VLOOKUP($H86,[1]Répertoire!$A$2:$G$104,6,FALSE),"")</f>
        <v xml:space="preserve">ST OMER                   </v>
      </c>
      <c r="K86" s="68" t="str">
        <f>_xlfn.IFNA(VLOOKUP($H86,[1]Répertoire!$A$2:$G$104,7,FALSE),"")</f>
        <v>ce.0622584X@ac-lille.fr</v>
      </c>
      <c r="L86" s="69" t="s">
        <v>9</v>
      </c>
      <c r="M86" s="69" t="s">
        <v>57</v>
      </c>
      <c r="N86" s="69" t="e">
        <f t="shared" ref="N86:N149" si="22">TEXT(S86,"JJ/MM/AA")</f>
        <v>#VALUE!</v>
      </c>
      <c r="O86" s="70">
        <f t="shared" ref="O86:O149" ca="1" si="23">IF(C86=OFFSET(C86,1,0),IF(DATE(YEAR(S86),MONTH(S86),DAY(S86))&gt;OFFSET(S86,1,0),1,0),0)</f>
        <v>0</v>
      </c>
      <c r="P86" s="71" t="str">
        <f t="shared" ref="P86:P149" ca="1" si="24">IF(F86="","",IF(C86&lt;&gt;OFFSET(C86,1,0),IF(G86&lt;TODAY(),"Prol. ?","-"),"-"))</f>
        <v>-</v>
      </c>
      <c r="Q86" s="71"/>
      <c r="R86" s="72" t="str">
        <f t="shared" ref="R86:R149" si="25">IF(F86="","",IF(C86&amp;"_"&amp;IF(ISBLANK(F86),"",TEXT(F86,"mm.jj")&amp;"-"&amp;TEXT(G86,"mm.jj")&amp;"_"&amp;H86&amp;"_Just")=R85,R85&amp;"1",C86&amp;"_"&amp;IF(ISBLANK(F86),"",TEXT(F86,"mm.jj")&amp;"-"&amp;TEXT(G86,"mm.jj")&amp;"_"&amp;H86&amp;"_Just")))</f>
        <v>_03.jj-08.jj_2584X_Just1</v>
      </c>
      <c r="S86" s="73">
        <v>45173</v>
      </c>
      <c r="T86" s="74"/>
      <c r="U86" s="75"/>
      <c r="V86" s="75"/>
      <c r="W86" s="63"/>
      <c r="X86" s="63"/>
      <c r="Y86" s="63"/>
      <c r="Z86" s="63"/>
      <c r="AA86" s="63"/>
      <c r="AB86" s="63"/>
      <c r="AC86" s="63"/>
      <c r="AD86" s="63"/>
      <c r="AE86" s="63"/>
      <c r="AF86" s="63"/>
      <c r="AG86" s="63"/>
    </row>
    <row r="87" spans="1:33" x14ac:dyDescent="0.25">
      <c r="A87" s="62"/>
      <c r="B87" s="63" t="s">
        <v>32</v>
      </c>
      <c r="C87" s="63"/>
      <c r="D87" s="64" t="s">
        <v>157</v>
      </c>
      <c r="E87" s="65">
        <v>67</v>
      </c>
      <c r="F87" s="66">
        <v>45012</v>
      </c>
      <c r="G87" s="66">
        <v>45169</v>
      </c>
      <c r="H87" s="67" t="s">
        <v>40</v>
      </c>
      <c r="I87" s="68" t="str">
        <f>_xlfn.IFNA(VLOOKUP($H87,[1]Répertoire!$A$2:$G$104,2,FALSE),"")</f>
        <v xml:space="preserve">Notre-Dame Enclos             </v>
      </c>
      <c r="J87" s="68" t="str">
        <f>_xlfn.IFNA(VLOOKUP($H87,[1]Répertoire!$A$2:$G$104,6,FALSE),"")</f>
        <v xml:space="preserve">ST OMER                   </v>
      </c>
      <c r="K87" s="68" t="str">
        <f>_xlfn.IFNA(VLOOKUP($H87,[1]Répertoire!$A$2:$G$104,7,FALSE),"")</f>
        <v>ce.0622584X@ac-lille.fr</v>
      </c>
      <c r="L87" s="69" t="s">
        <v>9</v>
      </c>
      <c r="M87" s="69" t="s">
        <v>57</v>
      </c>
      <c r="N87" s="69" t="e">
        <f t="shared" si="22"/>
        <v>#VALUE!</v>
      </c>
      <c r="O87" s="70">
        <f t="shared" ca="1" si="23"/>
        <v>0</v>
      </c>
      <c r="P87" s="71" t="str">
        <f t="shared" ca="1" si="24"/>
        <v>-</v>
      </c>
      <c r="Q87" s="71"/>
      <c r="R87" s="72" t="str">
        <f t="shared" si="25"/>
        <v>_03.jj-08.jj_2584X_Just</v>
      </c>
      <c r="S87" s="73">
        <v>45174</v>
      </c>
      <c r="T87" s="74"/>
      <c r="U87" s="75"/>
      <c r="V87" s="75"/>
      <c r="W87" s="63"/>
      <c r="X87" s="63"/>
      <c r="Y87" s="63"/>
      <c r="Z87" s="63"/>
      <c r="AA87" s="63"/>
      <c r="AB87" s="63"/>
      <c r="AC87" s="63"/>
      <c r="AD87" s="63"/>
      <c r="AE87" s="63"/>
      <c r="AF87" s="63"/>
      <c r="AG87" s="63"/>
    </row>
    <row r="88" spans="1:33" x14ac:dyDescent="0.25">
      <c r="A88" s="62"/>
      <c r="B88" s="63" t="s">
        <v>32</v>
      </c>
      <c r="C88" s="63"/>
      <c r="D88" s="64" t="s">
        <v>158</v>
      </c>
      <c r="E88" s="65">
        <v>68</v>
      </c>
      <c r="F88" s="66">
        <v>45012</v>
      </c>
      <c r="G88" s="66">
        <v>45169</v>
      </c>
      <c r="H88" s="67" t="s">
        <v>40</v>
      </c>
      <c r="I88" s="68" t="str">
        <f>_xlfn.IFNA(VLOOKUP($H88,[1]Répertoire!$A$2:$G$104,2,FALSE),"")</f>
        <v xml:space="preserve">Notre-Dame Enclos             </v>
      </c>
      <c r="J88" s="68" t="str">
        <f>_xlfn.IFNA(VLOOKUP($H88,[1]Répertoire!$A$2:$G$104,6,FALSE),"")</f>
        <v xml:space="preserve">ST OMER                   </v>
      </c>
      <c r="K88" s="68" t="str">
        <f>_xlfn.IFNA(VLOOKUP($H88,[1]Répertoire!$A$2:$G$104,7,FALSE),"")</f>
        <v>ce.0622584X@ac-lille.fr</v>
      </c>
      <c r="L88" s="69" t="s">
        <v>9</v>
      </c>
      <c r="M88" s="69" t="s">
        <v>57</v>
      </c>
      <c r="N88" s="69" t="e">
        <f t="shared" si="22"/>
        <v>#VALUE!</v>
      </c>
      <c r="O88" s="70">
        <f t="shared" ca="1" si="23"/>
        <v>0</v>
      </c>
      <c r="P88" s="71" t="str">
        <f t="shared" ca="1" si="24"/>
        <v>-</v>
      </c>
      <c r="Q88" s="71"/>
      <c r="R88" s="72" t="str">
        <f t="shared" si="25"/>
        <v>_03.jj-08.jj_2584X_Just1</v>
      </c>
      <c r="S88" s="73">
        <v>45175</v>
      </c>
      <c r="T88" s="74"/>
      <c r="U88" s="75"/>
      <c r="V88" s="75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</row>
    <row r="89" spans="1:33" x14ac:dyDescent="0.25">
      <c r="A89" s="62"/>
      <c r="B89" s="63" t="s">
        <v>32</v>
      </c>
      <c r="C89" s="63"/>
      <c r="D89" s="64" t="s">
        <v>159</v>
      </c>
      <c r="E89" s="65">
        <v>69</v>
      </c>
      <c r="F89" s="66">
        <v>45012</v>
      </c>
      <c r="G89" s="66">
        <v>45169</v>
      </c>
      <c r="H89" s="67" t="s">
        <v>40</v>
      </c>
      <c r="I89" s="68" t="str">
        <f>_xlfn.IFNA(VLOOKUP($H89,[1]Répertoire!$A$2:$G$104,2,FALSE),"")</f>
        <v xml:space="preserve">Notre-Dame Enclos             </v>
      </c>
      <c r="J89" s="68" t="str">
        <f>_xlfn.IFNA(VLOOKUP($H89,[1]Répertoire!$A$2:$G$104,6,FALSE),"")</f>
        <v xml:space="preserve">ST OMER                   </v>
      </c>
      <c r="K89" s="68" t="str">
        <f>_xlfn.IFNA(VLOOKUP($H89,[1]Répertoire!$A$2:$G$104,7,FALSE),"")</f>
        <v>ce.0622584X@ac-lille.fr</v>
      </c>
      <c r="L89" s="69" t="s">
        <v>9</v>
      </c>
      <c r="M89" s="69" t="s">
        <v>57</v>
      </c>
      <c r="N89" s="69" t="e">
        <f t="shared" si="22"/>
        <v>#VALUE!</v>
      </c>
      <c r="O89" s="70">
        <f t="shared" ca="1" si="23"/>
        <v>0</v>
      </c>
      <c r="P89" s="71" t="str">
        <f t="shared" ca="1" si="24"/>
        <v>-</v>
      </c>
      <c r="Q89" s="71"/>
      <c r="R89" s="72" t="str">
        <f t="shared" si="25"/>
        <v>_03.jj-08.jj_2584X_Just</v>
      </c>
      <c r="S89" s="73">
        <v>45176</v>
      </c>
      <c r="T89" s="74"/>
      <c r="U89" s="75"/>
      <c r="V89" s="75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</row>
    <row r="90" spans="1:33" x14ac:dyDescent="0.25">
      <c r="A90" s="62"/>
      <c r="B90" s="63" t="s">
        <v>32</v>
      </c>
      <c r="C90" s="63"/>
      <c r="D90" s="64" t="s">
        <v>160</v>
      </c>
      <c r="E90" s="65">
        <v>70</v>
      </c>
      <c r="F90" s="66">
        <v>45012</v>
      </c>
      <c r="G90" s="66">
        <v>45169</v>
      </c>
      <c r="H90" s="67" t="s">
        <v>40</v>
      </c>
      <c r="I90" s="68" t="str">
        <f>_xlfn.IFNA(VLOOKUP($H90,[1]Répertoire!$A$2:$G$104,2,FALSE),"")</f>
        <v xml:space="preserve">Notre-Dame Enclos             </v>
      </c>
      <c r="J90" s="68" t="str">
        <f>_xlfn.IFNA(VLOOKUP($H90,[1]Répertoire!$A$2:$G$104,6,FALSE),"")</f>
        <v xml:space="preserve">ST OMER                   </v>
      </c>
      <c r="K90" s="68" t="str">
        <f>_xlfn.IFNA(VLOOKUP($H90,[1]Répertoire!$A$2:$G$104,7,FALSE),"")</f>
        <v>ce.0622584X@ac-lille.fr</v>
      </c>
      <c r="L90" s="69" t="s">
        <v>9</v>
      </c>
      <c r="M90" s="69" t="s">
        <v>57</v>
      </c>
      <c r="N90" s="69" t="e">
        <f t="shared" si="22"/>
        <v>#VALUE!</v>
      </c>
      <c r="O90" s="70">
        <f t="shared" ca="1" si="23"/>
        <v>0</v>
      </c>
      <c r="P90" s="71" t="str">
        <f t="shared" ca="1" si="24"/>
        <v>-</v>
      </c>
      <c r="Q90" s="71"/>
      <c r="R90" s="72" t="str">
        <f t="shared" si="25"/>
        <v>_03.jj-08.jj_2584X_Just1</v>
      </c>
      <c r="S90" s="73">
        <v>45177</v>
      </c>
      <c r="T90" s="74"/>
      <c r="U90" s="75"/>
      <c r="V90" s="75"/>
      <c r="W90" s="63"/>
      <c r="X90" s="63"/>
      <c r="Y90" s="63"/>
      <c r="Z90" s="63"/>
      <c r="AA90" s="63"/>
      <c r="AB90" s="63"/>
      <c r="AC90" s="63"/>
      <c r="AD90" s="63"/>
      <c r="AE90" s="63"/>
      <c r="AF90" s="63"/>
      <c r="AG90" s="63"/>
    </row>
    <row r="91" spans="1:33" x14ac:dyDescent="0.25">
      <c r="A91" s="62"/>
      <c r="B91" s="63" t="s">
        <v>32</v>
      </c>
      <c r="C91" s="63"/>
      <c r="D91" s="64" t="s">
        <v>161</v>
      </c>
      <c r="E91" s="65">
        <v>71</v>
      </c>
      <c r="F91" s="66">
        <v>45012</v>
      </c>
      <c r="G91" s="66">
        <v>45169</v>
      </c>
      <c r="H91" s="67" t="s">
        <v>40</v>
      </c>
      <c r="I91" s="68" t="str">
        <f>_xlfn.IFNA(VLOOKUP($H91,[1]Répertoire!$A$2:$G$104,2,FALSE),"")</f>
        <v xml:space="preserve">Notre-Dame Enclos             </v>
      </c>
      <c r="J91" s="68" t="str">
        <f>_xlfn.IFNA(VLOOKUP($H91,[1]Répertoire!$A$2:$G$104,6,FALSE),"")</f>
        <v xml:space="preserve">ST OMER                   </v>
      </c>
      <c r="K91" s="68" t="str">
        <f>_xlfn.IFNA(VLOOKUP($H91,[1]Répertoire!$A$2:$G$104,7,FALSE),"")</f>
        <v>ce.0622584X@ac-lille.fr</v>
      </c>
      <c r="L91" s="69" t="s">
        <v>9</v>
      </c>
      <c r="M91" s="69" t="s">
        <v>57</v>
      </c>
      <c r="N91" s="69" t="e">
        <f t="shared" si="22"/>
        <v>#VALUE!</v>
      </c>
      <c r="O91" s="70">
        <f t="shared" ca="1" si="23"/>
        <v>0</v>
      </c>
      <c r="P91" s="71" t="str">
        <f t="shared" ca="1" si="24"/>
        <v>-</v>
      </c>
      <c r="Q91" s="71"/>
      <c r="R91" s="72" t="str">
        <f t="shared" si="25"/>
        <v>_03.jj-08.jj_2584X_Just</v>
      </c>
      <c r="S91" s="73">
        <v>45178</v>
      </c>
      <c r="T91" s="74"/>
      <c r="U91" s="75"/>
      <c r="V91" s="75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</row>
    <row r="92" spans="1:33" x14ac:dyDescent="0.25">
      <c r="A92" s="62"/>
      <c r="B92" s="63" t="s">
        <v>32</v>
      </c>
      <c r="C92" s="63"/>
      <c r="D92" s="64" t="s">
        <v>162</v>
      </c>
      <c r="E92" s="65">
        <v>72</v>
      </c>
      <c r="F92" s="66">
        <v>45012</v>
      </c>
      <c r="G92" s="66">
        <v>45169</v>
      </c>
      <c r="H92" s="67" t="s">
        <v>40</v>
      </c>
      <c r="I92" s="68" t="str">
        <f>_xlfn.IFNA(VLOOKUP($H92,[1]Répertoire!$A$2:$G$104,2,FALSE),"")</f>
        <v xml:space="preserve">Notre-Dame Enclos             </v>
      </c>
      <c r="J92" s="68" t="str">
        <f>_xlfn.IFNA(VLOOKUP($H92,[1]Répertoire!$A$2:$G$104,6,FALSE),"")</f>
        <v xml:space="preserve">ST OMER                   </v>
      </c>
      <c r="K92" s="68" t="str">
        <f>_xlfn.IFNA(VLOOKUP($H92,[1]Répertoire!$A$2:$G$104,7,FALSE),"")</f>
        <v>ce.0622584X@ac-lille.fr</v>
      </c>
      <c r="L92" s="69" t="s">
        <v>9</v>
      </c>
      <c r="M92" s="69" t="s">
        <v>57</v>
      </c>
      <c r="N92" s="69" t="e">
        <f t="shared" si="22"/>
        <v>#VALUE!</v>
      </c>
      <c r="O92" s="70">
        <f t="shared" ca="1" si="23"/>
        <v>0</v>
      </c>
      <c r="P92" s="71" t="str">
        <f t="shared" ca="1" si="24"/>
        <v>-</v>
      </c>
      <c r="Q92" s="71"/>
      <c r="R92" s="72" t="str">
        <f t="shared" si="25"/>
        <v>_03.jj-08.jj_2584X_Just1</v>
      </c>
      <c r="S92" s="73">
        <v>45179</v>
      </c>
      <c r="T92" s="74"/>
      <c r="U92" s="75"/>
      <c r="V92" s="75"/>
      <c r="W92" s="63"/>
      <c r="X92" s="63"/>
      <c r="Y92" s="63"/>
      <c r="Z92" s="63"/>
      <c r="AA92" s="63"/>
      <c r="AB92" s="63"/>
      <c r="AC92" s="63"/>
      <c r="AD92" s="63"/>
      <c r="AE92" s="63"/>
      <c r="AF92" s="63"/>
      <c r="AG92" s="63"/>
    </row>
    <row r="93" spans="1:33" x14ac:dyDescent="0.25">
      <c r="A93" s="62"/>
      <c r="B93" s="63" t="s">
        <v>32</v>
      </c>
      <c r="C93" s="63"/>
      <c r="D93" s="64" t="s">
        <v>163</v>
      </c>
      <c r="E93" s="65">
        <v>73</v>
      </c>
      <c r="F93" s="66">
        <v>45012</v>
      </c>
      <c r="G93" s="66">
        <v>45169</v>
      </c>
      <c r="H93" s="67" t="s">
        <v>40</v>
      </c>
      <c r="I93" s="68" t="str">
        <f>_xlfn.IFNA(VLOOKUP($H93,[1]Répertoire!$A$2:$G$104,2,FALSE),"")</f>
        <v xml:space="preserve">Notre-Dame Enclos             </v>
      </c>
      <c r="J93" s="68" t="str">
        <f>_xlfn.IFNA(VLOOKUP($H93,[1]Répertoire!$A$2:$G$104,6,FALSE),"")</f>
        <v xml:space="preserve">ST OMER                   </v>
      </c>
      <c r="K93" s="68" t="str">
        <f>_xlfn.IFNA(VLOOKUP($H93,[1]Répertoire!$A$2:$G$104,7,FALSE),"")</f>
        <v>ce.0622584X@ac-lille.fr</v>
      </c>
      <c r="L93" s="69" t="s">
        <v>9</v>
      </c>
      <c r="M93" s="69" t="s">
        <v>57</v>
      </c>
      <c r="N93" s="69" t="e">
        <f t="shared" si="22"/>
        <v>#VALUE!</v>
      </c>
      <c r="O93" s="70">
        <f t="shared" ca="1" si="23"/>
        <v>0</v>
      </c>
      <c r="P93" s="71" t="str">
        <f t="shared" ca="1" si="24"/>
        <v>-</v>
      </c>
      <c r="Q93" s="71"/>
      <c r="R93" s="72" t="str">
        <f t="shared" si="25"/>
        <v>_03.jj-08.jj_2584X_Just</v>
      </c>
      <c r="S93" s="73">
        <v>45180</v>
      </c>
      <c r="T93" s="74"/>
      <c r="U93" s="75"/>
      <c r="V93" s="75"/>
      <c r="W93" s="63"/>
      <c r="X93" s="63"/>
      <c r="Y93" s="63"/>
      <c r="Z93" s="63"/>
      <c r="AA93" s="63"/>
      <c r="AB93" s="63"/>
      <c r="AC93" s="63"/>
      <c r="AD93" s="63"/>
      <c r="AE93" s="63"/>
      <c r="AF93" s="63"/>
      <c r="AG93" s="63"/>
    </row>
    <row r="94" spans="1:33" x14ac:dyDescent="0.25">
      <c r="A94" s="62"/>
      <c r="B94" s="63" t="s">
        <v>32</v>
      </c>
      <c r="C94" s="63"/>
      <c r="D94" s="64" t="s">
        <v>164</v>
      </c>
      <c r="E94" s="65">
        <v>74</v>
      </c>
      <c r="F94" s="66">
        <v>45012</v>
      </c>
      <c r="G94" s="66">
        <v>45169</v>
      </c>
      <c r="H94" s="67" t="s">
        <v>40</v>
      </c>
      <c r="I94" s="68" t="str">
        <f>_xlfn.IFNA(VLOOKUP($H94,[1]Répertoire!$A$2:$G$104,2,FALSE),"")</f>
        <v xml:space="preserve">Notre-Dame Enclos             </v>
      </c>
      <c r="J94" s="68" t="str">
        <f>_xlfn.IFNA(VLOOKUP($H94,[1]Répertoire!$A$2:$G$104,6,FALSE),"")</f>
        <v xml:space="preserve">ST OMER                   </v>
      </c>
      <c r="K94" s="68" t="str">
        <f>_xlfn.IFNA(VLOOKUP($H94,[1]Répertoire!$A$2:$G$104,7,FALSE),"")</f>
        <v>ce.0622584X@ac-lille.fr</v>
      </c>
      <c r="L94" s="69" t="s">
        <v>9</v>
      </c>
      <c r="M94" s="69" t="s">
        <v>57</v>
      </c>
      <c r="N94" s="69" t="e">
        <f t="shared" si="22"/>
        <v>#VALUE!</v>
      </c>
      <c r="O94" s="70">
        <f t="shared" ca="1" si="23"/>
        <v>0</v>
      </c>
      <c r="P94" s="71" t="str">
        <f t="shared" ca="1" si="24"/>
        <v>-</v>
      </c>
      <c r="Q94" s="71"/>
      <c r="R94" s="72" t="str">
        <f t="shared" si="25"/>
        <v>_03.jj-08.jj_2584X_Just1</v>
      </c>
      <c r="S94" s="73">
        <v>45181</v>
      </c>
      <c r="T94" s="74"/>
      <c r="U94" s="75"/>
      <c r="V94" s="75"/>
      <c r="W94" s="63"/>
      <c r="X94" s="63"/>
      <c r="Y94" s="63"/>
      <c r="Z94" s="63"/>
      <c r="AA94" s="63"/>
      <c r="AB94" s="63"/>
      <c r="AC94" s="63"/>
      <c r="AD94" s="63"/>
      <c r="AE94" s="63"/>
      <c r="AF94" s="63"/>
      <c r="AG94" s="63"/>
    </row>
    <row r="95" spans="1:33" x14ac:dyDescent="0.25">
      <c r="A95" s="62"/>
      <c r="B95" s="63" t="s">
        <v>32</v>
      </c>
      <c r="C95" s="63"/>
      <c r="D95" s="64" t="s">
        <v>165</v>
      </c>
      <c r="E95" s="65">
        <v>75</v>
      </c>
      <c r="F95" s="66">
        <v>45012</v>
      </c>
      <c r="G95" s="66">
        <v>45169</v>
      </c>
      <c r="H95" s="67" t="s">
        <v>40</v>
      </c>
      <c r="I95" s="68" t="str">
        <f>_xlfn.IFNA(VLOOKUP($H95,[1]Répertoire!$A$2:$G$104,2,FALSE),"")</f>
        <v xml:space="preserve">Notre-Dame Enclos             </v>
      </c>
      <c r="J95" s="68" t="str">
        <f>_xlfn.IFNA(VLOOKUP($H95,[1]Répertoire!$A$2:$G$104,6,FALSE),"")</f>
        <v xml:space="preserve">ST OMER                   </v>
      </c>
      <c r="K95" s="68" t="str">
        <f>_xlfn.IFNA(VLOOKUP($H95,[1]Répertoire!$A$2:$G$104,7,FALSE),"")</f>
        <v>ce.0622584X@ac-lille.fr</v>
      </c>
      <c r="L95" s="69" t="s">
        <v>9</v>
      </c>
      <c r="M95" s="69" t="s">
        <v>57</v>
      </c>
      <c r="N95" s="69" t="e">
        <f t="shared" si="22"/>
        <v>#VALUE!</v>
      </c>
      <c r="O95" s="70">
        <f t="shared" ca="1" si="23"/>
        <v>0</v>
      </c>
      <c r="P95" s="71" t="str">
        <f t="shared" ca="1" si="24"/>
        <v>-</v>
      </c>
      <c r="Q95" s="71"/>
      <c r="R95" s="72" t="str">
        <f t="shared" si="25"/>
        <v>_03.jj-08.jj_2584X_Just</v>
      </c>
      <c r="S95" s="73">
        <v>45182</v>
      </c>
      <c r="T95" s="74"/>
      <c r="U95" s="75"/>
      <c r="V95" s="75"/>
      <c r="W95" s="63"/>
      <c r="X95" s="63"/>
      <c r="Y95" s="63"/>
      <c r="Z95" s="63"/>
      <c r="AA95" s="63"/>
      <c r="AB95" s="63"/>
      <c r="AC95" s="63"/>
      <c r="AD95" s="63"/>
      <c r="AE95" s="63"/>
      <c r="AF95" s="63"/>
      <c r="AG95" s="63"/>
    </row>
    <row r="96" spans="1:33" x14ac:dyDescent="0.25">
      <c r="A96" s="62"/>
      <c r="B96" s="63" t="s">
        <v>32</v>
      </c>
      <c r="C96" s="63"/>
      <c r="D96" s="64" t="s">
        <v>166</v>
      </c>
      <c r="E96" s="65">
        <v>76</v>
      </c>
      <c r="F96" s="66">
        <v>45012</v>
      </c>
      <c r="G96" s="66">
        <v>45169</v>
      </c>
      <c r="H96" s="67" t="s">
        <v>40</v>
      </c>
      <c r="I96" s="68" t="str">
        <f>_xlfn.IFNA(VLOOKUP($H96,[1]Répertoire!$A$2:$G$104,2,FALSE),"")</f>
        <v xml:space="preserve">Notre-Dame Enclos             </v>
      </c>
      <c r="J96" s="68" t="str">
        <f>_xlfn.IFNA(VLOOKUP($H96,[1]Répertoire!$A$2:$G$104,6,FALSE),"")</f>
        <v xml:space="preserve">ST OMER                   </v>
      </c>
      <c r="K96" s="68" t="str">
        <f>_xlfn.IFNA(VLOOKUP($H96,[1]Répertoire!$A$2:$G$104,7,FALSE),"")</f>
        <v>ce.0622584X@ac-lille.fr</v>
      </c>
      <c r="L96" s="69" t="s">
        <v>9</v>
      </c>
      <c r="M96" s="69" t="s">
        <v>57</v>
      </c>
      <c r="N96" s="69" t="e">
        <f t="shared" si="22"/>
        <v>#VALUE!</v>
      </c>
      <c r="O96" s="70">
        <f t="shared" ca="1" si="23"/>
        <v>0</v>
      </c>
      <c r="P96" s="71" t="str">
        <f t="shared" ca="1" si="24"/>
        <v>-</v>
      </c>
      <c r="Q96" s="71"/>
      <c r="R96" s="72" t="str">
        <f t="shared" si="25"/>
        <v>_03.jj-08.jj_2584X_Just1</v>
      </c>
      <c r="S96" s="73">
        <v>45183</v>
      </c>
      <c r="T96" s="74"/>
      <c r="U96" s="75"/>
      <c r="V96" s="75"/>
      <c r="W96" s="63"/>
      <c r="X96" s="63"/>
      <c r="Y96" s="63"/>
      <c r="Z96" s="63"/>
      <c r="AA96" s="63"/>
      <c r="AB96" s="63"/>
      <c r="AC96" s="63"/>
      <c r="AD96" s="63"/>
      <c r="AE96" s="63"/>
      <c r="AF96" s="63"/>
      <c r="AG96" s="63"/>
    </row>
    <row r="97" spans="1:33" x14ac:dyDescent="0.25">
      <c r="A97" s="62"/>
      <c r="B97" s="63" t="s">
        <v>32</v>
      </c>
      <c r="C97" s="63"/>
      <c r="D97" s="64" t="s">
        <v>167</v>
      </c>
      <c r="E97" s="65">
        <v>77</v>
      </c>
      <c r="F97" s="66">
        <v>45012</v>
      </c>
      <c r="G97" s="66">
        <v>45169</v>
      </c>
      <c r="H97" s="67" t="s">
        <v>40</v>
      </c>
      <c r="I97" s="68" t="str">
        <f>_xlfn.IFNA(VLOOKUP($H97,[1]Répertoire!$A$2:$G$104,2,FALSE),"")</f>
        <v xml:space="preserve">Notre-Dame Enclos             </v>
      </c>
      <c r="J97" s="68" t="str">
        <f>_xlfn.IFNA(VLOOKUP($H97,[1]Répertoire!$A$2:$G$104,6,FALSE),"")</f>
        <v xml:space="preserve">ST OMER                   </v>
      </c>
      <c r="K97" s="68" t="str">
        <f>_xlfn.IFNA(VLOOKUP($H97,[1]Répertoire!$A$2:$G$104,7,FALSE),"")</f>
        <v>ce.0622584X@ac-lille.fr</v>
      </c>
      <c r="L97" s="69" t="s">
        <v>9</v>
      </c>
      <c r="M97" s="69" t="s">
        <v>57</v>
      </c>
      <c r="N97" s="69" t="e">
        <f t="shared" si="22"/>
        <v>#VALUE!</v>
      </c>
      <c r="O97" s="70">
        <f t="shared" ca="1" si="23"/>
        <v>0</v>
      </c>
      <c r="P97" s="71" t="str">
        <f t="shared" ca="1" si="24"/>
        <v>-</v>
      </c>
      <c r="Q97" s="71"/>
      <c r="R97" s="72" t="str">
        <f t="shared" si="25"/>
        <v>_03.jj-08.jj_2584X_Just</v>
      </c>
      <c r="S97" s="73">
        <v>45184</v>
      </c>
      <c r="T97" s="74"/>
      <c r="U97" s="75"/>
      <c r="V97" s="75"/>
      <c r="W97" s="63"/>
      <c r="X97" s="63"/>
      <c r="Y97" s="63"/>
      <c r="Z97" s="63"/>
      <c r="AA97" s="63"/>
      <c r="AB97" s="63"/>
      <c r="AC97" s="63"/>
      <c r="AD97" s="63"/>
      <c r="AE97" s="63"/>
      <c r="AF97" s="63"/>
      <c r="AG97" s="63"/>
    </row>
    <row r="98" spans="1:33" x14ac:dyDescent="0.25">
      <c r="A98" s="62"/>
      <c r="B98" s="63" t="s">
        <v>32</v>
      </c>
      <c r="C98" s="63"/>
      <c r="D98" s="64" t="s">
        <v>168</v>
      </c>
      <c r="E98" s="65">
        <v>78</v>
      </c>
      <c r="F98" s="66">
        <v>45012</v>
      </c>
      <c r="G98" s="66">
        <v>45169</v>
      </c>
      <c r="H98" s="67" t="s">
        <v>40</v>
      </c>
      <c r="I98" s="68" t="str">
        <f>_xlfn.IFNA(VLOOKUP($H98,[1]Répertoire!$A$2:$G$104,2,FALSE),"")</f>
        <v xml:space="preserve">Notre-Dame Enclos             </v>
      </c>
      <c r="J98" s="68" t="str">
        <f>_xlfn.IFNA(VLOOKUP($H98,[1]Répertoire!$A$2:$G$104,6,FALSE),"")</f>
        <v xml:space="preserve">ST OMER                   </v>
      </c>
      <c r="K98" s="68" t="str">
        <f>_xlfn.IFNA(VLOOKUP($H98,[1]Répertoire!$A$2:$G$104,7,FALSE),"")</f>
        <v>ce.0622584X@ac-lille.fr</v>
      </c>
      <c r="L98" s="69" t="s">
        <v>9</v>
      </c>
      <c r="M98" s="69" t="s">
        <v>57</v>
      </c>
      <c r="N98" s="69" t="e">
        <f t="shared" si="22"/>
        <v>#VALUE!</v>
      </c>
      <c r="O98" s="70">
        <f t="shared" ca="1" si="23"/>
        <v>0</v>
      </c>
      <c r="P98" s="71" t="str">
        <f t="shared" ca="1" si="24"/>
        <v>-</v>
      </c>
      <c r="Q98" s="71"/>
      <c r="R98" s="72" t="str">
        <f t="shared" si="25"/>
        <v>_03.jj-08.jj_2584X_Just1</v>
      </c>
      <c r="S98" s="73">
        <v>45185</v>
      </c>
      <c r="T98" s="74"/>
      <c r="U98" s="75"/>
      <c r="V98" s="75"/>
      <c r="W98" s="63"/>
      <c r="X98" s="63"/>
      <c r="Y98" s="63"/>
      <c r="Z98" s="63"/>
      <c r="AA98" s="63"/>
      <c r="AB98" s="63"/>
      <c r="AC98" s="63"/>
      <c r="AD98" s="63"/>
      <c r="AE98" s="63"/>
      <c r="AF98" s="63"/>
      <c r="AG98" s="63"/>
    </row>
    <row r="99" spans="1:33" x14ac:dyDescent="0.25">
      <c r="A99" s="62"/>
      <c r="B99" s="63" t="s">
        <v>32</v>
      </c>
      <c r="C99" s="63"/>
      <c r="D99" s="64" t="s">
        <v>169</v>
      </c>
      <c r="E99" s="65">
        <v>79</v>
      </c>
      <c r="F99" s="66">
        <v>45012</v>
      </c>
      <c r="G99" s="66">
        <v>45169</v>
      </c>
      <c r="H99" s="67" t="s">
        <v>40</v>
      </c>
      <c r="I99" s="68" t="str">
        <f>_xlfn.IFNA(VLOOKUP($H99,[1]Répertoire!$A$2:$G$104,2,FALSE),"")</f>
        <v xml:space="preserve">Notre-Dame Enclos             </v>
      </c>
      <c r="J99" s="68" t="str">
        <f>_xlfn.IFNA(VLOOKUP($H99,[1]Répertoire!$A$2:$G$104,6,FALSE),"")</f>
        <v xml:space="preserve">ST OMER                   </v>
      </c>
      <c r="K99" s="68" t="str">
        <f>_xlfn.IFNA(VLOOKUP($H99,[1]Répertoire!$A$2:$G$104,7,FALSE),"")</f>
        <v>ce.0622584X@ac-lille.fr</v>
      </c>
      <c r="L99" s="69" t="s">
        <v>9</v>
      </c>
      <c r="M99" s="69" t="s">
        <v>57</v>
      </c>
      <c r="N99" s="69" t="e">
        <f t="shared" si="22"/>
        <v>#VALUE!</v>
      </c>
      <c r="O99" s="70">
        <f t="shared" ca="1" si="23"/>
        <v>0</v>
      </c>
      <c r="P99" s="71" t="str">
        <f t="shared" ca="1" si="24"/>
        <v>-</v>
      </c>
      <c r="Q99" s="71"/>
      <c r="R99" s="72" t="str">
        <f t="shared" si="25"/>
        <v>_03.jj-08.jj_2584X_Just</v>
      </c>
      <c r="S99" s="73">
        <v>45186</v>
      </c>
      <c r="T99" s="74"/>
      <c r="U99" s="75"/>
      <c r="V99" s="75"/>
      <c r="W99" s="63"/>
      <c r="X99" s="63"/>
      <c r="Y99" s="63"/>
      <c r="Z99" s="63"/>
      <c r="AA99" s="63"/>
      <c r="AB99" s="63"/>
      <c r="AC99" s="63"/>
      <c r="AD99" s="63"/>
      <c r="AE99" s="63"/>
      <c r="AF99" s="63"/>
      <c r="AG99" s="63"/>
    </row>
    <row r="100" spans="1:33" x14ac:dyDescent="0.25">
      <c r="A100" s="62"/>
      <c r="B100" s="63" t="s">
        <v>32</v>
      </c>
      <c r="C100" s="63"/>
      <c r="D100" s="64" t="s">
        <v>170</v>
      </c>
      <c r="E100" s="65">
        <v>80</v>
      </c>
      <c r="F100" s="66">
        <v>45012</v>
      </c>
      <c r="G100" s="66">
        <v>45169</v>
      </c>
      <c r="H100" s="67" t="s">
        <v>40</v>
      </c>
      <c r="I100" s="68" t="str">
        <f>_xlfn.IFNA(VLOOKUP($H100,[1]Répertoire!$A$2:$G$104,2,FALSE),"")</f>
        <v xml:space="preserve">Notre-Dame Enclos             </v>
      </c>
      <c r="J100" s="68" t="str">
        <f>_xlfn.IFNA(VLOOKUP($H100,[1]Répertoire!$A$2:$G$104,6,FALSE),"")</f>
        <v xml:space="preserve">ST OMER                   </v>
      </c>
      <c r="K100" s="68" t="str">
        <f>_xlfn.IFNA(VLOOKUP($H100,[1]Répertoire!$A$2:$G$104,7,FALSE),"")</f>
        <v>ce.0622584X@ac-lille.fr</v>
      </c>
      <c r="L100" s="69" t="s">
        <v>9</v>
      </c>
      <c r="M100" s="69" t="s">
        <v>57</v>
      </c>
      <c r="N100" s="69" t="e">
        <f t="shared" si="22"/>
        <v>#VALUE!</v>
      </c>
      <c r="O100" s="70">
        <f t="shared" ca="1" si="23"/>
        <v>0</v>
      </c>
      <c r="P100" s="71" t="str">
        <f t="shared" ca="1" si="24"/>
        <v>-</v>
      </c>
      <c r="Q100" s="71"/>
      <c r="R100" s="72" t="str">
        <f t="shared" si="25"/>
        <v>_03.jj-08.jj_2584X_Just1</v>
      </c>
      <c r="S100" s="73">
        <v>45187</v>
      </c>
      <c r="T100" s="74"/>
      <c r="U100" s="75"/>
      <c r="V100" s="75"/>
      <c r="W100" s="63"/>
      <c r="X100" s="63"/>
      <c r="Y100" s="63"/>
      <c r="Z100" s="63"/>
      <c r="AA100" s="63"/>
      <c r="AB100" s="63"/>
      <c r="AC100" s="63"/>
      <c r="AD100" s="63"/>
      <c r="AE100" s="63"/>
      <c r="AF100" s="63"/>
      <c r="AG100" s="63"/>
    </row>
    <row r="101" spans="1:33" x14ac:dyDescent="0.25">
      <c r="A101" s="62"/>
      <c r="B101" s="63" t="s">
        <v>32</v>
      </c>
      <c r="C101" s="63"/>
      <c r="D101" s="64" t="s">
        <v>171</v>
      </c>
      <c r="E101" s="65">
        <v>81</v>
      </c>
      <c r="F101" s="66">
        <v>45012</v>
      </c>
      <c r="G101" s="66">
        <v>45169</v>
      </c>
      <c r="H101" s="67" t="s">
        <v>40</v>
      </c>
      <c r="I101" s="68" t="str">
        <f>_xlfn.IFNA(VLOOKUP($H101,[1]Répertoire!$A$2:$G$104,2,FALSE),"")</f>
        <v xml:space="preserve">Notre-Dame Enclos             </v>
      </c>
      <c r="J101" s="68" t="str">
        <f>_xlfn.IFNA(VLOOKUP($H101,[1]Répertoire!$A$2:$G$104,6,FALSE),"")</f>
        <v xml:space="preserve">ST OMER                   </v>
      </c>
      <c r="K101" s="68" t="str">
        <f>_xlfn.IFNA(VLOOKUP($H101,[1]Répertoire!$A$2:$G$104,7,FALSE),"")</f>
        <v>ce.0622584X@ac-lille.fr</v>
      </c>
      <c r="L101" s="69" t="s">
        <v>9</v>
      </c>
      <c r="M101" s="69" t="s">
        <v>57</v>
      </c>
      <c r="N101" s="69" t="e">
        <f t="shared" si="22"/>
        <v>#VALUE!</v>
      </c>
      <c r="O101" s="70">
        <f t="shared" ca="1" si="23"/>
        <v>0</v>
      </c>
      <c r="P101" s="71" t="str">
        <f t="shared" ca="1" si="24"/>
        <v>-</v>
      </c>
      <c r="Q101" s="71"/>
      <c r="R101" s="72" t="str">
        <f t="shared" si="25"/>
        <v>_03.jj-08.jj_2584X_Just</v>
      </c>
      <c r="S101" s="73">
        <v>45188</v>
      </c>
      <c r="T101" s="74"/>
      <c r="U101" s="75"/>
      <c r="V101" s="75"/>
      <c r="W101" s="63"/>
      <c r="X101" s="63"/>
      <c r="Y101" s="63"/>
      <c r="Z101" s="63"/>
      <c r="AA101" s="63"/>
      <c r="AB101" s="63"/>
      <c r="AC101" s="63"/>
      <c r="AD101" s="63"/>
      <c r="AE101" s="63"/>
      <c r="AF101" s="63"/>
      <c r="AG101" s="63"/>
    </row>
    <row r="102" spans="1:33" x14ac:dyDescent="0.25">
      <c r="A102" s="62"/>
      <c r="B102" s="63" t="s">
        <v>32</v>
      </c>
      <c r="C102" s="63"/>
      <c r="D102" s="64" t="s">
        <v>172</v>
      </c>
      <c r="E102" s="65">
        <v>82</v>
      </c>
      <c r="F102" s="66">
        <v>45012</v>
      </c>
      <c r="G102" s="66">
        <v>45169</v>
      </c>
      <c r="H102" s="67" t="s">
        <v>40</v>
      </c>
      <c r="I102" s="68" t="str">
        <f>_xlfn.IFNA(VLOOKUP($H102,[1]Répertoire!$A$2:$G$104,2,FALSE),"")</f>
        <v xml:space="preserve">Notre-Dame Enclos             </v>
      </c>
      <c r="J102" s="68" t="str">
        <f>_xlfn.IFNA(VLOOKUP($H102,[1]Répertoire!$A$2:$G$104,6,FALSE),"")</f>
        <v xml:space="preserve">ST OMER                   </v>
      </c>
      <c r="K102" s="68" t="str">
        <f>_xlfn.IFNA(VLOOKUP($H102,[1]Répertoire!$A$2:$G$104,7,FALSE),"")</f>
        <v>ce.0622584X@ac-lille.fr</v>
      </c>
      <c r="L102" s="69" t="s">
        <v>9</v>
      </c>
      <c r="M102" s="69" t="s">
        <v>57</v>
      </c>
      <c r="N102" s="69" t="e">
        <f t="shared" si="22"/>
        <v>#VALUE!</v>
      </c>
      <c r="O102" s="70">
        <f t="shared" ca="1" si="23"/>
        <v>0</v>
      </c>
      <c r="P102" s="71" t="str">
        <f t="shared" ca="1" si="24"/>
        <v>-</v>
      </c>
      <c r="Q102" s="71"/>
      <c r="R102" s="72" t="str">
        <f t="shared" si="25"/>
        <v>_03.jj-08.jj_2584X_Just1</v>
      </c>
      <c r="S102" s="73">
        <v>45189</v>
      </c>
      <c r="T102" s="74"/>
      <c r="U102" s="75"/>
      <c r="V102" s="75"/>
      <c r="W102" s="63"/>
      <c r="X102" s="63"/>
      <c r="Y102" s="63"/>
      <c r="Z102" s="63"/>
      <c r="AA102" s="63"/>
      <c r="AB102" s="63"/>
      <c r="AC102" s="63"/>
      <c r="AD102" s="63"/>
      <c r="AE102" s="63"/>
      <c r="AF102" s="63"/>
      <c r="AG102" s="63"/>
    </row>
    <row r="103" spans="1:33" x14ac:dyDescent="0.25">
      <c r="A103" s="62"/>
      <c r="B103" s="63" t="s">
        <v>32</v>
      </c>
      <c r="C103" s="63"/>
      <c r="D103" s="64" t="s">
        <v>173</v>
      </c>
      <c r="E103" s="65">
        <v>83</v>
      </c>
      <c r="F103" s="66">
        <v>45012</v>
      </c>
      <c r="G103" s="66">
        <v>45169</v>
      </c>
      <c r="H103" s="67" t="s">
        <v>40</v>
      </c>
      <c r="I103" s="68" t="str">
        <f>_xlfn.IFNA(VLOOKUP($H103,[1]Répertoire!$A$2:$G$104,2,FALSE),"")</f>
        <v xml:space="preserve">Notre-Dame Enclos             </v>
      </c>
      <c r="J103" s="68" t="str">
        <f>_xlfn.IFNA(VLOOKUP($H103,[1]Répertoire!$A$2:$G$104,6,FALSE),"")</f>
        <v xml:space="preserve">ST OMER                   </v>
      </c>
      <c r="K103" s="68" t="str">
        <f>_xlfn.IFNA(VLOOKUP($H103,[1]Répertoire!$A$2:$G$104,7,FALSE),"")</f>
        <v>ce.0622584X@ac-lille.fr</v>
      </c>
      <c r="L103" s="69" t="s">
        <v>9</v>
      </c>
      <c r="M103" s="69" t="s">
        <v>57</v>
      </c>
      <c r="N103" s="69" t="e">
        <f t="shared" si="22"/>
        <v>#VALUE!</v>
      </c>
      <c r="O103" s="70">
        <f t="shared" ca="1" si="23"/>
        <v>0</v>
      </c>
      <c r="P103" s="71" t="str">
        <f t="shared" ca="1" si="24"/>
        <v>-</v>
      </c>
      <c r="Q103" s="71"/>
      <c r="R103" s="72" t="str">
        <f t="shared" si="25"/>
        <v>_03.jj-08.jj_2584X_Just</v>
      </c>
      <c r="S103" s="73">
        <v>45190</v>
      </c>
      <c r="T103" s="74"/>
      <c r="U103" s="75"/>
      <c r="V103" s="75"/>
      <c r="W103" s="63"/>
      <c r="X103" s="63"/>
      <c r="Y103" s="63"/>
      <c r="Z103" s="63"/>
      <c r="AA103" s="63"/>
      <c r="AB103" s="63"/>
      <c r="AC103" s="63"/>
      <c r="AD103" s="63"/>
      <c r="AE103" s="63"/>
      <c r="AF103" s="63"/>
      <c r="AG103" s="63"/>
    </row>
    <row r="104" spans="1:33" x14ac:dyDescent="0.25">
      <c r="A104" s="62"/>
      <c r="B104" s="63" t="s">
        <v>32</v>
      </c>
      <c r="C104" s="63"/>
      <c r="D104" s="64" t="s">
        <v>174</v>
      </c>
      <c r="E104" s="65">
        <v>84</v>
      </c>
      <c r="F104" s="66">
        <v>45012</v>
      </c>
      <c r="G104" s="66">
        <v>45169</v>
      </c>
      <c r="H104" s="67" t="s">
        <v>40</v>
      </c>
      <c r="I104" s="68" t="str">
        <f>_xlfn.IFNA(VLOOKUP($H104,[1]Répertoire!$A$2:$G$104,2,FALSE),"")</f>
        <v xml:space="preserve">Notre-Dame Enclos             </v>
      </c>
      <c r="J104" s="68" t="str">
        <f>_xlfn.IFNA(VLOOKUP($H104,[1]Répertoire!$A$2:$G$104,6,FALSE),"")</f>
        <v xml:space="preserve">ST OMER                   </v>
      </c>
      <c r="K104" s="68" t="str">
        <f>_xlfn.IFNA(VLOOKUP($H104,[1]Répertoire!$A$2:$G$104,7,FALSE),"")</f>
        <v>ce.0622584X@ac-lille.fr</v>
      </c>
      <c r="L104" s="69" t="s">
        <v>9</v>
      </c>
      <c r="M104" s="69" t="s">
        <v>57</v>
      </c>
      <c r="N104" s="69" t="e">
        <f t="shared" si="22"/>
        <v>#VALUE!</v>
      </c>
      <c r="O104" s="70">
        <f t="shared" ca="1" si="23"/>
        <v>0</v>
      </c>
      <c r="P104" s="71" t="str">
        <f t="shared" ca="1" si="24"/>
        <v>-</v>
      </c>
      <c r="Q104" s="71"/>
      <c r="R104" s="72" t="str">
        <f t="shared" si="25"/>
        <v>_03.jj-08.jj_2584X_Just1</v>
      </c>
      <c r="S104" s="73">
        <v>45191</v>
      </c>
      <c r="T104" s="74"/>
      <c r="U104" s="75"/>
      <c r="V104" s="75"/>
      <c r="W104" s="63"/>
      <c r="X104" s="63"/>
      <c r="Y104" s="63"/>
      <c r="Z104" s="63"/>
      <c r="AA104" s="63"/>
      <c r="AB104" s="63"/>
      <c r="AC104" s="63"/>
      <c r="AD104" s="63"/>
      <c r="AE104" s="63"/>
      <c r="AF104" s="63"/>
      <c r="AG104" s="63"/>
    </row>
    <row r="105" spans="1:33" x14ac:dyDescent="0.25">
      <c r="A105" s="62"/>
      <c r="B105" s="63" t="s">
        <v>32</v>
      </c>
      <c r="C105" s="63"/>
      <c r="D105" s="64" t="s">
        <v>175</v>
      </c>
      <c r="E105" s="65">
        <v>85</v>
      </c>
      <c r="F105" s="66">
        <v>45012</v>
      </c>
      <c r="G105" s="66">
        <v>45169</v>
      </c>
      <c r="H105" s="67" t="s">
        <v>40</v>
      </c>
      <c r="I105" s="68" t="str">
        <f>_xlfn.IFNA(VLOOKUP($H105,[1]Répertoire!$A$2:$G$104,2,FALSE),"")</f>
        <v xml:space="preserve">Notre-Dame Enclos             </v>
      </c>
      <c r="J105" s="68" t="str">
        <f>_xlfn.IFNA(VLOOKUP($H105,[1]Répertoire!$A$2:$G$104,6,FALSE),"")</f>
        <v xml:space="preserve">ST OMER                   </v>
      </c>
      <c r="K105" s="68" t="str">
        <f>_xlfn.IFNA(VLOOKUP($H105,[1]Répertoire!$A$2:$G$104,7,FALSE),"")</f>
        <v>ce.0622584X@ac-lille.fr</v>
      </c>
      <c r="L105" s="69" t="s">
        <v>9</v>
      </c>
      <c r="M105" s="69" t="s">
        <v>57</v>
      </c>
      <c r="N105" s="69" t="e">
        <f t="shared" si="22"/>
        <v>#VALUE!</v>
      </c>
      <c r="O105" s="70">
        <f t="shared" ca="1" si="23"/>
        <v>0</v>
      </c>
      <c r="P105" s="71" t="str">
        <f t="shared" ca="1" si="24"/>
        <v>-</v>
      </c>
      <c r="Q105" s="71"/>
      <c r="R105" s="72" t="str">
        <f t="shared" si="25"/>
        <v>_03.jj-08.jj_2584X_Just</v>
      </c>
      <c r="S105" s="73">
        <v>45192</v>
      </c>
      <c r="T105" s="74"/>
      <c r="U105" s="75"/>
      <c r="V105" s="75"/>
      <c r="W105" s="63"/>
      <c r="X105" s="63"/>
      <c r="Y105" s="63"/>
      <c r="Z105" s="63"/>
      <c r="AA105" s="63"/>
      <c r="AB105" s="63"/>
      <c r="AC105" s="63"/>
      <c r="AD105" s="63"/>
      <c r="AE105" s="63"/>
      <c r="AF105" s="63"/>
      <c r="AG105" s="63"/>
    </row>
    <row r="106" spans="1:33" x14ac:dyDescent="0.25">
      <c r="A106" s="62"/>
      <c r="B106" s="63" t="s">
        <v>32</v>
      </c>
      <c r="C106" s="63"/>
      <c r="D106" s="64" t="s">
        <v>176</v>
      </c>
      <c r="E106" s="65">
        <v>86</v>
      </c>
      <c r="F106" s="66">
        <v>45012</v>
      </c>
      <c r="G106" s="66">
        <v>45169</v>
      </c>
      <c r="H106" s="67" t="s">
        <v>40</v>
      </c>
      <c r="I106" s="68" t="str">
        <f>_xlfn.IFNA(VLOOKUP($H106,[1]Répertoire!$A$2:$G$104,2,FALSE),"")</f>
        <v xml:space="preserve">Notre-Dame Enclos             </v>
      </c>
      <c r="J106" s="68" t="str">
        <f>_xlfn.IFNA(VLOOKUP($H106,[1]Répertoire!$A$2:$G$104,6,FALSE),"")</f>
        <v xml:space="preserve">ST OMER                   </v>
      </c>
      <c r="K106" s="68" t="str">
        <f>_xlfn.IFNA(VLOOKUP($H106,[1]Répertoire!$A$2:$G$104,7,FALSE),"")</f>
        <v>ce.0622584X@ac-lille.fr</v>
      </c>
      <c r="L106" s="69" t="s">
        <v>9</v>
      </c>
      <c r="M106" s="69" t="s">
        <v>57</v>
      </c>
      <c r="N106" s="69" t="e">
        <f t="shared" si="22"/>
        <v>#VALUE!</v>
      </c>
      <c r="O106" s="70">
        <f t="shared" ca="1" si="23"/>
        <v>0</v>
      </c>
      <c r="P106" s="71" t="str">
        <f t="shared" ca="1" si="24"/>
        <v>-</v>
      </c>
      <c r="Q106" s="71"/>
      <c r="R106" s="72" t="str">
        <f t="shared" si="25"/>
        <v>_03.jj-08.jj_2584X_Just1</v>
      </c>
      <c r="S106" s="73">
        <v>45193</v>
      </c>
      <c r="T106" s="74"/>
      <c r="U106" s="75"/>
      <c r="V106" s="75"/>
      <c r="W106" s="63"/>
      <c r="X106" s="63"/>
      <c r="Y106" s="63"/>
      <c r="Z106" s="63"/>
      <c r="AA106" s="63"/>
      <c r="AB106" s="63"/>
      <c r="AC106" s="63"/>
      <c r="AD106" s="63"/>
      <c r="AE106" s="63"/>
      <c r="AF106" s="63"/>
      <c r="AG106" s="63"/>
    </row>
    <row r="107" spans="1:33" x14ac:dyDescent="0.25">
      <c r="A107" s="62"/>
      <c r="B107" s="63" t="s">
        <v>32</v>
      </c>
      <c r="C107" s="63"/>
      <c r="D107" s="64" t="s">
        <v>177</v>
      </c>
      <c r="E107" s="65">
        <v>87</v>
      </c>
      <c r="F107" s="66">
        <v>45012</v>
      </c>
      <c r="G107" s="66">
        <v>45169</v>
      </c>
      <c r="H107" s="67" t="s">
        <v>40</v>
      </c>
      <c r="I107" s="68" t="str">
        <f>_xlfn.IFNA(VLOOKUP($H107,[1]Répertoire!$A$2:$G$104,2,FALSE),"")</f>
        <v xml:space="preserve">Notre-Dame Enclos             </v>
      </c>
      <c r="J107" s="68" t="str">
        <f>_xlfn.IFNA(VLOOKUP($H107,[1]Répertoire!$A$2:$G$104,6,FALSE),"")</f>
        <v xml:space="preserve">ST OMER                   </v>
      </c>
      <c r="K107" s="68" t="str">
        <f>_xlfn.IFNA(VLOOKUP($H107,[1]Répertoire!$A$2:$G$104,7,FALSE),"")</f>
        <v>ce.0622584X@ac-lille.fr</v>
      </c>
      <c r="L107" s="69" t="s">
        <v>9</v>
      </c>
      <c r="M107" s="69" t="s">
        <v>57</v>
      </c>
      <c r="N107" s="69" t="e">
        <f t="shared" si="22"/>
        <v>#VALUE!</v>
      </c>
      <c r="O107" s="70">
        <f t="shared" ca="1" si="23"/>
        <v>0</v>
      </c>
      <c r="P107" s="71" t="str">
        <f t="shared" ca="1" si="24"/>
        <v>-</v>
      </c>
      <c r="Q107" s="71"/>
      <c r="R107" s="72" t="str">
        <f t="shared" si="25"/>
        <v>_03.jj-08.jj_2584X_Just</v>
      </c>
      <c r="S107" s="73">
        <v>45194</v>
      </c>
      <c r="T107" s="74"/>
      <c r="U107" s="75"/>
      <c r="V107" s="75"/>
      <c r="W107" s="63"/>
      <c r="X107" s="63"/>
      <c r="Y107" s="63"/>
      <c r="Z107" s="63"/>
      <c r="AA107" s="63"/>
      <c r="AB107" s="63"/>
      <c r="AC107" s="63"/>
      <c r="AD107" s="63"/>
      <c r="AE107" s="63"/>
      <c r="AF107" s="63"/>
      <c r="AG107" s="63"/>
    </row>
    <row r="108" spans="1:33" x14ac:dyDescent="0.25">
      <c r="A108" s="62"/>
      <c r="B108" s="63" t="s">
        <v>32</v>
      </c>
      <c r="C108" s="63"/>
      <c r="D108" s="64" t="s">
        <v>178</v>
      </c>
      <c r="E108" s="65">
        <v>88</v>
      </c>
      <c r="F108" s="66">
        <v>45012</v>
      </c>
      <c r="G108" s="66">
        <v>45169</v>
      </c>
      <c r="H108" s="67" t="s">
        <v>40</v>
      </c>
      <c r="I108" s="68" t="str">
        <f>_xlfn.IFNA(VLOOKUP($H108,[1]Répertoire!$A$2:$G$104,2,FALSE),"")</f>
        <v xml:space="preserve">Notre-Dame Enclos             </v>
      </c>
      <c r="J108" s="68" t="str">
        <f>_xlfn.IFNA(VLOOKUP($H108,[1]Répertoire!$A$2:$G$104,6,FALSE),"")</f>
        <v xml:space="preserve">ST OMER                   </v>
      </c>
      <c r="K108" s="68" t="str">
        <f>_xlfn.IFNA(VLOOKUP($H108,[1]Répertoire!$A$2:$G$104,7,FALSE),"")</f>
        <v>ce.0622584X@ac-lille.fr</v>
      </c>
      <c r="L108" s="69" t="s">
        <v>9</v>
      </c>
      <c r="M108" s="69" t="s">
        <v>57</v>
      </c>
      <c r="N108" s="69" t="e">
        <f t="shared" si="22"/>
        <v>#VALUE!</v>
      </c>
      <c r="O108" s="70">
        <f t="shared" ca="1" si="23"/>
        <v>0</v>
      </c>
      <c r="P108" s="71" t="str">
        <f t="shared" ca="1" si="24"/>
        <v>-</v>
      </c>
      <c r="Q108" s="71"/>
      <c r="R108" s="72" t="str">
        <f t="shared" si="25"/>
        <v>_03.jj-08.jj_2584X_Just1</v>
      </c>
      <c r="S108" s="73">
        <v>45195</v>
      </c>
      <c r="T108" s="74"/>
      <c r="U108" s="75"/>
      <c r="V108" s="75"/>
      <c r="W108" s="63"/>
      <c r="X108" s="63"/>
      <c r="Y108" s="63"/>
      <c r="Z108" s="63"/>
      <c r="AA108" s="63"/>
      <c r="AB108" s="63"/>
      <c r="AC108" s="63"/>
      <c r="AD108" s="63"/>
      <c r="AE108" s="63"/>
      <c r="AF108" s="63"/>
      <c r="AG108" s="63"/>
    </row>
    <row r="109" spans="1:33" x14ac:dyDescent="0.25">
      <c r="A109" s="62"/>
      <c r="B109" s="63" t="s">
        <v>32</v>
      </c>
      <c r="C109" s="63"/>
      <c r="D109" s="64" t="s">
        <v>179</v>
      </c>
      <c r="E109" s="65">
        <v>89</v>
      </c>
      <c r="F109" s="66">
        <v>45012</v>
      </c>
      <c r="G109" s="66">
        <v>45169</v>
      </c>
      <c r="H109" s="67" t="s">
        <v>40</v>
      </c>
      <c r="I109" s="68" t="str">
        <f>_xlfn.IFNA(VLOOKUP($H109,[1]Répertoire!$A$2:$G$104,2,FALSE),"")</f>
        <v xml:space="preserve">Notre-Dame Enclos             </v>
      </c>
      <c r="J109" s="68" t="str">
        <f>_xlfn.IFNA(VLOOKUP($H109,[1]Répertoire!$A$2:$G$104,6,FALSE),"")</f>
        <v xml:space="preserve">ST OMER                   </v>
      </c>
      <c r="K109" s="68" t="str">
        <f>_xlfn.IFNA(VLOOKUP($H109,[1]Répertoire!$A$2:$G$104,7,FALSE),"")</f>
        <v>ce.0622584X@ac-lille.fr</v>
      </c>
      <c r="L109" s="69" t="s">
        <v>9</v>
      </c>
      <c r="M109" s="69" t="s">
        <v>57</v>
      </c>
      <c r="N109" s="69" t="e">
        <f t="shared" si="22"/>
        <v>#VALUE!</v>
      </c>
      <c r="O109" s="70">
        <f t="shared" ca="1" si="23"/>
        <v>0</v>
      </c>
      <c r="P109" s="71" t="str">
        <f t="shared" ca="1" si="24"/>
        <v>-</v>
      </c>
      <c r="Q109" s="71"/>
      <c r="R109" s="72" t="str">
        <f t="shared" si="25"/>
        <v>_03.jj-08.jj_2584X_Just</v>
      </c>
      <c r="S109" s="73">
        <v>45196</v>
      </c>
      <c r="T109" s="74"/>
      <c r="U109" s="75"/>
      <c r="V109" s="75"/>
      <c r="W109" s="63"/>
      <c r="X109" s="63"/>
      <c r="Y109" s="63"/>
      <c r="Z109" s="63"/>
      <c r="AA109" s="63"/>
      <c r="AB109" s="63"/>
      <c r="AC109" s="63"/>
      <c r="AD109" s="63"/>
      <c r="AE109" s="63"/>
      <c r="AF109" s="63"/>
      <c r="AG109" s="63"/>
    </row>
    <row r="110" spans="1:33" x14ac:dyDescent="0.25">
      <c r="A110" s="62"/>
      <c r="B110" s="63" t="s">
        <v>32</v>
      </c>
      <c r="C110" s="63"/>
      <c r="D110" s="64" t="s">
        <v>180</v>
      </c>
      <c r="E110" s="65">
        <v>90</v>
      </c>
      <c r="F110" s="66">
        <v>45012</v>
      </c>
      <c r="G110" s="66">
        <v>45169</v>
      </c>
      <c r="H110" s="67" t="s">
        <v>40</v>
      </c>
      <c r="I110" s="68" t="str">
        <f>_xlfn.IFNA(VLOOKUP($H110,[1]Répertoire!$A$2:$G$104,2,FALSE),"")</f>
        <v xml:space="preserve">Notre-Dame Enclos             </v>
      </c>
      <c r="J110" s="68" t="str">
        <f>_xlfn.IFNA(VLOOKUP($H110,[1]Répertoire!$A$2:$G$104,6,FALSE),"")</f>
        <v xml:space="preserve">ST OMER                   </v>
      </c>
      <c r="K110" s="68" t="str">
        <f>_xlfn.IFNA(VLOOKUP($H110,[1]Répertoire!$A$2:$G$104,7,FALSE),"")</f>
        <v>ce.0622584X@ac-lille.fr</v>
      </c>
      <c r="L110" s="69" t="s">
        <v>9</v>
      </c>
      <c r="M110" s="69" t="s">
        <v>57</v>
      </c>
      <c r="N110" s="69" t="e">
        <f t="shared" si="22"/>
        <v>#VALUE!</v>
      </c>
      <c r="O110" s="70">
        <f t="shared" ca="1" si="23"/>
        <v>0</v>
      </c>
      <c r="P110" s="71" t="str">
        <f t="shared" ca="1" si="24"/>
        <v>-</v>
      </c>
      <c r="Q110" s="71"/>
      <c r="R110" s="72" t="str">
        <f t="shared" si="25"/>
        <v>_03.jj-08.jj_2584X_Just1</v>
      </c>
      <c r="S110" s="73">
        <v>45197</v>
      </c>
      <c r="T110" s="74"/>
      <c r="U110" s="75"/>
      <c r="V110" s="75"/>
      <c r="W110" s="63"/>
      <c r="X110" s="63"/>
      <c r="Y110" s="63"/>
      <c r="Z110" s="63"/>
      <c r="AA110" s="63"/>
      <c r="AB110" s="63"/>
      <c r="AC110" s="63"/>
      <c r="AD110" s="63"/>
      <c r="AE110" s="63"/>
      <c r="AF110" s="63"/>
      <c r="AG110" s="63"/>
    </row>
    <row r="111" spans="1:33" x14ac:dyDescent="0.25">
      <c r="A111" s="62"/>
      <c r="B111" s="63" t="s">
        <v>32</v>
      </c>
      <c r="C111" s="63"/>
      <c r="D111" s="64" t="s">
        <v>181</v>
      </c>
      <c r="E111" s="65">
        <v>91</v>
      </c>
      <c r="F111" s="66">
        <v>45012</v>
      </c>
      <c r="G111" s="66">
        <v>45169</v>
      </c>
      <c r="H111" s="67" t="s">
        <v>40</v>
      </c>
      <c r="I111" s="68" t="str">
        <f>_xlfn.IFNA(VLOOKUP($H111,[1]Répertoire!$A$2:$G$104,2,FALSE),"")</f>
        <v xml:space="preserve">Notre-Dame Enclos             </v>
      </c>
      <c r="J111" s="68" t="str">
        <f>_xlfn.IFNA(VLOOKUP($H111,[1]Répertoire!$A$2:$G$104,6,FALSE),"")</f>
        <v xml:space="preserve">ST OMER                   </v>
      </c>
      <c r="K111" s="68" t="str">
        <f>_xlfn.IFNA(VLOOKUP($H111,[1]Répertoire!$A$2:$G$104,7,FALSE),"")</f>
        <v>ce.0622584X@ac-lille.fr</v>
      </c>
      <c r="L111" s="69" t="s">
        <v>9</v>
      </c>
      <c r="M111" s="69" t="s">
        <v>57</v>
      </c>
      <c r="N111" s="69" t="e">
        <f t="shared" si="22"/>
        <v>#VALUE!</v>
      </c>
      <c r="O111" s="70">
        <f t="shared" ca="1" si="23"/>
        <v>0</v>
      </c>
      <c r="P111" s="71" t="str">
        <f t="shared" ca="1" si="24"/>
        <v>-</v>
      </c>
      <c r="Q111" s="71"/>
      <c r="R111" s="72" t="str">
        <f t="shared" si="25"/>
        <v>_03.jj-08.jj_2584X_Just</v>
      </c>
      <c r="S111" s="73">
        <v>45198</v>
      </c>
      <c r="T111" s="74"/>
      <c r="U111" s="75"/>
      <c r="V111" s="75"/>
      <c r="W111" s="63"/>
      <c r="X111" s="63"/>
      <c r="Y111" s="63"/>
      <c r="Z111" s="63"/>
      <c r="AA111" s="63"/>
      <c r="AB111" s="63"/>
      <c r="AC111" s="63"/>
      <c r="AD111" s="63"/>
      <c r="AE111" s="63"/>
      <c r="AF111" s="63"/>
      <c r="AG111" s="63"/>
    </row>
    <row r="112" spans="1:33" x14ac:dyDescent="0.25">
      <c r="A112" s="62"/>
      <c r="B112" s="63" t="s">
        <v>32</v>
      </c>
      <c r="C112" s="63"/>
      <c r="D112" s="64" t="s">
        <v>182</v>
      </c>
      <c r="E112" s="65">
        <v>92</v>
      </c>
      <c r="F112" s="66">
        <v>45012</v>
      </c>
      <c r="G112" s="66">
        <v>45169</v>
      </c>
      <c r="H112" s="67" t="s">
        <v>40</v>
      </c>
      <c r="I112" s="68" t="str">
        <f>_xlfn.IFNA(VLOOKUP($H112,[1]Répertoire!$A$2:$G$104,2,FALSE),"")</f>
        <v xml:space="preserve">Notre-Dame Enclos             </v>
      </c>
      <c r="J112" s="68" t="str">
        <f>_xlfn.IFNA(VLOOKUP($H112,[1]Répertoire!$A$2:$G$104,6,FALSE),"")</f>
        <v xml:space="preserve">ST OMER                   </v>
      </c>
      <c r="K112" s="68" t="str">
        <f>_xlfn.IFNA(VLOOKUP($H112,[1]Répertoire!$A$2:$G$104,7,FALSE),"")</f>
        <v>ce.0622584X@ac-lille.fr</v>
      </c>
      <c r="L112" s="69" t="s">
        <v>9</v>
      </c>
      <c r="M112" s="69" t="s">
        <v>57</v>
      </c>
      <c r="N112" s="69" t="e">
        <f t="shared" si="22"/>
        <v>#VALUE!</v>
      </c>
      <c r="O112" s="70">
        <f t="shared" ca="1" si="23"/>
        <v>0</v>
      </c>
      <c r="P112" s="71" t="str">
        <f t="shared" ca="1" si="24"/>
        <v>-</v>
      </c>
      <c r="Q112" s="71"/>
      <c r="R112" s="72" t="str">
        <f t="shared" si="25"/>
        <v>_03.jj-08.jj_2584X_Just1</v>
      </c>
      <c r="S112" s="73">
        <v>45199</v>
      </c>
      <c r="T112" s="74"/>
      <c r="U112" s="75"/>
      <c r="V112" s="75"/>
      <c r="W112" s="63"/>
      <c r="X112" s="63"/>
      <c r="Y112" s="63"/>
      <c r="Z112" s="63"/>
      <c r="AA112" s="63"/>
      <c r="AB112" s="63"/>
      <c r="AC112" s="63"/>
      <c r="AD112" s="63"/>
      <c r="AE112" s="63"/>
      <c r="AF112" s="63"/>
      <c r="AG112" s="63"/>
    </row>
    <row r="113" spans="1:33" x14ac:dyDescent="0.25">
      <c r="A113" s="62"/>
      <c r="B113" s="63" t="s">
        <v>32</v>
      </c>
      <c r="C113" s="63"/>
      <c r="D113" s="64" t="s">
        <v>183</v>
      </c>
      <c r="E113" s="65">
        <v>93</v>
      </c>
      <c r="F113" s="66">
        <v>45012</v>
      </c>
      <c r="G113" s="66">
        <v>45169</v>
      </c>
      <c r="H113" s="67" t="s">
        <v>40</v>
      </c>
      <c r="I113" s="68" t="str">
        <f>_xlfn.IFNA(VLOOKUP($H113,[1]Répertoire!$A$2:$G$104,2,FALSE),"")</f>
        <v xml:space="preserve">Notre-Dame Enclos             </v>
      </c>
      <c r="J113" s="68" t="str">
        <f>_xlfn.IFNA(VLOOKUP($H113,[1]Répertoire!$A$2:$G$104,6,FALSE),"")</f>
        <v xml:space="preserve">ST OMER                   </v>
      </c>
      <c r="K113" s="68" t="str">
        <f>_xlfn.IFNA(VLOOKUP($H113,[1]Répertoire!$A$2:$G$104,7,FALSE),"")</f>
        <v>ce.0622584X@ac-lille.fr</v>
      </c>
      <c r="L113" s="69" t="s">
        <v>9</v>
      </c>
      <c r="M113" s="69" t="s">
        <v>57</v>
      </c>
      <c r="N113" s="69" t="e">
        <f t="shared" si="22"/>
        <v>#VALUE!</v>
      </c>
      <c r="O113" s="70">
        <f t="shared" ca="1" si="23"/>
        <v>0</v>
      </c>
      <c r="P113" s="71" t="str">
        <f t="shared" ca="1" si="24"/>
        <v>-</v>
      </c>
      <c r="Q113" s="71"/>
      <c r="R113" s="72" t="str">
        <f t="shared" si="25"/>
        <v>_03.jj-08.jj_2584X_Just</v>
      </c>
      <c r="S113" s="73">
        <v>45200</v>
      </c>
      <c r="T113" s="74"/>
      <c r="U113" s="75"/>
      <c r="V113" s="75"/>
      <c r="W113" s="63"/>
      <c r="X113" s="63"/>
      <c r="Y113" s="63"/>
      <c r="Z113" s="63"/>
      <c r="AA113" s="63"/>
      <c r="AB113" s="63"/>
      <c r="AC113" s="63"/>
      <c r="AD113" s="63"/>
      <c r="AE113" s="63"/>
      <c r="AF113" s="63"/>
      <c r="AG113" s="63"/>
    </row>
    <row r="114" spans="1:33" x14ac:dyDescent="0.25">
      <c r="A114" s="62"/>
      <c r="B114" s="63" t="s">
        <v>32</v>
      </c>
      <c r="C114" s="63"/>
      <c r="D114" s="64" t="s">
        <v>184</v>
      </c>
      <c r="E114" s="65">
        <v>94</v>
      </c>
      <c r="F114" s="66">
        <v>45012</v>
      </c>
      <c r="G114" s="66">
        <v>45169</v>
      </c>
      <c r="H114" s="67" t="s">
        <v>40</v>
      </c>
      <c r="I114" s="68" t="str">
        <f>_xlfn.IFNA(VLOOKUP($H114,[1]Répertoire!$A$2:$G$104,2,FALSE),"")</f>
        <v xml:space="preserve">Notre-Dame Enclos             </v>
      </c>
      <c r="J114" s="68" t="str">
        <f>_xlfn.IFNA(VLOOKUP($H114,[1]Répertoire!$A$2:$G$104,6,FALSE),"")</f>
        <v xml:space="preserve">ST OMER                   </v>
      </c>
      <c r="K114" s="68" t="str">
        <f>_xlfn.IFNA(VLOOKUP($H114,[1]Répertoire!$A$2:$G$104,7,FALSE),"")</f>
        <v>ce.0622584X@ac-lille.fr</v>
      </c>
      <c r="L114" s="69" t="s">
        <v>9</v>
      </c>
      <c r="M114" s="69" t="s">
        <v>57</v>
      </c>
      <c r="N114" s="69" t="e">
        <f t="shared" si="22"/>
        <v>#VALUE!</v>
      </c>
      <c r="O114" s="70">
        <f t="shared" ca="1" si="23"/>
        <v>0</v>
      </c>
      <c r="P114" s="71" t="str">
        <f t="shared" ca="1" si="24"/>
        <v>-</v>
      </c>
      <c r="Q114" s="71"/>
      <c r="R114" s="72" t="str">
        <f t="shared" si="25"/>
        <v>_03.jj-08.jj_2584X_Just1</v>
      </c>
      <c r="S114" s="73">
        <v>45201</v>
      </c>
      <c r="T114" s="74"/>
      <c r="U114" s="75"/>
      <c r="V114" s="75"/>
      <c r="W114" s="63"/>
      <c r="X114" s="63"/>
      <c r="Y114" s="63"/>
      <c r="Z114" s="63"/>
      <c r="AA114" s="63"/>
      <c r="AB114" s="63"/>
      <c r="AC114" s="63"/>
      <c r="AD114" s="63"/>
      <c r="AE114" s="63"/>
      <c r="AF114" s="63"/>
      <c r="AG114" s="63"/>
    </row>
    <row r="115" spans="1:33" x14ac:dyDescent="0.25">
      <c r="A115" s="62"/>
      <c r="B115" s="63" t="s">
        <v>32</v>
      </c>
      <c r="C115" s="63"/>
      <c r="D115" s="64" t="s">
        <v>185</v>
      </c>
      <c r="E115" s="65">
        <v>95</v>
      </c>
      <c r="F115" s="66">
        <v>45012</v>
      </c>
      <c r="G115" s="66">
        <v>45169</v>
      </c>
      <c r="H115" s="67" t="s">
        <v>40</v>
      </c>
      <c r="I115" s="68" t="str">
        <f>_xlfn.IFNA(VLOOKUP($H115,[1]Répertoire!$A$2:$G$104,2,FALSE),"")</f>
        <v xml:space="preserve">Notre-Dame Enclos             </v>
      </c>
      <c r="J115" s="68" t="str">
        <f>_xlfn.IFNA(VLOOKUP($H115,[1]Répertoire!$A$2:$G$104,6,FALSE),"")</f>
        <v xml:space="preserve">ST OMER                   </v>
      </c>
      <c r="K115" s="68" t="str">
        <f>_xlfn.IFNA(VLOOKUP($H115,[1]Répertoire!$A$2:$G$104,7,FALSE),"")</f>
        <v>ce.0622584X@ac-lille.fr</v>
      </c>
      <c r="L115" s="69" t="s">
        <v>9</v>
      </c>
      <c r="M115" s="69" t="s">
        <v>57</v>
      </c>
      <c r="N115" s="69" t="e">
        <f t="shared" si="22"/>
        <v>#VALUE!</v>
      </c>
      <c r="O115" s="70">
        <f t="shared" ca="1" si="23"/>
        <v>0</v>
      </c>
      <c r="P115" s="71" t="str">
        <f t="shared" ca="1" si="24"/>
        <v>-</v>
      </c>
      <c r="Q115" s="71"/>
      <c r="R115" s="72" t="str">
        <f t="shared" si="25"/>
        <v>_03.jj-08.jj_2584X_Just</v>
      </c>
      <c r="S115" s="73">
        <v>45202</v>
      </c>
      <c r="T115" s="74"/>
      <c r="U115" s="75"/>
      <c r="V115" s="75"/>
      <c r="W115" s="63"/>
      <c r="X115" s="63"/>
      <c r="Y115" s="63"/>
      <c r="Z115" s="63"/>
      <c r="AA115" s="63"/>
      <c r="AB115" s="63"/>
      <c r="AC115" s="63"/>
      <c r="AD115" s="63"/>
      <c r="AE115" s="63"/>
      <c r="AF115" s="63"/>
      <c r="AG115" s="63"/>
    </row>
    <row r="116" spans="1:33" x14ac:dyDescent="0.25">
      <c r="A116" s="62"/>
      <c r="B116" s="63" t="s">
        <v>32</v>
      </c>
      <c r="C116" s="63"/>
      <c r="D116" s="64" t="s">
        <v>186</v>
      </c>
      <c r="E116" s="65">
        <v>96</v>
      </c>
      <c r="F116" s="66">
        <v>45012</v>
      </c>
      <c r="G116" s="66">
        <v>45169</v>
      </c>
      <c r="H116" s="67" t="s">
        <v>40</v>
      </c>
      <c r="I116" s="68" t="str">
        <f>_xlfn.IFNA(VLOOKUP($H116,[1]Répertoire!$A$2:$G$104,2,FALSE),"")</f>
        <v xml:space="preserve">Notre-Dame Enclos             </v>
      </c>
      <c r="J116" s="68" t="str">
        <f>_xlfn.IFNA(VLOOKUP($H116,[1]Répertoire!$A$2:$G$104,6,FALSE),"")</f>
        <v xml:space="preserve">ST OMER                   </v>
      </c>
      <c r="K116" s="68" t="str">
        <f>_xlfn.IFNA(VLOOKUP($H116,[1]Répertoire!$A$2:$G$104,7,FALSE),"")</f>
        <v>ce.0622584X@ac-lille.fr</v>
      </c>
      <c r="L116" s="69" t="s">
        <v>9</v>
      </c>
      <c r="M116" s="69" t="s">
        <v>57</v>
      </c>
      <c r="N116" s="69" t="e">
        <f t="shared" si="22"/>
        <v>#VALUE!</v>
      </c>
      <c r="O116" s="70">
        <f t="shared" ca="1" si="23"/>
        <v>0</v>
      </c>
      <c r="P116" s="71" t="str">
        <f t="shared" ca="1" si="24"/>
        <v>-</v>
      </c>
      <c r="Q116" s="71"/>
      <c r="R116" s="72" t="str">
        <f t="shared" si="25"/>
        <v>_03.jj-08.jj_2584X_Just1</v>
      </c>
      <c r="S116" s="73">
        <v>45203</v>
      </c>
      <c r="T116" s="74"/>
      <c r="U116" s="75"/>
      <c r="V116" s="75"/>
      <c r="W116" s="63"/>
      <c r="X116" s="63"/>
      <c r="Y116" s="63"/>
      <c r="Z116" s="63"/>
      <c r="AA116" s="63"/>
      <c r="AB116" s="63"/>
      <c r="AC116" s="63"/>
      <c r="AD116" s="63"/>
      <c r="AE116" s="63"/>
      <c r="AF116" s="63"/>
      <c r="AG116" s="63"/>
    </row>
    <row r="117" spans="1:33" x14ac:dyDescent="0.25">
      <c r="A117" s="62"/>
      <c r="B117" s="63" t="s">
        <v>32</v>
      </c>
      <c r="C117" s="63"/>
      <c r="D117" s="64" t="s">
        <v>187</v>
      </c>
      <c r="E117" s="65">
        <v>97</v>
      </c>
      <c r="F117" s="66">
        <v>45012</v>
      </c>
      <c r="G117" s="66">
        <v>45169</v>
      </c>
      <c r="H117" s="67" t="s">
        <v>40</v>
      </c>
      <c r="I117" s="68" t="str">
        <f>_xlfn.IFNA(VLOOKUP($H117,[1]Répertoire!$A$2:$G$104,2,FALSE),"")</f>
        <v xml:space="preserve">Notre-Dame Enclos             </v>
      </c>
      <c r="J117" s="68" t="str">
        <f>_xlfn.IFNA(VLOOKUP($H117,[1]Répertoire!$A$2:$G$104,6,FALSE),"")</f>
        <v xml:space="preserve">ST OMER                   </v>
      </c>
      <c r="K117" s="68" t="str">
        <f>_xlfn.IFNA(VLOOKUP($H117,[1]Répertoire!$A$2:$G$104,7,FALSE),"")</f>
        <v>ce.0622584X@ac-lille.fr</v>
      </c>
      <c r="L117" s="69" t="s">
        <v>9</v>
      </c>
      <c r="M117" s="69" t="s">
        <v>57</v>
      </c>
      <c r="N117" s="69" t="e">
        <f t="shared" si="22"/>
        <v>#VALUE!</v>
      </c>
      <c r="O117" s="70">
        <f t="shared" ca="1" si="23"/>
        <v>0</v>
      </c>
      <c r="P117" s="71" t="str">
        <f t="shared" ca="1" si="24"/>
        <v>-</v>
      </c>
      <c r="Q117" s="71"/>
      <c r="R117" s="72" t="str">
        <f t="shared" si="25"/>
        <v>_03.jj-08.jj_2584X_Just</v>
      </c>
      <c r="S117" s="73">
        <v>45204</v>
      </c>
      <c r="T117" s="74"/>
      <c r="U117" s="75"/>
      <c r="V117" s="75"/>
      <c r="W117" s="63"/>
      <c r="X117" s="63"/>
      <c r="Y117" s="63"/>
      <c r="Z117" s="63"/>
      <c r="AA117" s="63"/>
      <c r="AB117" s="63"/>
      <c r="AC117" s="63"/>
      <c r="AD117" s="63"/>
      <c r="AE117" s="63"/>
      <c r="AF117" s="63"/>
      <c r="AG117" s="63"/>
    </row>
    <row r="118" spans="1:33" x14ac:dyDescent="0.25">
      <c r="A118" s="62"/>
      <c r="B118" s="63" t="s">
        <v>32</v>
      </c>
      <c r="C118" s="63"/>
      <c r="D118" s="64" t="s">
        <v>188</v>
      </c>
      <c r="E118" s="65">
        <v>98</v>
      </c>
      <c r="F118" s="66">
        <v>45012</v>
      </c>
      <c r="G118" s="66">
        <v>45169</v>
      </c>
      <c r="H118" s="67" t="s">
        <v>40</v>
      </c>
      <c r="I118" s="68" t="str">
        <f>_xlfn.IFNA(VLOOKUP($H118,[1]Répertoire!$A$2:$G$104,2,FALSE),"")</f>
        <v xml:space="preserve">Notre-Dame Enclos             </v>
      </c>
      <c r="J118" s="68" t="str">
        <f>_xlfn.IFNA(VLOOKUP($H118,[1]Répertoire!$A$2:$G$104,6,FALSE),"")</f>
        <v xml:space="preserve">ST OMER                   </v>
      </c>
      <c r="K118" s="68" t="str">
        <f>_xlfn.IFNA(VLOOKUP($H118,[1]Répertoire!$A$2:$G$104,7,FALSE),"")</f>
        <v>ce.0622584X@ac-lille.fr</v>
      </c>
      <c r="L118" s="69" t="s">
        <v>9</v>
      </c>
      <c r="M118" s="69" t="s">
        <v>57</v>
      </c>
      <c r="N118" s="69" t="e">
        <f t="shared" si="22"/>
        <v>#VALUE!</v>
      </c>
      <c r="O118" s="70">
        <f t="shared" ca="1" si="23"/>
        <v>0</v>
      </c>
      <c r="P118" s="71" t="str">
        <f t="shared" ca="1" si="24"/>
        <v>-</v>
      </c>
      <c r="Q118" s="71"/>
      <c r="R118" s="72" t="str">
        <f t="shared" si="25"/>
        <v>_03.jj-08.jj_2584X_Just1</v>
      </c>
      <c r="S118" s="73">
        <v>45205</v>
      </c>
      <c r="T118" s="74"/>
      <c r="U118" s="75"/>
      <c r="V118" s="75"/>
      <c r="W118" s="63"/>
      <c r="X118" s="63"/>
      <c r="Y118" s="63"/>
      <c r="Z118" s="63"/>
      <c r="AA118" s="63"/>
      <c r="AB118" s="63"/>
      <c r="AC118" s="63"/>
      <c r="AD118" s="63"/>
      <c r="AE118" s="63"/>
      <c r="AF118" s="63"/>
      <c r="AG118" s="63"/>
    </row>
    <row r="119" spans="1:33" x14ac:dyDescent="0.25">
      <c r="A119" s="62"/>
      <c r="B119" s="63" t="s">
        <v>32</v>
      </c>
      <c r="C119" s="63"/>
      <c r="D119" s="64" t="s">
        <v>189</v>
      </c>
      <c r="E119" s="65">
        <v>99</v>
      </c>
      <c r="F119" s="66">
        <v>45012</v>
      </c>
      <c r="G119" s="66">
        <v>45169</v>
      </c>
      <c r="H119" s="67" t="s">
        <v>40</v>
      </c>
      <c r="I119" s="68" t="str">
        <f>_xlfn.IFNA(VLOOKUP($H119,[1]Répertoire!$A$2:$G$104,2,FALSE),"")</f>
        <v xml:space="preserve">Notre-Dame Enclos             </v>
      </c>
      <c r="J119" s="68" t="str">
        <f>_xlfn.IFNA(VLOOKUP($H119,[1]Répertoire!$A$2:$G$104,6,FALSE),"")</f>
        <v xml:space="preserve">ST OMER                   </v>
      </c>
      <c r="K119" s="68" t="str">
        <f>_xlfn.IFNA(VLOOKUP($H119,[1]Répertoire!$A$2:$G$104,7,FALSE),"")</f>
        <v>ce.0622584X@ac-lille.fr</v>
      </c>
      <c r="L119" s="69" t="s">
        <v>9</v>
      </c>
      <c r="M119" s="69" t="s">
        <v>57</v>
      </c>
      <c r="N119" s="69" t="e">
        <f t="shared" si="22"/>
        <v>#VALUE!</v>
      </c>
      <c r="O119" s="70">
        <f t="shared" ca="1" si="23"/>
        <v>0</v>
      </c>
      <c r="P119" s="71" t="str">
        <f t="shared" ca="1" si="24"/>
        <v>-</v>
      </c>
      <c r="Q119" s="71"/>
      <c r="R119" s="72" t="str">
        <f t="shared" si="25"/>
        <v>_03.jj-08.jj_2584X_Just</v>
      </c>
      <c r="S119" s="73">
        <v>45206</v>
      </c>
      <c r="T119" s="74"/>
      <c r="U119" s="75"/>
      <c r="V119" s="75"/>
      <c r="W119" s="63"/>
      <c r="X119" s="63"/>
      <c r="Y119" s="63"/>
      <c r="Z119" s="63"/>
      <c r="AA119" s="63"/>
      <c r="AB119" s="63"/>
      <c r="AC119" s="63"/>
      <c r="AD119" s="63"/>
      <c r="AE119" s="63"/>
      <c r="AF119" s="63"/>
      <c r="AG119" s="63"/>
    </row>
    <row r="120" spans="1:33" x14ac:dyDescent="0.25">
      <c r="A120" s="62"/>
      <c r="B120" s="63" t="s">
        <v>32</v>
      </c>
      <c r="C120" s="63"/>
      <c r="D120" s="64" t="s">
        <v>190</v>
      </c>
      <c r="E120" s="65">
        <v>100</v>
      </c>
      <c r="F120" s="66">
        <v>45012</v>
      </c>
      <c r="G120" s="66">
        <v>45169</v>
      </c>
      <c r="H120" s="67" t="s">
        <v>40</v>
      </c>
      <c r="I120" s="68" t="str">
        <f>_xlfn.IFNA(VLOOKUP($H120,[1]Répertoire!$A$2:$G$104,2,FALSE),"")</f>
        <v xml:space="preserve">Notre-Dame Enclos             </v>
      </c>
      <c r="J120" s="68" t="str">
        <f>_xlfn.IFNA(VLOOKUP($H120,[1]Répertoire!$A$2:$G$104,6,FALSE),"")</f>
        <v xml:space="preserve">ST OMER                   </v>
      </c>
      <c r="K120" s="68" t="str">
        <f>_xlfn.IFNA(VLOOKUP($H120,[1]Répertoire!$A$2:$G$104,7,FALSE),"")</f>
        <v>ce.0622584X@ac-lille.fr</v>
      </c>
      <c r="L120" s="69" t="s">
        <v>9</v>
      </c>
      <c r="M120" s="69" t="s">
        <v>57</v>
      </c>
      <c r="N120" s="69" t="e">
        <f t="shared" si="22"/>
        <v>#VALUE!</v>
      </c>
      <c r="O120" s="70">
        <f t="shared" ca="1" si="23"/>
        <v>0</v>
      </c>
      <c r="P120" s="71" t="str">
        <f t="shared" ca="1" si="24"/>
        <v>-</v>
      </c>
      <c r="Q120" s="71"/>
      <c r="R120" s="72" t="str">
        <f t="shared" si="25"/>
        <v>_03.jj-08.jj_2584X_Just1</v>
      </c>
      <c r="S120" s="73">
        <v>45207</v>
      </c>
      <c r="T120" s="74"/>
      <c r="U120" s="75"/>
      <c r="V120" s="75"/>
      <c r="W120" s="63"/>
      <c r="X120" s="63"/>
      <c r="Y120" s="63"/>
      <c r="Z120" s="63"/>
      <c r="AA120" s="63"/>
      <c r="AB120" s="63"/>
      <c r="AC120" s="63"/>
      <c r="AD120" s="63"/>
      <c r="AE120" s="63"/>
      <c r="AF120" s="63"/>
      <c r="AG120" s="63"/>
    </row>
    <row r="121" spans="1:33" x14ac:dyDescent="0.25">
      <c r="A121" s="62"/>
      <c r="B121" s="63" t="s">
        <v>32</v>
      </c>
      <c r="C121" s="63"/>
      <c r="D121" s="64" t="s">
        <v>191</v>
      </c>
      <c r="E121" s="65">
        <v>101</v>
      </c>
      <c r="F121" s="66">
        <v>45012</v>
      </c>
      <c r="G121" s="66">
        <v>45169</v>
      </c>
      <c r="H121" s="67" t="s">
        <v>40</v>
      </c>
      <c r="I121" s="68" t="str">
        <f>_xlfn.IFNA(VLOOKUP($H121,[1]Répertoire!$A$2:$G$104,2,FALSE),"")</f>
        <v xml:space="preserve">Notre-Dame Enclos             </v>
      </c>
      <c r="J121" s="68" t="str">
        <f>_xlfn.IFNA(VLOOKUP($H121,[1]Répertoire!$A$2:$G$104,6,FALSE),"")</f>
        <v xml:space="preserve">ST OMER                   </v>
      </c>
      <c r="K121" s="68" t="str">
        <f>_xlfn.IFNA(VLOOKUP($H121,[1]Répertoire!$A$2:$G$104,7,FALSE),"")</f>
        <v>ce.0622584X@ac-lille.fr</v>
      </c>
      <c r="L121" s="69" t="s">
        <v>9</v>
      </c>
      <c r="M121" s="69" t="s">
        <v>57</v>
      </c>
      <c r="N121" s="69" t="e">
        <f t="shared" si="22"/>
        <v>#VALUE!</v>
      </c>
      <c r="O121" s="70">
        <f t="shared" ca="1" si="23"/>
        <v>0</v>
      </c>
      <c r="P121" s="71" t="str">
        <f t="shared" ca="1" si="24"/>
        <v>-</v>
      </c>
      <c r="Q121" s="71"/>
      <c r="R121" s="72" t="str">
        <f t="shared" si="25"/>
        <v>_03.jj-08.jj_2584X_Just</v>
      </c>
      <c r="S121" s="73">
        <v>45208</v>
      </c>
      <c r="T121" s="74"/>
      <c r="U121" s="75"/>
      <c r="V121" s="75"/>
      <c r="W121" s="63"/>
      <c r="X121" s="63"/>
      <c r="Y121" s="63"/>
      <c r="Z121" s="63"/>
      <c r="AA121" s="63"/>
      <c r="AB121" s="63"/>
      <c r="AC121" s="63"/>
      <c r="AD121" s="63"/>
      <c r="AE121" s="63"/>
      <c r="AF121" s="63"/>
      <c r="AG121" s="63"/>
    </row>
    <row r="122" spans="1:33" x14ac:dyDescent="0.25">
      <c r="A122" s="62"/>
      <c r="B122" s="63" t="s">
        <v>32</v>
      </c>
      <c r="C122" s="63"/>
      <c r="D122" s="64" t="s">
        <v>192</v>
      </c>
      <c r="E122" s="65">
        <v>102</v>
      </c>
      <c r="F122" s="66">
        <v>45012</v>
      </c>
      <c r="G122" s="66">
        <v>45169</v>
      </c>
      <c r="H122" s="67" t="s">
        <v>40</v>
      </c>
      <c r="I122" s="68" t="str">
        <f>_xlfn.IFNA(VLOOKUP($H122,[1]Répertoire!$A$2:$G$104,2,FALSE),"")</f>
        <v xml:space="preserve">Notre-Dame Enclos             </v>
      </c>
      <c r="J122" s="68" t="str">
        <f>_xlfn.IFNA(VLOOKUP($H122,[1]Répertoire!$A$2:$G$104,6,FALSE),"")</f>
        <v xml:space="preserve">ST OMER                   </v>
      </c>
      <c r="K122" s="68" t="str">
        <f>_xlfn.IFNA(VLOOKUP($H122,[1]Répertoire!$A$2:$G$104,7,FALSE),"")</f>
        <v>ce.0622584X@ac-lille.fr</v>
      </c>
      <c r="L122" s="69" t="s">
        <v>9</v>
      </c>
      <c r="M122" s="69" t="s">
        <v>57</v>
      </c>
      <c r="N122" s="69" t="e">
        <f t="shared" si="22"/>
        <v>#VALUE!</v>
      </c>
      <c r="O122" s="70">
        <f t="shared" ca="1" si="23"/>
        <v>0</v>
      </c>
      <c r="P122" s="71" t="str">
        <f t="shared" ca="1" si="24"/>
        <v>-</v>
      </c>
      <c r="Q122" s="71"/>
      <c r="R122" s="72" t="str">
        <f t="shared" si="25"/>
        <v>_03.jj-08.jj_2584X_Just1</v>
      </c>
      <c r="S122" s="73">
        <v>45209</v>
      </c>
      <c r="T122" s="74"/>
      <c r="U122" s="75"/>
      <c r="V122" s="75"/>
      <c r="W122" s="63"/>
      <c r="X122" s="63"/>
      <c r="Y122" s="63"/>
      <c r="Z122" s="63"/>
      <c r="AA122" s="63"/>
      <c r="AB122" s="63"/>
      <c r="AC122" s="63"/>
      <c r="AD122" s="63"/>
      <c r="AE122" s="63"/>
      <c r="AF122" s="63"/>
      <c r="AG122" s="63"/>
    </row>
    <row r="123" spans="1:33" x14ac:dyDescent="0.25">
      <c r="A123" s="62"/>
      <c r="B123" s="63" t="s">
        <v>32</v>
      </c>
      <c r="C123" s="63"/>
      <c r="D123" s="64" t="s">
        <v>193</v>
      </c>
      <c r="E123" s="65">
        <v>103</v>
      </c>
      <c r="F123" s="66">
        <v>45012</v>
      </c>
      <c r="G123" s="66">
        <v>45169</v>
      </c>
      <c r="H123" s="67" t="s">
        <v>40</v>
      </c>
      <c r="I123" s="68" t="str">
        <f>_xlfn.IFNA(VLOOKUP($H123,[1]Répertoire!$A$2:$G$104,2,FALSE),"")</f>
        <v xml:space="preserve">Notre-Dame Enclos             </v>
      </c>
      <c r="J123" s="68" t="str">
        <f>_xlfn.IFNA(VLOOKUP($H123,[1]Répertoire!$A$2:$G$104,6,FALSE),"")</f>
        <v xml:space="preserve">ST OMER                   </v>
      </c>
      <c r="K123" s="68" t="str">
        <f>_xlfn.IFNA(VLOOKUP($H123,[1]Répertoire!$A$2:$G$104,7,FALSE),"")</f>
        <v>ce.0622584X@ac-lille.fr</v>
      </c>
      <c r="L123" s="69" t="s">
        <v>9</v>
      </c>
      <c r="M123" s="69" t="s">
        <v>57</v>
      </c>
      <c r="N123" s="69" t="e">
        <f t="shared" si="22"/>
        <v>#VALUE!</v>
      </c>
      <c r="O123" s="70">
        <f t="shared" ca="1" si="23"/>
        <v>0</v>
      </c>
      <c r="P123" s="71" t="str">
        <f t="shared" ca="1" si="24"/>
        <v>-</v>
      </c>
      <c r="Q123" s="71"/>
      <c r="R123" s="72" t="str">
        <f t="shared" si="25"/>
        <v>_03.jj-08.jj_2584X_Just</v>
      </c>
      <c r="S123" s="73">
        <v>45210</v>
      </c>
      <c r="T123" s="74"/>
      <c r="U123" s="75"/>
      <c r="V123" s="75"/>
      <c r="W123" s="63"/>
      <c r="X123" s="63"/>
      <c r="Y123" s="63"/>
      <c r="Z123" s="63"/>
      <c r="AA123" s="63"/>
      <c r="AB123" s="63"/>
      <c r="AC123" s="63"/>
      <c r="AD123" s="63"/>
      <c r="AE123" s="63"/>
      <c r="AF123" s="63"/>
      <c r="AG123" s="63"/>
    </row>
    <row r="124" spans="1:33" x14ac:dyDescent="0.25">
      <c r="A124" s="62"/>
      <c r="B124" s="63" t="s">
        <v>32</v>
      </c>
      <c r="C124" s="63"/>
      <c r="D124" s="64" t="s">
        <v>194</v>
      </c>
      <c r="E124" s="65">
        <v>104</v>
      </c>
      <c r="F124" s="66">
        <v>45012</v>
      </c>
      <c r="G124" s="66">
        <v>45169</v>
      </c>
      <c r="H124" s="67" t="s">
        <v>40</v>
      </c>
      <c r="I124" s="68" t="str">
        <f>_xlfn.IFNA(VLOOKUP($H124,[1]Répertoire!$A$2:$G$104,2,FALSE),"")</f>
        <v xml:space="preserve">Notre-Dame Enclos             </v>
      </c>
      <c r="J124" s="68" t="str">
        <f>_xlfn.IFNA(VLOOKUP($H124,[1]Répertoire!$A$2:$G$104,6,FALSE),"")</f>
        <v xml:space="preserve">ST OMER                   </v>
      </c>
      <c r="K124" s="68" t="str">
        <f>_xlfn.IFNA(VLOOKUP($H124,[1]Répertoire!$A$2:$G$104,7,FALSE),"")</f>
        <v>ce.0622584X@ac-lille.fr</v>
      </c>
      <c r="L124" s="69" t="s">
        <v>9</v>
      </c>
      <c r="M124" s="69" t="s">
        <v>57</v>
      </c>
      <c r="N124" s="69" t="e">
        <f t="shared" si="22"/>
        <v>#VALUE!</v>
      </c>
      <c r="O124" s="70">
        <f t="shared" ca="1" si="23"/>
        <v>0</v>
      </c>
      <c r="P124" s="71" t="str">
        <f t="shared" ca="1" si="24"/>
        <v>-</v>
      </c>
      <c r="Q124" s="71"/>
      <c r="R124" s="72" t="str">
        <f t="shared" si="25"/>
        <v>_03.jj-08.jj_2584X_Just1</v>
      </c>
      <c r="S124" s="73">
        <v>45211</v>
      </c>
      <c r="T124" s="74"/>
      <c r="U124" s="75"/>
      <c r="V124" s="75"/>
      <c r="W124" s="63"/>
      <c r="X124" s="63"/>
      <c r="Y124" s="63"/>
      <c r="Z124" s="63"/>
      <c r="AA124" s="63"/>
      <c r="AB124" s="63"/>
      <c r="AC124" s="63"/>
      <c r="AD124" s="63"/>
      <c r="AE124" s="63"/>
      <c r="AF124" s="63"/>
      <c r="AG124" s="63"/>
    </row>
    <row r="125" spans="1:33" x14ac:dyDescent="0.25">
      <c r="A125" s="62"/>
      <c r="B125" s="63" t="s">
        <v>32</v>
      </c>
      <c r="C125" s="63"/>
      <c r="D125" s="64" t="s">
        <v>195</v>
      </c>
      <c r="E125" s="65">
        <v>105</v>
      </c>
      <c r="F125" s="66">
        <v>45012</v>
      </c>
      <c r="G125" s="66">
        <v>45169</v>
      </c>
      <c r="H125" s="67" t="s">
        <v>40</v>
      </c>
      <c r="I125" s="68" t="str">
        <f>_xlfn.IFNA(VLOOKUP($H125,[1]Répertoire!$A$2:$G$104,2,FALSE),"")</f>
        <v xml:space="preserve">Notre-Dame Enclos             </v>
      </c>
      <c r="J125" s="68" t="str">
        <f>_xlfn.IFNA(VLOOKUP($H125,[1]Répertoire!$A$2:$G$104,6,FALSE),"")</f>
        <v xml:space="preserve">ST OMER                   </v>
      </c>
      <c r="K125" s="68" t="str">
        <f>_xlfn.IFNA(VLOOKUP($H125,[1]Répertoire!$A$2:$G$104,7,FALSE),"")</f>
        <v>ce.0622584X@ac-lille.fr</v>
      </c>
      <c r="L125" s="69" t="s">
        <v>9</v>
      </c>
      <c r="M125" s="69" t="s">
        <v>57</v>
      </c>
      <c r="N125" s="69" t="e">
        <f t="shared" si="22"/>
        <v>#VALUE!</v>
      </c>
      <c r="O125" s="70">
        <f t="shared" ca="1" si="23"/>
        <v>0</v>
      </c>
      <c r="P125" s="71" t="str">
        <f t="shared" ca="1" si="24"/>
        <v>-</v>
      </c>
      <c r="Q125" s="71"/>
      <c r="R125" s="72" t="str">
        <f t="shared" si="25"/>
        <v>_03.jj-08.jj_2584X_Just</v>
      </c>
      <c r="S125" s="73">
        <v>45212</v>
      </c>
      <c r="T125" s="74"/>
      <c r="U125" s="75"/>
      <c r="V125" s="75"/>
      <c r="W125" s="63"/>
      <c r="X125" s="63"/>
      <c r="Y125" s="63"/>
      <c r="Z125" s="63"/>
      <c r="AA125" s="63"/>
      <c r="AB125" s="63"/>
      <c r="AC125" s="63"/>
      <c r="AD125" s="63"/>
      <c r="AE125" s="63"/>
      <c r="AF125" s="63"/>
      <c r="AG125" s="63"/>
    </row>
    <row r="126" spans="1:33" x14ac:dyDescent="0.25">
      <c r="A126" s="62"/>
      <c r="B126" s="63" t="s">
        <v>32</v>
      </c>
      <c r="C126" s="63"/>
      <c r="D126" s="64" t="s">
        <v>196</v>
      </c>
      <c r="E126" s="65">
        <v>106</v>
      </c>
      <c r="F126" s="66">
        <v>45012</v>
      </c>
      <c r="G126" s="66">
        <v>45169</v>
      </c>
      <c r="H126" s="67" t="s">
        <v>40</v>
      </c>
      <c r="I126" s="68" t="str">
        <f>_xlfn.IFNA(VLOOKUP($H126,[1]Répertoire!$A$2:$G$104,2,FALSE),"")</f>
        <v xml:space="preserve">Notre-Dame Enclos             </v>
      </c>
      <c r="J126" s="68" t="str">
        <f>_xlfn.IFNA(VLOOKUP($H126,[1]Répertoire!$A$2:$G$104,6,FALSE),"")</f>
        <v xml:space="preserve">ST OMER                   </v>
      </c>
      <c r="K126" s="68" t="str">
        <f>_xlfn.IFNA(VLOOKUP($H126,[1]Répertoire!$A$2:$G$104,7,FALSE),"")</f>
        <v>ce.0622584X@ac-lille.fr</v>
      </c>
      <c r="L126" s="69" t="s">
        <v>9</v>
      </c>
      <c r="M126" s="69" t="s">
        <v>57</v>
      </c>
      <c r="N126" s="69" t="e">
        <f t="shared" si="22"/>
        <v>#VALUE!</v>
      </c>
      <c r="O126" s="70">
        <f t="shared" ca="1" si="23"/>
        <v>0</v>
      </c>
      <c r="P126" s="71" t="str">
        <f t="shared" ca="1" si="24"/>
        <v>-</v>
      </c>
      <c r="Q126" s="71"/>
      <c r="R126" s="72" t="str">
        <f t="shared" si="25"/>
        <v>_03.jj-08.jj_2584X_Just1</v>
      </c>
      <c r="S126" s="73">
        <v>45213</v>
      </c>
      <c r="T126" s="74"/>
      <c r="U126" s="75"/>
      <c r="V126" s="75"/>
      <c r="W126" s="63"/>
      <c r="X126" s="63"/>
      <c r="Y126" s="63"/>
      <c r="Z126" s="63"/>
      <c r="AA126" s="63"/>
      <c r="AB126" s="63"/>
      <c r="AC126" s="63"/>
      <c r="AD126" s="63"/>
      <c r="AE126" s="63"/>
      <c r="AF126" s="63"/>
      <c r="AG126" s="63"/>
    </row>
    <row r="127" spans="1:33" x14ac:dyDescent="0.25">
      <c r="A127" s="62"/>
      <c r="B127" s="63" t="s">
        <v>32</v>
      </c>
      <c r="C127" s="63"/>
      <c r="D127" s="64" t="s">
        <v>197</v>
      </c>
      <c r="E127" s="65">
        <v>107</v>
      </c>
      <c r="F127" s="66">
        <v>45012</v>
      </c>
      <c r="G127" s="66">
        <v>45169</v>
      </c>
      <c r="H127" s="67" t="s">
        <v>40</v>
      </c>
      <c r="I127" s="68" t="str">
        <f>_xlfn.IFNA(VLOOKUP($H127,[1]Répertoire!$A$2:$G$104,2,FALSE),"")</f>
        <v xml:space="preserve">Notre-Dame Enclos             </v>
      </c>
      <c r="J127" s="68" t="str">
        <f>_xlfn.IFNA(VLOOKUP($H127,[1]Répertoire!$A$2:$G$104,6,FALSE),"")</f>
        <v xml:space="preserve">ST OMER                   </v>
      </c>
      <c r="K127" s="68" t="str">
        <f>_xlfn.IFNA(VLOOKUP($H127,[1]Répertoire!$A$2:$G$104,7,FALSE),"")</f>
        <v>ce.0622584X@ac-lille.fr</v>
      </c>
      <c r="L127" s="69" t="s">
        <v>9</v>
      </c>
      <c r="M127" s="69" t="s">
        <v>57</v>
      </c>
      <c r="N127" s="69" t="e">
        <f t="shared" si="22"/>
        <v>#VALUE!</v>
      </c>
      <c r="O127" s="70">
        <f t="shared" ca="1" si="23"/>
        <v>0</v>
      </c>
      <c r="P127" s="71" t="str">
        <f t="shared" ca="1" si="24"/>
        <v>-</v>
      </c>
      <c r="Q127" s="71"/>
      <c r="R127" s="72" t="str">
        <f t="shared" si="25"/>
        <v>_03.jj-08.jj_2584X_Just</v>
      </c>
      <c r="S127" s="73">
        <v>45214</v>
      </c>
      <c r="T127" s="74"/>
      <c r="U127" s="75"/>
      <c r="V127" s="75"/>
      <c r="W127" s="63"/>
      <c r="X127" s="63"/>
      <c r="Y127" s="63"/>
      <c r="Z127" s="63"/>
      <c r="AA127" s="63"/>
      <c r="AB127" s="63"/>
      <c r="AC127" s="63"/>
      <c r="AD127" s="63"/>
      <c r="AE127" s="63"/>
      <c r="AF127" s="63"/>
      <c r="AG127" s="63"/>
    </row>
    <row r="128" spans="1:33" x14ac:dyDescent="0.25">
      <c r="A128" s="62"/>
      <c r="B128" s="63" t="s">
        <v>32</v>
      </c>
      <c r="C128" s="63"/>
      <c r="D128" s="64" t="s">
        <v>198</v>
      </c>
      <c r="E128" s="65">
        <v>108</v>
      </c>
      <c r="F128" s="66">
        <v>45012</v>
      </c>
      <c r="G128" s="66">
        <v>45169</v>
      </c>
      <c r="H128" s="67" t="s">
        <v>40</v>
      </c>
      <c r="I128" s="68" t="str">
        <f>_xlfn.IFNA(VLOOKUP($H128,[1]Répertoire!$A$2:$G$104,2,FALSE),"")</f>
        <v xml:space="preserve">Notre-Dame Enclos             </v>
      </c>
      <c r="J128" s="68" t="str">
        <f>_xlfn.IFNA(VLOOKUP($H128,[1]Répertoire!$A$2:$G$104,6,FALSE),"")</f>
        <v xml:space="preserve">ST OMER                   </v>
      </c>
      <c r="K128" s="68" t="str">
        <f>_xlfn.IFNA(VLOOKUP($H128,[1]Répertoire!$A$2:$G$104,7,FALSE),"")</f>
        <v>ce.0622584X@ac-lille.fr</v>
      </c>
      <c r="L128" s="69" t="s">
        <v>9</v>
      </c>
      <c r="M128" s="69" t="s">
        <v>57</v>
      </c>
      <c r="N128" s="69" t="e">
        <f t="shared" si="22"/>
        <v>#VALUE!</v>
      </c>
      <c r="O128" s="70">
        <f t="shared" ca="1" si="23"/>
        <v>0</v>
      </c>
      <c r="P128" s="71" t="str">
        <f t="shared" ca="1" si="24"/>
        <v>-</v>
      </c>
      <c r="Q128" s="71"/>
      <c r="R128" s="72" t="str">
        <f t="shared" si="25"/>
        <v>_03.jj-08.jj_2584X_Just1</v>
      </c>
      <c r="S128" s="73">
        <v>45215</v>
      </c>
      <c r="T128" s="74"/>
      <c r="U128" s="75"/>
      <c r="V128" s="75"/>
      <c r="W128" s="63"/>
      <c r="X128" s="63"/>
      <c r="Y128" s="63"/>
      <c r="Z128" s="63"/>
      <c r="AA128" s="63"/>
      <c r="AB128" s="63"/>
      <c r="AC128" s="63"/>
      <c r="AD128" s="63"/>
      <c r="AE128" s="63"/>
      <c r="AF128" s="63"/>
      <c r="AG128" s="63"/>
    </row>
    <row r="129" spans="1:33" x14ac:dyDescent="0.25">
      <c r="A129" s="62"/>
      <c r="B129" s="63" t="s">
        <v>32</v>
      </c>
      <c r="C129" s="63"/>
      <c r="D129" s="64" t="s">
        <v>199</v>
      </c>
      <c r="E129" s="65">
        <v>109</v>
      </c>
      <c r="F129" s="66">
        <v>45012</v>
      </c>
      <c r="G129" s="66">
        <v>45169</v>
      </c>
      <c r="H129" s="67" t="s">
        <v>40</v>
      </c>
      <c r="I129" s="68" t="str">
        <f>_xlfn.IFNA(VLOOKUP($H129,[1]Répertoire!$A$2:$G$104,2,FALSE),"")</f>
        <v xml:space="preserve">Notre-Dame Enclos             </v>
      </c>
      <c r="J129" s="68" t="str">
        <f>_xlfn.IFNA(VLOOKUP($H129,[1]Répertoire!$A$2:$G$104,6,FALSE),"")</f>
        <v xml:space="preserve">ST OMER                   </v>
      </c>
      <c r="K129" s="68" t="str">
        <f>_xlfn.IFNA(VLOOKUP($H129,[1]Répertoire!$A$2:$G$104,7,FALSE),"")</f>
        <v>ce.0622584X@ac-lille.fr</v>
      </c>
      <c r="L129" s="69" t="s">
        <v>9</v>
      </c>
      <c r="M129" s="69" t="s">
        <v>57</v>
      </c>
      <c r="N129" s="69" t="e">
        <f t="shared" si="22"/>
        <v>#VALUE!</v>
      </c>
      <c r="O129" s="70">
        <f t="shared" ca="1" si="23"/>
        <v>0</v>
      </c>
      <c r="P129" s="71" t="str">
        <f t="shared" ca="1" si="24"/>
        <v>-</v>
      </c>
      <c r="Q129" s="71"/>
      <c r="R129" s="72" t="str">
        <f t="shared" si="25"/>
        <v>_03.jj-08.jj_2584X_Just</v>
      </c>
      <c r="S129" s="73">
        <v>45216</v>
      </c>
      <c r="T129" s="74"/>
      <c r="U129" s="75"/>
      <c r="V129" s="75"/>
      <c r="W129" s="63"/>
      <c r="X129" s="63"/>
      <c r="Y129" s="63"/>
      <c r="Z129" s="63"/>
      <c r="AA129" s="63"/>
      <c r="AB129" s="63"/>
      <c r="AC129" s="63"/>
      <c r="AD129" s="63"/>
      <c r="AE129" s="63"/>
      <c r="AF129" s="63"/>
      <c r="AG129" s="63"/>
    </row>
    <row r="130" spans="1:33" x14ac:dyDescent="0.25">
      <c r="A130" s="62"/>
      <c r="B130" s="63" t="s">
        <v>32</v>
      </c>
      <c r="C130" s="63"/>
      <c r="D130" s="64" t="s">
        <v>200</v>
      </c>
      <c r="E130" s="65">
        <v>110</v>
      </c>
      <c r="F130" s="66">
        <v>45012</v>
      </c>
      <c r="G130" s="66">
        <v>45169</v>
      </c>
      <c r="H130" s="67" t="s">
        <v>40</v>
      </c>
      <c r="I130" s="68" t="str">
        <f>_xlfn.IFNA(VLOOKUP($H130,[1]Répertoire!$A$2:$G$104,2,FALSE),"")</f>
        <v xml:space="preserve">Notre-Dame Enclos             </v>
      </c>
      <c r="J130" s="68" t="str">
        <f>_xlfn.IFNA(VLOOKUP($H130,[1]Répertoire!$A$2:$G$104,6,FALSE),"")</f>
        <v xml:space="preserve">ST OMER                   </v>
      </c>
      <c r="K130" s="68" t="str">
        <f>_xlfn.IFNA(VLOOKUP($H130,[1]Répertoire!$A$2:$G$104,7,FALSE),"")</f>
        <v>ce.0622584X@ac-lille.fr</v>
      </c>
      <c r="L130" s="69" t="s">
        <v>9</v>
      </c>
      <c r="M130" s="69" t="s">
        <v>57</v>
      </c>
      <c r="N130" s="69" t="e">
        <f t="shared" si="22"/>
        <v>#VALUE!</v>
      </c>
      <c r="O130" s="70">
        <f t="shared" ca="1" si="23"/>
        <v>0</v>
      </c>
      <c r="P130" s="71" t="str">
        <f t="shared" ca="1" si="24"/>
        <v>-</v>
      </c>
      <c r="Q130" s="71"/>
      <c r="R130" s="72" t="str">
        <f t="shared" si="25"/>
        <v>_03.jj-08.jj_2584X_Just1</v>
      </c>
      <c r="S130" s="73">
        <v>45217</v>
      </c>
      <c r="T130" s="74"/>
      <c r="U130" s="75"/>
      <c r="V130" s="75"/>
      <c r="W130" s="63"/>
      <c r="X130" s="63"/>
      <c r="Y130" s="63"/>
      <c r="Z130" s="63"/>
      <c r="AA130" s="63"/>
      <c r="AB130" s="63"/>
      <c r="AC130" s="63"/>
      <c r="AD130" s="63"/>
      <c r="AE130" s="63"/>
      <c r="AF130" s="63"/>
      <c r="AG130" s="63"/>
    </row>
    <row r="131" spans="1:33" x14ac:dyDescent="0.25">
      <c r="A131" s="62"/>
      <c r="B131" s="63" t="s">
        <v>32</v>
      </c>
      <c r="C131" s="63"/>
      <c r="D131" s="64" t="s">
        <v>201</v>
      </c>
      <c r="E131" s="65">
        <v>111</v>
      </c>
      <c r="F131" s="66">
        <v>45012</v>
      </c>
      <c r="G131" s="66">
        <v>45169</v>
      </c>
      <c r="H131" s="67" t="s">
        <v>40</v>
      </c>
      <c r="I131" s="68" t="str">
        <f>_xlfn.IFNA(VLOOKUP($H131,[1]Répertoire!$A$2:$G$104,2,FALSE),"")</f>
        <v xml:space="preserve">Notre-Dame Enclos             </v>
      </c>
      <c r="J131" s="68" t="str">
        <f>_xlfn.IFNA(VLOOKUP($H131,[1]Répertoire!$A$2:$G$104,6,FALSE),"")</f>
        <v xml:space="preserve">ST OMER                   </v>
      </c>
      <c r="K131" s="68" t="str">
        <f>_xlfn.IFNA(VLOOKUP($H131,[1]Répertoire!$A$2:$G$104,7,FALSE),"")</f>
        <v>ce.0622584X@ac-lille.fr</v>
      </c>
      <c r="L131" s="69" t="s">
        <v>9</v>
      </c>
      <c r="M131" s="69" t="s">
        <v>57</v>
      </c>
      <c r="N131" s="69" t="e">
        <f t="shared" si="22"/>
        <v>#VALUE!</v>
      </c>
      <c r="O131" s="70">
        <f t="shared" ca="1" si="23"/>
        <v>0</v>
      </c>
      <c r="P131" s="71" t="str">
        <f t="shared" ca="1" si="24"/>
        <v>-</v>
      </c>
      <c r="Q131" s="71"/>
      <c r="R131" s="72" t="str">
        <f t="shared" si="25"/>
        <v>_03.jj-08.jj_2584X_Just</v>
      </c>
      <c r="S131" s="73">
        <v>45218</v>
      </c>
      <c r="T131" s="74"/>
      <c r="U131" s="75"/>
      <c r="V131" s="75"/>
      <c r="W131" s="63"/>
      <c r="X131" s="63"/>
      <c r="Y131" s="63"/>
      <c r="Z131" s="63"/>
      <c r="AA131" s="63"/>
      <c r="AB131" s="63"/>
      <c r="AC131" s="63"/>
      <c r="AD131" s="63"/>
      <c r="AE131" s="63"/>
      <c r="AF131" s="63"/>
      <c r="AG131" s="63"/>
    </row>
    <row r="132" spans="1:33" x14ac:dyDescent="0.25">
      <c r="A132" s="62"/>
      <c r="B132" s="63" t="s">
        <v>32</v>
      </c>
      <c r="C132" s="63"/>
      <c r="D132" s="64" t="s">
        <v>202</v>
      </c>
      <c r="E132" s="65">
        <v>112</v>
      </c>
      <c r="F132" s="66">
        <v>45012</v>
      </c>
      <c r="G132" s="66">
        <v>45169</v>
      </c>
      <c r="H132" s="67" t="s">
        <v>40</v>
      </c>
      <c r="I132" s="68" t="str">
        <f>_xlfn.IFNA(VLOOKUP($H132,[1]Répertoire!$A$2:$G$104,2,FALSE),"")</f>
        <v xml:space="preserve">Notre-Dame Enclos             </v>
      </c>
      <c r="J132" s="68" t="str">
        <f>_xlfn.IFNA(VLOOKUP($H132,[1]Répertoire!$A$2:$G$104,6,FALSE),"")</f>
        <v xml:space="preserve">ST OMER                   </v>
      </c>
      <c r="K132" s="68" t="str">
        <f>_xlfn.IFNA(VLOOKUP($H132,[1]Répertoire!$A$2:$G$104,7,FALSE),"")</f>
        <v>ce.0622584X@ac-lille.fr</v>
      </c>
      <c r="L132" s="69" t="s">
        <v>9</v>
      </c>
      <c r="M132" s="69" t="s">
        <v>57</v>
      </c>
      <c r="N132" s="69" t="e">
        <f t="shared" si="22"/>
        <v>#VALUE!</v>
      </c>
      <c r="O132" s="70">
        <f t="shared" ca="1" si="23"/>
        <v>0</v>
      </c>
      <c r="P132" s="71" t="str">
        <f t="shared" ca="1" si="24"/>
        <v>-</v>
      </c>
      <c r="Q132" s="71"/>
      <c r="R132" s="72" t="str">
        <f t="shared" si="25"/>
        <v>_03.jj-08.jj_2584X_Just1</v>
      </c>
      <c r="S132" s="73">
        <v>45219</v>
      </c>
      <c r="T132" s="74"/>
      <c r="U132" s="75"/>
      <c r="V132" s="75"/>
      <c r="W132" s="63"/>
      <c r="X132" s="63"/>
      <c r="Y132" s="63"/>
      <c r="Z132" s="63"/>
      <c r="AA132" s="63"/>
      <c r="AB132" s="63"/>
      <c r="AC132" s="63"/>
      <c r="AD132" s="63"/>
      <c r="AE132" s="63"/>
      <c r="AF132" s="63"/>
      <c r="AG132" s="63"/>
    </row>
    <row r="133" spans="1:33" x14ac:dyDescent="0.25">
      <c r="A133" s="62"/>
      <c r="B133" s="63" t="s">
        <v>32</v>
      </c>
      <c r="C133" s="63"/>
      <c r="D133" s="64" t="s">
        <v>203</v>
      </c>
      <c r="E133" s="65">
        <v>113</v>
      </c>
      <c r="F133" s="66">
        <v>45012</v>
      </c>
      <c r="G133" s="66">
        <v>45169</v>
      </c>
      <c r="H133" s="67" t="s">
        <v>40</v>
      </c>
      <c r="I133" s="68" t="str">
        <f>_xlfn.IFNA(VLOOKUP($H133,[1]Répertoire!$A$2:$G$104,2,FALSE),"")</f>
        <v xml:space="preserve">Notre-Dame Enclos             </v>
      </c>
      <c r="J133" s="68" t="str">
        <f>_xlfn.IFNA(VLOOKUP($H133,[1]Répertoire!$A$2:$G$104,6,FALSE),"")</f>
        <v xml:space="preserve">ST OMER                   </v>
      </c>
      <c r="K133" s="68" t="str">
        <f>_xlfn.IFNA(VLOOKUP($H133,[1]Répertoire!$A$2:$G$104,7,FALSE),"")</f>
        <v>ce.0622584X@ac-lille.fr</v>
      </c>
      <c r="L133" s="69" t="s">
        <v>9</v>
      </c>
      <c r="M133" s="69" t="s">
        <v>57</v>
      </c>
      <c r="N133" s="69" t="e">
        <f t="shared" si="22"/>
        <v>#VALUE!</v>
      </c>
      <c r="O133" s="70">
        <f t="shared" ca="1" si="23"/>
        <v>0</v>
      </c>
      <c r="P133" s="71" t="str">
        <f t="shared" ca="1" si="24"/>
        <v>-</v>
      </c>
      <c r="Q133" s="71"/>
      <c r="R133" s="72" t="str">
        <f t="shared" si="25"/>
        <v>_03.jj-08.jj_2584X_Just</v>
      </c>
      <c r="S133" s="73">
        <v>45220</v>
      </c>
      <c r="T133" s="74"/>
      <c r="U133" s="75"/>
      <c r="V133" s="75"/>
      <c r="W133" s="63"/>
      <c r="X133" s="63"/>
      <c r="Y133" s="63"/>
      <c r="Z133" s="63"/>
      <c r="AA133" s="63"/>
      <c r="AB133" s="63"/>
      <c r="AC133" s="63"/>
      <c r="AD133" s="63"/>
      <c r="AE133" s="63"/>
      <c r="AF133" s="63"/>
      <c r="AG133" s="63"/>
    </row>
    <row r="134" spans="1:33" x14ac:dyDescent="0.25">
      <c r="A134" s="62"/>
      <c r="B134" s="63" t="s">
        <v>32</v>
      </c>
      <c r="C134" s="63"/>
      <c r="D134" s="64" t="s">
        <v>204</v>
      </c>
      <c r="E134" s="65">
        <v>114</v>
      </c>
      <c r="F134" s="66">
        <v>45012</v>
      </c>
      <c r="G134" s="66">
        <v>45169</v>
      </c>
      <c r="H134" s="67" t="s">
        <v>40</v>
      </c>
      <c r="I134" s="68" t="str">
        <f>_xlfn.IFNA(VLOOKUP($H134,[1]Répertoire!$A$2:$G$104,2,FALSE),"")</f>
        <v xml:space="preserve">Notre-Dame Enclos             </v>
      </c>
      <c r="J134" s="68" t="str">
        <f>_xlfn.IFNA(VLOOKUP($H134,[1]Répertoire!$A$2:$G$104,6,FALSE),"")</f>
        <v xml:space="preserve">ST OMER                   </v>
      </c>
      <c r="K134" s="68" t="str">
        <f>_xlfn.IFNA(VLOOKUP($H134,[1]Répertoire!$A$2:$G$104,7,FALSE),"")</f>
        <v>ce.0622584X@ac-lille.fr</v>
      </c>
      <c r="L134" s="69" t="s">
        <v>9</v>
      </c>
      <c r="M134" s="69" t="s">
        <v>57</v>
      </c>
      <c r="N134" s="69" t="e">
        <f t="shared" si="22"/>
        <v>#VALUE!</v>
      </c>
      <c r="O134" s="70">
        <f t="shared" ca="1" si="23"/>
        <v>0</v>
      </c>
      <c r="P134" s="71" t="str">
        <f t="shared" ca="1" si="24"/>
        <v>-</v>
      </c>
      <c r="Q134" s="71"/>
      <c r="R134" s="72" t="str">
        <f t="shared" si="25"/>
        <v>_03.jj-08.jj_2584X_Just1</v>
      </c>
      <c r="S134" s="73">
        <v>45221</v>
      </c>
      <c r="T134" s="74"/>
      <c r="U134" s="75"/>
      <c r="V134" s="75"/>
      <c r="W134" s="63"/>
      <c r="X134" s="63"/>
      <c r="Y134" s="63"/>
      <c r="Z134" s="63"/>
      <c r="AA134" s="63"/>
      <c r="AB134" s="63"/>
      <c r="AC134" s="63"/>
      <c r="AD134" s="63"/>
      <c r="AE134" s="63"/>
      <c r="AF134" s="63"/>
      <c r="AG134" s="63"/>
    </row>
    <row r="135" spans="1:33" x14ac:dyDescent="0.25">
      <c r="A135" s="62"/>
      <c r="B135" s="63" t="s">
        <v>32</v>
      </c>
      <c r="C135" s="63"/>
      <c r="D135" s="64" t="s">
        <v>205</v>
      </c>
      <c r="E135" s="65">
        <v>115</v>
      </c>
      <c r="F135" s="66">
        <v>45012</v>
      </c>
      <c r="G135" s="66">
        <v>45169</v>
      </c>
      <c r="H135" s="67" t="s">
        <v>40</v>
      </c>
      <c r="I135" s="68" t="str">
        <f>_xlfn.IFNA(VLOOKUP($H135,[1]Répertoire!$A$2:$G$104,2,FALSE),"")</f>
        <v xml:space="preserve">Notre-Dame Enclos             </v>
      </c>
      <c r="J135" s="68" t="str">
        <f>_xlfn.IFNA(VLOOKUP($H135,[1]Répertoire!$A$2:$G$104,6,FALSE),"")</f>
        <v xml:space="preserve">ST OMER                   </v>
      </c>
      <c r="K135" s="68" t="str">
        <f>_xlfn.IFNA(VLOOKUP($H135,[1]Répertoire!$A$2:$G$104,7,FALSE),"")</f>
        <v>ce.0622584X@ac-lille.fr</v>
      </c>
      <c r="L135" s="69" t="s">
        <v>9</v>
      </c>
      <c r="M135" s="69" t="s">
        <v>57</v>
      </c>
      <c r="N135" s="69" t="e">
        <f t="shared" si="22"/>
        <v>#VALUE!</v>
      </c>
      <c r="O135" s="70">
        <f t="shared" ca="1" si="23"/>
        <v>0</v>
      </c>
      <c r="P135" s="71" t="str">
        <f t="shared" ca="1" si="24"/>
        <v>-</v>
      </c>
      <c r="Q135" s="71"/>
      <c r="R135" s="72" t="str">
        <f t="shared" si="25"/>
        <v>_03.jj-08.jj_2584X_Just</v>
      </c>
      <c r="S135" s="73">
        <v>45222</v>
      </c>
      <c r="T135" s="74"/>
      <c r="U135" s="75"/>
      <c r="V135" s="75"/>
      <c r="W135" s="63"/>
      <c r="X135" s="63"/>
      <c r="Y135" s="63"/>
      <c r="Z135" s="63"/>
      <c r="AA135" s="63"/>
      <c r="AB135" s="63"/>
      <c r="AC135" s="63"/>
      <c r="AD135" s="63"/>
      <c r="AE135" s="63"/>
      <c r="AF135" s="63"/>
      <c r="AG135" s="63"/>
    </row>
    <row r="136" spans="1:33" x14ac:dyDescent="0.25">
      <c r="A136" s="62"/>
      <c r="B136" s="63" t="s">
        <v>32</v>
      </c>
      <c r="C136" s="63"/>
      <c r="D136" s="64" t="s">
        <v>206</v>
      </c>
      <c r="E136" s="65">
        <v>116</v>
      </c>
      <c r="F136" s="66">
        <v>45012</v>
      </c>
      <c r="G136" s="66">
        <v>45169</v>
      </c>
      <c r="H136" s="67" t="s">
        <v>40</v>
      </c>
      <c r="I136" s="68" t="str">
        <f>_xlfn.IFNA(VLOOKUP($H136,[1]Répertoire!$A$2:$G$104,2,FALSE),"")</f>
        <v xml:space="preserve">Notre-Dame Enclos             </v>
      </c>
      <c r="J136" s="68" t="str">
        <f>_xlfn.IFNA(VLOOKUP($H136,[1]Répertoire!$A$2:$G$104,6,FALSE),"")</f>
        <v xml:space="preserve">ST OMER                   </v>
      </c>
      <c r="K136" s="68" t="str">
        <f>_xlfn.IFNA(VLOOKUP($H136,[1]Répertoire!$A$2:$G$104,7,FALSE),"")</f>
        <v>ce.0622584X@ac-lille.fr</v>
      </c>
      <c r="L136" s="69" t="s">
        <v>9</v>
      </c>
      <c r="M136" s="69" t="s">
        <v>57</v>
      </c>
      <c r="N136" s="69" t="e">
        <f t="shared" si="22"/>
        <v>#VALUE!</v>
      </c>
      <c r="O136" s="70">
        <f t="shared" ca="1" si="23"/>
        <v>0</v>
      </c>
      <c r="P136" s="71" t="str">
        <f t="shared" ca="1" si="24"/>
        <v>-</v>
      </c>
      <c r="Q136" s="71"/>
      <c r="R136" s="72" t="str">
        <f t="shared" si="25"/>
        <v>_03.jj-08.jj_2584X_Just1</v>
      </c>
      <c r="S136" s="73">
        <v>45223</v>
      </c>
      <c r="T136" s="74"/>
      <c r="U136" s="75"/>
      <c r="V136" s="75"/>
      <c r="W136" s="63"/>
      <c r="X136" s="63"/>
      <c r="Y136" s="63"/>
      <c r="Z136" s="63"/>
      <c r="AA136" s="63"/>
      <c r="AB136" s="63"/>
      <c r="AC136" s="63"/>
      <c r="AD136" s="63"/>
      <c r="AE136" s="63"/>
      <c r="AF136" s="63"/>
      <c r="AG136" s="63"/>
    </row>
    <row r="137" spans="1:33" x14ac:dyDescent="0.25">
      <c r="A137" s="62"/>
      <c r="B137" s="63" t="s">
        <v>32</v>
      </c>
      <c r="C137" s="63"/>
      <c r="D137" s="64" t="s">
        <v>207</v>
      </c>
      <c r="E137" s="65">
        <v>117</v>
      </c>
      <c r="F137" s="66">
        <v>45012</v>
      </c>
      <c r="G137" s="66">
        <v>45169</v>
      </c>
      <c r="H137" s="67" t="s">
        <v>40</v>
      </c>
      <c r="I137" s="68" t="str">
        <f>_xlfn.IFNA(VLOOKUP($H137,[1]Répertoire!$A$2:$G$104,2,FALSE),"")</f>
        <v xml:space="preserve">Notre-Dame Enclos             </v>
      </c>
      <c r="J137" s="68" t="str">
        <f>_xlfn.IFNA(VLOOKUP($H137,[1]Répertoire!$A$2:$G$104,6,FALSE),"")</f>
        <v xml:space="preserve">ST OMER                   </v>
      </c>
      <c r="K137" s="68" t="str">
        <f>_xlfn.IFNA(VLOOKUP($H137,[1]Répertoire!$A$2:$G$104,7,FALSE),"")</f>
        <v>ce.0622584X@ac-lille.fr</v>
      </c>
      <c r="L137" s="69" t="s">
        <v>9</v>
      </c>
      <c r="M137" s="69" t="s">
        <v>57</v>
      </c>
      <c r="N137" s="69" t="e">
        <f t="shared" si="22"/>
        <v>#VALUE!</v>
      </c>
      <c r="O137" s="70">
        <f t="shared" ca="1" si="23"/>
        <v>0</v>
      </c>
      <c r="P137" s="71" t="str">
        <f t="shared" ca="1" si="24"/>
        <v>-</v>
      </c>
      <c r="Q137" s="71"/>
      <c r="R137" s="72" t="str">
        <f t="shared" si="25"/>
        <v>_03.jj-08.jj_2584X_Just</v>
      </c>
      <c r="S137" s="73">
        <v>45224</v>
      </c>
      <c r="T137" s="74"/>
      <c r="U137" s="75"/>
      <c r="V137" s="75"/>
      <c r="W137" s="63"/>
      <c r="X137" s="63"/>
      <c r="Y137" s="63"/>
      <c r="Z137" s="63"/>
      <c r="AA137" s="63"/>
      <c r="AB137" s="63"/>
      <c r="AC137" s="63"/>
      <c r="AD137" s="63"/>
      <c r="AE137" s="63"/>
      <c r="AF137" s="63"/>
      <c r="AG137" s="63"/>
    </row>
    <row r="138" spans="1:33" x14ac:dyDescent="0.25">
      <c r="A138" s="62"/>
      <c r="B138" s="63" t="s">
        <v>32</v>
      </c>
      <c r="C138" s="63"/>
      <c r="D138" s="64" t="s">
        <v>208</v>
      </c>
      <c r="E138" s="65">
        <v>118</v>
      </c>
      <c r="F138" s="66">
        <v>45012</v>
      </c>
      <c r="G138" s="66">
        <v>45169</v>
      </c>
      <c r="H138" s="67" t="s">
        <v>40</v>
      </c>
      <c r="I138" s="68" t="str">
        <f>_xlfn.IFNA(VLOOKUP($H138,[1]Répertoire!$A$2:$G$104,2,FALSE),"")</f>
        <v xml:space="preserve">Notre-Dame Enclos             </v>
      </c>
      <c r="J138" s="68" t="str">
        <f>_xlfn.IFNA(VLOOKUP($H138,[1]Répertoire!$A$2:$G$104,6,FALSE),"")</f>
        <v xml:space="preserve">ST OMER                   </v>
      </c>
      <c r="K138" s="68" t="str">
        <f>_xlfn.IFNA(VLOOKUP($H138,[1]Répertoire!$A$2:$G$104,7,FALSE),"")</f>
        <v>ce.0622584X@ac-lille.fr</v>
      </c>
      <c r="L138" s="69" t="s">
        <v>9</v>
      </c>
      <c r="M138" s="69" t="s">
        <v>57</v>
      </c>
      <c r="N138" s="69" t="e">
        <f t="shared" si="22"/>
        <v>#VALUE!</v>
      </c>
      <c r="O138" s="70">
        <f t="shared" ca="1" si="23"/>
        <v>0</v>
      </c>
      <c r="P138" s="71" t="str">
        <f t="shared" ca="1" si="24"/>
        <v>-</v>
      </c>
      <c r="Q138" s="71"/>
      <c r="R138" s="72" t="str">
        <f t="shared" si="25"/>
        <v>_03.jj-08.jj_2584X_Just1</v>
      </c>
      <c r="S138" s="73">
        <v>45225</v>
      </c>
      <c r="T138" s="74"/>
      <c r="U138" s="75"/>
      <c r="V138" s="75"/>
      <c r="W138" s="63"/>
      <c r="X138" s="63"/>
      <c r="Y138" s="63"/>
      <c r="Z138" s="63"/>
      <c r="AA138" s="63"/>
      <c r="AB138" s="63"/>
      <c r="AC138" s="63"/>
      <c r="AD138" s="63"/>
      <c r="AE138" s="63"/>
      <c r="AF138" s="63"/>
      <c r="AG138" s="63"/>
    </row>
    <row r="139" spans="1:33" x14ac:dyDescent="0.25">
      <c r="A139" s="62"/>
      <c r="B139" s="63" t="s">
        <v>32</v>
      </c>
      <c r="C139" s="63"/>
      <c r="D139" s="64" t="s">
        <v>209</v>
      </c>
      <c r="E139" s="65">
        <v>119</v>
      </c>
      <c r="F139" s="66">
        <v>45012</v>
      </c>
      <c r="G139" s="66">
        <v>45169</v>
      </c>
      <c r="H139" s="67" t="s">
        <v>40</v>
      </c>
      <c r="I139" s="68" t="str">
        <f>_xlfn.IFNA(VLOOKUP($H139,[1]Répertoire!$A$2:$G$104,2,FALSE),"")</f>
        <v xml:space="preserve">Notre-Dame Enclos             </v>
      </c>
      <c r="J139" s="68" t="str">
        <f>_xlfn.IFNA(VLOOKUP($H139,[1]Répertoire!$A$2:$G$104,6,FALSE),"")</f>
        <v xml:space="preserve">ST OMER                   </v>
      </c>
      <c r="K139" s="68" t="str">
        <f>_xlfn.IFNA(VLOOKUP($H139,[1]Répertoire!$A$2:$G$104,7,FALSE),"")</f>
        <v>ce.0622584X@ac-lille.fr</v>
      </c>
      <c r="L139" s="69" t="s">
        <v>9</v>
      </c>
      <c r="M139" s="69" t="s">
        <v>57</v>
      </c>
      <c r="N139" s="69" t="e">
        <f t="shared" si="22"/>
        <v>#VALUE!</v>
      </c>
      <c r="O139" s="70">
        <f t="shared" ca="1" si="23"/>
        <v>0</v>
      </c>
      <c r="P139" s="71" t="str">
        <f t="shared" ca="1" si="24"/>
        <v>-</v>
      </c>
      <c r="Q139" s="71"/>
      <c r="R139" s="72" t="str">
        <f t="shared" si="25"/>
        <v>_03.jj-08.jj_2584X_Just</v>
      </c>
      <c r="S139" s="73">
        <v>45226</v>
      </c>
      <c r="T139" s="74"/>
      <c r="U139" s="75"/>
      <c r="V139" s="75"/>
      <c r="W139" s="63"/>
      <c r="X139" s="63"/>
      <c r="Y139" s="63"/>
      <c r="Z139" s="63"/>
      <c r="AA139" s="63"/>
      <c r="AB139" s="63"/>
      <c r="AC139" s="63"/>
      <c r="AD139" s="63"/>
      <c r="AE139" s="63"/>
      <c r="AF139" s="63"/>
      <c r="AG139" s="63"/>
    </row>
    <row r="140" spans="1:33" x14ac:dyDescent="0.25">
      <c r="A140" s="62"/>
      <c r="B140" s="63" t="s">
        <v>32</v>
      </c>
      <c r="C140" s="63"/>
      <c r="D140" s="64" t="s">
        <v>210</v>
      </c>
      <c r="E140" s="65">
        <v>120</v>
      </c>
      <c r="F140" s="66">
        <v>45012</v>
      </c>
      <c r="G140" s="66">
        <v>45169</v>
      </c>
      <c r="H140" s="67" t="s">
        <v>40</v>
      </c>
      <c r="I140" s="68" t="str">
        <f>_xlfn.IFNA(VLOOKUP($H140,[1]Répertoire!$A$2:$G$104,2,FALSE),"")</f>
        <v xml:space="preserve">Notre-Dame Enclos             </v>
      </c>
      <c r="J140" s="68" t="str">
        <f>_xlfn.IFNA(VLOOKUP($H140,[1]Répertoire!$A$2:$G$104,6,FALSE),"")</f>
        <v xml:space="preserve">ST OMER                   </v>
      </c>
      <c r="K140" s="68" t="str">
        <f>_xlfn.IFNA(VLOOKUP($H140,[1]Répertoire!$A$2:$G$104,7,FALSE),"")</f>
        <v>ce.0622584X@ac-lille.fr</v>
      </c>
      <c r="L140" s="69" t="s">
        <v>9</v>
      </c>
      <c r="M140" s="69" t="s">
        <v>57</v>
      </c>
      <c r="N140" s="69" t="e">
        <f t="shared" si="22"/>
        <v>#VALUE!</v>
      </c>
      <c r="O140" s="70">
        <f t="shared" ca="1" si="23"/>
        <v>0</v>
      </c>
      <c r="P140" s="71" t="str">
        <f t="shared" ca="1" si="24"/>
        <v>-</v>
      </c>
      <c r="Q140" s="71"/>
      <c r="R140" s="72" t="str">
        <f t="shared" si="25"/>
        <v>_03.jj-08.jj_2584X_Just1</v>
      </c>
      <c r="S140" s="73">
        <v>45227</v>
      </c>
      <c r="T140" s="74"/>
      <c r="U140" s="75"/>
      <c r="V140" s="75"/>
      <c r="W140" s="63"/>
      <c r="X140" s="63"/>
      <c r="Y140" s="63"/>
      <c r="Z140" s="63"/>
      <c r="AA140" s="63"/>
      <c r="AB140" s="63"/>
      <c r="AC140" s="63"/>
      <c r="AD140" s="63"/>
      <c r="AE140" s="63"/>
      <c r="AF140" s="63"/>
      <c r="AG140" s="63"/>
    </row>
    <row r="141" spans="1:33" x14ac:dyDescent="0.25">
      <c r="A141" s="62"/>
      <c r="B141" s="63" t="s">
        <v>32</v>
      </c>
      <c r="C141" s="63"/>
      <c r="D141" s="64" t="s">
        <v>211</v>
      </c>
      <c r="E141" s="65">
        <v>121</v>
      </c>
      <c r="F141" s="66">
        <v>45012</v>
      </c>
      <c r="G141" s="66">
        <v>45169</v>
      </c>
      <c r="H141" s="67" t="s">
        <v>40</v>
      </c>
      <c r="I141" s="68" t="str">
        <f>_xlfn.IFNA(VLOOKUP($H141,[1]Répertoire!$A$2:$G$104,2,FALSE),"")</f>
        <v xml:space="preserve">Notre-Dame Enclos             </v>
      </c>
      <c r="J141" s="68" t="str">
        <f>_xlfn.IFNA(VLOOKUP($H141,[1]Répertoire!$A$2:$G$104,6,FALSE),"")</f>
        <v xml:space="preserve">ST OMER                   </v>
      </c>
      <c r="K141" s="68" t="str">
        <f>_xlfn.IFNA(VLOOKUP($H141,[1]Répertoire!$A$2:$G$104,7,FALSE),"")</f>
        <v>ce.0622584X@ac-lille.fr</v>
      </c>
      <c r="L141" s="69" t="s">
        <v>9</v>
      </c>
      <c r="M141" s="69" t="s">
        <v>57</v>
      </c>
      <c r="N141" s="69" t="e">
        <f t="shared" si="22"/>
        <v>#VALUE!</v>
      </c>
      <c r="O141" s="70">
        <f t="shared" ca="1" si="23"/>
        <v>0</v>
      </c>
      <c r="P141" s="71" t="str">
        <f t="shared" ca="1" si="24"/>
        <v>-</v>
      </c>
      <c r="Q141" s="71"/>
      <c r="R141" s="72" t="str">
        <f t="shared" si="25"/>
        <v>_03.jj-08.jj_2584X_Just</v>
      </c>
      <c r="S141" s="73">
        <v>45228</v>
      </c>
      <c r="T141" s="74"/>
      <c r="U141" s="75"/>
      <c r="V141" s="75"/>
      <c r="W141" s="63"/>
      <c r="X141" s="63"/>
      <c r="Y141" s="63"/>
      <c r="Z141" s="63"/>
      <c r="AA141" s="63"/>
      <c r="AB141" s="63"/>
      <c r="AC141" s="63"/>
      <c r="AD141" s="63"/>
      <c r="AE141" s="63"/>
      <c r="AF141" s="63"/>
      <c r="AG141" s="63"/>
    </row>
    <row r="142" spans="1:33" x14ac:dyDescent="0.25">
      <c r="A142" s="62"/>
      <c r="B142" s="63" t="s">
        <v>32</v>
      </c>
      <c r="C142" s="63"/>
      <c r="D142" s="64" t="s">
        <v>212</v>
      </c>
      <c r="E142" s="65">
        <v>122</v>
      </c>
      <c r="F142" s="66">
        <v>45012</v>
      </c>
      <c r="G142" s="66">
        <v>45169</v>
      </c>
      <c r="H142" s="67" t="s">
        <v>40</v>
      </c>
      <c r="I142" s="68" t="str">
        <f>_xlfn.IFNA(VLOOKUP($H142,[1]Répertoire!$A$2:$G$104,2,FALSE),"")</f>
        <v xml:space="preserve">Notre-Dame Enclos             </v>
      </c>
      <c r="J142" s="68" t="str">
        <f>_xlfn.IFNA(VLOOKUP($H142,[1]Répertoire!$A$2:$G$104,6,FALSE),"")</f>
        <v xml:space="preserve">ST OMER                   </v>
      </c>
      <c r="K142" s="68" t="str">
        <f>_xlfn.IFNA(VLOOKUP($H142,[1]Répertoire!$A$2:$G$104,7,FALSE),"")</f>
        <v>ce.0622584X@ac-lille.fr</v>
      </c>
      <c r="L142" s="69" t="s">
        <v>9</v>
      </c>
      <c r="M142" s="69" t="s">
        <v>57</v>
      </c>
      <c r="N142" s="69" t="e">
        <f t="shared" si="22"/>
        <v>#VALUE!</v>
      </c>
      <c r="O142" s="70">
        <f t="shared" ca="1" si="23"/>
        <v>0</v>
      </c>
      <c r="P142" s="71" t="str">
        <f t="shared" ca="1" si="24"/>
        <v>-</v>
      </c>
      <c r="Q142" s="71"/>
      <c r="R142" s="72" t="str">
        <f t="shared" si="25"/>
        <v>_03.jj-08.jj_2584X_Just1</v>
      </c>
      <c r="S142" s="73">
        <v>45229</v>
      </c>
      <c r="T142" s="74"/>
      <c r="U142" s="75"/>
      <c r="V142" s="75"/>
      <c r="W142" s="63"/>
      <c r="X142" s="63"/>
      <c r="Y142" s="63"/>
      <c r="Z142" s="63"/>
      <c r="AA142" s="63"/>
      <c r="AB142" s="63"/>
      <c r="AC142" s="63"/>
      <c r="AD142" s="63"/>
      <c r="AE142" s="63"/>
      <c r="AF142" s="63"/>
      <c r="AG142" s="63"/>
    </row>
    <row r="143" spans="1:33" x14ac:dyDescent="0.25">
      <c r="A143" s="62"/>
      <c r="B143" s="63" t="s">
        <v>32</v>
      </c>
      <c r="C143" s="63"/>
      <c r="D143" s="64" t="s">
        <v>213</v>
      </c>
      <c r="E143" s="65">
        <v>123</v>
      </c>
      <c r="F143" s="66">
        <v>45012</v>
      </c>
      <c r="G143" s="66">
        <v>45169</v>
      </c>
      <c r="H143" s="67" t="s">
        <v>40</v>
      </c>
      <c r="I143" s="68" t="str">
        <f>_xlfn.IFNA(VLOOKUP($H143,[1]Répertoire!$A$2:$G$104,2,FALSE),"")</f>
        <v xml:space="preserve">Notre-Dame Enclos             </v>
      </c>
      <c r="J143" s="68" t="str">
        <f>_xlfn.IFNA(VLOOKUP($H143,[1]Répertoire!$A$2:$G$104,6,FALSE),"")</f>
        <v xml:space="preserve">ST OMER                   </v>
      </c>
      <c r="K143" s="68" t="str">
        <f>_xlfn.IFNA(VLOOKUP($H143,[1]Répertoire!$A$2:$G$104,7,FALSE),"")</f>
        <v>ce.0622584X@ac-lille.fr</v>
      </c>
      <c r="L143" s="69" t="s">
        <v>9</v>
      </c>
      <c r="M143" s="69" t="s">
        <v>57</v>
      </c>
      <c r="N143" s="69" t="e">
        <f t="shared" si="22"/>
        <v>#VALUE!</v>
      </c>
      <c r="O143" s="70">
        <f t="shared" ca="1" si="23"/>
        <v>0</v>
      </c>
      <c r="P143" s="71" t="str">
        <f t="shared" ca="1" si="24"/>
        <v>-</v>
      </c>
      <c r="Q143" s="71"/>
      <c r="R143" s="72" t="str">
        <f t="shared" si="25"/>
        <v>_03.jj-08.jj_2584X_Just</v>
      </c>
      <c r="S143" s="73">
        <v>45230</v>
      </c>
      <c r="T143" s="74"/>
      <c r="U143" s="75"/>
      <c r="V143" s="75"/>
      <c r="W143" s="63"/>
      <c r="X143" s="63"/>
      <c r="Y143" s="63"/>
      <c r="Z143" s="63"/>
      <c r="AA143" s="63"/>
      <c r="AB143" s="63"/>
      <c r="AC143" s="63"/>
      <c r="AD143" s="63"/>
      <c r="AE143" s="63"/>
      <c r="AF143" s="63"/>
      <c r="AG143" s="63"/>
    </row>
    <row r="144" spans="1:33" x14ac:dyDescent="0.25">
      <c r="A144" s="62"/>
      <c r="B144" s="63" t="s">
        <v>32</v>
      </c>
      <c r="C144" s="63"/>
      <c r="D144" s="64" t="s">
        <v>214</v>
      </c>
      <c r="E144" s="65">
        <v>124</v>
      </c>
      <c r="F144" s="66">
        <v>45012</v>
      </c>
      <c r="G144" s="66">
        <v>45169</v>
      </c>
      <c r="H144" s="67" t="s">
        <v>40</v>
      </c>
      <c r="I144" s="68" t="str">
        <f>_xlfn.IFNA(VLOOKUP($H144,[1]Répertoire!$A$2:$G$104,2,FALSE),"")</f>
        <v xml:space="preserve">Notre-Dame Enclos             </v>
      </c>
      <c r="J144" s="68" t="str">
        <f>_xlfn.IFNA(VLOOKUP($H144,[1]Répertoire!$A$2:$G$104,6,FALSE),"")</f>
        <v xml:space="preserve">ST OMER                   </v>
      </c>
      <c r="K144" s="68" t="str">
        <f>_xlfn.IFNA(VLOOKUP($H144,[1]Répertoire!$A$2:$G$104,7,FALSE),"")</f>
        <v>ce.0622584X@ac-lille.fr</v>
      </c>
      <c r="L144" s="69" t="s">
        <v>9</v>
      </c>
      <c r="M144" s="69" t="s">
        <v>57</v>
      </c>
      <c r="N144" s="69" t="e">
        <f t="shared" si="22"/>
        <v>#VALUE!</v>
      </c>
      <c r="O144" s="70">
        <f t="shared" ca="1" si="23"/>
        <v>0</v>
      </c>
      <c r="P144" s="71" t="str">
        <f t="shared" ca="1" si="24"/>
        <v>-</v>
      </c>
      <c r="Q144" s="71"/>
      <c r="R144" s="72" t="str">
        <f t="shared" si="25"/>
        <v>_03.jj-08.jj_2584X_Just1</v>
      </c>
      <c r="S144" s="73">
        <v>45231</v>
      </c>
      <c r="T144" s="74"/>
      <c r="U144" s="75"/>
      <c r="V144" s="75"/>
      <c r="W144" s="63"/>
      <c r="X144" s="63"/>
      <c r="Y144" s="63"/>
      <c r="Z144" s="63"/>
      <c r="AA144" s="63"/>
      <c r="AB144" s="63"/>
      <c r="AC144" s="63"/>
      <c r="AD144" s="63"/>
      <c r="AE144" s="63"/>
      <c r="AF144" s="63"/>
      <c r="AG144" s="63"/>
    </row>
    <row r="145" spans="1:33" x14ac:dyDescent="0.25">
      <c r="A145" s="62"/>
      <c r="B145" s="63" t="s">
        <v>32</v>
      </c>
      <c r="C145" s="63"/>
      <c r="D145" s="64" t="s">
        <v>215</v>
      </c>
      <c r="E145" s="65">
        <v>125</v>
      </c>
      <c r="F145" s="66">
        <v>45012</v>
      </c>
      <c r="G145" s="66">
        <v>45169</v>
      </c>
      <c r="H145" s="67" t="s">
        <v>40</v>
      </c>
      <c r="I145" s="68" t="str">
        <f>_xlfn.IFNA(VLOOKUP($H145,[1]Répertoire!$A$2:$G$104,2,FALSE),"")</f>
        <v xml:space="preserve">Notre-Dame Enclos             </v>
      </c>
      <c r="J145" s="68" t="str">
        <f>_xlfn.IFNA(VLOOKUP($H145,[1]Répertoire!$A$2:$G$104,6,FALSE),"")</f>
        <v xml:space="preserve">ST OMER                   </v>
      </c>
      <c r="K145" s="68" t="str">
        <f>_xlfn.IFNA(VLOOKUP($H145,[1]Répertoire!$A$2:$G$104,7,FALSE),"")</f>
        <v>ce.0622584X@ac-lille.fr</v>
      </c>
      <c r="L145" s="69" t="s">
        <v>9</v>
      </c>
      <c r="M145" s="69" t="s">
        <v>57</v>
      </c>
      <c r="N145" s="69" t="e">
        <f t="shared" si="22"/>
        <v>#VALUE!</v>
      </c>
      <c r="O145" s="70">
        <f t="shared" ca="1" si="23"/>
        <v>0</v>
      </c>
      <c r="P145" s="71" t="str">
        <f t="shared" ca="1" si="24"/>
        <v>-</v>
      </c>
      <c r="Q145" s="71"/>
      <c r="R145" s="72" t="str">
        <f t="shared" si="25"/>
        <v>_03.jj-08.jj_2584X_Just</v>
      </c>
      <c r="S145" s="73">
        <v>45232</v>
      </c>
      <c r="T145" s="74"/>
      <c r="U145" s="75"/>
      <c r="V145" s="75"/>
      <c r="W145" s="63"/>
      <c r="X145" s="63"/>
      <c r="Y145" s="63"/>
      <c r="Z145" s="63"/>
      <c r="AA145" s="63"/>
      <c r="AB145" s="63"/>
      <c r="AC145" s="63"/>
      <c r="AD145" s="63"/>
      <c r="AE145" s="63"/>
      <c r="AF145" s="63"/>
      <c r="AG145" s="63"/>
    </row>
    <row r="146" spans="1:33" x14ac:dyDescent="0.25">
      <c r="A146" s="62"/>
      <c r="B146" s="63" t="s">
        <v>32</v>
      </c>
      <c r="C146" s="63"/>
      <c r="D146" s="64" t="s">
        <v>216</v>
      </c>
      <c r="E146" s="65">
        <v>126</v>
      </c>
      <c r="F146" s="66">
        <v>45012</v>
      </c>
      <c r="G146" s="66">
        <v>45169</v>
      </c>
      <c r="H146" s="67" t="s">
        <v>40</v>
      </c>
      <c r="I146" s="68" t="str">
        <f>_xlfn.IFNA(VLOOKUP($H146,[1]Répertoire!$A$2:$G$104,2,FALSE),"")</f>
        <v xml:space="preserve">Notre-Dame Enclos             </v>
      </c>
      <c r="J146" s="68" t="str">
        <f>_xlfn.IFNA(VLOOKUP($H146,[1]Répertoire!$A$2:$G$104,6,FALSE),"")</f>
        <v xml:space="preserve">ST OMER                   </v>
      </c>
      <c r="K146" s="68" t="str">
        <f>_xlfn.IFNA(VLOOKUP($H146,[1]Répertoire!$A$2:$G$104,7,FALSE),"")</f>
        <v>ce.0622584X@ac-lille.fr</v>
      </c>
      <c r="L146" s="69" t="s">
        <v>9</v>
      </c>
      <c r="M146" s="69" t="s">
        <v>57</v>
      </c>
      <c r="N146" s="69" t="e">
        <f t="shared" si="22"/>
        <v>#VALUE!</v>
      </c>
      <c r="O146" s="70">
        <f t="shared" ca="1" si="23"/>
        <v>0</v>
      </c>
      <c r="P146" s="71" t="str">
        <f t="shared" ca="1" si="24"/>
        <v>-</v>
      </c>
      <c r="Q146" s="71"/>
      <c r="R146" s="72" t="str">
        <f t="shared" si="25"/>
        <v>_03.jj-08.jj_2584X_Just1</v>
      </c>
      <c r="S146" s="73">
        <v>45233</v>
      </c>
      <c r="T146" s="74"/>
      <c r="U146" s="75"/>
      <c r="V146" s="75"/>
      <c r="W146" s="63"/>
      <c r="X146" s="63"/>
      <c r="Y146" s="63"/>
      <c r="Z146" s="63"/>
      <c r="AA146" s="63"/>
      <c r="AB146" s="63"/>
      <c r="AC146" s="63"/>
      <c r="AD146" s="63"/>
      <c r="AE146" s="63"/>
      <c r="AF146" s="63"/>
      <c r="AG146" s="63"/>
    </row>
    <row r="147" spans="1:33" x14ac:dyDescent="0.25">
      <c r="A147" s="62"/>
      <c r="B147" s="63" t="s">
        <v>32</v>
      </c>
      <c r="C147" s="63"/>
      <c r="D147" s="64" t="s">
        <v>217</v>
      </c>
      <c r="E147" s="65">
        <v>127</v>
      </c>
      <c r="F147" s="66">
        <v>45012</v>
      </c>
      <c r="G147" s="66">
        <v>45169</v>
      </c>
      <c r="H147" s="67" t="s">
        <v>40</v>
      </c>
      <c r="I147" s="68" t="str">
        <f>_xlfn.IFNA(VLOOKUP($H147,[1]Répertoire!$A$2:$G$104,2,FALSE),"")</f>
        <v xml:space="preserve">Notre-Dame Enclos             </v>
      </c>
      <c r="J147" s="68" t="str">
        <f>_xlfn.IFNA(VLOOKUP($H147,[1]Répertoire!$A$2:$G$104,6,FALSE),"")</f>
        <v xml:space="preserve">ST OMER                   </v>
      </c>
      <c r="K147" s="68" t="str">
        <f>_xlfn.IFNA(VLOOKUP($H147,[1]Répertoire!$A$2:$G$104,7,FALSE),"")</f>
        <v>ce.0622584X@ac-lille.fr</v>
      </c>
      <c r="L147" s="69" t="s">
        <v>9</v>
      </c>
      <c r="M147" s="69" t="s">
        <v>57</v>
      </c>
      <c r="N147" s="69" t="e">
        <f t="shared" si="22"/>
        <v>#VALUE!</v>
      </c>
      <c r="O147" s="70">
        <f t="shared" ca="1" si="23"/>
        <v>0</v>
      </c>
      <c r="P147" s="71" t="str">
        <f t="shared" ca="1" si="24"/>
        <v>-</v>
      </c>
      <c r="Q147" s="71"/>
      <c r="R147" s="72" t="str">
        <f t="shared" si="25"/>
        <v>_03.jj-08.jj_2584X_Just</v>
      </c>
      <c r="S147" s="73">
        <v>45234</v>
      </c>
      <c r="T147" s="74"/>
      <c r="U147" s="75"/>
      <c r="V147" s="75"/>
      <c r="W147" s="63"/>
      <c r="X147" s="63"/>
      <c r="Y147" s="63"/>
      <c r="Z147" s="63"/>
      <c r="AA147" s="63"/>
      <c r="AB147" s="63"/>
      <c r="AC147" s="63"/>
      <c r="AD147" s="63"/>
      <c r="AE147" s="63"/>
      <c r="AF147" s="63"/>
      <c r="AG147" s="63"/>
    </row>
    <row r="148" spans="1:33" x14ac:dyDescent="0.25">
      <c r="A148" s="62"/>
      <c r="B148" s="63" t="s">
        <v>32</v>
      </c>
      <c r="C148" s="63"/>
      <c r="D148" s="64" t="s">
        <v>218</v>
      </c>
      <c r="E148" s="65">
        <v>128</v>
      </c>
      <c r="F148" s="66">
        <v>45012</v>
      </c>
      <c r="G148" s="66">
        <v>45169</v>
      </c>
      <c r="H148" s="67" t="s">
        <v>40</v>
      </c>
      <c r="I148" s="68" t="str">
        <f>_xlfn.IFNA(VLOOKUP($H148,[1]Répertoire!$A$2:$G$104,2,FALSE),"")</f>
        <v xml:space="preserve">Notre-Dame Enclos             </v>
      </c>
      <c r="J148" s="68" t="str">
        <f>_xlfn.IFNA(VLOOKUP($H148,[1]Répertoire!$A$2:$G$104,6,FALSE),"")</f>
        <v xml:space="preserve">ST OMER                   </v>
      </c>
      <c r="K148" s="68" t="str">
        <f>_xlfn.IFNA(VLOOKUP($H148,[1]Répertoire!$A$2:$G$104,7,FALSE),"")</f>
        <v>ce.0622584X@ac-lille.fr</v>
      </c>
      <c r="L148" s="69" t="s">
        <v>9</v>
      </c>
      <c r="M148" s="69" t="s">
        <v>57</v>
      </c>
      <c r="N148" s="69" t="e">
        <f t="shared" si="22"/>
        <v>#VALUE!</v>
      </c>
      <c r="O148" s="70">
        <f t="shared" ca="1" si="23"/>
        <v>0</v>
      </c>
      <c r="P148" s="71" t="str">
        <f t="shared" ca="1" si="24"/>
        <v>-</v>
      </c>
      <c r="Q148" s="71"/>
      <c r="R148" s="72" t="str">
        <f t="shared" si="25"/>
        <v>_03.jj-08.jj_2584X_Just1</v>
      </c>
      <c r="S148" s="73">
        <v>45235</v>
      </c>
      <c r="T148" s="74"/>
      <c r="U148" s="75"/>
      <c r="V148" s="75"/>
      <c r="W148" s="63"/>
      <c r="X148" s="63"/>
      <c r="Y148" s="63"/>
      <c r="Z148" s="63"/>
      <c r="AA148" s="63"/>
      <c r="AB148" s="63"/>
      <c r="AC148" s="63"/>
      <c r="AD148" s="63"/>
      <c r="AE148" s="63"/>
      <c r="AF148" s="63"/>
      <c r="AG148" s="63"/>
    </row>
    <row r="149" spans="1:33" x14ac:dyDescent="0.25">
      <c r="A149" s="62"/>
      <c r="B149" s="63" t="s">
        <v>32</v>
      </c>
      <c r="C149" s="63"/>
      <c r="D149" s="64" t="s">
        <v>219</v>
      </c>
      <c r="E149" s="65">
        <v>129</v>
      </c>
      <c r="F149" s="66">
        <v>45012</v>
      </c>
      <c r="G149" s="66">
        <v>45169</v>
      </c>
      <c r="H149" s="67" t="s">
        <v>40</v>
      </c>
      <c r="I149" s="68" t="str">
        <f>_xlfn.IFNA(VLOOKUP($H149,[1]Répertoire!$A$2:$G$104,2,FALSE),"")</f>
        <v xml:space="preserve">Notre-Dame Enclos             </v>
      </c>
      <c r="J149" s="68" t="str">
        <f>_xlfn.IFNA(VLOOKUP($H149,[1]Répertoire!$A$2:$G$104,6,FALSE),"")</f>
        <v xml:space="preserve">ST OMER                   </v>
      </c>
      <c r="K149" s="68" t="str">
        <f>_xlfn.IFNA(VLOOKUP($H149,[1]Répertoire!$A$2:$G$104,7,FALSE),"")</f>
        <v>ce.0622584X@ac-lille.fr</v>
      </c>
      <c r="L149" s="69" t="s">
        <v>9</v>
      </c>
      <c r="M149" s="69" t="s">
        <v>57</v>
      </c>
      <c r="N149" s="69" t="e">
        <f t="shared" si="22"/>
        <v>#VALUE!</v>
      </c>
      <c r="O149" s="70">
        <f t="shared" ca="1" si="23"/>
        <v>0</v>
      </c>
      <c r="P149" s="71" t="str">
        <f t="shared" ca="1" si="24"/>
        <v>-</v>
      </c>
      <c r="Q149" s="71"/>
      <c r="R149" s="72" t="str">
        <f t="shared" si="25"/>
        <v>_03.jj-08.jj_2584X_Just</v>
      </c>
      <c r="S149" s="73">
        <v>45236</v>
      </c>
      <c r="T149" s="74"/>
      <c r="U149" s="75"/>
      <c r="V149" s="75"/>
      <c r="W149" s="63"/>
      <c r="X149" s="63"/>
      <c r="Y149" s="63"/>
      <c r="Z149" s="63"/>
      <c r="AA149" s="63"/>
      <c r="AB149" s="63"/>
      <c r="AC149" s="63"/>
      <c r="AD149" s="63"/>
      <c r="AE149" s="63"/>
      <c r="AF149" s="63"/>
      <c r="AG149" s="63"/>
    </row>
    <row r="150" spans="1:33" x14ac:dyDescent="0.25">
      <c r="A150" s="62"/>
      <c r="B150" s="63" t="s">
        <v>32</v>
      </c>
      <c r="C150" s="63"/>
      <c r="D150" s="64" t="s">
        <v>220</v>
      </c>
      <c r="E150" s="65">
        <v>130</v>
      </c>
      <c r="F150" s="66">
        <v>45012</v>
      </c>
      <c r="G150" s="66">
        <v>45169</v>
      </c>
      <c r="H150" s="67" t="s">
        <v>40</v>
      </c>
      <c r="I150" s="68" t="str">
        <f>_xlfn.IFNA(VLOOKUP($H150,[1]Répertoire!$A$2:$G$104,2,FALSE),"")</f>
        <v xml:space="preserve">Notre-Dame Enclos             </v>
      </c>
      <c r="J150" s="68" t="str">
        <f>_xlfn.IFNA(VLOOKUP($H150,[1]Répertoire!$A$2:$G$104,6,FALSE),"")</f>
        <v xml:space="preserve">ST OMER                   </v>
      </c>
      <c r="K150" s="68" t="str">
        <f>_xlfn.IFNA(VLOOKUP($H150,[1]Répertoire!$A$2:$G$104,7,FALSE),"")</f>
        <v>ce.0622584X@ac-lille.fr</v>
      </c>
      <c r="L150" s="69" t="s">
        <v>9</v>
      </c>
      <c r="M150" s="69" t="s">
        <v>57</v>
      </c>
      <c r="N150" s="69" t="e">
        <f t="shared" ref="N150:N213" si="26">TEXT(S150,"JJ/MM/AA")</f>
        <v>#VALUE!</v>
      </c>
      <c r="O150" s="70">
        <f t="shared" ref="O150:O213" ca="1" si="27">IF(C150=OFFSET(C150,1,0),IF(DATE(YEAR(S150),MONTH(S150),DAY(S150))&gt;OFFSET(S150,1,0),1,0),0)</f>
        <v>0</v>
      </c>
      <c r="P150" s="71" t="str">
        <f t="shared" ref="P150:P213" ca="1" si="28">IF(F150="","",IF(C150&lt;&gt;OFFSET(C150,1,0),IF(G150&lt;TODAY(),"Prol. ?","-"),"-"))</f>
        <v>-</v>
      </c>
      <c r="Q150" s="71"/>
      <c r="R150" s="72" t="str">
        <f t="shared" ref="R150:R213" si="29">IF(F150="","",IF(C150&amp;"_"&amp;IF(ISBLANK(F150),"",TEXT(F150,"mm.jj")&amp;"-"&amp;TEXT(G150,"mm.jj")&amp;"_"&amp;H150&amp;"_Just")=R149,R149&amp;"1",C150&amp;"_"&amp;IF(ISBLANK(F150),"",TEXT(F150,"mm.jj")&amp;"-"&amp;TEXT(G150,"mm.jj")&amp;"_"&amp;H150&amp;"_Just")))</f>
        <v>_03.jj-08.jj_2584X_Just1</v>
      </c>
      <c r="S150" s="73">
        <v>45237</v>
      </c>
      <c r="T150" s="74"/>
      <c r="U150" s="75"/>
      <c r="V150" s="75"/>
      <c r="W150" s="63"/>
      <c r="X150" s="63"/>
      <c r="Y150" s="63"/>
      <c r="Z150" s="63"/>
      <c r="AA150" s="63"/>
      <c r="AB150" s="63"/>
      <c r="AC150" s="63"/>
      <c r="AD150" s="63"/>
      <c r="AE150" s="63"/>
      <c r="AF150" s="63"/>
      <c r="AG150" s="63"/>
    </row>
    <row r="151" spans="1:33" x14ac:dyDescent="0.25">
      <c r="A151" s="62"/>
      <c r="B151" s="63" t="s">
        <v>32</v>
      </c>
      <c r="C151" s="63"/>
      <c r="D151" s="64" t="s">
        <v>221</v>
      </c>
      <c r="E151" s="65">
        <v>131</v>
      </c>
      <c r="F151" s="66">
        <v>45012</v>
      </c>
      <c r="G151" s="66">
        <v>45169</v>
      </c>
      <c r="H151" s="67" t="s">
        <v>40</v>
      </c>
      <c r="I151" s="68" t="str">
        <f>_xlfn.IFNA(VLOOKUP($H151,[1]Répertoire!$A$2:$G$104,2,FALSE),"")</f>
        <v xml:space="preserve">Notre-Dame Enclos             </v>
      </c>
      <c r="J151" s="68" t="str">
        <f>_xlfn.IFNA(VLOOKUP($H151,[1]Répertoire!$A$2:$G$104,6,FALSE),"")</f>
        <v xml:space="preserve">ST OMER                   </v>
      </c>
      <c r="K151" s="68" t="str">
        <f>_xlfn.IFNA(VLOOKUP($H151,[1]Répertoire!$A$2:$G$104,7,FALSE),"")</f>
        <v>ce.0622584X@ac-lille.fr</v>
      </c>
      <c r="L151" s="69" t="s">
        <v>9</v>
      </c>
      <c r="M151" s="69" t="s">
        <v>57</v>
      </c>
      <c r="N151" s="69" t="e">
        <f t="shared" si="26"/>
        <v>#VALUE!</v>
      </c>
      <c r="O151" s="70">
        <f t="shared" ca="1" si="27"/>
        <v>0</v>
      </c>
      <c r="P151" s="71" t="str">
        <f t="shared" ca="1" si="28"/>
        <v>-</v>
      </c>
      <c r="Q151" s="71"/>
      <c r="R151" s="72" t="str">
        <f t="shared" si="29"/>
        <v>_03.jj-08.jj_2584X_Just</v>
      </c>
      <c r="S151" s="73">
        <v>45238</v>
      </c>
      <c r="T151" s="74"/>
      <c r="U151" s="75"/>
      <c r="V151" s="75"/>
      <c r="W151" s="63"/>
      <c r="X151" s="63"/>
      <c r="Y151" s="63"/>
      <c r="Z151" s="63"/>
      <c r="AA151" s="63"/>
      <c r="AB151" s="63"/>
      <c r="AC151" s="63"/>
      <c r="AD151" s="63"/>
      <c r="AE151" s="63"/>
      <c r="AF151" s="63"/>
      <c r="AG151" s="63"/>
    </row>
    <row r="152" spans="1:33" x14ac:dyDescent="0.25">
      <c r="A152" s="62"/>
      <c r="B152" s="63" t="s">
        <v>32</v>
      </c>
      <c r="C152" s="63"/>
      <c r="D152" s="64" t="s">
        <v>222</v>
      </c>
      <c r="E152" s="65">
        <v>132</v>
      </c>
      <c r="F152" s="66">
        <v>45012</v>
      </c>
      <c r="G152" s="66">
        <v>45169</v>
      </c>
      <c r="H152" s="67" t="s">
        <v>40</v>
      </c>
      <c r="I152" s="68" t="str">
        <f>_xlfn.IFNA(VLOOKUP($H152,[1]Répertoire!$A$2:$G$104,2,FALSE),"")</f>
        <v xml:space="preserve">Notre-Dame Enclos             </v>
      </c>
      <c r="J152" s="68" t="str">
        <f>_xlfn.IFNA(VLOOKUP($H152,[1]Répertoire!$A$2:$G$104,6,FALSE),"")</f>
        <v xml:space="preserve">ST OMER                   </v>
      </c>
      <c r="K152" s="68" t="str">
        <f>_xlfn.IFNA(VLOOKUP($H152,[1]Répertoire!$A$2:$G$104,7,FALSE),"")</f>
        <v>ce.0622584X@ac-lille.fr</v>
      </c>
      <c r="L152" s="69" t="s">
        <v>9</v>
      </c>
      <c r="M152" s="69" t="s">
        <v>57</v>
      </c>
      <c r="N152" s="69" t="e">
        <f t="shared" si="26"/>
        <v>#VALUE!</v>
      </c>
      <c r="O152" s="70">
        <f t="shared" ca="1" si="27"/>
        <v>0</v>
      </c>
      <c r="P152" s="71" t="str">
        <f t="shared" ca="1" si="28"/>
        <v>-</v>
      </c>
      <c r="Q152" s="71"/>
      <c r="R152" s="72" t="str">
        <f t="shared" si="29"/>
        <v>_03.jj-08.jj_2584X_Just1</v>
      </c>
      <c r="S152" s="73">
        <v>45239</v>
      </c>
      <c r="T152" s="74"/>
      <c r="U152" s="75"/>
      <c r="V152" s="75"/>
      <c r="W152" s="63"/>
      <c r="X152" s="63"/>
      <c r="Y152" s="63"/>
      <c r="Z152" s="63"/>
      <c r="AA152" s="63"/>
      <c r="AB152" s="63"/>
      <c r="AC152" s="63"/>
      <c r="AD152" s="63"/>
      <c r="AE152" s="63"/>
      <c r="AF152" s="63"/>
      <c r="AG152" s="63"/>
    </row>
    <row r="153" spans="1:33" x14ac:dyDescent="0.25">
      <c r="A153" s="62"/>
      <c r="B153" s="63" t="s">
        <v>32</v>
      </c>
      <c r="C153" s="63"/>
      <c r="D153" s="64" t="s">
        <v>223</v>
      </c>
      <c r="E153" s="65">
        <v>133</v>
      </c>
      <c r="F153" s="66">
        <v>45012</v>
      </c>
      <c r="G153" s="66">
        <v>45169</v>
      </c>
      <c r="H153" s="67" t="s">
        <v>40</v>
      </c>
      <c r="I153" s="68" t="str">
        <f>_xlfn.IFNA(VLOOKUP($H153,[1]Répertoire!$A$2:$G$104,2,FALSE),"")</f>
        <v xml:space="preserve">Notre-Dame Enclos             </v>
      </c>
      <c r="J153" s="68" t="str">
        <f>_xlfn.IFNA(VLOOKUP($H153,[1]Répertoire!$A$2:$G$104,6,FALSE),"")</f>
        <v xml:space="preserve">ST OMER                   </v>
      </c>
      <c r="K153" s="68" t="str">
        <f>_xlfn.IFNA(VLOOKUP($H153,[1]Répertoire!$A$2:$G$104,7,FALSE),"")</f>
        <v>ce.0622584X@ac-lille.fr</v>
      </c>
      <c r="L153" s="69" t="s">
        <v>9</v>
      </c>
      <c r="M153" s="69" t="s">
        <v>57</v>
      </c>
      <c r="N153" s="69" t="e">
        <f t="shared" si="26"/>
        <v>#VALUE!</v>
      </c>
      <c r="O153" s="70">
        <f t="shared" ca="1" si="27"/>
        <v>0</v>
      </c>
      <c r="P153" s="71" t="str">
        <f t="shared" ca="1" si="28"/>
        <v>-</v>
      </c>
      <c r="Q153" s="71"/>
      <c r="R153" s="72" t="str">
        <f t="shared" si="29"/>
        <v>_03.jj-08.jj_2584X_Just</v>
      </c>
      <c r="S153" s="73">
        <v>45240</v>
      </c>
      <c r="T153" s="74"/>
      <c r="U153" s="75"/>
      <c r="V153" s="75"/>
      <c r="W153" s="63"/>
      <c r="X153" s="63"/>
      <c r="Y153" s="63"/>
      <c r="Z153" s="63"/>
      <c r="AA153" s="63"/>
      <c r="AB153" s="63"/>
      <c r="AC153" s="63"/>
      <c r="AD153" s="63"/>
      <c r="AE153" s="63"/>
      <c r="AF153" s="63"/>
      <c r="AG153" s="63"/>
    </row>
    <row r="154" spans="1:33" x14ac:dyDescent="0.25">
      <c r="A154" s="62"/>
      <c r="B154" s="63" t="s">
        <v>32</v>
      </c>
      <c r="C154" s="63"/>
      <c r="D154" s="64" t="s">
        <v>224</v>
      </c>
      <c r="E154" s="65">
        <v>134</v>
      </c>
      <c r="F154" s="66">
        <v>45012</v>
      </c>
      <c r="G154" s="66">
        <v>45169</v>
      </c>
      <c r="H154" s="67" t="s">
        <v>40</v>
      </c>
      <c r="I154" s="68" t="str">
        <f>_xlfn.IFNA(VLOOKUP($H154,[1]Répertoire!$A$2:$G$104,2,FALSE),"")</f>
        <v xml:space="preserve">Notre-Dame Enclos             </v>
      </c>
      <c r="J154" s="68" t="str">
        <f>_xlfn.IFNA(VLOOKUP($H154,[1]Répertoire!$A$2:$G$104,6,FALSE),"")</f>
        <v xml:space="preserve">ST OMER                   </v>
      </c>
      <c r="K154" s="68" t="str">
        <f>_xlfn.IFNA(VLOOKUP($H154,[1]Répertoire!$A$2:$G$104,7,FALSE),"")</f>
        <v>ce.0622584X@ac-lille.fr</v>
      </c>
      <c r="L154" s="69" t="s">
        <v>9</v>
      </c>
      <c r="M154" s="69" t="s">
        <v>57</v>
      </c>
      <c r="N154" s="69" t="e">
        <f t="shared" si="26"/>
        <v>#VALUE!</v>
      </c>
      <c r="O154" s="70">
        <f t="shared" ca="1" si="27"/>
        <v>0</v>
      </c>
      <c r="P154" s="71" t="str">
        <f t="shared" ca="1" si="28"/>
        <v>-</v>
      </c>
      <c r="Q154" s="71"/>
      <c r="R154" s="72" t="str">
        <f t="shared" si="29"/>
        <v>_03.jj-08.jj_2584X_Just1</v>
      </c>
      <c r="S154" s="73">
        <v>45241</v>
      </c>
      <c r="T154" s="74"/>
      <c r="U154" s="75"/>
      <c r="V154" s="75"/>
      <c r="W154" s="63"/>
      <c r="X154" s="63"/>
      <c r="Y154" s="63"/>
      <c r="Z154" s="63"/>
      <c r="AA154" s="63"/>
      <c r="AB154" s="63"/>
      <c r="AC154" s="63"/>
      <c r="AD154" s="63"/>
      <c r="AE154" s="63"/>
      <c r="AF154" s="63"/>
      <c r="AG154" s="63"/>
    </row>
    <row r="155" spans="1:33" x14ac:dyDescent="0.25">
      <c r="A155" s="62"/>
      <c r="B155" s="63" t="s">
        <v>32</v>
      </c>
      <c r="C155" s="63"/>
      <c r="D155" s="64" t="s">
        <v>225</v>
      </c>
      <c r="E155" s="65">
        <v>135</v>
      </c>
      <c r="F155" s="66">
        <v>45012</v>
      </c>
      <c r="G155" s="66">
        <v>45169</v>
      </c>
      <c r="H155" s="67" t="s">
        <v>40</v>
      </c>
      <c r="I155" s="68" t="str">
        <f>_xlfn.IFNA(VLOOKUP($H155,[1]Répertoire!$A$2:$G$104,2,FALSE),"")</f>
        <v xml:space="preserve">Notre-Dame Enclos             </v>
      </c>
      <c r="J155" s="68" t="str">
        <f>_xlfn.IFNA(VLOOKUP($H155,[1]Répertoire!$A$2:$G$104,6,FALSE),"")</f>
        <v xml:space="preserve">ST OMER                   </v>
      </c>
      <c r="K155" s="68" t="str">
        <f>_xlfn.IFNA(VLOOKUP($H155,[1]Répertoire!$A$2:$G$104,7,FALSE),"")</f>
        <v>ce.0622584X@ac-lille.fr</v>
      </c>
      <c r="L155" s="69" t="s">
        <v>9</v>
      </c>
      <c r="M155" s="69" t="s">
        <v>57</v>
      </c>
      <c r="N155" s="69" t="e">
        <f t="shared" si="26"/>
        <v>#VALUE!</v>
      </c>
      <c r="O155" s="70">
        <f t="shared" ca="1" si="27"/>
        <v>0</v>
      </c>
      <c r="P155" s="71" t="str">
        <f t="shared" ca="1" si="28"/>
        <v>-</v>
      </c>
      <c r="Q155" s="71"/>
      <c r="R155" s="72" t="str">
        <f t="shared" si="29"/>
        <v>_03.jj-08.jj_2584X_Just</v>
      </c>
      <c r="S155" s="73">
        <v>45242</v>
      </c>
      <c r="T155" s="74"/>
      <c r="U155" s="75"/>
      <c r="V155" s="75"/>
      <c r="W155" s="63"/>
      <c r="X155" s="63"/>
      <c r="Y155" s="63"/>
      <c r="Z155" s="63"/>
      <c r="AA155" s="63"/>
      <c r="AB155" s="63"/>
      <c r="AC155" s="63"/>
      <c r="AD155" s="63"/>
      <c r="AE155" s="63"/>
      <c r="AF155" s="63"/>
      <c r="AG155" s="63"/>
    </row>
    <row r="156" spans="1:33" x14ac:dyDescent="0.25">
      <c r="A156" s="62"/>
      <c r="B156" s="63" t="s">
        <v>32</v>
      </c>
      <c r="C156" s="63"/>
      <c r="D156" s="64" t="s">
        <v>226</v>
      </c>
      <c r="E156" s="65">
        <v>136</v>
      </c>
      <c r="F156" s="66">
        <v>45012</v>
      </c>
      <c r="G156" s="66">
        <v>45169</v>
      </c>
      <c r="H156" s="67" t="s">
        <v>40</v>
      </c>
      <c r="I156" s="68" t="str">
        <f>_xlfn.IFNA(VLOOKUP($H156,[1]Répertoire!$A$2:$G$104,2,FALSE),"")</f>
        <v xml:space="preserve">Notre-Dame Enclos             </v>
      </c>
      <c r="J156" s="68" t="str">
        <f>_xlfn.IFNA(VLOOKUP($H156,[1]Répertoire!$A$2:$G$104,6,FALSE),"")</f>
        <v xml:space="preserve">ST OMER                   </v>
      </c>
      <c r="K156" s="68" t="str">
        <f>_xlfn.IFNA(VLOOKUP($H156,[1]Répertoire!$A$2:$G$104,7,FALSE),"")</f>
        <v>ce.0622584X@ac-lille.fr</v>
      </c>
      <c r="L156" s="69" t="s">
        <v>9</v>
      </c>
      <c r="M156" s="69" t="s">
        <v>57</v>
      </c>
      <c r="N156" s="69" t="e">
        <f t="shared" si="26"/>
        <v>#VALUE!</v>
      </c>
      <c r="O156" s="70">
        <f t="shared" ca="1" si="27"/>
        <v>0</v>
      </c>
      <c r="P156" s="71" t="str">
        <f t="shared" ca="1" si="28"/>
        <v>-</v>
      </c>
      <c r="Q156" s="71"/>
      <c r="R156" s="72" t="str">
        <f t="shared" si="29"/>
        <v>_03.jj-08.jj_2584X_Just1</v>
      </c>
      <c r="S156" s="73">
        <v>45243</v>
      </c>
      <c r="T156" s="74"/>
      <c r="U156" s="75"/>
      <c r="V156" s="75"/>
      <c r="W156" s="63"/>
      <c r="X156" s="63"/>
      <c r="Y156" s="63"/>
      <c r="Z156" s="63"/>
      <c r="AA156" s="63"/>
      <c r="AB156" s="63"/>
      <c r="AC156" s="63"/>
      <c r="AD156" s="63"/>
      <c r="AE156" s="63"/>
      <c r="AF156" s="63"/>
      <c r="AG156" s="63"/>
    </row>
    <row r="157" spans="1:33" x14ac:dyDescent="0.25">
      <c r="A157" s="62"/>
      <c r="B157" s="63" t="s">
        <v>32</v>
      </c>
      <c r="C157" s="63"/>
      <c r="D157" s="64" t="s">
        <v>227</v>
      </c>
      <c r="E157" s="65">
        <v>137</v>
      </c>
      <c r="F157" s="66">
        <v>45012</v>
      </c>
      <c r="G157" s="66">
        <v>45169</v>
      </c>
      <c r="H157" s="67" t="s">
        <v>40</v>
      </c>
      <c r="I157" s="68" t="str">
        <f>_xlfn.IFNA(VLOOKUP($H157,[1]Répertoire!$A$2:$G$104,2,FALSE),"")</f>
        <v xml:space="preserve">Notre-Dame Enclos             </v>
      </c>
      <c r="J157" s="68" t="str">
        <f>_xlfn.IFNA(VLOOKUP($H157,[1]Répertoire!$A$2:$G$104,6,FALSE),"")</f>
        <v xml:space="preserve">ST OMER                   </v>
      </c>
      <c r="K157" s="68" t="str">
        <f>_xlfn.IFNA(VLOOKUP($H157,[1]Répertoire!$A$2:$G$104,7,FALSE),"")</f>
        <v>ce.0622584X@ac-lille.fr</v>
      </c>
      <c r="L157" s="69" t="s">
        <v>9</v>
      </c>
      <c r="M157" s="69" t="s">
        <v>57</v>
      </c>
      <c r="N157" s="69" t="e">
        <f t="shared" si="26"/>
        <v>#VALUE!</v>
      </c>
      <c r="O157" s="70">
        <f t="shared" ca="1" si="27"/>
        <v>0</v>
      </c>
      <c r="P157" s="71" t="str">
        <f t="shared" ca="1" si="28"/>
        <v>-</v>
      </c>
      <c r="Q157" s="71"/>
      <c r="R157" s="72" t="str">
        <f t="shared" si="29"/>
        <v>_03.jj-08.jj_2584X_Just</v>
      </c>
      <c r="S157" s="73">
        <v>45244</v>
      </c>
      <c r="T157" s="74"/>
      <c r="U157" s="75"/>
      <c r="V157" s="75"/>
      <c r="W157" s="63"/>
      <c r="X157" s="63"/>
      <c r="Y157" s="63"/>
      <c r="Z157" s="63"/>
      <c r="AA157" s="63"/>
      <c r="AB157" s="63"/>
      <c r="AC157" s="63"/>
      <c r="AD157" s="63"/>
      <c r="AE157" s="63"/>
      <c r="AF157" s="63"/>
      <c r="AG157" s="63"/>
    </row>
    <row r="158" spans="1:33" x14ac:dyDescent="0.25">
      <c r="A158" s="62"/>
      <c r="B158" s="63" t="s">
        <v>32</v>
      </c>
      <c r="C158" s="63"/>
      <c r="D158" s="64" t="s">
        <v>228</v>
      </c>
      <c r="E158" s="65">
        <v>138</v>
      </c>
      <c r="F158" s="66">
        <v>45012</v>
      </c>
      <c r="G158" s="66">
        <v>45169</v>
      </c>
      <c r="H158" s="67" t="s">
        <v>40</v>
      </c>
      <c r="I158" s="68" t="str">
        <f>_xlfn.IFNA(VLOOKUP($H158,[1]Répertoire!$A$2:$G$104,2,FALSE),"")</f>
        <v xml:space="preserve">Notre-Dame Enclos             </v>
      </c>
      <c r="J158" s="68" t="str">
        <f>_xlfn.IFNA(VLOOKUP($H158,[1]Répertoire!$A$2:$G$104,6,FALSE),"")</f>
        <v xml:space="preserve">ST OMER                   </v>
      </c>
      <c r="K158" s="68" t="str">
        <f>_xlfn.IFNA(VLOOKUP($H158,[1]Répertoire!$A$2:$G$104,7,FALSE),"")</f>
        <v>ce.0622584X@ac-lille.fr</v>
      </c>
      <c r="L158" s="69" t="s">
        <v>9</v>
      </c>
      <c r="M158" s="69" t="s">
        <v>57</v>
      </c>
      <c r="N158" s="69" t="e">
        <f t="shared" si="26"/>
        <v>#VALUE!</v>
      </c>
      <c r="O158" s="70">
        <f t="shared" ca="1" si="27"/>
        <v>0</v>
      </c>
      <c r="P158" s="71" t="str">
        <f t="shared" ca="1" si="28"/>
        <v>-</v>
      </c>
      <c r="Q158" s="71"/>
      <c r="R158" s="72" t="str">
        <f t="shared" si="29"/>
        <v>_03.jj-08.jj_2584X_Just1</v>
      </c>
      <c r="S158" s="73">
        <v>45245</v>
      </c>
      <c r="T158" s="74"/>
      <c r="U158" s="75"/>
      <c r="V158" s="75"/>
      <c r="W158" s="63"/>
      <c r="X158" s="63"/>
      <c r="Y158" s="63"/>
      <c r="Z158" s="63"/>
      <c r="AA158" s="63"/>
      <c r="AB158" s="63"/>
      <c r="AC158" s="63"/>
      <c r="AD158" s="63"/>
      <c r="AE158" s="63"/>
      <c r="AF158" s="63"/>
      <c r="AG158" s="63"/>
    </row>
    <row r="159" spans="1:33" x14ac:dyDescent="0.25">
      <c r="A159" s="62"/>
      <c r="B159" s="63" t="s">
        <v>32</v>
      </c>
      <c r="C159" s="63"/>
      <c r="D159" s="64" t="s">
        <v>229</v>
      </c>
      <c r="E159" s="65">
        <v>139</v>
      </c>
      <c r="F159" s="66">
        <v>45012</v>
      </c>
      <c r="G159" s="66">
        <v>45169</v>
      </c>
      <c r="H159" s="67" t="s">
        <v>40</v>
      </c>
      <c r="I159" s="68" t="str">
        <f>_xlfn.IFNA(VLOOKUP($H159,[1]Répertoire!$A$2:$G$104,2,FALSE),"")</f>
        <v xml:space="preserve">Notre-Dame Enclos             </v>
      </c>
      <c r="J159" s="68" t="str">
        <f>_xlfn.IFNA(VLOOKUP($H159,[1]Répertoire!$A$2:$G$104,6,FALSE),"")</f>
        <v xml:space="preserve">ST OMER                   </v>
      </c>
      <c r="K159" s="68" t="str">
        <f>_xlfn.IFNA(VLOOKUP($H159,[1]Répertoire!$A$2:$G$104,7,FALSE),"")</f>
        <v>ce.0622584X@ac-lille.fr</v>
      </c>
      <c r="L159" s="69" t="s">
        <v>9</v>
      </c>
      <c r="M159" s="69" t="s">
        <v>57</v>
      </c>
      <c r="N159" s="69" t="e">
        <f t="shared" si="26"/>
        <v>#VALUE!</v>
      </c>
      <c r="O159" s="70">
        <f t="shared" ca="1" si="27"/>
        <v>0</v>
      </c>
      <c r="P159" s="71" t="str">
        <f t="shared" ca="1" si="28"/>
        <v>-</v>
      </c>
      <c r="Q159" s="71"/>
      <c r="R159" s="72" t="str">
        <f t="shared" si="29"/>
        <v>_03.jj-08.jj_2584X_Just</v>
      </c>
      <c r="S159" s="73">
        <v>45246</v>
      </c>
      <c r="T159" s="74"/>
      <c r="U159" s="75"/>
      <c r="V159" s="75"/>
      <c r="W159" s="63"/>
      <c r="X159" s="63"/>
      <c r="Y159" s="63"/>
      <c r="Z159" s="63"/>
      <c r="AA159" s="63"/>
      <c r="AB159" s="63"/>
      <c r="AC159" s="63"/>
      <c r="AD159" s="63"/>
      <c r="AE159" s="63"/>
      <c r="AF159" s="63"/>
      <c r="AG159" s="63"/>
    </row>
    <row r="160" spans="1:33" x14ac:dyDescent="0.25">
      <c r="A160" s="62"/>
      <c r="B160" s="63" t="s">
        <v>32</v>
      </c>
      <c r="C160" s="63"/>
      <c r="D160" s="64" t="s">
        <v>230</v>
      </c>
      <c r="E160" s="65">
        <v>140</v>
      </c>
      <c r="F160" s="66">
        <v>45012</v>
      </c>
      <c r="G160" s="66">
        <v>45169</v>
      </c>
      <c r="H160" s="67" t="s">
        <v>40</v>
      </c>
      <c r="I160" s="68" t="str">
        <f>_xlfn.IFNA(VLOOKUP($H160,[1]Répertoire!$A$2:$G$104,2,FALSE),"")</f>
        <v xml:space="preserve">Notre-Dame Enclos             </v>
      </c>
      <c r="J160" s="68" t="str">
        <f>_xlfn.IFNA(VLOOKUP($H160,[1]Répertoire!$A$2:$G$104,6,FALSE),"")</f>
        <v xml:space="preserve">ST OMER                   </v>
      </c>
      <c r="K160" s="68" t="str">
        <f>_xlfn.IFNA(VLOOKUP($H160,[1]Répertoire!$A$2:$G$104,7,FALSE),"")</f>
        <v>ce.0622584X@ac-lille.fr</v>
      </c>
      <c r="L160" s="69" t="s">
        <v>9</v>
      </c>
      <c r="M160" s="69" t="s">
        <v>57</v>
      </c>
      <c r="N160" s="69" t="e">
        <f t="shared" si="26"/>
        <v>#VALUE!</v>
      </c>
      <c r="O160" s="70">
        <f t="shared" ca="1" si="27"/>
        <v>0</v>
      </c>
      <c r="P160" s="71" t="str">
        <f t="shared" ca="1" si="28"/>
        <v>-</v>
      </c>
      <c r="Q160" s="71"/>
      <c r="R160" s="72" t="str">
        <f t="shared" si="29"/>
        <v>_03.jj-08.jj_2584X_Just1</v>
      </c>
      <c r="S160" s="73">
        <v>45247</v>
      </c>
      <c r="T160" s="74"/>
      <c r="U160" s="75"/>
      <c r="V160" s="75"/>
      <c r="W160" s="63"/>
      <c r="X160" s="63"/>
      <c r="Y160" s="63"/>
      <c r="Z160" s="63"/>
      <c r="AA160" s="63"/>
      <c r="AB160" s="63"/>
      <c r="AC160" s="63"/>
      <c r="AD160" s="63"/>
      <c r="AE160" s="63"/>
      <c r="AF160" s="63"/>
      <c r="AG160" s="63"/>
    </row>
    <row r="161" spans="1:33" x14ac:dyDescent="0.25">
      <c r="A161" s="62"/>
      <c r="B161" s="63" t="s">
        <v>32</v>
      </c>
      <c r="C161" s="63"/>
      <c r="D161" s="64" t="s">
        <v>231</v>
      </c>
      <c r="E161" s="65">
        <v>141</v>
      </c>
      <c r="F161" s="66">
        <v>45012</v>
      </c>
      <c r="G161" s="66">
        <v>45169</v>
      </c>
      <c r="H161" s="67" t="s">
        <v>40</v>
      </c>
      <c r="I161" s="68" t="str">
        <f>_xlfn.IFNA(VLOOKUP($H161,[1]Répertoire!$A$2:$G$104,2,FALSE),"")</f>
        <v xml:space="preserve">Notre-Dame Enclos             </v>
      </c>
      <c r="J161" s="68" t="str">
        <f>_xlfn.IFNA(VLOOKUP($H161,[1]Répertoire!$A$2:$G$104,6,FALSE),"")</f>
        <v xml:space="preserve">ST OMER                   </v>
      </c>
      <c r="K161" s="68" t="str">
        <f>_xlfn.IFNA(VLOOKUP($H161,[1]Répertoire!$A$2:$G$104,7,FALSE),"")</f>
        <v>ce.0622584X@ac-lille.fr</v>
      </c>
      <c r="L161" s="69" t="s">
        <v>9</v>
      </c>
      <c r="M161" s="69" t="s">
        <v>57</v>
      </c>
      <c r="N161" s="69" t="e">
        <f t="shared" si="26"/>
        <v>#VALUE!</v>
      </c>
      <c r="O161" s="70">
        <f t="shared" ca="1" si="27"/>
        <v>0</v>
      </c>
      <c r="P161" s="71" t="str">
        <f t="shared" ca="1" si="28"/>
        <v>-</v>
      </c>
      <c r="Q161" s="71"/>
      <c r="R161" s="72" t="str">
        <f t="shared" si="29"/>
        <v>_03.jj-08.jj_2584X_Just</v>
      </c>
      <c r="S161" s="73">
        <v>45248</v>
      </c>
      <c r="T161" s="74"/>
      <c r="U161" s="75"/>
      <c r="V161" s="75"/>
      <c r="W161" s="63"/>
      <c r="X161" s="63"/>
      <c r="Y161" s="63"/>
      <c r="Z161" s="63"/>
      <c r="AA161" s="63"/>
      <c r="AB161" s="63"/>
      <c r="AC161" s="63"/>
      <c r="AD161" s="63"/>
      <c r="AE161" s="63"/>
      <c r="AF161" s="63"/>
      <c r="AG161" s="63"/>
    </row>
    <row r="162" spans="1:33" x14ac:dyDescent="0.25">
      <c r="A162" s="62"/>
      <c r="B162" s="63" t="s">
        <v>32</v>
      </c>
      <c r="C162" s="63"/>
      <c r="D162" s="64" t="s">
        <v>232</v>
      </c>
      <c r="E162" s="65">
        <v>142</v>
      </c>
      <c r="F162" s="66">
        <v>45012</v>
      </c>
      <c r="G162" s="66">
        <v>45169</v>
      </c>
      <c r="H162" s="67" t="s">
        <v>40</v>
      </c>
      <c r="I162" s="68" t="str">
        <f>_xlfn.IFNA(VLOOKUP($H162,[1]Répertoire!$A$2:$G$104,2,FALSE),"")</f>
        <v xml:space="preserve">Notre-Dame Enclos             </v>
      </c>
      <c r="J162" s="68" t="str">
        <f>_xlfn.IFNA(VLOOKUP($H162,[1]Répertoire!$A$2:$G$104,6,FALSE),"")</f>
        <v xml:space="preserve">ST OMER                   </v>
      </c>
      <c r="K162" s="68" t="str">
        <f>_xlfn.IFNA(VLOOKUP($H162,[1]Répertoire!$A$2:$G$104,7,FALSE),"")</f>
        <v>ce.0622584X@ac-lille.fr</v>
      </c>
      <c r="L162" s="69" t="s">
        <v>9</v>
      </c>
      <c r="M162" s="69" t="s">
        <v>57</v>
      </c>
      <c r="N162" s="69" t="e">
        <f t="shared" si="26"/>
        <v>#VALUE!</v>
      </c>
      <c r="O162" s="70">
        <f t="shared" ca="1" si="27"/>
        <v>0</v>
      </c>
      <c r="P162" s="71" t="str">
        <f t="shared" ca="1" si="28"/>
        <v>-</v>
      </c>
      <c r="Q162" s="71"/>
      <c r="R162" s="72" t="str">
        <f t="shared" si="29"/>
        <v>_03.jj-08.jj_2584X_Just1</v>
      </c>
      <c r="S162" s="73">
        <v>45249</v>
      </c>
      <c r="T162" s="74"/>
      <c r="U162" s="75"/>
      <c r="V162" s="75"/>
      <c r="W162" s="63"/>
      <c r="X162" s="63"/>
      <c r="Y162" s="63"/>
      <c r="Z162" s="63"/>
      <c r="AA162" s="63"/>
      <c r="AB162" s="63"/>
      <c r="AC162" s="63"/>
      <c r="AD162" s="63"/>
      <c r="AE162" s="63"/>
      <c r="AF162" s="63"/>
      <c r="AG162" s="63"/>
    </row>
    <row r="163" spans="1:33" x14ac:dyDescent="0.25">
      <c r="A163" s="62"/>
      <c r="B163" s="63" t="s">
        <v>32</v>
      </c>
      <c r="C163" s="63"/>
      <c r="D163" s="64" t="s">
        <v>233</v>
      </c>
      <c r="E163" s="65">
        <v>143</v>
      </c>
      <c r="F163" s="66">
        <v>45012</v>
      </c>
      <c r="G163" s="66">
        <v>45169</v>
      </c>
      <c r="H163" s="67" t="s">
        <v>40</v>
      </c>
      <c r="I163" s="68" t="str">
        <f>_xlfn.IFNA(VLOOKUP($H163,[1]Répertoire!$A$2:$G$104,2,FALSE),"")</f>
        <v xml:space="preserve">Notre-Dame Enclos             </v>
      </c>
      <c r="J163" s="68" t="str">
        <f>_xlfn.IFNA(VLOOKUP($H163,[1]Répertoire!$A$2:$G$104,6,FALSE),"")</f>
        <v xml:space="preserve">ST OMER                   </v>
      </c>
      <c r="K163" s="68" t="str">
        <f>_xlfn.IFNA(VLOOKUP($H163,[1]Répertoire!$A$2:$G$104,7,FALSE),"")</f>
        <v>ce.0622584X@ac-lille.fr</v>
      </c>
      <c r="L163" s="69" t="s">
        <v>9</v>
      </c>
      <c r="M163" s="69" t="s">
        <v>57</v>
      </c>
      <c r="N163" s="69" t="e">
        <f t="shared" si="26"/>
        <v>#VALUE!</v>
      </c>
      <c r="O163" s="70">
        <f t="shared" ca="1" si="27"/>
        <v>0</v>
      </c>
      <c r="P163" s="71" t="str">
        <f t="shared" ca="1" si="28"/>
        <v>-</v>
      </c>
      <c r="Q163" s="71"/>
      <c r="R163" s="72" t="str">
        <f t="shared" si="29"/>
        <v>_03.jj-08.jj_2584X_Just</v>
      </c>
      <c r="S163" s="73">
        <v>45250</v>
      </c>
      <c r="T163" s="74"/>
      <c r="U163" s="75"/>
      <c r="V163" s="75"/>
      <c r="W163" s="63"/>
      <c r="X163" s="63"/>
      <c r="Y163" s="63"/>
      <c r="Z163" s="63"/>
      <c r="AA163" s="63"/>
      <c r="AB163" s="63"/>
      <c r="AC163" s="63"/>
      <c r="AD163" s="63"/>
      <c r="AE163" s="63"/>
      <c r="AF163" s="63"/>
      <c r="AG163" s="63"/>
    </row>
    <row r="164" spans="1:33" x14ac:dyDescent="0.25">
      <c r="A164" s="62"/>
      <c r="B164" s="63" t="s">
        <v>32</v>
      </c>
      <c r="C164" s="63"/>
      <c r="D164" s="64" t="s">
        <v>234</v>
      </c>
      <c r="E164" s="65">
        <v>144</v>
      </c>
      <c r="F164" s="66">
        <v>45012</v>
      </c>
      <c r="G164" s="66">
        <v>45169</v>
      </c>
      <c r="H164" s="67" t="s">
        <v>40</v>
      </c>
      <c r="I164" s="68" t="str">
        <f>_xlfn.IFNA(VLOOKUP($H164,[1]Répertoire!$A$2:$G$104,2,FALSE),"")</f>
        <v xml:space="preserve">Notre-Dame Enclos             </v>
      </c>
      <c r="J164" s="68" t="str">
        <f>_xlfn.IFNA(VLOOKUP($H164,[1]Répertoire!$A$2:$G$104,6,FALSE),"")</f>
        <v xml:space="preserve">ST OMER                   </v>
      </c>
      <c r="K164" s="68" t="str">
        <f>_xlfn.IFNA(VLOOKUP($H164,[1]Répertoire!$A$2:$G$104,7,FALSE),"")</f>
        <v>ce.0622584X@ac-lille.fr</v>
      </c>
      <c r="L164" s="69" t="s">
        <v>9</v>
      </c>
      <c r="M164" s="69" t="s">
        <v>57</v>
      </c>
      <c r="N164" s="69" t="e">
        <f t="shared" si="26"/>
        <v>#VALUE!</v>
      </c>
      <c r="O164" s="70">
        <f t="shared" ca="1" si="27"/>
        <v>0</v>
      </c>
      <c r="P164" s="71" t="str">
        <f t="shared" ca="1" si="28"/>
        <v>-</v>
      </c>
      <c r="Q164" s="71"/>
      <c r="R164" s="72" t="str">
        <f t="shared" si="29"/>
        <v>_03.jj-08.jj_2584X_Just1</v>
      </c>
      <c r="S164" s="73">
        <v>45251</v>
      </c>
      <c r="T164" s="74"/>
      <c r="U164" s="75"/>
      <c r="V164" s="75"/>
      <c r="W164" s="63"/>
      <c r="X164" s="63"/>
      <c r="Y164" s="63"/>
      <c r="Z164" s="63"/>
      <c r="AA164" s="63"/>
      <c r="AB164" s="63"/>
      <c r="AC164" s="63"/>
      <c r="AD164" s="63"/>
      <c r="AE164" s="63"/>
      <c r="AF164" s="63"/>
      <c r="AG164" s="63"/>
    </row>
    <row r="165" spans="1:33" x14ac:dyDescent="0.25">
      <c r="A165" s="62"/>
      <c r="B165" s="63" t="s">
        <v>32</v>
      </c>
      <c r="C165" s="63"/>
      <c r="D165" s="64" t="s">
        <v>235</v>
      </c>
      <c r="E165" s="65">
        <v>145</v>
      </c>
      <c r="F165" s="66">
        <v>45012</v>
      </c>
      <c r="G165" s="66">
        <v>45169</v>
      </c>
      <c r="H165" s="67" t="s">
        <v>40</v>
      </c>
      <c r="I165" s="68" t="str">
        <f>_xlfn.IFNA(VLOOKUP($H165,[1]Répertoire!$A$2:$G$104,2,FALSE),"")</f>
        <v xml:space="preserve">Notre-Dame Enclos             </v>
      </c>
      <c r="J165" s="68" t="str">
        <f>_xlfn.IFNA(VLOOKUP($H165,[1]Répertoire!$A$2:$G$104,6,FALSE),"")</f>
        <v xml:space="preserve">ST OMER                   </v>
      </c>
      <c r="K165" s="68" t="str">
        <f>_xlfn.IFNA(VLOOKUP($H165,[1]Répertoire!$A$2:$G$104,7,FALSE),"")</f>
        <v>ce.0622584X@ac-lille.fr</v>
      </c>
      <c r="L165" s="69" t="s">
        <v>9</v>
      </c>
      <c r="M165" s="69" t="s">
        <v>57</v>
      </c>
      <c r="N165" s="69" t="e">
        <f t="shared" si="26"/>
        <v>#VALUE!</v>
      </c>
      <c r="O165" s="70">
        <f t="shared" ca="1" si="27"/>
        <v>0</v>
      </c>
      <c r="P165" s="71" t="str">
        <f t="shared" ca="1" si="28"/>
        <v>-</v>
      </c>
      <c r="Q165" s="71"/>
      <c r="R165" s="72" t="str">
        <f t="shared" si="29"/>
        <v>_03.jj-08.jj_2584X_Just</v>
      </c>
      <c r="S165" s="73">
        <v>45252</v>
      </c>
      <c r="T165" s="74"/>
      <c r="U165" s="75"/>
      <c r="V165" s="75"/>
      <c r="W165" s="63"/>
      <c r="X165" s="63"/>
      <c r="Y165" s="63"/>
      <c r="Z165" s="63"/>
      <c r="AA165" s="63"/>
      <c r="AB165" s="63"/>
      <c r="AC165" s="63"/>
      <c r="AD165" s="63"/>
      <c r="AE165" s="63"/>
      <c r="AF165" s="63"/>
      <c r="AG165" s="63"/>
    </row>
    <row r="166" spans="1:33" x14ac:dyDescent="0.25">
      <c r="A166" s="62"/>
      <c r="B166" s="63" t="s">
        <v>32</v>
      </c>
      <c r="C166" s="63"/>
      <c r="D166" s="64" t="s">
        <v>236</v>
      </c>
      <c r="E166" s="65">
        <v>146</v>
      </c>
      <c r="F166" s="66">
        <v>45012</v>
      </c>
      <c r="G166" s="66">
        <v>45169</v>
      </c>
      <c r="H166" s="67" t="s">
        <v>40</v>
      </c>
      <c r="I166" s="68" t="str">
        <f>_xlfn.IFNA(VLOOKUP($H166,[1]Répertoire!$A$2:$G$104,2,FALSE),"")</f>
        <v xml:space="preserve">Notre-Dame Enclos             </v>
      </c>
      <c r="J166" s="68" t="str">
        <f>_xlfn.IFNA(VLOOKUP($H166,[1]Répertoire!$A$2:$G$104,6,FALSE),"")</f>
        <v xml:space="preserve">ST OMER                   </v>
      </c>
      <c r="K166" s="68" t="str">
        <f>_xlfn.IFNA(VLOOKUP($H166,[1]Répertoire!$A$2:$G$104,7,FALSE),"")</f>
        <v>ce.0622584X@ac-lille.fr</v>
      </c>
      <c r="L166" s="69" t="s">
        <v>9</v>
      </c>
      <c r="M166" s="69" t="s">
        <v>57</v>
      </c>
      <c r="N166" s="69" t="e">
        <f t="shared" si="26"/>
        <v>#VALUE!</v>
      </c>
      <c r="O166" s="70">
        <f t="shared" ca="1" si="27"/>
        <v>0</v>
      </c>
      <c r="P166" s="71" t="str">
        <f t="shared" ca="1" si="28"/>
        <v>-</v>
      </c>
      <c r="Q166" s="71"/>
      <c r="R166" s="72" t="str">
        <f t="shared" si="29"/>
        <v>_03.jj-08.jj_2584X_Just1</v>
      </c>
      <c r="S166" s="73">
        <v>45253</v>
      </c>
      <c r="T166" s="74"/>
      <c r="U166" s="75"/>
      <c r="V166" s="75"/>
      <c r="W166" s="63"/>
      <c r="X166" s="63"/>
      <c r="Y166" s="63"/>
      <c r="Z166" s="63"/>
      <c r="AA166" s="63"/>
      <c r="AB166" s="63"/>
      <c r="AC166" s="63"/>
      <c r="AD166" s="63"/>
      <c r="AE166" s="63"/>
      <c r="AF166" s="63"/>
      <c r="AG166" s="63"/>
    </row>
    <row r="167" spans="1:33" x14ac:dyDescent="0.25">
      <c r="A167" s="62"/>
      <c r="B167" s="63" t="s">
        <v>32</v>
      </c>
      <c r="C167" s="63"/>
      <c r="D167" s="64" t="s">
        <v>237</v>
      </c>
      <c r="E167" s="65">
        <v>147</v>
      </c>
      <c r="F167" s="66">
        <v>45012</v>
      </c>
      <c r="G167" s="66">
        <v>45169</v>
      </c>
      <c r="H167" s="67" t="s">
        <v>40</v>
      </c>
      <c r="I167" s="68" t="str">
        <f>_xlfn.IFNA(VLOOKUP($H167,[1]Répertoire!$A$2:$G$104,2,FALSE),"")</f>
        <v xml:space="preserve">Notre-Dame Enclos             </v>
      </c>
      <c r="J167" s="68" t="str">
        <f>_xlfn.IFNA(VLOOKUP($H167,[1]Répertoire!$A$2:$G$104,6,FALSE),"")</f>
        <v xml:space="preserve">ST OMER                   </v>
      </c>
      <c r="K167" s="68" t="str">
        <f>_xlfn.IFNA(VLOOKUP($H167,[1]Répertoire!$A$2:$G$104,7,FALSE),"")</f>
        <v>ce.0622584X@ac-lille.fr</v>
      </c>
      <c r="L167" s="69" t="s">
        <v>9</v>
      </c>
      <c r="M167" s="69" t="s">
        <v>57</v>
      </c>
      <c r="N167" s="69" t="e">
        <f t="shared" si="26"/>
        <v>#VALUE!</v>
      </c>
      <c r="O167" s="70">
        <f t="shared" ca="1" si="27"/>
        <v>0</v>
      </c>
      <c r="P167" s="71" t="str">
        <f t="shared" ca="1" si="28"/>
        <v>-</v>
      </c>
      <c r="Q167" s="71"/>
      <c r="R167" s="72" t="str">
        <f t="shared" si="29"/>
        <v>_03.jj-08.jj_2584X_Just</v>
      </c>
      <c r="S167" s="73">
        <v>45254</v>
      </c>
      <c r="T167" s="74"/>
      <c r="U167" s="75"/>
      <c r="V167" s="75"/>
      <c r="W167" s="63"/>
      <c r="X167" s="63"/>
      <c r="Y167" s="63"/>
      <c r="Z167" s="63"/>
      <c r="AA167" s="63"/>
      <c r="AB167" s="63"/>
      <c r="AC167" s="63"/>
      <c r="AD167" s="63"/>
      <c r="AE167" s="63"/>
      <c r="AF167" s="63"/>
      <c r="AG167" s="63"/>
    </row>
    <row r="168" spans="1:33" x14ac:dyDescent="0.25">
      <c r="A168" s="62"/>
      <c r="B168" s="63" t="s">
        <v>32</v>
      </c>
      <c r="C168" s="63"/>
      <c r="D168" s="64" t="s">
        <v>238</v>
      </c>
      <c r="E168" s="65">
        <v>148</v>
      </c>
      <c r="F168" s="66">
        <v>45012</v>
      </c>
      <c r="G168" s="66">
        <v>45169</v>
      </c>
      <c r="H168" s="67" t="s">
        <v>40</v>
      </c>
      <c r="I168" s="68" t="str">
        <f>_xlfn.IFNA(VLOOKUP($H168,[1]Répertoire!$A$2:$G$104,2,FALSE),"")</f>
        <v xml:space="preserve">Notre-Dame Enclos             </v>
      </c>
      <c r="J168" s="68" t="str">
        <f>_xlfn.IFNA(VLOOKUP($H168,[1]Répertoire!$A$2:$G$104,6,FALSE),"")</f>
        <v xml:space="preserve">ST OMER                   </v>
      </c>
      <c r="K168" s="68" t="str">
        <f>_xlfn.IFNA(VLOOKUP($H168,[1]Répertoire!$A$2:$G$104,7,FALSE),"")</f>
        <v>ce.0622584X@ac-lille.fr</v>
      </c>
      <c r="L168" s="69" t="s">
        <v>9</v>
      </c>
      <c r="M168" s="69" t="s">
        <v>57</v>
      </c>
      <c r="N168" s="69" t="e">
        <f t="shared" si="26"/>
        <v>#VALUE!</v>
      </c>
      <c r="O168" s="70">
        <f t="shared" ca="1" si="27"/>
        <v>0</v>
      </c>
      <c r="P168" s="71" t="str">
        <f t="shared" ca="1" si="28"/>
        <v>-</v>
      </c>
      <c r="Q168" s="71"/>
      <c r="R168" s="72" t="str">
        <f t="shared" si="29"/>
        <v>_03.jj-08.jj_2584X_Just1</v>
      </c>
      <c r="S168" s="73">
        <v>45255</v>
      </c>
      <c r="T168" s="74"/>
      <c r="U168" s="75"/>
      <c r="V168" s="75"/>
      <c r="W168" s="63"/>
      <c r="X168" s="63"/>
      <c r="Y168" s="63"/>
      <c r="Z168" s="63"/>
      <c r="AA168" s="63"/>
      <c r="AB168" s="63"/>
      <c r="AC168" s="63"/>
      <c r="AD168" s="63"/>
      <c r="AE168" s="63"/>
      <c r="AF168" s="63"/>
      <c r="AG168" s="63"/>
    </row>
    <row r="169" spans="1:33" x14ac:dyDescent="0.25">
      <c r="A169" s="62"/>
      <c r="B169" s="63" t="s">
        <v>32</v>
      </c>
      <c r="C169" s="63"/>
      <c r="D169" s="64" t="s">
        <v>239</v>
      </c>
      <c r="E169" s="65">
        <v>149</v>
      </c>
      <c r="F169" s="66">
        <v>45012</v>
      </c>
      <c r="G169" s="66">
        <v>45169</v>
      </c>
      <c r="H169" s="67" t="s">
        <v>40</v>
      </c>
      <c r="I169" s="68" t="str">
        <f>_xlfn.IFNA(VLOOKUP($H169,[1]Répertoire!$A$2:$G$104,2,FALSE),"")</f>
        <v xml:space="preserve">Notre-Dame Enclos             </v>
      </c>
      <c r="J169" s="68" t="str">
        <f>_xlfn.IFNA(VLOOKUP($H169,[1]Répertoire!$A$2:$G$104,6,FALSE),"")</f>
        <v xml:space="preserve">ST OMER                   </v>
      </c>
      <c r="K169" s="68" t="str">
        <f>_xlfn.IFNA(VLOOKUP($H169,[1]Répertoire!$A$2:$G$104,7,FALSE),"")</f>
        <v>ce.0622584X@ac-lille.fr</v>
      </c>
      <c r="L169" s="69" t="s">
        <v>9</v>
      </c>
      <c r="M169" s="69" t="s">
        <v>57</v>
      </c>
      <c r="N169" s="69" t="e">
        <f t="shared" si="26"/>
        <v>#VALUE!</v>
      </c>
      <c r="O169" s="70">
        <f t="shared" ca="1" si="27"/>
        <v>0</v>
      </c>
      <c r="P169" s="71" t="str">
        <f t="shared" ca="1" si="28"/>
        <v>-</v>
      </c>
      <c r="Q169" s="71"/>
      <c r="R169" s="72" t="str">
        <f t="shared" si="29"/>
        <v>_03.jj-08.jj_2584X_Just</v>
      </c>
      <c r="S169" s="73">
        <v>45256</v>
      </c>
      <c r="T169" s="74"/>
      <c r="U169" s="75"/>
      <c r="V169" s="75"/>
      <c r="W169" s="63"/>
      <c r="X169" s="63"/>
      <c r="Y169" s="63"/>
      <c r="Z169" s="63"/>
      <c r="AA169" s="63"/>
      <c r="AB169" s="63"/>
      <c r="AC169" s="63"/>
      <c r="AD169" s="63"/>
      <c r="AE169" s="63"/>
      <c r="AF169" s="63"/>
      <c r="AG169" s="63"/>
    </row>
    <row r="170" spans="1:33" x14ac:dyDescent="0.25">
      <c r="A170" s="62"/>
      <c r="B170" s="63" t="s">
        <v>32</v>
      </c>
      <c r="C170" s="63"/>
      <c r="D170" s="64" t="s">
        <v>240</v>
      </c>
      <c r="E170" s="65">
        <v>150</v>
      </c>
      <c r="F170" s="66">
        <v>45012</v>
      </c>
      <c r="G170" s="66">
        <v>45169</v>
      </c>
      <c r="H170" s="67" t="s">
        <v>40</v>
      </c>
      <c r="I170" s="68" t="str">
        <f>_xlfn.IFNA(VLOOKUP($H170,[1]Répertoire!$A$2:$G$104,2,FALSE),"")</f>
        <v xml:space="preserve">Notre-Dame Enclos             </v>
      </c>
      <c r="J170" s="68" t="str">
        <f>_xlfn.IFNA(VLOOKUP($H170,[1]Répertoire!$A$2:$G$104,6,FALSE),"")</f>
        <v xml:space="preserve">ST OMER                   </v>
      </c>
      <c r="K170" s="68" t="str">
        <f>_xlfn.IFNA(VLOOKUP($H170,[1]Répertoire!$A$2:$G$104,7,FALSE),"")</f>
        <v>ce.0622584X@ac-lille.fr</v>
      </c>
      <c r="L170" s="69" t="s">
        <v>9</v>
      </c>
      <c r="M170" s="69" t="s">
        <v>57</v>
      </c>
      <c r="N170" s="69" t="e">
        <f t="shared" si="26"/>
        <v>#VALUE!</v>
      </c>
      <c r="O170" s="70">
        <f t="shared" ca="1" si="27"/>
        <v>0</v>
      </c>
      <c r="P170" s="71" t="str">
        <f t="shared" ca="1" si="28"/>
        <v>-</v>
      </c>
      <c r="Q170" s="71"/>
      <c r="R170" s="72" t="str">
        <f t="shared" si="29"/>
        <v>_03.jj-08.jj_2584X_Just1</v>
      </c>
      <c r="S170" s="73">
        <v>45257</v>
      </c>
      <c r="T170" s="74"/>
      <c r="U170" s="75"/>
      <c r="V170" s="75"/>
      <c r="W170" s="63"/>
      <c r="X170" s="63"/>
      <c r="Y170" s="63"/>
      <c r="Z170" s="63"/>
      <c r="AA170" s="63"/>
      <c r="AB170" s="63"/>
      <c r="AC170" s="63"/>
      <c r="AD170" s="63"/>
      <c r="AE170" s="63"/>
      <c r="AF170" s="63"/>
      <c r="AG170" s="63"/>
    </row>
    <row r="171" spans="1:33" x14ac:dyDescent="0.25">
      <c r="A171" s="62"/>
      <c r="B171" s="63" t="s">
        <v>32</v>
      </c>
      <c r="C171" s="63"/>
      <c r="D171" s="64" t="s">
        <v>241</v>
      </c>
      <c r="E171" s="65">
        <v>151</v>
      </c>
      <c r="F171" s="66">
        <v>45012</v>
      </c>
      <c r="G171" s="66">
        <v>45169</v>
      </c>
      <c r="H171" s="67" t="s">
        <v>40</v>
      </c>
      <c r="I171" s="68" t="str">
        <f>_xlfn.IFNA(VLOOKUP($H171,[1]Répertoire!$A$2:$G$104,2,FALSE),"")</f>
        <v xml:space="preserve">Notre-Dame Enclos             </v>
      </c>
      <c r="J171" s="68" t="str">
        <f>_xlfn.IFNA(VLOOKUP($H171,[1]Répertoire!$A$2:$G$104,6,FALSE),"")</f>
        <v xml:space="preserve">ST OMER                   </v>
      </c>
      <c r="K171" s="68" t="str">
        <f>_xlfn.IFNA(VLOOKUP($H171,[1]Répertoire!$A$2:$G$104,7,FALSE),"")</f>
        <v>ce.0622584X@ac-lille.fr</v>
      </c>
      <c r="L171" s="69" t="s">
        <v>9</v>
      </c>
      <c r="M171" s="69" t="s">
        <v>57</v>
      </c>
      <c r="N171" s="69" t="e">
        <f t="shared" si="26"/>
        <v>#VALUE!</v>
      </c>
      <c r="O171" s="70">
        <f t="shared" ca="1" si="27"/>
        <v>0</v>
      </c>
      <c r="P171" s="71" t="str">
        <f t="shared" ca="1" si="28"/>
        <v>-</v>
      </c>
      <c r="Q171" s="71"/>
      <c r="R171" s="72" t="str">
        <f t="shared" si="29"/>
        <v>_03.jj-08.jj_2584X_Just</v>
      </c>
      <c r="S171" s="73">
        <v>45258</v>
      </c>
      <c r="T171" s="74"/>
      <c r="U171" s="75"/>
      <c r="V171" s="75"/>
      <c r="W171" s="63"/>
      <c r="X171" s="63"/>
      <c r="Y171" s="63"/>
      <c r="Z171" s="63"/>
      <c r="AA171" s="63"/>
      <c r="AB171" s="63"/>
      <c r="AC171" s="63"/>
      <c r="AD171" s="63"/>
      <c r="AE171" s="63"/>
      <c r="AF171" s="63"/>
      <c r="AG171" s="63"/>
    </row>
    <row r="172" spans="1:33" x14ac:dyDescent="0.25">
      <c r="A172" s="62"/>
      <c r="B172" s="63" t="s">
        <v>32</v>
      </c>
      <c r="C172" s="63"/>
      <c r="D172" s="64" t="s">
        <v>242</v>
      </c>
      <c r="E172" s="65">
        <v>152</v>
      </c>
      <c r="F172" s="66">
        <v>45012</v>
      </c>
      <c r="G172" s="66">
        <v>45169</v>
      </c>
      <c r="H172" s="67" t="s">
        <v>40</v>
      </c>
      <c r="I172" s="68" t="str">
        <f>_xlfn.IFNA(VLOOKUP($H172,[1]Répertoire!$A$2:$G$104,2,FALSE),"")</f>
        <v xml:space="preserve">Notre-Dame Enclos             </v>
      </c>
      <c r="J172" s="68" t="str">
        <f>_xlfn.IFNA(VLOOKUP($H172,[1]Répertoire!$A$2:$G$104,6,FALSE),"")</f>
        <v xml:space="preserve">ST OMER                   </v>
      </c>
      <c r="K172" s="68" t="str">
        <f>_xlfn.IFNA(VLOOKUP($H172,[1]Répertoire!$A$2:$G$104,7,FALSE),"")</f>
        <v>ce.0622584X@ac-lille.fr</v>
      </c>
      <c r="L172" s="69" t="s">
        <v>9</v>
      </c>
      <c r="M172" s="69" t="s">
        <v>57</v>
      </c>
      <c r="N172" s="69" t="e">
        <f t="shared" si="26"/>
        <v>#VALUE!</v>
      </c>
      <c r="O172" s="70">
        <f t="shared" ca="1" si="27"/>
        <v>0</v>
      </c>
      <c r="P172" s="71" t="str">
        <f t="shared" ca="1" si="28"/>
        <v>-</v>
      </c>
      <c r="Q172" s="71"/>
      <c r="R172" s="72" t="str">
        <f t="shared" si="29"/>
        <v>_03.jj-08.jj_2584X_Just1</v>
      </c>
      <c r="S172" s="73">
        <v>45259</v>
      </c>
      <c r="T172" s="74"/>
      <c r="U172" s="75"/>
      <c r="V172" s="75"/>
      <c r="W172" s="63"/>
      <c r="X172" s="63"/>
      <c r="Y172" s="63"/>
      <c r="Z172" s="63"/>
      <c r="AA172" s="63"/>
      <c r="AB172" s="63"/>
      <c r="AC172" s="63"/>
      <c r="AD172" s="63"/>
      <c r="AE172" s="63"/>
      <c r="AF172" s="63"/>
      <c r="AG172" s="63"/>
    </row>
    <row r="173" spans="1:33" x14ac:dyDescent="0.25">
      <c r="A173" s="62"/>
      <c r="B173" s="63" t="s">
        <v>32</v>
      </c>
      <c r="C173" s="63"/>
      <c r="D173" s="64" t="s">
        <v>243</v>
      </c>
      <c r="E173" s="65">
        <v>153</v>
      </c>
      <c r="F173" s="66">
        <v>45012</v>
      </c>
      <c r="G173" s="66">
        <v>45169</v>
      </c>
      <c r="H173" s="67" t="s">
        <v>40</v>
      </c>
      <c r="I173" s="68" t="str">
        <f>_xlfn.IFNA(VLOOKUP($H173,[1]Répertoire!$A$2:$G$104,2,FALSE),"")</f>
        <v xml:space="preserve">Notre-Dame Enclos             </v>
      </c>
      <c r="J173" s="68" t="str">
        <f>_xlfn.IFNA(VLOOKUP($H173,[1]Répertoire!$A$2:$G$104,6,FALSE),"")</f>
        <v xml:space="preserve">ST OMER                   </v>
      </c>
      <c r="K173" s="68" t="str">
        <f>_xlfn.IFNA(VLOOKUP($H173,[1]Répertoire!$A$2:$G$104,7,FALSE),"")</f>
        <v>ce.0622584X@ac-lille.fr</v>
      </c>
      <c r="L173" s="69" t="s">
        <v>9</v>
      </c>
      <c r="M173" s="69" t="s">
        <v>57</v>
      </c>
      <c r="N173" s="69" t="e">
        <f t="shared" si="26"/>
        <v>#VALUE!</v>
      </c>
      <c r="O173" s="70">
        <f t="shared" ca="1" si="27"/>
        <v>0</v>
      </c>
      <c r="P173" s="71" t="str">
        <f t="shared" ca="1" si="28"/>
        <v>-</v>
      </c>
      <c r="Q173" s="71"/>
      <c r="R173" s="72" t="str">
        <f t="shared" si="29"/>
        <v>_03.jj-08.jj_2584X_Just</v>
      </c>
      <c r="S173" s="73">
        <v>45260</v>
      </c>
      <c r="T173" s="74"/>
      <c r="U173" s="75"/>
      <c r="V173" s="75"/>
      <c r="W173" s="63"/>
      <c r="X173" s="63"/>
      <c r="Y173" s="63"/>
      <c r="Z173" s="63"/>
      <c r="AA173" s="63"/>
      <c r="AB173" s="63"/>
      <c r="AC173" s="63"/>
      <c r="AD173" s="63"/>
      <c r="AE173" s="63"/>
      <c r="AF173" s="63"/>
      <c r="AG173" s="63"/>
    </row>
    <row r="174" spans="1:33" x14ac:dyDescent="0.25">
      <c r="A174" s="62"/>
      <c r="B174" s="63" t="s">
        <v>32</v>
      </c>
      <c r="C174" s="63"/>
      <c r="D174" s="64" t="s">
        <v>244</v>
      </c>
      <c r="E174" s="65">
        <v>154</v>
      </c>
      <c r="F174" s="66">
        <v>45012</v>
      </c>
      <c r="G174" s="66">
        <v>45169</v>
      </c>
      <c r="H174" s="67" t="s">
        <v>40</v>
      </c>
      <c r="I174" s="68" t="str">
        <f>_xlfn.IFNA(VLOOKUP($H174,[1]Répertoire!$A$2:$G$104,2,FALSE),"")</f>
        <v xml:space="preserve">Notre-Dame Enclos             </v>
      </c>
      <c r="J174" s="68" t="str">
        <f>_xlfn.IFNA(VLOOKUP($H174,[1]Répertoire!$A$2:$G$104,6,FALSE),"")</f>
        <v xml:space="preserve">ST OMER                   </v>
      </c>
      <c r="K174" s="68" t="str">
        <f>_xlfn.IFNA(VLOOKUP($H174,[1]Répertoire!$A$2:$G$104,7,FALSE),"")</f>
        <v>ce.0622584X@ac-lille.fr</v>
      </c>
      <c r="L174" s="69" t="s">
        <v>9</v>
      </c>
      <c r="M174" s="69" t="s">
        <v>57</v>
      </c>
      <c r="N174" s="69" t="e">
        <f t="shared" si="26"/>
        <v>#VALUE!</v>
      </c>
      <c r="O174" s="70">
        <f t="shared" ca="1" si="27"/>
        <v>0</v>
      </c>
      <c r="P174" s="71" t="str">
        <f t="shared" ca="1" si="28"/>
        <v>-</v>
      </c>
      <c r="Q174" s="71"/>
      <c r="R174" s="72" t="str">
        <f t="shared" si="29"/>
        <v>_03.jj-08.jj_2584X_Just1</v>
      </c>
      <c r="S174" s="73">
        <v>45261</v>
      </c>
      <c r="T174" s="74"/>
      <c r="U174" s="75"/>
      <c r="V174" s="75"/>
      <c r="W174" s="63"/>
      <c r="X174" s="63"/>
      <c r="Y174" s="63"/>
      <c r="Z174" s="63"/>
      <c r="AA174" s="63"/>
      <c r="AB174" s="63"/>
      <c r="AC174" s="63"/>
      <c r="AD174" s="63"/>
      <c r="AE174" s="63"/>
      <c r="AF174" s="63"/>
      <c r="AG174" s="63"/>
    </row>
    <row r="175" spans="1:33" x14ac:dyDescent="0.25">
      <c r="A175" s="62"/>
      <c r="B175" s="63" t="s">
        <v>32</v>
      </c>
      <c r="C175" s="63"/>
      <c r="D175" s="64" t="s">
        <v>245</v>
      </c>
      <c r="E175" s="65">
        <v>155</v>
      </c>
      <c r="F175" s="66">
        <v>45012</v>
      </c>
      <c r="G175" s="66">
        <v>45169</v>
      </c>
      <c r="H175" s="67" t="s">
        <v>40</v>
      </c>
      <c r="I175" s="68" t="str">
        <f>_xlfn.IFNA(VLOOKUP($H175,[1]Répertoire!$A$2:$G$104,2,FALSE),"")</f>
        <v xml:space="preserve">Notre-Dame Enclos             </v>
      </c>
      <c r="J175" s="68" t="str">
        <f>_xlfn.IFNA(VLOOKUP($H175,[1]Répertoire!$A$2:$G$104,6,FALSE),"")</f>
        <v xml:space="preserve">ST OMER                   </v>
      </c>
      <c r="K175" s="68" t="str">
        <f>_xlfn.IFNA(VLOOKUP($H175,[1]Répertoire!$A$2:$G$104,7,FALSE),"")</f>
        <v>ce.0622584X@ac-lille.fr</v>
      </c>
      <c r="L175" s="69" t="s">
        <v>9</v>
      </c>
      <c r="M175" s="69" t="s">
        <v>57</v>
      </c>
      <c r="N175" s="69" t="e">
        <f t="shared" si="26"/>
        <v>#VALUE!</v>
      </c>
      <c r="O175" s="70">
        <f t="shared" ca="1" si="27"/>
        <v>0</v>
      </c>
      <c r="P175" s="71" t="str">
        <f t="shared" ca="1" si="28"/>
        <v>-</v>
      </c>
      <c r="Q175" s="71"/>
      <c r="R175" s="72" t="str">
        <f t="shared" si="29"/>
        <v>_03.jj-08.jj_2584X_Just</v>
      </c>
      <c r="S175" s="73">
        <v>45262</v>
      </c>
      <c r="T175" s="74"/>
      <c r="U175" s="75"/>
      <c r="V175" s="75"/>
      <c r="W175" s="63"/>
      <c r="X175" s="63"/>
      <c r="Y175" s="63"/>
      <c r="Z175" s="63"/>
      <c r="AA175" s="63"/>
      <c r="AB175" s="63"/>
      <c r="AC175" s="63"/>
      <c r="AD175" s="63"/>
      <c r="AE175" s="63"/>
      <c r="AF175" s="63"/>
      <c r="AG175" s="63"/>
    </row>
    <row r="176" spans="1:33" x14ac:dyDescent="0.25">
      <c r="A176" s="62"/>
      <c r="B176" s="63" t="s">
        <v>32</v>
      </c>
      <c r="C176" s="63"/>
      <c r="D176" s="64" t="s">
        <v>246</v>
      </c>
      <c r="E176" s="65">
        <v>156</v>
      </c>
      <c r="F176" s="66">
        <v>45012</v>
      </c>
      <c r="G176" s="66">
        <v>45169</v>
      </c>
      <c r="H176" s="67" t="s">
        <v>40</v>
      </c>
      <c r="I176" s="68" t="str">
        <f>_xlfn.IFNA(VLOOKUP($H176,[1]Répertoire!$A$2:$G$104,2,FALSE),"")</f>
        <v xml:space="preserve">Notre-Dame Enclos             </v>
      </c>
      <c r="J176" s="68" t="str">
        <f>_xlfn.IFNA(VLOOKUP($H176,[1]Répertoire!$A$2:$G$104,6,FALSE),"")</f>
        <v xml:space="preserve">ST OMER                   </v>
      </c>
      <c r="K176" s="68" t="str">
        <f>_xlfn.IFNA(VLOOKUP($H176,[1]Répertoire!$A$2:$G$104,7,FALSE),"")</f>
        <v>ce.0622584X@ac-lille.fr</v>
      </c>
      <c r="L176" s="69" t="s">
        <v>9</v>
      </c>
      <c r="M176" s="69" t="s">
        <v>57</v>
      </c>
      <c r="N176" s="69" t="e">
        <f t="shared" si="26"/>
        <v>#VALUE!</v>
      </c>
      <c r="O176" s="70">
        <f t="shared" ca="1" si="27"/>
        <v>0</v>
      </c>
      <c r="P176" s="71" t="str">
        <f t="shared" ca="1" si="28"/>
        <v>-</v>
      </c>
      <c r="Q176" s="71"/>
      <c r="R176" s="72" t="str">
        <f t="shared" si="29"/>
        <v>_03.jj-08.jj_2584X_Just1</v>
      </c>
      <c r="S176" s="73">
        <v>45263</v>
      </c>
      <c r="T176" s="74"/>
      <c r="U176" s="75"/>
      <c r="V176" s="75"/>
      <c r="W176" s="63"/>
      <c r="X176" s="63"/>
      <c r="Y176" s="63"/>
      <c r="Z176" s="63"/>
      <c r="AA176" s="63"/>
      <c r="AB176" s="63"/>
      <c r="AC176" s="63"/>
      <c r="AD176" s="63"/>
      <c r="AE176" s="63"/>
      <c r="AF176" s="63"/>
      <c r="AG176" s="63"/>
    </row>
    <row r="177" spans="1:33" x14ac:dyDescent="0.25">
      <c r="A177" s="62"/>
      <c r="B177" s="63" t="s">
        <v>32</v>
      </c>
      <c r="C177" s="63"/>
      <c r="D177" s="64" t="s">
        <v>247</v>
      </c>
      <c r="E177" s="65">
        <v>157</v>
      </c>
      <c r="F177" s="66">
        <v>45012</v>
      </c>
      <c r="G177" s="66">
        <v>45169</v>
      </c>
      <c r="H177" s="67" t="s">
        <v>40</v>
      </c>
      <c r="I177" s="68" t="str">
        <f>_xlfn.IFNA(VLOOKUP($H177,[1]Répertoire!$A$2:$G$104,2,FALSE),"")</f>
        <v xml:space="preserve">Notre-Dame Enclos             </v>
      </c>
      <c r="J177" s="68" t="str">
        <f>_xlfn.IFNA(VLOOKUP($H177,[1]Répertoire!$A$2:$G$104,6,FALSE),"")</f>
        <v xml:space="preserve">ST OMER                   </v>
      </c>
      <c r="K177" s="68" t="str">
        <f>_xlfn.IFNA(VLOOKUP($H177,[1]Répertoire!$A$2:$G$104,7,FALSE),"")</f>
        <v>ce.0622584X@ac-lille.fr</v>
      </c>
      <c r="L177" s="69" t="s">
        <v>9</v>
      </c>
      <c r="M177" s="69" t="s">
        <v>57</v>
      </c>
      <c r="N177" s="69" t="e">
        <f t="shared" si="26"/>
        <v>#VALUE!</v>
      </c>
      <c r="O177" s="70">
        <f t="shared" ca="1" si="27"/>
        <v>0</v>
      </c>
      <c r="P177" s="71" t="str">
        <f t="shared" ca="1" si="28"/>
        <v>-</v>
      </c>
      <c r="Q177" s="71"/>
      <c r="R177" s="72" t="str">
        <f t="shared" si="29"/>
        <v>_03.jj-08.jj_2584X_Just</v>
      </c>
      <c r="S177" s="73">
        <v>45264</v>
      </c>
      <c r="T177" s="74"/>
      <c r="U177" s="75"/>
      <c r="V177" s="75"/>
      <c r="W177" s="63"/>
      <c r="X177" s="63"/>
      <c r="Y177" s="63"/>
      <c r="Z177" s="63"/>
      <c r="AA177" s="63"/>
      <c r="AB177" s="63"/>
      <c r="AC177" s="63"/>
      <c r="AD177" s="63"/>
      <c r="AE177" s="63"/>
      <c r="AF177" s="63"/>
      <c r="AG177" s="63"/>
    </row>
    <row r="178" spans="1:33" x14ac:dyDescent="0.25">
      <c r="A178" s="62"/>
      <c r="B178" s="63" t="s">
        <v>32</v>
      </c>
      <c r="C178" s="63"/>
      <c r="D178" s="64" t="s">
        <v>248</v>
      </c>
      <c r="E178" s="65">
        <v>158</v>
      </c>
      <c r="F178" s="66">
        <v>45012</v>
      </c>
      <c r="G178" s="66">
        <v>45169</v>
      </c>
      <c r="H178" s="67" t="s">
        <v>40</v>
      </c>
      <c r="I178" s="68" t="str">
        <f>_xlfn.IFNA(VLOOKUP($H178,[1]Répertoire!$A$2:$G$104,2,FALSE),"")</f>
        <v xml:space="preserve">Notre-Dame Enclos             </v>
      </c>
      <c r="J178" s="68" t="str">
        <f>_xlfn.IFNA(VLOOKUP($H178,[1]Répertoire!$A$2:$G$104,6,FALSE),"")</f>
        <v xml:space="preserve">ST OMER                   </v>
      </c>
      <c r="K178" s="68" t="str">
        <f>_xlfn.IFNA(VLOOKUP($H178,[1]Répertoire!$A$2:$G$104,7,FALSE),"")</f>
        <v>ce.0622584X@ac-lille.fr</v>
      </c>
      <c r="L178" s="69" t="s">
        <v>9</v>
      </c>
      <c r="M178" s="69" t="s">
        <v>57</v>
      </c>
      <c r="N178" s="69" t="e">
        <f t="shared" si="26"/>
        <v>#VALUE!</v>
      </c>
      <c r="O178" s="70">
        <f t="shared" ca="1" si="27"/>
        <v>0</v>
      </c>
      <c r="P178" s="71" t="str">
        <f t="shared" ca="1" si="28"/>
        <v>-</v>
      </c>
      <c r="Q178" s="71"/>
      <c r="R178" s="72" t="str">
        <f t="shared" si="29"/>
        <v>_03.jj-08.jj_2584X_Just1</v>
      </c>
      <c r="S178" s="73">
        <v>45265</v>
      </c>
      <c r="T178" s="74"/>
      <c r="U178" s="75"/>
      <c r="V178" s="75"/>
      <c r="W178" s="63"/>
      <c r="X178" s="63"/>
      <c r="Y178" s="63"/>
      <c r="Z178" s="63"/>
      <c r="AA178" s="63"/>
      <c r="AB178" s="63"/>
      <c r="AC178" s="63"/>
      <c r="AD178" s="63"/>
      <c r="AE178" s="63"/>
      <c r="AF178" s="63"/>
      <c r="AG178" s="63"/>
    </row>
    <row r="179" spans="1:33" x14ac:dyDescent="0.25">
      <c r="A179" s="62"/>
      <c r="B179" s="63" t="s">
        <v>32</v>
      </c>
      <c r="C179" s="63"/>
      <c r="D179" s="64" t="s">
        <v>249</v>
      </c>
      <c r="E179" s="65">
        <v>159</v>
      </c>
      <c r="F179" s="66">
        <v>45012</v>
      </c>
      <c r="G179" s="66">
        <v>45169</v>
      </c>
      <c r="H179" s="67" t="s">
        <v>40</v>
      </c>
      <c r="I179" s="68" t="str">
        <f>_xlfn.IFNA(VLOOKUP($H179,[1]Répertoire!$A$2:$G$104,2,FALSE),"")</f>
        <v xml:space="preserve">Notre-Dame Enclos             </v>
      </c>
      <c r="J179" s="68" t="str">
        <f>_xlfn.IFNA(VLOOKUP($H179,[1]Répertoire!$A$2:$G$104,6,FALSE),"")</f>
        <v xml:space="preserve">ST OMER                   </v>
      </c>
      <c r="K179" s="68" t="str">
        <f>_xlfn.IFNA(VLOOKUP($H179,[1]Répertoire!$A$2:$G$104,7,FALSE),"")</f>
        <v>ce.0622584X@ac-lille.fr</v>
      </c>
      <c r="L179" s="69" t="s">
        <v>9</v>
      </c>
      <c r="M179" s="69" t="s">
        <v>57</v>
      </c>
      <c r="N179" s="69" t="e">
        <f t="shared" si="26"/>
        <v>#VALUE!</v>
      </c>
      <c r="O179" s="70">
        <f t="shared" ca="1" si="27"/>
        <v>0</v>
      </c>
      <c r="P179" s="71" t="str">
        <f t="shared" ca="1" si="28"/>
        <v>-</v>
      </c>
      <c r="Q179" s="71"/>
      <c r="R179" s="72" t="str">
        <f t="shared" si="29"/>
        <v>_03.jj-08.jj_2584X_Just</v>
      </c>
      <c r="S179" s="73">
        <v>45266</v>
      </c>
      <c r="T179" s="74"/>
      <c r="U179" s="75"/>
      <c r="V179" s="75"/>
      <c r="W179" s="63"/>
      <c r="X179" s="63"/>
      <c r="Y179" s="63"/>
      <c r="Z179" s="63"/>
      <c r="AA179" s="63"/>
      <c r="AB179" s="63"/>
      <c r="AC179" s="63"/>
      <c r="AD179" s="63"/>
      <c r="AE179" s="63"/>
      <c r="AF179" s="63"/>
      <c r="AG179" s="63"/>
    </row>
    <row r="180" spans="1:33" x14ac:dyDescent="0.25">
      <c r="A180" s="62"/>
      <c r="B180" s="63" t="s">
        <v>32</v>
      </c>
      <c r="C180" s="63"/>
      <c r="D180" s="64" t="s">
        <v>250</v>
      </c>
      <c r="E180" s="65">
        <v>160</v>
      </c>
      <c r="F180" s="66">
        <v>45012</v>
      </c>
      <c r="G180" s="66">
        <v>45169</v>
      </c>
      <c r="H180" s="67" t="s">
        <v>40</v>
      </c>
      <c r="I180" s="68" t="str">
        <f>_xlfn.IFNA(VLOOKUP($H180,[1]Répertoire!$A$2:$G$104,2,FALSE),"")</f>
        <v xml:space="preserve">Notre-Dame Enclos             </v>
      </c>
      <c r="J180" s="68" t="str">
        <f>_xlfn.IFNA(VLOOKUP($H180,[1]Répertoire!$A$2:$G$104,6,FALSE),"")</f>
        <v xml:space="preserve">ST OMER                   </v>
      </c>
      <c r="K180" s="68" t="str">
        <f>_xlfn.IFNA(VLOOKUP($H180,[1]Répertoire!$A$2:$G$104,7,FALSE),"")</f>
        <v>ce.0622584X@ac-lille.fr</v>
      </c>
      <c r="L180" s="69" t="s">
        <v>9</v>
      </c>
      <c r="M180" s="69" t="s">
        <v>57</v>
      </c>
      <c r="N180" s="69" t="e">
        <f t="shared" si="26"/>
        <v>#VALUE!</v>
      </c>
      <c r="O180" s="70">
        <f t="shared" ca="1" si="27"/>
        <v>0</v>
      </c>
      <c r="P180" s="71" t="str">
        <f t="shared" ca="1" si="28"/>
        <v>-</v>
      </c>
      <c r="Q180" s="71"/>
      <c r="R180" s="72" t="str">
        <f t="shared" si="29"/>
        <v>_03.jj-08.jj_2584X_Just1</v>
      </c>
      <c r="S180" s="73">
        <v>45267</v>
      </c>
      <c r="T180" s="74"/>
      <c r="U180" s="75"/>
      <c r="V180" s="75"/>
      <c r="W180" s="63"/>
      <c r="X180" s="63"/>
      <c r="Y180" s="63"/>
      <c r="Z180" s="63"/>
      <c r="AA180" s="63"/>
      <c r="AB180" s="63"/>
      <c r="AC180" s="63"/>
      <c r="AD180" s="63"/>
      <c r="AE180" s="63"/>
      <c r="AF180" s="63"/>
      <c r="AG180" s="63"/>
    </row>
    <row r="181" spans="1:33" x14ac:dyDescent="0.25">
      <c r="A181" s="62"/>
      <c r="B181" s="63" t="s">
        <v>32</v>
      </c>
      <c r="C181" s="63"/>
      <c r="D181" s="64" t="s">
        <v>251</v>
      </c>
      <c r="E181" s="65">
        <v>161</v>
      </c>
      <c r="F181" s="66">
        <v>45012</v>
      </c>
      <c r="G181" s="66">
        <v>45169</v>
      </c>
      <c r="H181" s="67" t="s">
        <v>40</v>
      </c>
      <c r="I181" s="68" t="str">
        <f>_xlfn.IFNA(VLOOKUP($H181,[1]Répertoire!$A$2:$G$104,2,FALSE),"")</f>
        <v xml:space="preserve">Notre-Dame Enclos             </v>
      </c>
      <c r="J181" s="68" t="str">
        <f>_xlfn.IFNA(VLOOKUP($H181,[1]Répertoire!$A$2:$G$104,6,FALSE),"")</f>
        <v xml:space="preserve">ST OMER                   </v>
      </c>
      <c r="K181" s="68" t="str">
        <f>_xlfn.IFNA(VLOOKUP($H181,[1]Répertoire!$A$2:$G$104,7,FALSE),"")</f>
        <v>ce.0622584X@ac-lille.fr</v>
      </c>
      <c r="L181" s="69" t="s">
        <v>9</v>
      </c>
      <c r="M181" s="69" t="s">
        <v>57</v>
      </c>
      <c r="N181" s="69" t="e">
        <f t="shared" si="26"/>
        <v>#VALUE!</v>
      </c>
      <c r="O181" s="70">
        <f t="shared" ca="1" si="27"/>
        <v>0</v>
      </c>
      <c r="P181" s="71" t="str">
        <f t="shared" ca="1" si="28"/>
        <v>-</v>
      </c>
      <c r="Q181" s="71"/>
      <c r="R181" s="72" t="str">
        <f t="shared" si="29"/>
        <v>_03.jj-08.jj_2584X_Just</v>
      </c>
      <c r="S181" s="73">
        <v>45268</v>
      </c>
      <c r="T181" s="74"/>
      <c r="U181" s="75"/>
      <c r="V181" s="75"/>
      <c r="W181" s="63"/>
      <c r="X181" s="63"/>
      <c r="Y181" s="63"/>
      <c r="Z181" s="63"/>
      <c r="AA181" s="63"/>
      <c r="AB181" s="63"/>
      <c r="AC181" s="63"/>
      <c r="AD181" s="63"/>
      <c r="AE181" s="63"/>
      <c r="AF181" s="63"/>
      <c r="AG181" s="63"/>
    </row>
    <row r="182" spans="1:33" x14ac:dyDescent="0.25">
      <c r="A182" s="62"/>
      <c r="B182" s="63" t="s">
        <v>32</v>
      </c>
      <c r="C182" s="63"/>
      <c r="D182" s="64" t="s">
        <v>252</v>
      </c>
      <c r="E182" s="65">
        <v>162</v>
      </c>
      <c r="F182" s="66">
        <v>45012</v>
      </c>
      <c r="G182" s="66">
        <v>45169</v>
      </c>
      <c r="H182" s="67" t="s">
        <v>40</v>
      </c>
      <c r="I182" s="68" t="str">
        <f>_xlfn.IFNA(VLOOKUP($H182,[1]Répertoire!$A$2:$G$104,2,FALSE),"")</f>
        <v xml:space="preserve">Notre-Dame Enclos             </v>
      </c>
      <c r="J182" s="68" t="str">
        <f>_xlfn.IFNA(VLOOKUP($H182,[1]Répertoire!$A$2:$G$104,6,FALSE),"")</f>
        <v xml:space="preserve">ST OMER                   </v>
      </c>
      <c r="K182" s="68" t="str">
        <f>_xlfn.IFNA(VLOOKUP($H182,[1]Répertoire!$A$2:$G$104,7,FALSE),"")</f>
        <v>ce.0622584X@ac-lille.fr</v>
      </c>
      <c r="L182" s="69" t="s">
        <v>9</v>
      </c>
      <c r="M182" s="69" t="s">
        <v>57</v>
      </c>
      <c r="N182" s="69" t="e">
        <f t="shared" si="26"/>
        <v>#VALUE!</v>
      </c>
      <c r="O182" s="70">
        <f t="shared" ca="1" si="27"/>
        <v>0</v>
      </c>
      <c r="P182" s="71" t="str">
        <f t="shared" ca="1" si="28"/>
        <v>-</v>
      </c>
      <c r="Q182" s="71"/>
      <c r="R182" s="72" t="str">
        <f t="shared" si="29"/>
        <v>_03.jj-08.jj_2584X_Just1</v>
      </c>
      <c r="S182" s="73">
        <v>45269</v>
      </c>
      <c r="T182" s="74"/>
      <c r="U182" s="75"/>
      <c r="V182" s="75"/>
      <c r="W182" s="63"/>
      <c r="X182" s="63"/>
      <c r="Y182" s="63"/>
      <c r="Z182" s="63"/>
      <c r="AA182" s="63"/>
      <c r="AB182" s="63"/>
      <c r="AC182" s="63"/>
      <c r="AD182" s="63"/>
      <c r="AE182" s="63"/>
      <c r="AF182" s="63"/>
      <c r="AG182" s="63"/>
    </row>
    <row r="183" spans="1:33" x14ac:dyDescent="0.25">
      <c r="A183" s="62"/>
      <c r="B183" s="63" t="s">
        <v>32</v>
      </c>
      <c r="C183" s="63"/>
      <c r="D183" s="64" t="s">
        <v>253</v>
      </c>
      <c r="E183" s="65">
        <v>163</v>
      </c>
      <c r="F183" s="66">
        <v>45012</v>
      </c>
      <c r="G183" s="66">
        <v>45169</v>
      </c>
      <c r="H183" s="67" t="s">
        <v>40</v>
      </c>
      <c r="I183" s="68" t="str">
        <f>_xlfn.IFNA(VLOOKUP($H183,[1]Répertoire!$A$2:$G$104,2,FALSE),"")</f>
        <v xml:space="preserve">Notre-Dame Enclos             </v>
      </c>
      <c r="J183" s="68" t="str">
        <f>_xlfn.IFNA(VLOOKUP($H183,[1]Répertoire!$A$2:$G$104,6,FALSE),"")</f>
        <v xml:space="preserve">ST OMER                   </v>
      </c>
      <c r="K183" s="68" t="str">
        <f>_xlfn.IFNA(VLOOKUP($H183,[1]Répertoire!$A$2:$G$104,7,FALSE),"")</f>
        <v>ce.0622584X@ac-lille.fr</v>
      </c>
      <c r="L183" s="69" t="s">
        <v>9</v>
      </c>
      <c r="M183" s="69" t="s">
        <v>57</v>
      </c>
      <c r="N183" s="69" t="e">
        <f t="shared" si="26"/>
        <v>#VALUE!</v>
      </c>
      <c r="O183" s="70">
        <f t="shared" ca="1" si="27"/>
        <v>0</v>
      </c>
      <c r="P183" s="71" t="str">
        <f t="shared" ca="1" si="28"/>
        <v>-</v>
      </c>
      <c r="Q183" s="71"/>
      <c r="R183" s="72" t="str">
        <f t="shared" si="29"/>
        <v>_03.jj-08.jj_2584X_Just</v>
      </c>
      <c r="S183" s="73">
        <v>45270</v>
      </c>
      <c r="T183" s="74"/>
      <c r="U183" s="75"/>
      <c r="V183" s="75"/>
      <c r="W183" s="63"/>
      <c r="X183" s="63"/>
      <c r="Y183" s="63"/>
      <c r="Z183" s="63"/>
      <c r="AA183" s="63"/>
      <c r="AB183" s="63"/>
      <c r="AC183" s="63"/>
      <c r="AD183" s="63"/>
      <c r="AE183" s="63"/>
      <c r="AF183" s="63"/>
      <c r="AG183" s="63"/>
    </row>
    <row r="184" spans="1:33" x14ac:dyDescent="0.25">
      <c r="A184" s="62"/>
      <c r="B184" s="63" t="s">
        <v>32</v>
      </c>
      <c r="C184" s="63"/>
      <c r="D184" s="64" t="s">
        <v>254</v>
      </c>
      <c r="E184" s="65">
        <v>164</v>
      </c>
      <c r="F184" s="66">
        <v>45012</v>
      </c>
      <c r="G184" s="66">
        <v>45169</v>
      </c>
      <c r="H184" s="67" t="s">
        <v>40</v>
      </c>
      <c r="I184" s="68" t="str">
        <f>_xlfn.IFNA(VLOOKUP($H184,[1]Répertoire!$A$2:$G$104,2,FALSE),"")</f>
        <v xml:space="preserve">Notre-Dame Enclos             </v>
      </c>
      <c r="J184" s="68" t="str">
        <f>_xlfn.IFNA(VLOOKUP($H184,[1]Répertoire!$A$2:$G$104,6,FALSE),"")</f>
        <v xml:space="preserve">ST OMER                   </v>
      </c>
      <c r="K184" s="68" t="str">
        <f>_xlfn.IFNA(VLOOKUP($H184,[1]Répertoire!$A$2:$G$104,7,FALSE),"")</f>
        <v>ce.0622584X@ac-lille.fr</v>
      </c>
      <c r="L184" s="69" t="s">
        <v>9</v>
      </c>
      <c r="M184" s="69" t="s">
        <v>57</v>
      </c>
      <c r="N184" s="69" t="e">
        <f t="shared" si="26"/>
        <v>#VALUE!</v>
      </c>
      <c r="O184" s="70">
        <f t="shared" ca="1" si="27"/>
        <v>0</v>
      </c>
      <c r="P184" s="71" t="str">
        <f t="shared" ca="1" si="28"/>
        <v>-</v>
      </c>
      <c r="Q184" s="71"/>
      <c r="R184" s="72" t="str">
        <f t="shared" si="29"/>
        <v>_03.jj-08.jj_2584X_Just1</v>
      </c>
      <c r="S184" s="73">
        <v>45271</v>
      </c>
      <c r="T184" s="74"/>
      <c r="U184" s="75"/>
      <c r="V184" s="75"/>
      <c r="W184" s="63"/>
      <c r="X184" s="63"/>
      <c r="Y184" s="63"/>
      <c r="Z184" s="63"/>
      <c r="AA184" s="63"/>
      <c r="AB184" s="63"/>
      <c r="AC184" s="63"/>
      <c r="AD184" s="63"/>
      <c r="AE184" s="63"/>
      <c r="AF184" s="63"/>
      <c r="AG184" s="63"/>
    </row>
    <row r="185" spans="1:33" x14ac:dyDescent="0.25">
      <c r="A185" s="62"/>
      <c r="B185" s="63" t="s">
        <v>32</v>
      </c>
      <c r="C185" s="63"/>
      <c r="D185" s="64" t="s">
        <v>255</v>
      </c>
      <c r="E185" s="65">
        <v>165</v>
      </c>
      <c r="F185" s="66">
        <v>45012</v>
      </c>
      <c r="G185" s="66">
        <v>45169</v>
      </c>
      <c r="H185" s="67" t="s">
        <v>40</v>
      </c>
      <c r="I185" s="68" t="str">
        <f>_xlfn.IFNA(VLOOKUP($H185,[1]Répertoire!$A$2:$G$104,2,FALSE),"")</f>
        <v xml:space="preserve">Notre-Dame Enclos             </v>
      </c>
      <c r="J185" s="68" t="str">
        <f>_xlfn.IFNA(VLOOKUP($H185,[1]Répertoire!$A$2:$G$104,6,FALSE),"")</f>
        <v xml:space="preserve">ST OMER                   </v>
      </c>
      <c r="K185" s="68" t="str">
        <f>_xlfn.IFNA(VLOOKUP($H185,[1]Répertoire!$A$2:$G$104,7,FALSE),"")</f>
        <v>ce.0622584X@ac-lille.fr</v>
      </c>
      <c r="L185" s="69" t="s">
        <v>9</v>
      </c>
      <c r="M185" s="69" t="s">
        <v>57</v>
      </c>
      <c r="N185" s="69" t="e">
        <f t="shared" si="26"/>
        <v>#VALUE!</v>
      </c>
      <c r="O185" s="70">
        <f t="shared" ca="1" si="27"/>
        <v>0</v>
      </c>
      <c r="P185" s="71" t="str">
        <f t="shared" ca="1" si="28"/>
        <v>-</v>
      </c>
      <c r="Q185" s="71"/>
      <c r="R185" s="72" t="str">
        <f t="shared" si="29"/>
        <v>_03.jj-08.jj_2584X_Just</v>
      </c>
      <c r="S185" s="73">
        <v>45272</v>
      </c>
      <c r="T185" s="74"/>
      <c r="U185" s="75"/>
      <c r="V185" s="75"/>
      <c r="W185" s="63"/>
      <c r="X185" s="63"/>
      <c r="Y185" s="63"/>
      <c r="Z185" s="63"/>
      <c r="AA185" s="63"/>
      <c r="AB185" s="63"/>
      <c r="AC185" s="63"/>
      <c r="AD185" s="63"/>
      <c r="AE185" s="63"/>
      <c r="AF185" s="63"/>
      <c r="AG185" s="63"/>
    </row>
    <row r="186" spans="1:33" x14ac:dyDescent="0.25">
      <c r="A186" s="62"/>
      <c r="B186" s="63" t="s">
        <v>32</v>
      </c>
      <c r="C186" s="63"/>
      <c r="D186" s="64" t="s">
        <v>256</v>
      </c>
      <c r="E186" s="65">
        <v>166</v>
      </c>
      <c r="F186" s="66">
        <v>45012</v>
      </c>
      <c r="G186" s="66">
        <v>45169</v>
      </c>
      <c r="H186" s="67" t="s">
        <v>40</v>
      </c>
      <c r="I186" s="68" t="str">
        <f>_xlfn.IFNA(VLOOKUP($H186,[1]Répertoire!$A$2:$G$104,2,FALSE),"")</f>
        <v xml:space="preserve">Notre-Dame Enclos             </v>
      </c>
      <c r="J186" s="68" t="str">
        <f>_xlfn.IFNA(VLOOKUP($H186,[1]Répertoire!$A$2:$G$104,6,FALSE),"")</f>
        <v xml:space="preserve">ST OMER                   </v>
      </c>
      <c r="K186" s="68" t="str">
        <f>_xlfn.IFNA(VLOOKUP($H186,[1]Répertoire!$A$2:$G$104,7,FALSE),"")</f>
        <v>ce.0622584X@ac-lille.fr</v>
      </c>
      <c r="L186" s="69" t="s">
        <v>9</v>
      </c>
      <c r="M186" s="69" t="s">
        <v>57</v>
      </c>
      <c r="N186" s="69" t="e">
        <f t="shared" si="26"/>
        <v>#VALUE!</v>
      </c>
      <c r="O186" s="70">
        <f t="shared" ca="1" si="27"/>
        <v>0</v>
      </c>
      <c r="P186" s="71" t="str">
        <f t="shared" ca="1" si="28"/>
        <v>-</v>
      </c>
      <c r="Q186" s="71"/>
      <c r="R186" s="72" t="str">
        <f t="shared" si="29"/>
        <v>_03.jj-08.jj_2584X_Just1</v>
      </c>
      <c r="S186" s="73">
        <v>45273</v>
      </c>
      <c r="T186" s="74"/>
      <c r="U186" s="75"/>
      <c r="V186" s="75"/>
      <c r="W186" s="63"/>
      <c r="X186" s="63"/>
      <c r="Y186" s="63"/>
      <c r="Z186" s="63"/>
      <c r="AA186" s="63"/>
      <c r="AB186" s="63"/>
      <c r="AC186" s="63"/>
      <c r="AD186" s="63"/>
      <c r="AE186" s="63"/>
      <c r="AF186" s="63"/>
      <c r="AG186" s="63"/>
    </row>
    <row r="187" spans="1:33" x14ac:dyDescent="0.25">
      <c r="A187" s="62"/>
      <c r="B187" s="63" t="s">
        <v>32</v>
      </c>
      <c r="C187" s="63"/>
      <c r="D187" s="64" t="s">
        <v>257</v>
      </c>
      <c r="E187" s="65">
        <v>167</v>
      </c>
      <c r="F187" s="66">
        <v>45012</v>
      </c>
      <c r="G187" s="66">
        <v>45169</v>
      </c>
      <c r="H187" s="67" t="s">
        <v>40</v>
      </c>
      <c r="I187" s="68" t="str">
        <f>_xlfn.IFNA(VLOOKUP($H187,[1]Répertoire!$A$2:$G$104,2,FALSE),"")</f>
        <v xml:space="preserve">Notre-Dame Enclos             </v>
      </c>
      <c r="J187" s="68" t="str">
        <f>_xlfn.IFNA(VLOOKUP($H187,[1]Répertoire!$A$2:$G$104,6,FALSE),"")</f>
        <v xml:space="preserve">ST OMER                   </v>
      </c>
      <c r="K187" s="68" t="str">
        <f>_xlfn.IFNA(VLOOKUP($H187,[1]Répertoire!$A$2:$G$104,7,FALSE),"")</f>
        <v>ce.0622584X@ac-lille.fr</v>
      </c>
      <c r="L187" s="69" t="s">
        <v>9</v>
      </c>
      <c r="M187" s="69" t="s">
        <v>57</v>
      </c>
      <c r="N187" s="69" t="e">
        <f t="shared" si="26"/>
        <v>#VALUE!</v>
      </c>
      <c r="O187" s="70">
        <f t="shared" ca="1" si="27"/>
        <v>0</v>
      </c>
      <c r="P187" s="71" t="str">
        <f t="shared" ca="1" si="28"/>
        <v>-</v>
      </c>
      <c r="Q187" s="71"/>
      <c r="R187" s="72" t="str">
        <f t="shared" si="29"/>
        <v>_03.jj-08.jj_2584X_Just</v>
      </c>
      <c r="S187" s="73">
        <v>45274</v>
      </c>
      <c r="T187" s="74"/>
      <c r="U187" s="75"/>
      <c r="V187" s="75"/>
      <c r="W187" s="63"/>
      <c r="X187" s="63"/>
      <c r="Y187" s="63"/>
      <c r="Z187" s="63"/>
      <c r="AA187" s="63"/>
      <c r="AB187" s="63"/>
      <c r="AC187" s="63"/>
      <c r="AD187" s="63"/>
      <c r="AE187" s="63"/>
      <c r="AF187" s="63"/>
      <c r="AG187" s="63"/>
    </row>
    <row r="188" spans="1:33" x14ac:dyDescent="0.25">
      <c r="A188" s="62"/>
      <c r="B188" s="63" t="s">
        <v>32</v>
      </c>
      <c r="C188" s="63"/>
      <c r="D188" s="64" t="s">
        <v>258</v>
      </c>
      <c r="E188" s="65">
        <v>168</v>
      </c>
      <c r="F188" s="66">
        <v>45012</v>
      </c>
      <c r="G188" s="66">
        <v>45169</v>
      </c>
      <c r="H188" s="67" t="s">
        <v>40</v>
      </c>
      <c r="I188" s="68" t="str">
        <f>_xlfn.IFNA(VLOOKUP($H188,[1]Répertoire!$A$2:$G$104,2,FALSE),"")</f>
        <v xml:space="preserve">Notre-Dame Enclos             </v>
      </c>
      <c r="J188" s="68" t="str">
        <f>_xlfn.IFNA(VLOOKUP($H188,[1]Répertoire!$A$2:$G$104,6,FALSE),"")</f>
        <v xml:space="preserve">ST OMER                   </v>
      </c>
      <c r="K188" s="68" t="str">
        <f>_xlfn.IFNA(VLOOKUP($H188,[1]Répertoire!$A$2:$G$104,7,FALSE),"")</f>
        <v>ce.0622584X@ac-lille.fr</v>
      </c>
      <c r="L188" s="69" t="s">
        <v>9</v>
      </c>
      <c r="M188" s="69" t="s">
        <v>57</v>
      </c>
      <c r="N188" s="69" t="e">
        <f t="shared" si="26"/>
        <v>#VALUE!</v>
      </c>
      <c r="O188" s="70">
        <f t="shared" ca="1" si="27"/>
        <v>0</v>
      </c>
      <c r="P188" s="71" t="str">
        <f t="shared" ca="1" si="28"/>
        <v>-</v>
      </c>
      <c r="Q188" s="71"/>
      <c r="R188" s="72" t="str">
        <f t="shared" si="29"/>
        <v>_03.jj-08.jj_2584X_Just1</v>
      </c>
      <c r="S188" s="73">
        <v>45275</v>
      </c>
      <c r="T188" s="74"/>
      <c r="U188" s="75"/>
      <c r="V188" s="75"/>
      <c r="W188" s="63"/>
      <c r="X188" s="63"/>
      <c r="Y188" s="63"/>
      <c r="Z188" s="63"/>
      <c r="AA188" s="63"/>
      <c r="AB188" s="63"/>
      <c r="AC188" s="63"/>
      <c r="AD188" s="63"/>
      <c r="AE188" s="63"/>
      <c r="AF188" s="63"/>
      <c r="AG188" s="63"/>
    </row>
    <row r="189" spans="1:33" x14ac:dyDescent="0.25">
      <c r="A189" s="62"/>
      <c r="B189" s="63" t="s">
        <v>32</v>
      </c>
      <c r="C189" s="63"/>
      <c r="D189" s="64" t="s">
        <v>259</v>
      </c>
      <c r="E189" s="65">
        <v>169</v>
      </c>
      <c r="F189" s="66">
        <v>45012</v>
      </c>
      <c r="G189" s="66">
        <v>45169</v>
      </c>
      <c r="H189" s="67" t="s">
        <v>40</v>
      </c>
      <c r="I189" s="68" t="str">
        <f>_xlfn.IFNA(VLOOKUP($H189,[1]Répertoire!$A$2:$G$104,2,FALSE),"")</f>
        <v xml:space="preserve">Notre-Dame Enclos             </v>
      </c>
      <c r="J189" s="68" t="str">
        <f>_xlfn.IFNA(VLOOKUP($H189,[1]Répertoire!$A$2:$G$104,6,FALSE),"")</f>
        <v xml:space="preserve">ST OMER                   </v>
      </c>
      <c r="K189" s="68" t="str">
        <f>_xlfn.IFNA(VLOOKUP($H189,[1]Répertoire!$A$2:$G$104,7,FALSE),"")</f>
        <v>ce.0622584X@ac-lille.fr</v>
      </c>
      <c r="L189" s="69" t="s">
        <v>9</v>
      </c>
      <c r="M189" s="69" t="s">
        <v>57</v>
      </c>
      <c r="N189" s="69" t="e">
        <f t="shared" si="26"/>
        <v>#VALUE!</v>
      </c>
      <c r="O189" s="70">
        <f t="shared" ca="1" si="27"/>
        <v>0</v>
      </c>
      <c r="P189" s="71" t="str">
        <f t="shared" ca="1" si="28"/>
        <v>-</v>
      </c>
      <c r="Q189" s="71"/>
      <c r="R189" s="72" t="str">
        <f t="shared" si="29"/>
        <v>_03.jj-08.jj_2584X_Just</v>
      </c>
      <c r="S189" s="73">
        <v>45276</v>
      </c>
      <c r="T189" s="74"/>
      <c r="U189" s="75"/>
      <c r="V189" s="75"/>
      <c r="W189" s="63"/>
      <c r="X189" s="63"/>
      <c r="Y189" s="63"/>
      <c r="Z189" s="63"/>
      <c r="AA189" s="63"/>
      <c r="AB189" s="63"/>
      <c r="AC189" s="63"/>
      <c r="AD189" s="63"/>
      <c r="AE189" s="63"/>
      <c r="AF189" s="63"/>
      <c r="AG189" s="63"/>
    </row>
    <row r="190" spans="1:33" x14ac:dyDescent="0.25">
      <c r="A190" s="62"/>
      <c r="B190" s="63" t="s">
        <v>32</v>
      </c>
      <c r="C190" s="63"/>
      <c r="D190" s="64" t="s">
        <v>260</v>
      </c>
      <c r="E190" s="65">
        <v>170</v>
      </c>
      <c r="F190" s="66">
        <v>45012</v>
      </c>
      <c r="G190" s="66">
        <v>45169</v>
      </c>
      <c r="H190" s="67" t="s">
        <v>40</v>
      </c>
      <c r="I190" s="68" t="str">
        <f>_xlfn.IFNA(VLOOKUP($H190,[1]Répertoire!$A$2:$G$104,2,FALSE),"")</f>
        <v xml:space="preserve">Notre-Dame Enclos             </v>
      </c>
      <c r="J190" s="68" t="str">
        <f>_xlfn.IFNA(VLOOKUP($H190,[1]Répertoire!$A$2:$G$104,6,FALSE),"")</f>
        <v xml:space="preserve">ST OMER                   </v>
      </c>
      <c r="K190" s="68" t="str">
        <f>_xlfn.IFNA(VLOOKUP($H190,[1]Répertoire!$A$2:$G$104,7,FALSE),"")</f>
        <v>ce.0622584X@ac-lille.fr</v>
      </c>
      <c r="L190" s="69" t="s">
        <v>9</v>
      </c>
      <c r="M190" s="69" t="s">
        <v>57</v>
      </c>
      <c r="N190" s="69" t="e">
        <f t="shared" si="26"/>
        <v>#VALUE!</v>
      </c>
      <c r="O190" s="70">
        <f t="shared" ca="1" si="27"/>
        <v>0</v>
      </c>
      <c r="P190" s="71" t="str">
        <f t="shared" ca="1" si="28"/>
        <v>-</v>
      </c>
      <c r="Q190" s="71"/>
      <c r="R190" s="72" t="str">
        <f t="shared" si="29"/>
        <v>_03.jj-08.jj_2584X_Just1</v>
      </c>
      <c r="S190" s="73">
        <v>45277</v>
      </c>
      <c r="T190" s="74"/>
      <c r="U190" s="75"/>
      <c r="V190" s="75"/>
      <c r="W190" s="63"/>
      <c r="X190" s="63"/>
      <c r="Y190" s="63"/>
      <c r="Z190" s="63"/>
      <c r="AA190" s="63"/>
      <c r="AB190" s="63"/>
      <c r="AC190" s="63"/>
      <c r="AD190" s="63"/>
      <c r="AE190" s="63"/>
      <c r="AF190" s="63"/>
      <c r="AG190" s="63"/>
    </row>
    <row r="191" spans="1:33" x14ac:dyDescent="0.25">
      <c r="A191" s="62"/>
      <c r="B191" s="63" t="s">
        <v>32</v>
      </c>
      <c r="C191" s="63"/>
      <c r="D191" s="64" t="s">
        <v>261</v>
      </c>
      <c r="E191" s="65">
        <v>171</v>
      </c>
      <c r="F191" s="66">
        <v>45012</v>
      </c>
      <c r="G191" s="66">
        <v>45169</v>
      </c>
      <c r="H191" s="67" t="s">
        <v>40</v>
      </c>
      <c r="I191" s="68" t="str">
        <f>_xlfn.IFNA(VLOOKUP($H191,[1]Répertoire!$A$2:$G$104,2,FALSE),"")</f>
        <v xml:space="preserve">Notre-Dame Enclos             </v>
      </c>
      <c r="J191" s="68" t="str">
        <f>_xlfn.IFNA(VLOOKUP($H191,[1]Répertoire!$A$2:$G$104,6,FALSE),"")</f>
        <v xml:space="preserve">ST OMER                   </v>
      </c>
      <c r="K191" s="68" t="str">
        <f>_xlfn.IFNA(VLOOKUP($H191,[1]Répertoire!$A$2:$G$104,7,FALSE),"")</f>
        <v>ce.0622584X@ac-lille.fr</v>
      </c>
      <c r="L191" s="69" t="s">
        <v>9</v>
      </c>
      <c r="M191" s="69" t="s">
        <v>57</v>
      </c>
      <c r="N191" s="69" t="e">
        <f t="shared" si="26"/>
        <v>#VALUE!</v>
      </c>
      <c r="O191" s="70">
        <f t="shared" ca="1" si="27"/>
        <v>0</v>
      </c>
      <c r="P191" s="71" t="str">
        <f t="shared" ca="1" si="28"/>
        <v>-</v>
      </c>
      <c r="Q191" s="71"/>
      <c r="R191" s="72" t="str">
        <f t="shared" si="29"/>
        <v>_03.jj-08.jj_2584X_Just</v>
      </c>
      <c r="S191" s="73">
        <v>45278</v>
      </c>
      <c r="T191" s="74"/>
      <c r="U191" s="75"/>
      <c r="V191" s="75"/>
      <c r="W191" s="63"/>
      <c r="X191" s="63"/>
      <c r="Y191" s="63"/>
      <c r="Z191" s="63"/>
      <c r="AA191" s="63"/>
      <c r="AB191" s="63"/>
      <c r="AC191" s="63"/>
      <c r="AD191" s="63"/>
      <c r="AE191" s="63"/>
      <c r="AF191" s="63"/>
      <c r="AG191" s="63"/>
    </row>
    <row r="192" spans="1:33" x14ac:dyDescent="0.25">
      <c r="A192" s="62"/>
      <c r="B192" s="63" t="s">
        <v>32</v>
      </c>
      <c r="C192" s="63"/>
      <c r="D192" s="64" t="s">
        <v>262</v>
      </c>
      <c r="E192" s="65">
        <v>172</v>
      </c>
      <c r="F192" s="66">
        <v>45012</v>
      </c>
      <c r="G192" s="66">
        <v>45169</v>
      </c>
      <c r="H192" s="67" t="s">
        <v>40</v>
      </c>
      <c r="I192" s="68" t="str">
        <f>_xlfn.IFNA(VLOOKUP($H192,[1]Répertoire!$A$2:$G$104,2,FALSE),"")</f>
        <v xml:space="preserve">Notre-Dame Enclos             </v>
      </c>
      <c r="J192" s="68" t="str">
        <f>_xlfn.IFNA(VLOOKUP($H192,[1]Répertoire!$A$2:$G$104,6,FALSE),"")</f>
        <v xml:space="preserve">ST OMER                   </v>
      </c>
      <c r="K192" s="68" t="str">
        <f>_xlfn.IFNA(VLOOKUP($H192,[1]Répertoire!$A$2:$G$104,7,FALSE),"")</f>
        <v>ce.0622584X@ac-lille.fr</v>
      </c>
      <c r="L192" s="69" t="s">
        <v>9</v>
      </c>
      <c r="M192" s="69" t="s">
        <v>57</v>
      </c>
      <c r="N192" s="69" t="e">
        <f t="shared" si="26"/>
        <v>#VALUE!</v>
      </c>
      <c r="O192" s="70">
        <f t="shared" ca="1" si="27"/>
        <v>0</v>
      </c>
      <c r="P192" s="71" t="str">
        <f t="shared" ca="1" si="28"/>
        <v>-</v>
      </c>
      <c r="Q192" s="71"/>
      <c r="R192" s="72" t="str">
        <f t="shared" si="29"/>
        <v>_03.jj-08.jj_2584X_Just1</v>
      </c>
      <c r="S192" s="73">
        <v>45279</v>
      </c>
      <c r="T192" s="74"/>
      <c r="U192" s="75"/>
      <c r="V192" s="75"/>
      <c r="W192" s="63"/>
      <c r="X192" s="63"/>
      <c r="Y192" s="63"/>
      <c r="Z192" s="63"/>
      <c r="AA192" s="63"/>
      <c r="AB192" s="63"/>
      <c r="AC192" s="63"/>
      <c r="AD192" s="63"/>
      <c r="AE192" s="63"/>
      <c r="AF192" s="63"/>
      <c r="AG192" s="63"/>
    </row>
    <row r="193" spans="1:33" x14ac:dyDescent="0.25">
      <c r="A193" s="62"/>
      <c r="B193" s="63" t="s">
        <v>32</v>
      </c>
      <c r="C193" s="63"/>
      <c r="D193" s="64" t="s">
        <v>263</v>
      </c>
      <c r="E193" s="65">
        <v>173</v>
      </c>
      <c r="F193" s="66">
        <v>45012</v>
      </c>
      <c r="G193" s="66">
        <v>45169</v>
      </c>
      <c r="H193" s="67" t="s">
        <v>40</v>
      </c>
      <c r="I193" s="68" t="str">
        <f>_xlfn.IFNA(VLOOKUP($H193,[1]Répertoire!$A$2:$G$104,2,FALSE),"")</f>
        <v xml:space="preserve">Notre-Dame Enclos             </v>
      </c>
      <c r="J193" s="68" t="str">
        <f>_xlfn.IFNA(VLOOKUP($H193,[1]Répertoire!$A$2:$G$104,6,FALSE),"")</f>
        <v xml:space="preserve">ST OMER                   </v>
      </c>
      <c r="K193" s="68" t="str">
        <f>_xlfn.IFNA(VLOOKUP($H193,[1]Répertoire!$A$2:$G$104,7,FALSE),"")</f>
        <v>ce.0622584X@ac-lille.fr</v>
      </c>
      <c r="L193" s="69" t="s">
        <v>9</v>
      </c>
      <c r="M193" s="69" t="s">
        <v>57</v>
      </c>
      <c r="N193" s="69" t="e">
        <f t="shared" si="26"/>
        <v>#VALUE!</v>
      </c>
      <c r="O193" s="70">
        <f t="shared" ca="1" si="27"/>
        <v>0</v>
      </c>
      <c r="P193" s="71" t="str">
        <f t="shared" ca="1" si="28"/>
        <v>-</v>
      </c>
      <c r="Q193" s="71"/>
      <c r="R193" s="72" t="str">
        <f t="shared" si="29"/>
        <v>_03.jj-08.jj_2584X_Just</v>
      </c>
      <c r="S193" s="73">
        <v>45280</v>
      </c>
      <c r="T193" s="74"/>
      <c r="U193" s="75"/>
      <c r="V193" s="75"/>
      <c r="W193" s="63"/>
      <c r="X193" s="63"/>
      <c r="Y193" s="63"/>
      <c r="Z193" s="63"/>
      <c r="AA193" s="63"/>
      <c r="AB193" s="63"/>
      <c r="AC193" s="63"/>
      <c r="AD193" s="63"/>
      <c r="AE193" s="63"/>
      <c r="AF193" s="63"/>
      <c r="AG193" s="63"/>
    </row>
    <row r="194" spans="1:33" x14ac:dyDescent="0.25">
      <c r="A194" s="62"/>
      <c r="B194" s="63" t="s">
        <v>32</v>
      </c>
      <c r="C194" s="63"/>
      <c r="D194" s="64" t="s">
        <v>264</v>
      </c>
      <c r="E194" s="65">
        <v>174</v>
      </c>
      <c r="F194" s="66">
        <v>45012</v>
      </c>
      <c r="G194" s="66">
        <v>45169</v>
      </c>
      <c r="H194" s="67" t="s">
        <v>40</v>
      </c>
      <c r="I194" s="68" t="str">
        <f>_xlfn.IFNA(VLOOKUP($H194,[1]Répertoire!$A$2:$G$104,2,FALSE),"")</f>
        <v xml:space="preserve">Notre-Dame Enclos             </v>
      </c>
      <c r="J194" s="68" t="str">
        <f>_xlfn.IFNA(VLOOKUP($H194,[1]Répertoire!$A$2:$G$104,6,FALSE),"")</f>
        <v xml:space="preserve">ST OMER                   </v>
      </c>
      <c r="K194" s="68" t="str">
        <f>_xlfn.IFNA(VLOOKUP($H194,[1]Répertoire!$A$2:$G$104,7,FALSE),"")</f>
        <v>ce.0622584X@ac-lille.fr</v>
      </c>
      <c r="L194" s="69" t="s">
        <v>9</v>
      </c>
      <c r="M194" s="69" t="s">
        <v>57</v>
      </c>
      <c r="N194" s="69" t="e">
        <f t="shared" si="26"/>
        <v>#VALUE!</v>
      </c>
      <c r="O194" s="70">
        <f t="shared" ca="1" si="27"/>
        <v>0</v>
      </c>
      <c r="P194" s="71" t="str">
        <f t="shared" ca="1" si="28"/>
        <v>-</v>
      </c>
      <c r="Q194" s="71"/>
      <c r="R194" s="72" t="str">
        <f t="shared" si="29"/>
        <v>_03.jj-08.jj_2584X_Just1</v>
      </c>
      <c r="S194" s="73">
        <v>45281</v>
      </c>
      <c r="T194" s="74"/>
      <c r="U194" s="75"/>
      <c r="V194" s="75"/>
      <c r="W194" s="63"/>
      <c r="X194" s="63"/>
      <c r="Y194" s="63"/>
      <c r="Z194" s="63"/>
      <c r="AA194" s="63"/>
      <c r="AB194" s="63"/>
      <c r="AC194" s="63"/>
      <c r="AD194" s="63"/>
      <c r="AE194" s="63"/>
      <c r="AF194" s="63"/>
      <c r="AG194" s="63"/>
    </row>
    <row r="195" spans="1:33" x14ac:dyDescent="0.25">
      <c r="A195" s="62"/>
      <c r="B195" s="63" t="s">
        <v>32</v>
      </c>
      <c r="C195" s="63"/>
      <c r="D195" s="64" t="s">
        <v>265</v>
      </c>
      <c r="E195" s="65">
        <v>175</v>
      </c>
      <c r="F195" s="66">
        <v>45012</v>
      </c>
      <c r="G195" s="66">
        <v>45169</v>
      </c>
      <c r="H195" s="67" t="s">
        <v>40</v>
      </c>
      <c r="I195" s="68" t="str">
        <f>_xlfn.IFNA(VLOOKUP($H195,[1]Répertoire!$A$2:$G$104,2,FALSE),"")</f>
        <v xml:space="preserve">Notre-Dame Enclos             </v>
      </c>
      <c r="J195" s="68" t="str">
        <f>_xlfn.IFNA(VLOOKUP($H195,[1]Répertoire!$A$2:$G$104,6,FALSE),"")</f>
        <v xml:space="preserve">ST OMER                   </v>
      </c>
      <c r="K195" s="68" t="str">
        <f>_xlfn.IFNA(VLOOKUP($H195,[1]Répertoire!$A$2:$G$104,7,FALSE),"")</f>
        <v>ce.0622584X@ac-lille.fr</v>
      </c>
      <c r="L195" s="69" t="s">
        <v>9</v>
      </c>
      <c r="M195" s="69" t="s">
        <v>57</v>
      </c>
      <c r="N195" s="69" t="e">
        <f t="shared" si="26"/>
        <v>#VALUE!</v>
      </c>
      <c r="O195" s="70">
        <f t="shared" ca="1" si="27"/>
        <v>0</v>
      </c>
      <c r="P195" s="71" t="str">
        <f t="shared" ca="1" si="28"/>
        <v>-</v>
      </c>
      <c r="Q195" s="71"/>
      <c r="R195" s="72" t="str">
        <f t="shared" si="29"/>
        <v>_03.jj-08.jj_2584X_Just</v>
      </c>
      <c r="S195" s="73">
        <v>45282</v>
      </c>
      <c r="T195" s="74"/>
      <c r="U195" s="75"/>
      <c r="V195" s="75"/>
      <c r="W195" s="63"/>
      <c r="X195" s="63"/>
      <c r="Y195" s="63"/>
      <c r="Z195" s="63"/>
      <c r="AA195" s="63"/>
      <c r="AB195" s="63"/>
      <c r="AC195" s="63"/>
      <c r="AD195" s="63"/>
      <c r="AE195" s="63"/>
      <c r="AF195" s="63"/>
      <c r="AG195" s="63"/>
    </row>
    <row r="196" spans="1:33" x14ac:dyDescent="0.25">
      <c r="A196" s="62"/>
      <c r="B196" s="63" t="s">
        <v>32</v>
      </c>
      <c r="C196" s="63"/>
      <c r="D196" s="64" t="s">
        <v>266</v>
      </c>
      <c r="E196" s="65">
        <v>176</v>
      </c>
      <c r="F196" s="66">
        <v>45012</v>
      </c>
      <c r="G196" s="66">
        <v>45169</v>
      </c>
      <c r="H196" s="67" t="s">
        <v>40</v>
      </c>
      <c r="I196" s="68" t="str">
        <f>_xlfn.IFNA(VLOOKUP($H196,[1]Répertoire!$A$2:$G$104,2,FALSE),"")</f>
        <v xml:space="preserve">Notre-Dame Enclos             </v>
      </c>
      <c r="J196" s="68" t="str">
        <f>_xlfn.IFNA(VLOOKUP($H196,[1]Répertoire!$A$2:$G$104,6,FALSE),"")</f>
        <v xml:space="preserve">ST OMER                   </v>
      </c>
      <c r="K196" s="68" t="str">
        <f>_xlfn.IFNA(VLOOKUP($H196,[1]Répertoire!$A$2:$G$104,7,FALSE),"")</f>
        <v>ce.0622584X@ac-lille.fr</v>
      </c>
      <c r="L196" s="69" t="s">
        <v>9</v>
      </c>
      <c r="M196" s="69" t="s">
        <v>57</v>
      </c>
      <c r="N196" s="69" t="e">
        <f t="shared" si="26"/>
        <v>#VALUE!</v>
      </c>
      <c r="O196" s="70">
        <f t="shared" ca="1" si="27"/>
        <v>0</v>
      </c>
      <c r="P196" s="71" t="str">
        <f t="shared" ca="1" si="28"/>
        <v>-</v>
      </c>
      <c r="Q196" s="71"/>
      <c r="R196" s="72" t="str">
        <f t="shared" si="29"/>
        <v>_03.jj-08.jj_2584X_Just1</v>
      </c>
      <c r="S196" s="73">
        <v>45283</v>
      </c>
      <c r="T196" s="74"/>
      <c r="U196" s="75"/>
      <c r="V196" s="75"/>
      <c r="W196" s="63"/>
      <c r="X196" s="63"/>
      <c r="Y196" s="63"/>
      <c r="Z196" s="63"/>
      <c r="AA196" s="63"/>
      <c r="AB196" s="63"/>
      <c r="AC196" s="63"/>
      <c r="AD196" s="63"/>
      <c r="AE196" s="63"/>
      <c r="AF196" s="63"/>
      <c r="AG196" s="63"/>
    </row>
    <row r="197" spans="1:33" x14ac:dyDescent="0.25">
      <c r="A197" s="62"/>
      <c r="B197" s="63" t="s">
        <v>32</v>
      </c>
      <c r="C197" s="63"/>
      <c r="D197" s="64" t="s">
        <v>267</v>
      </c>
      <c r="E197" s="65">
        <v>177</v>
      </c>
      <c r="F197" s="66">
        <v>45012</v>
      </c>
      <c r="G197" s="66">
        <v>45169</v>
      </c>
      <c r="H197" s="67" t="s">
        <v>40</v>
      </c>
      <c r="I197" s="68" t="str">
        <f>_xlfn.IFNA(VLOOKUP($H197,[1]Répertoire!$A$2:$G$104,2,FALSE),"")</f>
        <v xml:space="preserve">Notre-Dame Enclos             </v>
      </c>
      <c r="J197" s="68" t="str">
        <f>_xlfn.IFNA(VLOOKUP($H197,[1]Répertoire!$A$2:$G$104,6,FALSE),"")</f>
        <v xml:space="preserve">ST OMER                   </v>
      </c>
      <c r="K197" s="68" t="str">
        <f>_xlfn.IFNA(VLOOKUP($H197,[1]Répertoire!$A$2:$G$104,7,FALSE),"")</f>
        <v>ce.0622584X@ac-lille.fr</v>
      </c>
      <c r="L197" s="69" t="s">
        <v>9</v>
      </c>
      <c r="M197" s="69" t="s">
        <v>57</v>
      </c>
      <c r="N197" s="69" t="e">
        <f t="shared" si="26"/>
        <v>#VALUE!</v>
      </c>
      <c r="O197" s="70">
        <f t="shared" ca="1" si="27"/>
        <v>0</v>
      </c>
      <c r="P197" s="71" t="str">
        <f t="shared" ca="1" si="28"/>
        <v>-</v>
      </c>
      <c r="Q197" s="71"/>
      <c r="R197" s="72" t="str">
        <f t="shared" si="29"/>
        <v>_03.jj-08.jj_2584X_Just</v>
      </c>
      <c r="S197" s="73">
        <v>45284</v>
      </c>
      <c r="T197" s="74"/>
      <c r="U197" s="75"/>
      <c r="V197" s="75"/>
      <c r="W197" s="63"/>
      <c r="X197" s="63"/>
      <c r="Y197" s="63"/>
      <c r="Z197" s="63"/>
      <c r="AA197" s="63"/>
      <c r="AB197" s="63"/>
      <c r="AC197" s="63"/>
      <c r="AD197" s="63"/>
      <c r="AE197" s="63"/>
      <c r="AF197" s="63"/>
      <c r="AG197" s="63"/>
    </row>
    <row r="198" spans="1:33" x14ac:dyDescent="0.25">
      <c r="A198" s="62"/>
      <c r="B198" s="63" t="s">
        <v>32</v>
      </c>
      <c r="C198" s="63"/>
      <c r="D198" s="64" t="s">
        <v>268</v>
      </c>
      <c r="E198" s="65">
        <v>178</v>
      </c>
      <c r="F198" s="66">
        <v>45012</v>
      </c>
      <c r="G198" s="66">
        <v>45169</v>
      </c>
      <c r="H198" s="67" t="s">
        <v>40</v>
      </c>
      <c r="I198" s="68" t="str">
        <f>_xlfn.IFNA(VLOOKUP($H198,[1]Répertoire!$A$2:$G$104,2,FALSE),"")</f>
        <v xml:space="preserve">Notre-Dame Enclos             </v>
      </c>
      <c r="J198" s="68" t="str">
        <f>_xlfn.IFNA(VLOOKUP($H198,[1]Répertoire!$A$2:$G$104,6,FALSE),"")</f>
        <v xml:space="preserve">ST OMER                   </v>
      </c>
      <c r="K198" s="68" t="str">
        <f>_xlfn.IFNA(VLOOKUP($H198,[1]Répertoire!$A$2:$G$104,7,FALSE),"")</f>
        <v>ce.0622584X@ac-lille.fr</v>
      </c>
      <c r="L198" s="69" t="s">
        <v>9</v>
      </c>
      <c r="M198" s="69" t="s">
        <v>57</v>
      </c>
      <c r="N198" s="69" t="e">
        <f t="shared" si="26"/>
        <v>#VALUE!</v>
      </c>
      <c r="O198" s="70">
        <f t="shared" ca="1" si="27"/>
        <v>0</v>
      </c>
      <c r="P198" s="71" t="str">
        <f t="shared" ca="1" si="28"/>
        <v>-</v>
      </c>
      <c r="Q198" s="71"/>
      <c r="R198" s="72" t="str">
        <f t="shared" si="29"/>
        <v>_03.jj-08.jj_2584X_Just1</v>
      </c>
      <c r="S198" s="73">
        <v>45285</v>
      </c>
      <c r="T198" s="74"/>
      <c r="U198" s="75"/>
      <c r="V198" s="75"/>
      <c r="W198" s="63"/>
      <c r="X198" s="63"/>
      <c r="Y198" s="63"/>
      <c r="Z198" s="63"/>
      <c r="AA198" s="63"/>
      <c r="AB198" s="63"/>
      <c r="AC198" s="63"/>
      <c r="AD198" s="63"/>
      <c r="AE198" s="63"/>
      <c r="AF198" s="63"/>
      <c r="AG198" s="63"/>
    </row>
    <row r="199" spans="1:33" x14ac:dyDescent="0.25">
      <c r="A199" s="62"/>
      <c r="B199" s="63" t="s">
        <v>32</v>
      </c>
      <c r="C199" s="63"/>
      <c r="D199" s="64" t="s">
        <v>269</v>
      </c>
      <c r="E199" s="65">
        <v>179</v>
      </c>
      <c r="F199" s="66">
        <v>45012</v>
      </c>
      <c r="G199" s="66">
        <v>45169</v>
      </c>
      <c r="H199" s="67" t="s">
        <v>40</v>
      </c>
      <c r="I199" s="68" t="str">
        <f>_xlfn.IFNA(VLOOKUP($H199,[1]Répertoire!$A$2:$G$104,2,FALSE),"")</f>
        <v xml:space="preserve">Notre-Dame Enclos             </v>
      </c>
      <c r="J199" s="68" t="str">
        <f>_xlfn.IFNA(VLOOKUP($H199,[1]Répertoire!$A$2:$G$104,6,FALSE),"")</f>
        <v xml:space="preserve">ST OMER                   </v>
      </c>
      <c r="K199" s="68" t="str">
        <f>_xlfn.IFNA(VLOOKUP($H199,[1]Répertoire!$A$2:$G$104,7,FALSE),"")</f>
        <v>ce.0622584X@ac-lille.fr</v>
      </c>
      <c r="L199" s="69" t="s">
        <v>9</v>
      </c>
      <c r="M199" s="69" t="s">
        <v>57</v>
      </c>
      <c r="N199" s="69" t="e">
        <f t="shared" si="26"/>
        <v>#VALUE!</v>
      </c>
      <c r="O199" s="70">
        <f t="shared" ca="1" si="27"/>
        <v>0</v>
      </c>
      <c r="P199" s="71" t="str">
        <f t="shared" ca="1" si="28"/>
        <v>-</v>
      </c>
      <c r="Q199" s="71"/>
      <c r="R199" s="72" t="str">
        <f t="shared" si="29"/>
        <v>_03.jj-08.jj_2584X_Just</v>
      </c>
      <c r="S199" s="73">
        <v>45286</v>
      </c>
      <c r="T199" s="74"/>
      <c r="U199" s="75"/>
      <c r="V199" s="75"/>
      <c r="W199" s="63"/>
      <c r="X199" s="63"/>
      <c r="Y199" s="63"/>
      <c r="Z199" s="63"/>
      <c r="AA199" s="63"/>
      <c r="AB199" s="63"/>
      <c r="AC199" s="63"/>
      <c r="AD199" s="63"/>
      <c r="AE199" s="63"/>
      <c r="AF199" s="63"/>
      <c r="AG199" s="63"/>
    </row>
    <row r="200" spans="1:33" x14ac:dyDescent="0.25">
      <c r="A200" s="62"/>
      <c r="B200" s="63" t="s">
        <v>32</v>
      </c>
      <c r="C200" s="63"/>
      <c r="D200" s="64" t="s">
        <v>270</v>
      </c>
      <c r="E200" s="65">
        <v>180</v>
      </c>
      <c r="F200" s="66">
        <v>45012</v>
      </c>
      <c r="G200" s="66">
        <v>45169</v>
      </c>
      <c r="H200" s="67" t="s">
        <v>40</v>
      </c>
      <c r="I200" s="68" t="str">
        <f>_xlfn.IFNA(VLOOKUP($H200,[1]Répertoire!$A$2:$G$104,2,FALSE),"")</f>
        <v xml:space="preserve">Notre-Dame Enclos             </v>
      </c>
      <c r="J200" s="68" t="str">
        <f>_xlfn.IFNA(VLOOKUP($H200,[1]Répertoire!$A$2:$G$104,6,FALSE),"")</f>
        <v xml:space="preserve">ST OMER                   </v>
      </c>
      <c r="K200" s="68" t="str">
        <f>_xlfn.IFNA(VLOOKUP($H200,[1]Répertoire!$A$2:$G$104,7,FALSE),"")</f>
        <v>ce.0622584X@ac-lille.fr</v>
      </c>
      <c r="L200" s="69" t="s">
        <v>9</v>
      </c>
      <c r="M200" s="69" t="s">
        <v>57</v>
      </c>
      <c r="N200" s="69" t="e">
        <f t="shared" si="26"/>
        <v>#VALUE!</v>
      </c>
      <c r="O200" s="70">
        <f t="shared" ca="1" si="27"/>
        <v>0</v>
      </c>
      <c r="P200" s="71" t="str">
        <f t="shared" ca="1" si="28"/>
        <v>-</v>
      </c>
      <c r="Q200" s="71"/>
      <c r="R200" s="72" t="str">
        <f t="shared" si="29"/>
        <v>_03.jj-08.jj_2584X_Just1</v>
      </c>
      <c r="S200" s="73">
        <v>45287</v>
      </c>
      <c r="T200" s="74"/>
      <c r="U200" s="75"/>
      <c r="V200" s="75"/>
      <c r="W200" s="63"/>
      <c r="X200" s="63"/>
      <c r="Y200" s="63"/>
      <c r="Z200" s="63"/>
      <c r="AA200" s="63"/>
      <c r="AB200" s="63"/>
      <c r="AC200" s="63"/>
      <c r="AD200" s="63"/>
      <c r="AE200" s="63"/>
      <c r="AF200" s="63"/>
      <c r="AG200" s="63"/>
    </row>
    <row r="201" spans="1:33" x14ac:dyDescent="0.25">
      <c r="A201" s="62"/>
      <c r="B201" s="63" t="s">
        <v>32</v>
      </c>
      <c r="C201" s="63"/>
      <c r="D201" s="64" t="s">
        <v>271</v>
      </c>
      <c r="E201" s="65">
        <v>181</v>
      </c>
      <c r="F201" s="66">
        <v>45012</v>
      </c>
      <c r="G201" s="66">
        <v>45169</v>
      </c>
      <c r="H201" s="67" t="s">
        <v>40</v>
      </c>
      <c r="I201" s="68" t="str">
        <f>_xlfn.IFNA(VLOOKUP($H201,[1]Répertoire!$A$2:$G$104,2,FALSE),"")</f>
        <v xml:space="preserve">Notre-Dame Enclos             </v>
      </c>
      <c r="J201" s="68" t="str">
        <f>_xlfn.IFNA(VLOOKUP($H201,[1]Répertoire!$A$2:$G$104,6,FALSE),"")</f>
        <v xml:space="preserve">ST OMER                   </v>
      </c>
      <c r="K201" s="68" t="str">
        <f>_xlfn.IFNA(VLOOKUP($H201,[1]Répertoire!$A$2:$G$104,7,FALSE),"")</f>
        <v>ce.0622584X@ac-lille.fr</v>
      </c>
      <c r="L201" s="69" t="s">
        <v>9</v>
      </c>
      <c r="M201" s="69" t="s">
        <v>57</v>
      </c>
      <c r="N201" s="69" t="e">
        <f t="shared" si="26"/>
        <v>#VALUE!</v>
      </c>
      <c r="O201" s="70">
        <f t="shared" ca="1" si="27"/>
        <v>0</v>
      </c>
      <c r="P201" s="71" t="str">
        <f t="shared" ca="1" si="28"/>
        <v>-</v>
      </c>
      <c r="Q201" s="71"/>
      <c r="R201" s="72" t="str">
        <f t="shared" si="29"/>
        <v>_03.jj-08.jj_2584X_Just</v>
      </c>
      <c r="S201" s="73">
        <v>45288</v>
      </c>
      <c r="T201" s="74"/>
      <c r="U201" s="75"/>
      <c r="V201" s="75"/>
      <c r="W201" s="63"/>
      <c r="X201" s="63"/>
      <c r="Y201" s="63"/>
      <c r="Z201" s="63"/>
      <c r="AA201" s="63"/>
      <c r="AB201" s="63"/>
      <c r="AC201" s="63"/>
      <c r="AD201" s="63"/>
      <c r="AE201" s="63"/>
      <c r="AF201" s="63"/>
      <c r="AG201" s="63"/>
    </row>
    <row r="202" spans="1:33" x14ac:dyDescent="0.25">
      <c r="A202" s="62"/>
      <c r="B202" s="63" t="s">
        <v>32</v>
      </c>
      <c r="C202" s="63"/>
      <c r="D202" s="64" t="s">
        <v>272</v>
      </c>
      <c r="E202" s="65">
        <v>182</v>
      </c>
      <c r="F202" s="66">
        <v>45012</v>
      </c>
      <c r="G202" s="66">
        <v>45169</v>
      </c>
      <c r="H202" s="67" t="s">
        <v>40</v>
      </c>
      <c r="I202" s="68" t="str">
        <f>_xlfn.IFNA(VLOOKUP($H202,[1]Répertoire!$A$2:$G$104,2,FALSE),"")</f>
        <v xml:space="preserve">Notre-Dame Enclos             </v>
      </c>
      <c r="J202" s="68" t="str">
        <f>_xlfn.IFNA(VLOOKUP($H202,[1]Répertoire!$A$2:$G$104,6,FALSE),"")</f>
        <v xml:space="preserve">ST OMER                   </v>
      </c>
      <c r="K202" s="68" t="str">
        <f>_xlfn.IFNA(VLOOKUP($H202,[1]Répertoire!$A$2:$G$104,7,FALSE),"")</f>
        <v>ce.0622584X@ac-lille.fr</v>
      </c>
      <c r="L202" s="69" t="s">
        <v>9</v>
      </c>
      <c r="M202" s="69" t="s">
        <v>57</v>
      </c>
      <c r="N202" s="69" t="e">
        <f t="shared" si="26"/>
        <v>#VALUE!</v>
      </c>
      <c r="O202" s="70">
        <f t="shared" ca="1" si="27"/>
        <v>0</v>
      </c>
      <c r="P202" s="71" t="str">
        <f t="shared" ca="1" si="28"/>
        <v>-</v>
      </c>
      <c r="Q202" s="71"/>
      <c r="R202" s="72" t="str">
        <f t="shared" si="29"/>
        <v>_03.jj-08.jj_2584X_Just1</v>
      </c>
      <c r="S202" s="73">
        <v>45289</v>
      </c>
      <c r="T202" s="74"/>
      <c r="U202" s="75"/>
      <c r="V202" s="75"/>
      <c r="W202" s="63"/>
      <c r="X202" s="63"/>
      <c r="Y202" s="63"/>
      <c r="Z202" s="63"/>
      <c r="AA202" s="63"/>
      <c r="AB202" s="63"/>
      <c r="AC202" s="63"/>
      <c r="AD202" s="63"/>
      <c r="AE202" s="63"/>
      <c r="AF202" s="63"/>
      <c r="AG202" s="63"/>
    </row>
    <row r="203" spans="1:33" x14ac:dyDescent="0.25">
      <c r="A203" s="62"/>
      <c r="B203" s="63" t="s">
        <v>32</v>
      </c>
      <c r="C203" s="63"/>
      <c r="D203" s="64" t="s">
        <v>273</v>
      </c>
      <c r="E203" s="65">
        <v>183</v>
      </c>
      <c r="F203" s="66">
        <v>45012</v>
      </c>
      <c r="G203" s="66">
        <v>45169</v>
      </c>
      <c r="H203" s="67" t="s">
        <v>40</v>
      </c>
      <c r="I203" s="68" t="str">
        <f>_xlfn.IFNA(VLOOKUP($H203,[1]Répertoire!$A$2:$G$104,2,FALSE),"")</f>
        <v xml:space="preserve">Notre-Dame Enclos             </v>
      </c>
      <c r="J203" s="68" t="str">
        <f>_xlfn.IFNA(VLOOKUP($H203,[1]Répertoire!$A$2:$G$104,6,FALSE),"")</f>
        <v xml:space="preserve">ST OMER                   </v>
      </c>
      <c r="K203" s="68" t="str">
        <f>_xlfn.IFNA(VLOOKUP($H203,[1]Répertoire!$A$2:$G$104,7,FALSE),"")</f>
        <v>ce.0622584X@ac-lille.fr</v>
      </c>
      <c r="L203" s="69" t="s">
        <v>9</v>
      </c>
      <c r="M203" s="69" t="s">
        <v>57</v>
      </c>
      <c r="N203" s="69" t="e">
        <f t="shared" si="26"/>
        <v>#VALUE!</v>
      </c>
      <c r="O203" s="70">
        <f t="shared" ca="1" si="27"/>
        <v>0</v>
      </c>
      <c r="P203" s="71" t="str">
        <f t="shared" ca="1" si="28"/>
        <v>-</v>
      </c>
      <c r="Q203" s="71"/>
      <c r="R203" s="72" t="str">
        <f t="shared" si="29"/>
        <v>_03.jj-08.jj_2584X_Just</v>
      </c>
      <c r="S203" s="73">
        <v>45290</v>
      </c>
      <c r="T203" s="74"/>
      <c r="U203" s="75"/>
      <c r="V203" s="75"/>
      <c r="W203" s="63"/>
      <c r="X203" s="63"/>
      <c r="Y203" s="63"/>
      <c r="Z203" s="63"/>
      <c r="AA203" s="63"/>
      <c r="AB203" s="63"/>
      <c r="AC203" s="63"/>
      <c r="AD203" s="63"/>
      <c r="AE203" s="63"/>
      <c r="AF203" s="63"/>
      <c r="AG203" s="63"/>
    </row>
    <row r="204" spans="1:33" x14ac:dyDescent="0.25">
      <c r="A204" s="62"/>
      <c r="B204" s="63" t="s">
        <v>32</v>
      </c>
      <c r="C204" s="63"/>
      <c r="D204" s="64" t="s">
        <v>274</v>
      </c>
      <c r="E204" s="65">
        <v>184</v>
      </c>
      <c r="F204" s="66">
        <v>45012</v>
      </c>
      <c r="G204" s="66">
        <v>45169</v>
      </c>
      <c r="H204" s="67" t="s">
        <v>40</v>
      </c>
      <c r="I204" s="68" t="str">
        <f>_xlfn.IFNA(VLOOKUP($H204,[1]Répertoire!$A$2:$G$104,2,FALSE),"")</f>
        <v xml:space="preserve">Notre-Dame Enclos             </v>
      </c>
      <c r="J204" s="68" t="str">
        <f>_xlfn.IFNA(VLOOKUP($H204,[1]Répertoire!$A$2:$G$104,6,FALSE),"")</f>
        <v xml:space="preserve">ST OMER                   </v>
      </c>
      <c r="K204" s="68" t="str">
        <f>_xlfn.IFNA(VLOOKUP($H204,[1]Répertoire!$A$2:$G$104,7,FALSE),"")</f>
        <v>ce.0622584X@ac-lille.fr</v>
      </c>
      <c r="L204" s="69" t="s">
        <v>9</v>
      </c>
      <c r="M204" s="69" t="s">
        <v>57</v>
      </c>
      <c r="N204" s="69" t="e">
        <f t="shared" si="26"/>
        <v>#VALUE!</v>
      </c>
      <c r="O204" s="70">
        <f t="shared" ca="1" si="27"/>
        <v>0</v>
      </c>
      <c r="P204" s="71" t="str">
        <f t="shared" ca="1" si="28"/>
        <v>-</v>
      </c>
      <c r="Q204" s="71"/>
      <c r="R204" s="72" t="str">
        <f t="shared" si="29"/>
        <v>_03.jj-08.jj_2584X_Just1</v>
      </c>
      <c r="S204" s="73">
        <v>45291</v>
      </c>
      <c r="T204" s="74"/>
      <c r="U204" s="75"/>
      <c r="V204" s="75"/>
      <c r="W204" s="63"/>
      <c r="X204" s="63"/>
      <c r="Y204" s="63"/>
      <c r="Z204" s="63"/>
      <c r="AA204" s="63"/>
      <c r="AB204" s="63"/>
      <c r="AC204" s="63"/>
      <c r="AD204" s="63"/>
      <c r="AE204" s="63"/>
      <c r="AF204" s="63"/>
      <c r="AG204" s="63"/>
    </row>
    <row r="205" spans="1:33" x14ac:dyDescent="0.25">
      <c r="A205" s="62"/>
      <c r="B205" s="63" t="s">
        <v>32</v>
      </c>
      <c r="C205" s="63"/>
      <c r="D205" s="64" t="s">
        <v>275</v>
      </c>
      <c r="E205" s="65">
        <v>185</v>
      </c>
      <c r="F205" s="66">
        <v>45012</v>
      </c>
      <c r="G205" s="66">
        <v>45169</v>
      </c>
      <c r="H205" s="67" t="s">
        <v>40</v>
      </c>
      <c r="I205" s="68" t="str">
        <f>_xlfn.IFNA(VLOOKUP($H205,[1]Répertoire!$A$2:$G$104,2,FALSE),"")</f>
        <v xml:space="preserve">Notre-Dame Enclos             </v>
      </c>
      <c r="J205" s="68" t="str">
        <f>_xlfn.IFNA(VLOOKUP($H205,[1]Répertoire!$A$2:$G$104,6,FALSE),"")</f>
        <v xml:space="preserve">ST OMER                   </v>
      </c>
      <c r="K205" s="68" t="str">
        <f>_xlfn.IFNA(VLOOKUP($H205,[1]Répertoire!$A$2:$G$104,7,FALSE),"")</f>
        <v>ce.0622584X@ac-lille.fr</v>
      </c>
      <c r="L205" s="69" t="s">
        <v>9</v>
      </c>
      <c r="M205" s="69" t="s">
        <v>57</v>
      </c>
      <c r="N205" s="69" t="e">
        <f t="shared" si="26"/>
        <v>#VALUE!</v>
      </c>
      <c r="O205" s="70">
        <f t="shared" ca="1" si="27"/>
        <v>0</v>
      </c>
      <c r="P205" s="71" t="str">
        <f t="shared" ca="1" si="28"/>
        <v>-</v>
      </c>
      <c r="Q205" s="71"/>
      <c r="R205" s="72" t="str">
        <f t="shared" si="29"/>
        <v>_03.jj-08.jj_2584X_Just</v>
      </c>
      <c r="S205" s="73">
        <v>45292</v>
      </c>
      <c r="T205" s="74"/>
      <c r="U205" s="75"/>
      <c r="V205" s="75"/>
      <c r="W205" s="63"/>
      <c r="X205" s="63"/>
      <c r="Y205" s="63"/>
      <c r="Z205" s="63"/>
      <c r="AA205" s="63"/>
      <c r="AB205" s="63"/>
      <c r="AC205" s="63"/>
      <c r="AD205" s="63"/>
      <c r="AE205" s="63"/>
      <c r="AF205" s="63"/>
      <c r="AG205" s="63"/>
    </row>
    <row r="206" spans="1:33" x14ac:dyDescent="0.25">
      <c r="A206" s="62"/>
      <c r="B206" s="63" t="s">
        <v>32</v>
      </c>
      <c r="C206" s="63"/>
      <c r="D206" s="64" t="s">
        <v>276</v>
      </c>
      <c r="E206" s="65">
        <v>186</v>
      </c>
      <c r="F206" s="66">
        <v>45012</v>
      </c>
      <c r="G206" s="66">
        <v>45169</v>
      </c>
      <c r="H206" s="67" t="s">
        <v>40</v>
      </c>
      <c r="I206" s="68" t="str">
        <f>_xlfn.IFNA(VLOOKUP($H206,[1]Répertoire!$A$2:$G$104,2,FALSE),"")</f>
        <v xml:space="preserve">Notre-Dame Enclos             </v>
      </c>
      <c r="J206" s="68" t="str">
        <f>_xlfn.IFNA(VLOOKUP($H206,[1]Répertoire!$A$2:$G$104,6,FALSE),"")</f>
        <v xml:space="preserve">ST OMER                   </v>
      </c>
      <c r="K206" s="68" t="str">
        <f>_xlfn.IFNA(VLOOKUP($H206,[1]Répertoire!$A$2:$G$104,7,FALSE),"")</f>
        <v>ce.0622584X@ac-lille.fr</v>
      </c>
      <c r="L206" s="69" t="s">
        <v>9</v>
      </c>
      <c r="M206" s="69" t="s">
        <v>57</v>
      </c>
      <c r="N206" s="69" t="e">
        <f t="shared" si="26"/>
        <v>#VALUE!</v>
      </c>
      <c r="O206" s="70">
        <f t="shared" ca="1" si="27"/>
        <v>0</v>
      </c>
      <c r="P206" s="71" t="str">
        <f t="shared" ca="1" si="28"/>
        <v>-</v>
      </c>
      <c r="Q206" s="71"/>
      <c r="R206" s="72" t="str">
        <f t="shared" si="29"/>
        <v>_03.jj-08.jj_2584X_Just1</v>
      </c>
      <c r="S206" s="73">
        <v>45293</v>
      </c>
      <c r="T206" s="74"/>
      <c r="U206" s="75"/>
      <c r="V206" s="75"/>
      <c r="W206" s="63"/>
      <c r="X206" s="63"/>
      <c r="Y206" s="63"/>
      <c r="Z206" s="63"/>
      <c r="AA206" s="63"/>
      <c r="AB206" s="63"/>
      <c r="AC206" s="63"/>
      <c r="AD206" s="63"/>
      <c r="AE206" s="63"/>
      <c r="AF206" s="63"/>
      <c r="AG206" s="63"/>
    </row>
    <row r="207" spans="1:33" x14ac:dyDescent="0.25">
      <c r="A207" s="62"/>
      <c r="B207" s="63" t="s">
        <v>32</v>
      </c>
      <c r="C207" s="63"/>
      <c r="D207" s="64" t="s">
        <v>277</v>
      </c>
      <c r="E207" s="65">
        <v>187</v>
      </c>
      <c r="F207" s="66">
        <v>45012</v>
      </c>
      <c r="G207" s="66">
        <v>45169</v>
      </c>
      <c r="H207" s="67" t="s">
        <v>40</v>
      </c>
      <c r="I207" s="68" t="str">
        <f>_xlfn.IFNA(VLOOKUP($H207,[1]Répertoire!$A$2:$G$104,2,FALSE),"")</f>
        <v xml:space="preserve">Notre-Dame Enclos             </v>
      </c>
      <c r="J207" s="68" t="str">
        <f>_xlfn.IFNA(VLOOKUP($H207,[1]Répertoire!$A$2:$G$104,6,FALSE),"")</f>
        <v xml:space="preserve">ST OMER                   </v>
      </c>
      <c r="K207" s="68" t="str">
        <f>_xlfn.IFNA(VLOOKUP($H207,[1]Répertoire!$A$2:$G$104,7,FALSE),"")</f>
        <v>ce.0622584X@ac-lille.fr</v>
      </c>
      <c r="L207" s="69" t="s">
        <v>9</v>
      </c>
      <c r="M207" s="69" t="s">
        <v>57</v>
      </c>
      <c r="N207" s="69" t="e">
        <f t="shared" si="26"/>
        <v>#VALUE!</v>
      </c>
      <c r="O207" s="70">
        <f t="shared" ca="1" si="27"/>
        <v>0</v>
      </c>
      <c r="P207" s="71" t="str">
        <f t="shared" ca="1" si="28"/>
        <v>-</v>
      </c>
      <c r="Q207" s="71"/>
      <c r="R207" s="72" t="str">
        <f t="shared" si="29"/>
        <v>_03.jj-08.jj_2584X_Just</v>
      </c>
      <c r="S207" s="73">
        <v>45294</v>
      </c>
      <c r="T207" s="74"/>
      <c r="U207" s="75"/>
      <c r="V207" s="75"/>
      <c r="W207" s="63"/>
      <c r="X207" s="63"/>
      <c r="Y207" s="63"/>
      <c r="Z207" s="63"/>
      <c r="AA207" s="63"/>
      <c r="AB207" s="63"/>
      <c r="AC207" s="63"/>
      <c r="AD207" s="63"/>
      <c r="AE207" s="63"/>
      <c r="AF207" s="63"/>
      <c r="AG207" s="63"/>
    </row>
    <row r="208" spans="1:33" x14ac:dyDescent="0.25">
      <c r="A208" s="62"/>
      <c r="B208" s="63" t="s">
        <v>32</v>
      </c>
      <c r="C208" s="63"/>
      <c r="D208" s="64" t="s">
        <v>278</v>
      </c>
      <c r="E208" s="65">
        <v>188</v>
      </c>
      <c r="F208" s="66">
        <v>45012</v>
      </c>
      <c r="G208" s="66">
        <v>45169</v>
      </c>
      <c r="H208" s="67" t="s">
        <v>40</v>
      </c>
      <c r="I208" s="68" t="str">
        <f>_xlfn.IFNA(VLOOKUP($H208,[1]Répertoire!$A$2:$G$104,2,FALSE),"")</f>
        <v xml:space="preserve">Notre-Dame Enclos             </v>
      </c>
      <c r="J208" s="68" t="str">
        <f>_xlfn.IFNA(VLOOKUP($H208,[1]Répertoire!$A$2:$G$104,6,FALSE),"")</f>
        <v xml:space="preserve">ST OMER                   </v>
      </c>
      <c r="K208" s="68" t="str">
        <f>_xlfn.IFNA(VLOOKUP($H208,[1]Répertoire!$A$2:$G$104,7,FALSE),"")</f>
        <v>ce.0622584X@ac-lille.fr</v>
      </c>
      <c r="L208" s="69" t="s">
        <v>9</v>
      </c>
      <c r="M208" s="69" t="s">
        <v>57</v>
      </c>
      <c r="N208" s="69" t="e">
        <f t="shared" si="26"/>
        <v>#VALUE!</v>
      </c>
      <c r="O208" s="70">
        <f t="shared" ca="1" si="27"/>
        <v>0</v>
      </c>
      <c r="P208" s="71" t="str">
        <f t="shared" ca="1" si="28"/>
        <v>-</v>
      </c>
      <c r="Q208" s="71"/>
      <c r="R208" s="72" t="str">
        <f t="shared" si="29"/>
        <v>_03.jj-08.jj_2584X_Just1</v>
      </c>
      <c r="S208" s="73">
        <v>45295</v>
      </c>
      <c r="T208" s="74"/>
      <c r="U208" s="75"/>
      <c r="V208" s="75"/>
      <c r="W208" s="63"/>
      <c r="X208" s="63"/>
      <c r="Y208" s="63"/>
      <c r="Z208" s="63"/>
      <c r="AA208" s="63"/>
      <c r="AB208" s="63"/>
      <c r="AC208" s="63"/>
      <c r="AD208" s="63"/>
      <c r="AE208" s="63"/>
      <c r="AF208" s="63"/>
      <c r="AG208" s="63"/>
    </row>
    <row r="209" spans="1:33" x14ac:dyDescent="0.25">
      <c r="A209" s="62"/>
      <c r="B209" s="63" t="s">
        <v>32</v>
      </c>
      <c r="C209" s="63"/>
      <c r="D209" s="64" t="s">
        <v>279</v>
      </c>
      <c r="E209" s="65">
        <v>189</v>
      </c>
      <c r="F209" s="66">
        <v>45012</v>
      </c>
      <c r="G209" s="66">
        <v>45169</v>
      </c>
      <c r="H209" s="67" t="s">
        <v>40</v>
      </c>
      <c r="I209" s="68" t="str">
        <f>_xlfn.IFNA(VLOOKUP($H209,[1]Répertoire!$A$2:$G$104,2,FALSE),"")</f>
        <v xml:space="preserve">Notre-Dame Enclos             </v>
      </c>
      <c r="J209" s="68" t="str">
        <f>_xlfn.IFNA(VLOOKUP($H209,[1]Répertoire!$A$2:$G$104,6,FALSE),"")</f>
        <v xml:space="preserve">ST OMER                   </v>
      </c>
      <c r="K209" s="68" t="str">
        <f>_xlfn.IFNA(VLOOKUP($H209,[1]Répertoire!$A$2:$G$104,7,FALSE),"")</f>
        <v>ce.0622584X@ac-lille.fr</v>
      </c>
      <c r="L209" s="69" t="s">
        <v>9</v>
      </c>
      <c r="M209" s="69" t="s">
        <v>57</v>
      </c>
      <c r="N209" s="69" t="e">
        <f t="shared" si="26"/>
        <v>#VALUE!</v>
      </c>
      <c r="O209" s="70">
        <f t="shared" ca="1" si="27"/>
        <v>0</v>
      </c>
      <c r="P209" s="71" t="str">
        <f t="shared" ca="1" si="28"/>
        <v>-</v>
      </c>
      <c r="Q209" s="71"/>
      <c r="R209" s="72" t="str">
        <f t="shared" si="29"/>
        <v>_03.jj-08.jj_2584X_Just</v>
      </c>
      <c r="S209" s="73">
        <v>45296</v>
      </c>
      <c r="T209" s="74"/>
      <c r="U209" s="75"/>
      <c r="V209" s="75"/>
      <c r="W209" s="63"/>
      <c r="X209" s="63"/>
      <c r="Y209" s="63"/>
      <c r="Z209" s="63"/>
      <c r="AA209" s="63"/>
      <c r="AB209" s="63"/>
      <c r="AC209" s="63"/>
      <c r="AD209" s="63"/>
      <c r="AE209" s="63"/>
      <c r="AF209" s="63"/>
      <c r="AG209" s="63"/>
    </row>
    <row r="210" spans="1:33" x14ac:dyDescent="0.25">
      <c r="A210" s="62"/>
      <c r="B210" s="63" t="s">
        <v>32</v>
      </c>
      <c r="C210" s="63"/>
      <c r="D210" s="64" t="s">
        <v>280</v>
      </c>
      <c r="E210" s="65">
        <v>190</v>
      </c>
      <c r="F210" s="66">
        <v>45012</v>
      </c>
      <c r="G210" s="66">
        <v>45169</v>
      </c>
      <c r="H210" s="67" t="s">
        <v>40</v>
      </c>
      <c r="I210" s="68" t="str">
        <f>_xlfn.IFNA(VLOOKUP($H210,[1]Répertoire!$A$2:$G$104,2,FALSE),"")</f>
        <v xml:space="preserve">Notre-Dame Enclos             </v>
      </c>
      <c r="J210" s="68" t="str">
        <f>_xlfn.IFNA(VLOOKUP($H210,[1]Répertoire!$A$2:$G$104,6,FALSE),"")</f>
        <v xml:space="preserve">ST OMER                   </v>
      </c>
      <c r="K210" s="68" t="str">
        <f>_xlfn.IFNA(VLOOKUP($H210,[1]Répertoire!$A$2:$G$104,7,FALSE),"")</f>
        <v>ce.0622584X@ac-lille.fr</v>
      </c>
      <c r="L210" s="69" t="s">
        <v>9</v>
      </c>
      <c r="M210" s="69" t="s">
        <v>57</v>
      </c>
      <c r="N210" s="69" t="e">
        <f t="shared" si="26"/>
        <v>#VALUE!</v>
      </c>
      <c r="O210" s="70">
        <f t="shared" ca="1" si="27"/>
        <v>0</v>
      </c>
      <c r="P210" s="71" t="str">
        <f t="shared" ca="1" si="28"/>
        <v>-</v>
      </c>
      <c r="Q210" s="71"/>
      <c r="R210" s="72" t="str">
        <f t="shared" si="29"/>
        <v>_03.jj-08.jj_2584X_Just1</v>
      </c>
      <c r="S210" s="73">
        <v>45297</v>
      </c>
      <c r="T210" s="74"/>
      <c r="U210" s="75"/>
      <c r="V210" s="75"/>
      <c r="W210" s="63"/>
      <c r="X210" s="63"/>
      <c r="Y210" s="63"/>
      <c r="Z210" s="63"/>
      <c r="AA210" s="63"/>
      <c r="AB210" s="63"/>
      <c r="AC210" s="63"/>
      <c r="AD210" s="63"/>
      <c r="AE210" s="63"/>
      <c r="AF210" s="63"/>
      <c r="AG210" s="63"/>
    </row>
    <row r="211" spans="1:33" x14ac:dyDescent="0.25">
      <c r="A211" s="62"/>
      <c r="B211" s="63" t="s">
        <v>32</v>
      </c>
      <c r="C211" s="63"/>
      <c r="D211" s="64" t="s">
        <v>281</v>
      </c>
      <c r="E211" s="65">
        <v>191</v>
      </c>
      <c r="F211" s="66">
        <v>45012</v>
      </c>
      <c r="G211" s="66">
        <v>45169</v>
      </c>
      <c r="H211" s="67" t="s">
        <v>40</v>
      </c>
      <c r="I211" s="68" t="str">
        <f>_xlfn.IFNA(VLOOKUP($H211,[1]Répertoire!$A$2:$G$104,2,FALSE),"")</f>
        <v xml:space="preserve">Notre-Dame Enclos             </v>
      </c>
      <c r="J211" s="68" t="str">
        <f>_xlfn.IFNA(VLOOKUP($H211,[1]Répertoire!$A$2:$G$104,6,FALSE),"")</f>
        <v xml:space="preserve">ST OMER                   </v>
      </c>
      <c r="K211" s="68" t="str">
        <f>_xlfn.IFNA(VLOOKUP($H211,[1]Répertoire!$A$2:$G$104,7,FALSE),"")</f>
        <v>ce.0622584X@ac-lille.fr</v>
      </c>
      <c r="L211" s="69" t="s">
        <v>9</v>
      </c>
      <c r="M211" s="69" t="s">
        <v>57</v>
      </c>
      <c r="N211" s="69" t="e">
        <f t="shared" si="26"/>
        <v>#VALUE!</v>
      </c>
      <c r="O211" s="70">
        <f t="shared" ca="1" si="27"/>
        <v>0</v>
      </c>
      <c r="P211" s="71" t="str">
        <f t="shared" ca="1" si="28"/>
        <v>-</v>
      </c>
      <c r="Q211" s="71"/>
      <c r="R211" s="72" t="str">
        <f t="shared" si="29"/>
        <v>_03.jj-08.jj_2584X_Just</v>
      </c>
      <c r="S211" s="73">
        <v>45298</v>
      </c>
      <c r="T211" s="74"/>
      <c r="U211" s="75"/>
      <c r="V211" s="75"/>
      <c r="W211" s="63"/>
      <c r="X211" s="63"/>
      <c r="Y211" s="63"/>
      <c r="Z211" s="63"/>
      <c r="AA211" s="63"/>
      <c r="AB211" s="63"/>
      <c r="AC211" s="63"/>
      <c r="AD211" s="63"/>
      <c r="AE211" s="63"/>
      <c r="AF211" s="63"/>
      <c r="AG211" s="63"/>
    </row>
    <row r="212" spans="1:33" x14ac:dyDescent="0.25">
      <c r="A212" s="62"/>
      <c r="B212" s="63" t="s">
        <v>32</v>
      </c>
      <c r="C212" s="63"/>
      <c r="D212" s="64" t="s">
        <v>282</v>
      </c>
      <c r="E212" s="65">
        <v>192</v>
      </c>
      <c r="F212" s="66">
        <v>45012</v>
      </c>
      <c r="G212" s="66">
        <v>45169</v>
      </c>
      <c r="H212" s="67" t="s">
        <v>40</v>
      </c>
      <c r="I212" s="68" t="str">
        <f>_xlfn.IFNA(VLOOKUP($H212,[1]Répertoire!$A$2:$G$104,2,FALSE),"")</f>
        <v xml:space="preserve">Notre-Dame Enclos             </v>
      </c>
      <c r="J212" s="68" t="str">
        <f>_xlfn.IFNA(VLOOKUP($H212,[1]Répertoire!$A$2:$G$104,6,FALSE),"")</f>
        <v xml:space="preserve">ST OMER                   </v>
      </c>
      <c r="K212" s="68" t="str">
        <f>_xlfn.IFNA(VLOOKUP($H212,[1]Répertoire!$A$2:$G$104,7,FALSE),"")</f>
        <v>ce.0622584X@ac-lille.fr</v>
      </c>
      <c r="L212" s="69" t="s">
        <v>9</v>
      </c>
      <c r="M212" s="69" t="s">
        <v>57</v>
      </c>
      <c r="N212" s="69" t="e">
        <f t="shared" si="26"/>
        <v>#VALUE!</v>
      </c>
      <c r="O212" s="70">
        <f t="shared" ca="1" si="27"/>
        <v>0</v>
      </c>
      <c r="P212" s="71" t="str">
        <f t="shared" ca="1" si="28"/>
        <v>-</v>
      </c>
      <c r="Q212" s="71"/>
      <c r="R212" s="72" t="str">
        <f t="shared" si="29"/>
        <v>_03.jj-08.jj_2584X_Just1</v>
      </c>
      <c r="S212" s="73">
        <v>45299</v>
      </c>
      <c r="T212" s="74"/>
      <c r="U212" s="75"/>
      <c r="V212" s="75"/>
      <c r="W212" s="63"/>
      <c r="X212" s="63"/>
      <c r="Y212" s="63"/>
      <c r="Z212" s="63"/>
      <c r="AA212" s="63"/>
      <c r="AB212" s="63"/>
      <c r="AC212" s="63"/>
      <c r="AD212" s="63"/>
      <c r="AE212" s="63"/>
      <c r="AF212" s="63"/>
      <c r="AG212" s="63"/>
    </row>
    <row r="213" spans="1:33" x14ac:dyDescent="0.25">
      <c r="A213" s="62"/>
      <c r="B213" s="63" t="s">
        <v>32</v>
      </c>
      <c r="C213" s="63"/>
      <c r="D213" s="64" t="s">
        <v>283</v>
      </c>
      <c r="E213" s="65">
        <v>193</v>
      </c>
      <c r="F213" s="66">
        <v>45012</v>
      </c>
      <c r="G213" s="66">
        <v>45169</v>
      </c>
      <c r="H213" s="67" t="s">
        <v>40</v>
      </c>
      <c r="I213" s="68" t="str">
        <f>_xlfn.IFNA(VLOOKUP($H213,[1]Répertoire!$A$2:$G$104,2,FALSE),"")</f>
        <v xml:space="preserve">Notre-Dame Enclos             </v>
      </c>
      <c r="J213" s="68" t="str">
        <f>_xlfn.IFNA(VLOOKUP($H213,[1]Répertoire!$A$2:$G$104,6,FALSE),"")</f>
        <v xml:space="preserve">ST OMER                   </v>
      </c>
      <c r="K213" s="68" t="str">
        <f>_xlfn.IFNA(VLOOKUP($H213,[1]Répertoire!$A$2:$G$104,7,FALSE),"")</f>
        <v>ce.0622584X@ac-lille.fr</v>
      </c>
      <c r="L213" s="69" t="s">
        <v>9</v>
      </c>
      <c r="M213" s="69" t="s">
        <v>57</v>
      </c>
      <c r="N213" s="69" t="e">
        <f t="shared" si="26"/>
        <v>#VALUE!</v>
      </c>
      <c r="O213" s="70">
        <f t="shared" ca="1" si="27"/>
        <v>0</v>
      </c>
      <c r="P213" s="71" t="str">
        <f t="shared" ca="1" si="28"/>
        <v>-</v>
      </c>
      <c r="Q213" s="71"/>
      <c r="R213" s="72" t="str">
        <f t="shared" si="29"/>
        <v>_03.jj-08.jj_2584X_Just</v>
      </c>
      <c r="S213" s="73">
        <v>45300</v>
      </c>
      <c r="T213" s="74"/>
      <c r="U213" s="75"/>
      <c r="V213" s="75"/>
      <c r="W213" s="63"/>
      <c r="X213" s="63"/>
      <c r="Y213" s="63"/>
      <c r="Z213" s="63"/>
      <c r="AA213" s="63"/>
      <c r="AB213" s="63"/>
      <c r="AC213" s="63"/>
      <c r="AD213" s="63"/>
      <c r="AE213" s="63"/>
      <c r="AF213" s="63"/>
      <c r="AG213" s="63"/>
    </row>
    <row r="214" spans="1:33" x14ac:dyDescent="0.25">
      <c r="A214" s="62"/>
      <c r="B214" s="63" t="s">
        <v>32</v>
      </c>
      <c r="C214" s="63"/>
      <c r="D214" s="64" t="s">
        <v>284</v>
      </c>
      <c r="E214" s="65">
        <v>194</v>
      </c>
      <c r="F214" s="66">
        <v>45012</v>
      </c>
      <c r="G214" s="66">
        <v>45169</v>
      </c>
      <c r="H214" s="67" t="s">
        <v>40</v>
      </c>
      <c r="I214" s="68" t="str">
        <f>_xlfn.IFNA(VLOOKUP($H214,[1]Répertoire!$A$2:$G$104,2,FALSE),"")</f>
        <v xml:space="preserve">Notre-Dame Enclos             </v>
      </c>
      <c r="J214" s="68" t="str">
        <f>_xlfn.IFNA(VLOOKUP($H214,[1]Répertoire!$A$2:$G$104,6,FALSE),"")</f>
        <v xml:space="preserve">ST OMER                   </v>
      </c>
      <c r="K214" s="68" t="str">
        <f>_xlfn.IFNA(VLOOKUP($H214,[1]Répertoire!$A$2:$G$104,7,FALSE),"")</f>
        <v>ce.0622584X@ac-lille.fr</v>
      </c>
      <c r="L214" s="69" t="s">
        <v>9</v>
      </c>
      <c r="M214" s="69" t="s">
        <v>57</v>
      </c>
      <c r="N214" s="69" t="e">
        <f t="shared" ref="N214:N277" si="30">TEXT(S214,"JJ/MM/AA")</f>
        <v>#VALUE!</v>
      </c>
      <c r="O214" s="70">
        <f t="shared" ref="O214:O277" ca="1" si="31">IF(C214=OFFSET(C214,1,0),IF(DATE(YEAR(S214),MONTH(S214),DAY(S214))&gt;OFFSET(S214,1,0),1,0),0)</f>
        <v>0</v>
      </c>
      <c r="P214" s="71" t="str">
        <f t="shared" ref="P214:P277" ca="1" si="32">IF(F214="","",IF(C214&lt;&gt;OFFSET(C214,1,0),IF(G214&lt;TODAY(),"Prol. ?","-"),"-"))</f>
        <v>-</v>
      </c>
      <c r="Q214" s="71"/>
      <c r="R214" s="72" t="str">
        <f t="shared" ref="R214:R277" si="33">IF(F214="","",IF(C214&amp;"_"&amp;IF(ISBLANK(F214),"",TEXT(F214,"mm.jj")&amp;"-"&amp;TEXT(G214,"mm.jj")&amp;"_"&amp;H214&amp;"_Just")=R213,R213&amp;"1",C214&amp;"_"&amp;IF(ISBLANK(F214),"",TEXT(F214,"mm.jj")&amp;"-"&amp;TEXT(G214,"mm.jj")&amp;"_"&amp;H214&amp;"_Just")))</f>
        <v>_03.jj-08.jj_2584X_Just1</v>
      </c>
      <c r="S214" s="73">
        <v>45301</v>
      </c>
      <c r="T214" s="74"/>
      <c r="U214" s="75"/>
      <c r="V214" s="75"/>
      <c r="W214" s="63"/>
      <c r="X214" s="63"/>
      <c r="Y214" s="63"/>
      <c r="Z214" s="63"/>
      <c r="AA214" s="63"/>
      <c r="AB214" s="63"/>
      <c r="AC214" s="63"/>
      <c r="AD214" s="63"/>
      <c r="AE214" s="63"/>
      <c r="AF214" s="63"/>
      <c r="AG214" s="63"/>
    </row>
    <row r="215" spans="1:33" x14ac:dyDescent="0.25">
      <c r="A215" s="62"/>
      <c r="B215" s="63" t="s">
        <v>32</v>
      </c>
      <c r="C215" s="63"/>
      <c r="D215" s="64" t="s">
        <v>285</v>
      </c>
      <c r="E215" s="65">
        <v>195</v>
      </c>
      <c r="F215" s="66">
        <v>45012</v>
      </c>
      <c r="G215" s="66">
        <v>45169</v>
      </c>
      <c r="H215" s="67" t="s">
        <v>40</v>
      </c>
      <c r="I215" s="68" t="str">
        <f>_xlfn.IFNA(VLOOKUP($H215,[1]Répertoire!$A$2:$G$104,2,FALSE),"")</f>
        <v xml:space="preserve">Notre-Dame Enclos             </v>
      </c>
      <c r="J215" s="68" t="str">
        <f>_xlfn.IFNA(VLOOKUP($H215,[1]Répertoire!$A$2:$G$104,6,FALSE),"")</f>
        <v xml:space="preserve">ST OMER                   </v>
      </c>
      <c r="K215" s="68" t="str">
        <f>_xlfn.IFNA(VLOOKUP($H215,[1]Répertoire!$A$2:$G$104,7,FALSE),"")</f>
        <v>ce.0622584X@ac-lille.fr</v>
      </c>
      <c r="L215" s="69" t="s">
        <v>9</v>
      </c>
      <c r="M215" s="69" t="s">
        <v>57</v>
      </c>
      <c r="N215" s="69" t="e">
        <f t="shared" si="30"/>
        <v>#VALUE!</v>
      </c>
      <c r="O215" s="70">
        <f t="shared" ca="1" si="31"/>
        <v>0</v>
      </c>
      <c r="P215" s="71" t="str">
        <f t="shared" ca="1" si="32"/>
        <v>-</v>
      </c>
      <c r="Q215" s="71"/>
      <c r="R215" s="72" t="str">
        <f t="shared" si="33"/>
        <v>_03.jj-08.jj_2584X_Just</v>
      </c>
      <c r="S215" s="73">
        <v>45302</v>
      </c>
      <c r="T215" s="74"/>
      <c r="U215" s="75"/>
      <c r="V215" s="75"/>
      <c r="W215" s="63"/>
      <c r="X215" s="63"/>
      <c r="Y215" s="63"/>
      <c r="Z215" s="63"/>
      <c r="AA215" s="63"/>
      <c r="AB215" s="63"/>
      <c r="AC215" s="63"/>
      <c r="AD215" s="63"/>
      <c r="AE215" s="63"/>
      <c r="AF215" s="63"/>
      <c r="AG215" s="63"/>
    </row>
    <row r="216" spans="1:33" x14ac:dyDescent="0.25">
      <c r="A216" s="62"/>
      <c r="B216" s="63" t="s">
        <v>32</v>
      </c>
      <c r="C216" s="63"/>
      <c r="D216" s="64" t="s">
        <v>286</v>
      </c>
      <c r="E216" s="65">
        <v>196</v>
      </c>
      <c r="F216" s="66">
        <v>45012</v>
      </c>
      <c r="G216" s="66">
        <v>45169</v>
      </c>
      <c r="H216" s="67" t="s">
        <v>40</v>
      </c>
      <c r="I216" s="68" t="str">
        <f>_xlfn.IFNA(VLOOKUP($H216,[1]Répertoire!$A$2:$G$104,2,FALSE),"")</f>
        <v xml:space="preserve">Notre-Dame Enclos             </v>
      </c>
      <c r="J216" s="68" t="str">
        <f>_xlfn.IFNA(VLOOKUP($H216,[1]Répertoire!$A$2:$G$104,6,FALSE),"")</f>
        <v xml:space="preserve">ST OMER                   </v>
      </c>
      <c r="K216" s="68" t="str">
        <f>_xlfn.IFNA(VLOOKUP($H216,[1]Répertoire!$A$2:$G$104,7,FALSE),"")</f>
        <v>ce.0622584X@ac-lille.fr</v>
      </c>
      <c r="L216" s="69" t="s">
        <v>9</v>
      </c>
      <c r="M216" s="69" t="s">
        <v>57</v>
      </c>
      <c r="N216" s="69" t="e">
        <f t="shared" si="30"/>
        <v>#VALUE!</v>
      </c>
      <c r="O216" s="70">
        <f t="shared" ca="1" si="31"/>
        <v>0</v>
      </c>
      <c r="P216" s="71" t="str">
        <f t="shared" ca="1" si="32"/>
        <v>-</v>
      </c>
      <c r="Q216" s="71"/>
      <c r="R216" s="72" t="str">
        <f t="shared" si="33"/>
        <v>_03.jj-08.jj_2584X_Just1</v>
      </c>
      <c r="S216" s="73">
        <v>45303</v>
      </c>
      <c r="T216" s="74"/>
      <c r="U216" s="75"/>
      <c r="V216" s="75"/>
      <c r="W216" s="63"/>
      <c r="X216" s="63"/>
      <c r="Y216" s="63"/>
      <c r="Z216" s="63"/>
      <c r="AA216" s="63"/>
      <c r="AB216" s="63"/>
      <c r="AC216" s="63"/>
      <c r="AD216" s="63"/>
      <c r="AE216" s="63"/>
      <c r="AF216" s="63"/>
      <c r="AG216" s="63"/>
    </row>
    <row r="217" spans="1:33" x14ac:dyDescent="0.25">
      <c r="A217" s="62"/>
      <c r="B217" s="63" t="s">
        <v>32</v>
      </c>
      <c r="C217" s="63"/>
      <c r="D217" s="64" t="s">
        <v>287</v>
      </c>
      <c r="E217" s="65">
        <v>197</v>
      </c>
      <c r="F217" s="66">
        <v>45012</v>
      </c>
      <c r="G217" s="66">
        <v>45169</v>
      </c>
      <c r="H217" s="67" t="s">
        <v>40</v>
      </c>
      <c r="I217" s="68" t="str">
        <f>_xlfn.IFNA(VLOOKUP($H217,[1]Répertoire!$A$2:$G$104,2,FALSE),"")</f>
        <v xml:space="preserve">Notre-Dame Enclos             </v>
      </c>
      <c r="J217" s="68" t="str">
        <f>_xlfn.IFNA(VLOOKUP($H217,[1]Répertoire!$A$2:$G$104,6,FALSE),"")</f>
        <v xml:space="preserve">ST OMER                   </v>
      </c>
      <c r="K217" s="68" t="str">
        <f>_xlfn.IFNA(VLOOKUP($H217,[1]Répertoire!$A$2:$G$104,7,FALSE),"")</f>
        <v>ce.0622584X@ac-lille.fr</v>
      </c>
      <c r="L217" s="69" t="s">
        <v>9</v>
      </c>
      <c r="M217" s="69" t="s">
        <v>57</v>
      </c>
      <c r="N217" s="69" t="e">
        <f t="shared" si="30"/>
        <v>#VALUE!</v>
      </c>
      <c r="O217" s="70">
        <f t="shared" ca="1" si="31"/>
        <v>0</v>
      </c>
      <c r="P217" s="71" t="str">
        <f t="shared" ca="1" si="32"/>
        <v>-</v>
      </c>
      <c r="Q217" s="71"/>
      <c r="R217" s="72" t="str">
        <f t="shared" si="33"/>
        <v>_03.jj-08.jj_2584X_Just</v>
      </c>
      <c r="S217" s="73">
        <v>45304</v>
      </c>
      <c r="T217" s="74"/>
      <c r="U217" s="75"/>
      <c r="V217" s="75"/>
      <c r="W217" s="63"/>
      <c r="X217" s="63"/>
      <c r="Y217" s="63"/>
      <c r="Z217" s="63"/>
      <c r="AA217" s="63"/>
      <c r="AB217" s="63"/>
      <c r="AC217" s="63"/>
      <c r="AD217" s="63"/>
      <c r="AE217" s="63"/>
      <c r="AF217" s="63"/>
      <c r="AG217" s="63"/>
    </row>
    <row r="218" spans="1:33" x14ac:dyDescent="0.25">
      <c r="A218" s="62"/>
      <c r="B218" s="63" t="s">
        <v>32</v>
      </c>
      <c r="C218" s="63"/>
      <c r="D218" s="64" t="s">
        <v>288</v>
      </c>
      <c r="E218" s="65">
        <v>198</v>
      </c>
      <c r="F218" s="66">
        <v>45012</v>
      </c>
      <c r="G218" s="66">
        <v>45169</v>
      </c>
      <c r="H218" s="67" t="s">
        <v>40</v>
      </c>
      <c r="I218" s="68" t="str">
        <f>_xlfn.IFNA(VLOOKUP($H218,[1]Répertoire!$A$2:$G$104,2,FALSE),"")</f>
        <v xml:space="preserve">Notre-Dame Enclos             </v>
      </c>
      <c r="J218" s="68" t="str">
        <f>_xlfn.IFNA(VLOOKUP($H218,[1]Répertoire!$A$2:$G$104,6,FALSE),"")</f>
        <v xml:space="preserve">ST OMER                   </v>
      </c>
      <c r="K218" s="68" t="str">
        <f>_xlfn.IFNA(VLOOKUP($H218,[1]Répertoire!$A$2:$G$104,7,FALSE),"")</f>
        <v>ce.0622584X@ac-lille.fr</v>
      </c>
      <c r="L218" s="69" t="s">
        <v>9</v>
      </c>
      <c r="M218" s="69" t="s">
        <v>57</v>
      </c>
      <c r="N218" s="69" t="e">
        <f t="shared" si="30"/>
        <v>#VALUE!</v>
      </c>
      <c r="O218" s="70">
        <f t="shared" ca="1" si="31"/>
        <v>0</v>
      </c>
      <c r="P218" s="71" t="str">
        <f t="shared" ca="1" si="32"/>
        <v>-</v>
      </c>
      <c r="Q218" s="71"/>
      <c r="R218" s="72" t="str">
        <f t="shared" si="33"/>
        <v>_03.jj-08.jj_2584X_Just1</v>
      </c>
      <c r="S218" s="73">
        <v>45305</v>
      </c>
      <c r="T218" s="74"/>
      <c r="U218" s="75"/>
      <c r="V218" s="75"/>
      <c r="W218" s="63"/>
      <c r="X218" s="63"/>
      <c r="Y218" s="63"/>
      <c r="Z218" s="63"/>
      <c r="AA218" s="63"/>
      <c r="AB218" s="63"/>
      <c r="AC218" s="63"/>
      <c r="AD218" s="63"/>
      <c r="AE218" s="63"/>
      <c r="AF218" s="63"/>
      <c r="AG218" s="63"/>
    </row>
    <row r="219" spans="1:33" x14ac:dyDescent="0.25">
      <c r="A219" s="62"/>
      <c r="B219" s="63" t="s">
        <v>32</v>
      </c>
      <c r="C219" s="63"/>
      <c r="D219" s="64" t="s">
        <v>289</v>
      </c>
      <c r="E219" s="65">
        <v>199</v>
      </c>
      <c r="F219" s="66">
        <v>45012</v>
      </c>
      <c r="G219" s="66">
        <v>45169</v>
      </c>
      <c r="H219" s="67" t="s">
        <v>40</v>
      </c>
      <c r="I219" s="68" t="str">
        <f>_xlfn.IFNA(VLOOKUP($H219,[1]Répertoire!$A$2:$G$104,2,FALSE),"")</f>
        <v xml:space="preserve">Notre-Dame Enclos             </v>
      </c>
      <c r="J219" s="68" t="str">
        <f>_xlfn.IFNA(VLOOKUP($H219,[1]Répertoire!$A$2:$G$104,6,FALSE),"")</f>
        <v xml:space="preserve">ST OMER                   </v>
      </c>
      <c r="K219" s="68" t="str">
        <f>_xlfn.IFNA(VLOOKUP($H219,[1]Répertoire!$A$2:$G$104,7,FALSE),"")</f>
        <v>ce.0622584X@ac-lille.fr</v>
      </c>
      <c r="L219" s="69" t="s">
        <v>9</v>
      </c>
      <c r="M219" s="69" t="s">
        <v>57</v>
      </c>
      <c r="N219" s="69" t="e">
        <f t="shared" si="30"/>
        <v>#VALUE!</v>
      </c>
      <c r="O219" s="70">
        <f t="shared" ca="1" si="31"/>
        <v>0</v>
      </c>
      <c r="P219" s="71" t="str">
        <f t="shared" ca="1" si="32"/>
        <v>-</v>
      </c>
      <c r="Q219" s="71"/>
      <c r="R219" s="72" t="str">
        <f t="shared" si="33"/>
        <v>_03.jj-08.jj_2584X_Just</v>
      </c>
      <c r="S219" s="73">
        <v>45306</v>
      </c>
      <c r="T219" s="74"/>
      <c r="U219" s="75"/>
      <c r="V219" s="75"/>
      <c r="W219" s="63"/>
      <c r="X219" s="63"/>
      <c r="Y219" s="63"/>
      <c r="Z219" s="63"/>
      <c r="AA219" s="63"/>
      <c r="AB219" s="63"/>
      <c r="AC219" s="63"/>
      <c r="AD219" s="63"/>
      <c r="AE219" s="63"/>
      <c r="AF219" s="63"/>
      <c r="AG219" s="63"/>
    </row>
    <row r="220" spans="1:33" x14ac:dyDescent="0.25">
      <c r="A220" s="62"/>
      <c r="B220" s="63" t="s">
        <v>32</v>
      </c>
      <c r="C220" s="63"/>
      <c r="D220" s="64" t="s">
        <v>290</v>
      </c>
      <c r="E220" s="65">
        <v>200</v>
      </c>
      <c r="F220" s="66">
        <v>45012</v>
      </c>
      <c r="G220" s="66">
        <v>45169</v>
      </c>
      <c r="H220" s="67" t="s">
        <v>40</v>
      </c>
      <c r="I220" s="68" t="str">
        <f>_xlfn.IFNA(VLOOKUP($H220,[1]Répertoire!$A$2:$G$104,2,FALSE),"")</f>
        <v xml:space="preserve">Notre-Dame Enclos             </v>
      </c>
      <c r="J220" s="68" t="str">
        <f>_xlfn.IFNA(VLOOKUP($H220,[1]Répertoire!$A$2:$G$104,6,FALSE),"")</f>
        <v xml:space="preserve">ST OMER                   </v>
      </c>
      <c r="K220" s="68" t="str">
        <f>_xlfn.IFNA(VLOOKUP($H220,[1]Répertoire!$A$2:$G$104,7,FALSE),"")</f>
        <v>ce.0622584X@ac-lille.fr</v>
      </c>
      <c r="L220" s="69" t="s">
        <v>9</v>
      </c>
      <c r="M220" s="69" t="s">
        <v>57</v>
      </c>
      <c r="N220" s="69" t="e">
        <f t="shared" si="30"/>
        <v>#VALUE!</v>
      </c>
      <c r="O220" s="70">
        <f t="shared" ca="1" si="31"/>
        <v>0</v>
      </c>
      <c r="P220" s="71" t="str">
        <f t="shared" ca="1" si="32"/>
        <v>-</v>
      </c>
      <c r="Q220" s="71"/>
      <c r="R220" s="72" t="str">
        <f t="shared" si="33"/>
        <v>_03.jj-08.jj_2584X_Just1</v>
      </c>
      <c r="S220" s="73">
        <v>45307</v>
      </c>
      <c r="T220" s="74"/>
      <c r="U220" s="75"/>
      <c r="V220" s="75"/>
      <c r="W220" s="63"/>
      <c r="X220" s="63"/>
      <c r="Y220" s="63"/>
      <c r="Z220" s="63"/>
      <c r="AA220" s="63"/>
      <c r="AB220" s="63"/>
      <c r="AC220" s="63"/>
      <c r="AD220" s="63"/>
      <c r="AE220" s="63"/>
      <c r="AF220" s="63"/>
      <c r="AG220" s="63"/>
    </row>
    <row r="221" spans="1:33" x14ac:dyDescent="0.25">
      <c r="A221" s="62"/>
      <c r="B221" s="63" t="s">
        <v>32</v>
      </c>
      <c r="C221" s="63"/>
      <c r="D221" s="64" t="s">
        <v>291</v>
      </c>
      <c r="E221" s="65">
        <v>201</v>
      </c>
      <c r="F221" s="66">
        <v>45012</v>
      </c>
      <c r="G221" s="66">
        <v>45169</v>
      </c>
      <c r="H221" s="67" t="s">
        <v>40</v>
      </c>
      <c r="I221" s="68" t="str">
        <f>_xlfn.IFNA(VLOOKUP($H221,[1]Répertoire!$A$2:$G$104,2,FALSE),"")</f>
        <v xml:space="preserve">Notre-Dame Enclos             </v>
      </c>
      <c r="J221" s="68" t="str">
        <f>_xlfn.IFNA(VLOOKUP($H221,[1]Répertoire!$A$2:$G$104,6,FALSE),"")</f>
        <v xml:space="preserve">ST OMER                   </v>
      </c>
      <c r="K221" s="68" t="str">
        <f>_xlfn.IFNA(VLOOKUP($H221,[1]Répertoire!$A$2:$G$104,7,FALSE),"")</f>
        <v>ce.0622584X@ac-lille.fr</v>
      </c>
      <c r="L221" s="69" t="s">
        <v>9</v>
      </c>
      <c r="M221" s="69" t="s">
        <v>57</v>
      </c>
      <c r="N221" s="69" t="e">
        <f t="shared" si="30"/>
        <v>#VALUE!</v>
      </c>
      <c r="O221" s="70">
        <f t="shared" ca="1" si="31"/>
        <v>0</v>
      </c>
      <c r="P221" s="71" t="str">
        <f t="shared" ca="1" si="32"/>
        <v>-</v>
      </c>
      <c r="Q221" s="71"/>
      <c r="R221" s="72" t="str">
        <f t="shared" si="33"/>
        <v>_03.jj-08.jj_2584X_Just</v>
      </c>
      <c r="S221" s="73">
        <v>45308</v>
      </c>
      <c r="T221" s="74"/>
      <c r="U221" s="75"/>
      <c r="V221" s="75"/>
      <c r="W221" s="63"/>
      <c r="X221" s="63"/>
      <c r="Y221" s="63"/>
      <c r="Z221" s="63"/>
      <c r="AA221" s="63"/>
      <c r="AB221" s="63"/>
      <c r="AC221" s="63"/>
      <c r="AD221" s="63"/>
      <c r="AE221" s="63"/>
      <c r="AF221" s="63"/>
      <c r="AG221" s="63"/>
    </row>
    <row r="222" spans="1:33" x14ac:dyDescent="0.25">
      <c r="A222" s="62"/>
      <c r="B222" s="63" t="s">
        <v>32</v>
      </c>
      <c r="C222" s="63"/>
      <c r="D222" s="64" t="s">
        <v>292</v>
      </c>
      <c r="E222" s="65">
        <v>202</v>
      </c>
      <c r="F222" s="66">
        <v>45012</v>
      </c>
      <c r="G222" s="66">
        <v>45169</v>
      </c>
      <c r="H222" s="67" t="s">
        <v>40</v>
      </c>
      <c r="I222" s="68" t="str">
        <f>_xlfn.IFNA(VLOOKUP($H222,[1]Répertoire!$A$2:$G$104,2,FALSE),"")</f>
        <v xml:space="preserve">Notre-Dame Enclos             </v>
      </c>
      <c r="J222" s="68" t="str">
        <f>_xlfn.IFNA(VLOOKUP($H222,[1]Répertoire!$A$2:$G$104,6,FALSE),"")</f>
        <v xml:space="preserve">ST OMER                   </v>
      </c>
      <c r="K222" s="68" t="str">
        <f>_xlfn.IFNA(VLOOKUP($H222,[1]Répertoire!$A$2:$G$104,7,FALSE),"")</f>
        <v>ce.0622584X@ac-lille.fr</v>
      </c>
      <c r="L222" s="69" t="s">
        <v>9</v>
      </c>
      <c r="M222" s="69" t="s">
        <v>57</v>
      </c>
      <c r="N222" s="69" t="e">
        <f t="shared" si="30"/>
        <v>#VALUE!</v>
      </c>
      <c r="O222" s="70">
        <f t="shared" ca="1" si="31"/>
        <v>0</v>
      </c>
      <c r="P222" s="71" t="str">
        <f t="shared" ca="1" si="32"/>
        <v>-</v>
      </c>
      <c r="Q222" s="71"/>
      <c r="R222" s="72" t="str">
        <f t="shared" si="33"/>
        <v>_03.jj-08.jj_2584X_Just1</v>
      </c>
      <c r="S222" s="73">
        <v>45309</v>
      </c>
      <c r="T222" s="74"/>
      <c r="U222" s="75"/>
      <c r="V222" s="75"/>
      <c r="W222" s="63"/>
      <c r="X222" s="63"/>
      <c r="Y222" s="63"/>
      <c r="Z222" s="63"/>
      <c r="AA222" s="63"/>
      <c r="AB222" s="63"/>
      <c r="AC222" s="63"/>
      <c r="AD222" s="63"/>
      <c r="AE222" s="63"/>
      <c r="AF222" s="63"/>
      <c r="AG222" s="63"/>
    </row>
    <row r="223" spans="1:33" x14ac:dyDescent="0.25">
      <c r="A223" s="62"/>
      <c r="B223" s="63" t="s">
        <v>32</v>
      </c>
      <c r="C223" s="63"/>
      <c r="D223" s="64" t="s">
        <v>293</v>
      </c>
      <c r="E223" s="65">
        <v>203</v>
      </c>
      <c r="F223" s="66">
        <v>45012</v>
      </c>
      <c r="G223" s="66">
        <v>45169</v>
      </c>
      <c r="H223" s="67" t="s">
        <v>40</v>
      </c>
      <c r="I223" s="68" t="str">
        <f>_xlfn.IFNA(VLOOKUP($H223,[1]Répertoire!$A$2:$G$104,2,FALSE),"")</f>
        <v xml:space="preserve">Notre-Dame Enclos             </v>
      </c>
      <c r="J223" s="68" t="str">
        <f>_xlfn.IFNA(VLOOKUP($H223,[1]Répertoire!$A$2:$G$104,6,FALSE),"")</f>
        <v xml:space="preserve">ST OMER                   </v>
      </c>
      <c r="K223" s="68" t="str">
        <f>_xlfn.IFNA(VLOOKUP($H223,[1]Répertoire!$A$2:$G$104,7,FALSE),"")</f>
        <v>ce.0622584X@ac-lille.fr</v>
      </c>
      <c r="L223" s="69" t="s">
        <v>9</v>
      </c>
      <c r="M223" s="69" t="s">
        <v>57</v>
      </c>
      <c r="N223" s="69" t="e">
        <f t="shared" si="30"/>
        <v>#VALUE!</v>
      </c>
      <c r="O223" s="70">
        <f t="shared" ca="1" si="31"/>
        <v>0</v>
      </c>
      <c r="P223" s="71" t="str">
        <f t="shared" ca="1" si="32"/>
        <v>-</v>
      </c>
      <c r="Q223" s="71"/>
      <c r="R223" s="72" t="str">
        <f t="shared" si="33"/>
        <v>_03.jj-08.jj_2584X_Just</v>
      </c>
      <c r="S223" s="73">
        <v>45310</v>
      </c>
      <c r="T223" s="74"/>
      <c r="U223" s="75"/>
      <c r="V223" s="75"/>
      <c r="W223" s="63"/>
      <c r="X223" s="63"/>
      <c r="Y223" s="63"/>
      <c r="Z223" s="63"/>
      <c r="AA223" s="63"/>
      <c r="AB223" s="63"/>
      <c r="AC223" s="63"/>
      <c r="AD223" s="63"/>
      <c r="AE223" s="63"/>
      <c r="AF223" s="63"/>
      <c r="AG223" s="63"/>
    </row>
    <row r="224" spans="1:33" x14ac:dyDescent="0.25">
      <c r="A224" s="62"/>
      <c r="B224" s="63" t="s">
        <v>32</v>
      </c>
      <c r="C224" s="63"/>
      <c r="D224" s="64" t="s">
        <v>294</v>
      </c>
      <c r="E224" s="65">
        <v>204</v>
      </c>
      <c r="F224" s="66">
        <v>45012</v>
      </c>
      <c r="G224" s="66">
        <v>45169</v>
      </c>
      <c r="H224" s="67" t="s">
        <v>40</v>
      </c>
      <c r="I224" s="68" t="str">
        <f>_xlfn.IFNA(VLOOKUP($H224,[1]Répertoire!$A$2:$G$104,2,FALSE),"")</f>
        <v xml:space="preserve">Notre-Dame Enclos             </v>
      </c>
      <c r="J224" s="68" t="str">
        <f>_xlfn.IFNA(VLOOKUP($H224,[1]Répertoire!$A$2:$G$104,6,FALSE),"")</f>
        <v xml:space="preserve">ST OMER                   </v>
      </c>
      <c r="K224" s="68" t="str">
        <f>_xlfn.IFNA(VLOOKUP($H224,[1]Répertoire!$A$2:$G$104,7,FALSE),"")</f>
        <v>ce.0622584X@ac-lille.fr</v>
      </c>
      <c r="L224" s="69" t="s">
        <v>9</v>
      </c>
      <c r="M224" s="69" t="s">
        <v>57</v>
      </c>
      <c r="N224" s="69" t="e">
        <f t="shared" si="30"/>
        <v>#VALUE!</v>
      </c>
      <c r="O224" s="70">
        <f t="shared" ca="1" si="31"/>
        <v>0</v>
      </c>
      <c r="P224" s="71" t="str">
        <f t="shared" ca="1" si="32"/>
        <v>-</v>
      </c>
      <c r="Q224" s="71"/>
      <c r="R224" s="72" t="str">
        <f t="shared" si="33"/>
        <v>_03.jj-08.jj_2584X_Just1</v>
      </c>
      <c r="S224" s="73">
        <v>45311</v>
      </c>
      <c r="T224" s="74"/>
      <c r="U224" s="75"/>
      <c r="V224" s="75"/>
      <c r="W224" s="63"/>
      <c r="X224" s="63"/>
      <c r="Y224" s="63"/>
      <c r="Z224" s="63"/>
      <c r="AA224" s="63"/>
      <c r="AB224" s="63"/>
      <c r="AC224" s="63"/>
      <c r="AD224" s="63"/>
      <c r="AE224" s="63"/>
      <c r="AF224" s="63"/>
      <c r="AG224" s="63"/>
    </row>
    <row r="225" spans="1:33" x14ac:dyDescent="0.25">
      <c r="A225" s="62"/>
      <c r="B225" s="63" t="s">
        <v>32</v>
      </c>
      <c r="C225" s="63"/>
      <c r="D225" s="64" t="s">
        <v>295</v>
      </c>
      <c r="E225" s="65">
        <v>205</v>
      </c>
      <c r="F225" s="66">
        <v>45012</v>
      </c>
      <c r="G225" s="66">
        <v>45169</v>
      </c>
      <c r="H225" s="67" t="s">
        <v>40</v>
      </c>
      <c r="I225" s="68" t="str">
        <f>_xlfn.IFNA(VLOOKUP($H225,[1]Répertoire!$A$2:$G$104,2,FALSE),"")</f>
        <v xml:space="preserve">Notre-Dame Enclos             </v>
      </c>
      <c r="J225" s="68" t="str">
        <f>_xlfn.IFNA(VLOOKUP($H225,[1]Répertoire!$A$2:$G$104,6,FALSE),"")</f>
        <v xml:space="preserve">ST OMER                   </v>
      </c>
      <c r="K225" s="68" t="str">
        <f>_xlfn.IFNA(VLOOKUP($H225,[1]Répertoire!$A$2:$G$104,7,FALSE),"")</f>
        <v>ce.0622584X@ac-lille.fr</v>
      </c>
      <c r="L225" s="69" t="s">
        <v>9</v>
      </c>
      <c r="M225" s="69" t="s">
        <v>57</v>
      </c>
      <c r="N225" s="69" t="e">
        <f t="shared" si="30"/>
        <v>#VALUE!</v>
      </c>
      <c r="O225" s="70">
        <f t="shared" ca="1" si="31"/>
        <v>0</v>
      </c>
      <c r="P225" s="71" t="str">
        <f t="shared" ca="1" si="32"/>
        <v>-</v>
      </c>
      <c r="Q225" s="71"/>
      <c r="R225" s="72" t="str">
        <f t="shared" si="33"/>
        <v>_03.jj-08.jj_2584X_Just</v>
      </c>
      <c r="S225" s="73">
        <v>45312</v>
      </c>
      <c r="T225" s="74"/>
      <c r="U225" s="75"/>
      <c r="V225" s="75"/>
      <c r="W225" s="63"/>
      <c r="X225" s="63"/>
      <c r="Y225" s="63"/>
      <c r="Z225" s="63"/>
      <c r="AA225" s="63"/>
      <c r="AB225" s="63"/>
      <c r="AC225" s="63"/>
      <c r="AD225" s="63"/>
      <c r="AE225" s="63"/>
      <c r="AF225" s="63"/>
      <c r="AG225" s="63"/>
    </row>
    <row r="226" spans="1:33" x14ac:dyDescent="0.25">
      <c r="A226" s="62"/>
      <c r="B226" s="63" t="s">
        <v>32</v>
      </c>
      <c r="C226" s="63"/>
      <c r="D226" s="64" t="s">
        <v>296</v>
      </c>
      <c r="E226" s="65">
        <v>206</v>
      </c>
      <c r="F226" s="66">
        <v>45012</v>
      </c>
      <c r="G226" s="66">
        <v>45169</v>
      </c>
      <c r="H226" s="67" t="s">
        <v>40</v>
      </c>
      <c r="I226" s="68" t="str">
        <f>_xlfn.IFNA(VLOOKUP($H226,[1]Répertoire!$A$2:$G$104,2,FALSE),"")</f>
        <v xml:space="preserve">Notre-Dame Enclos             </v>
      </c>
      <c r="J226" s="68" t="str">
        <f>_xlfn.IFNA(VLOOKUP($H226,[1]Répertoire!$A$2:$G$104,6,FALSE),"")</f>
        <v xml:space="preserve">ST OMER                   </v>
      </c>
      <c r="K226" s="68" t="str">
        <f>_xlfn.IFNA(VLOOKUP($H226,[1]Répertoire!$A$2:$G$104,7,FALSE),"")</f>
        <v>ce.0622584X@ac-lille.fr</v>
      </c>
      <c r="L226" s="69" t="s">
        <v>9</v>
      </c>
      <c r="M226" s="69" t="s">
        <v>57</v>
      </c>
      <c r="N226" s="69" t="e">
        <f t="shared" si="30"/>
        <v>#VALUE!</v>
      </c>
      <c r="O226" s="70">
        <f t="shared" ca="1" si="31"/>
        <v>0</v>
      </c>
      <c r="P226" s="71" t="str">
        <f t="shared" ca="1" si="32"/>
        <v>-</v>
      </c>
      <c r="Q226" s="71"/>
      <c r="R226" s="72" t="str">
        <f t="shared" si="33"/>
        <v>_03.jj-08.jj_2584X_Just1</v>
      </c>
      <c r="S226" s="73">
        <v>45313</v>
      </c>
      <c r="T226" s="74"/>
      <c r="U226" s="75"/>
      <c r="V226" s="75"/>
      <c r="W226" s="63"/>
      <c r="X226" s="63"/>
      <c r="Y226" s="63"/>
      <c r="Z226" s="63"/>
      <c r="AA226" s="63"/>
      <c r="AB226" s="63"/>
      <c r="AC226" s="63"/>
      <c r="AD226" s="63"/>
      <c r="AE226" s="63"/>
      <c r="AF226" s="63"/>
      <c r="AG226" s="63"/>
    </row>
    <row r="227" spans="1:33" x14ac:dyDescent="0.25">
      <c r="A227" s="62"/>
      <c r="B227" s="63" t="s">
        <v>32</v>
      </c>
      <c r="C227" s="63"/>
      <c r="D227" s="64" t="s">
        <v>297</v>
      </c>
      <c r="E227" s="65">
        <v>207</v>
      </c>
      <c r="F227" s="66">
        <v>45012</v>
      </c>
      <c r="G227" s="66">
        <v>45169</v>
      </c>
      <c r="H227" s="67" t="s">
        <v>40</v>
      </c>
      <c r="I227" s="68" t="str">
        <f>_xlfn.IFNA(VLOOKUP($H227,[1]Répertoire!$A$2:$G$104,2,FALSE),"")</f>
        <v xml:space="preserve">Notre-Dame Enclos             </v>
      </c>
      <c r="J227" s="68" t="str">
        <f>_xlfn.IFNA(VLOOKUP($H227,[1]Répertoire!$A$2:$G$104,6,FALSE),"")</f>
        <v xml:space="preserve">ST OMER                   </v>
      </c>
      <c r="K227" s="68" t="str">
        <f>_xlfn.IFNA(VLOOKUP($H227,[1]Répertoire!$A$2:$G$104,7,FALSE),"")</f>
        <v>ce.0622584X@ac-lille.fr</v>
      </c>
      <c r="L227" s="69" t="s">
        <v>9</v>
      </c>
      <c r="M227" s="69" t="s">
        <v>57</v>
      </c>
      <c r="N227" s="69" t="e">
        <f t="shared" si="30"/>
        <v>#VALUE!</v>
      </c>
      <c r="O227" s="70">
        <f t="shared" ca="1" si="31"/>
        <v>0</v>
      </c>
      <c r="P227" s="71" t="str">
        <f t="shared" ca="1" si="32"/>
        <v>-</v>
      </c>
      <c r="Q227" s="71"/>
      <c r="R227" s="72" t="str">
        <f t="shared" si="33"/>
        <v>_03.jj-08.jj_2584X_Just</v>
      </c>
      <c r="S227" s="73">
        <v>45314</v>
      </c>
      <c r="T227" s="74"/>
      <c r="U227" s="75"/>
      <c r="V227" s="75"/>
      <c r="W227" s="63"/>
      <c r="X227" s="63"/>
      <c r="Y227" s="63"/>
      <c r="Z227" s="63"/>
      <c r="AA227" s="63"/>
      <c r="AB227" s="63"/>
      <c r="AC227" s="63"/>
      <c r="AD227" s="63"/>
      <c r="AE227" s="63"/>
      <c r="AF227" s="63"/>
      <c r="AG227" s="63"/>
    </row>
    <row r="228" spans="1:33" x14ac:dyDescent="0.25">
      <c r="A228" s="62"/>
      <c r="B228" s="63" t="s">
        <v>32</v>
      </c>
      <c r="C228" s="63"/>
      <c r="D228" s="64" t="s">
        <v>298</v>
      </c>
      <c r="E228" s="65">
        <v>208</v>
      </c>
      <c r="F228" s="66">
        <v>45012</v>
      </c>
      <c r="G228" s="66">
        <v>45169</v>
      </c>
      <c r="H228" s="67" t="s">
        <v>40</v>
      </c>
      <c r="I228" s="68" t="str">
        <f>_xlfn.IFNA(VLOOKUP($H228,[1]Répertoire!$A$2:$G$104,2,FALSE),"")</f>
        <v xml:space="preserve">Notre-Dame Enclos             </v>
      </c>
      <c r="J228" s="68" t="str">
        <f>_xlfn.IFNA(VLOOKUP($H228,[1]Répertoire!$A$2:$G$104,6,FALSE),"")</f>
        <v xml:space="preserve">ST OMER                   </v>
      </c>
      <c r="K228" s="68" t="str">
        <f>_xlfn.IFNA(VLOOKUP($H228,[1]Répertoire!$A$2:$G$104,7,FALSE),"")</f>
        <v>ce.0622584X@ac-lille.fr</v>
      </c>
      <c r="L228" s="69" t="s">
        <v>9</v>
      </c>
      <c r="M228" s="69" t="s">
        <v>57</v>
      </c>
      <c r="N228" s="69" t="e">
        <f t="shared" si="30"/>
        <v>#VALUE!</v>
      </c>
      <c r="O228" s="70">
        <f t="shared" ca="1" si="31"/>
        <v>0</v>
      </c>
      <c r="P228" s="71" t="str">
        <f t="shared" ca="1" si="32"/>
        <v>-</v>
      </c>
      <c r="Q228" s="71"/>
      <c r="R228" s="72" t="str">
        <f t="shared" si="33"/>
        <v>_03.jj-08.jj_2584X_Just1</v>
      </c>
      <c r="S228" s="73">
        <v>45315</v>
      </c>
      <c r="T228" s="74"/>
      <c r="U228" s="75"/>
      <c r="V228" s="75"/>
      <c r="W228" s="63"/>
      <c r="X228" s="63"/>
      <c r="Y228" s="63"/>
      <c r="Z228" s="63"/>
      <c r="AA228" s="63"/>
      <c r="AB228" s="63"/>
      <c r="AC228" s="63"/>
      <c r="AD228" s="63"/>
      <c r="AE228" s="63"/>
      <c r="AF228" s="63"/>
      <c r="AG228" s="63"/>
    </row>
    <row r="229" spans="1:33" x14ac:dyDescent="0.25">
      <c r="A229" s="62"/>
      <c r="B229" s="63" t="s">
        <v>32</v>
      </c>
      <c r="C229" s="63"/>
      <c r="D229" s="64" t="s">
        <v>299</v>
      </c>
      <c r="E229" s="65">
        <v>209</v>
      </c>
      <c r="F229" s="66">
        <v>45012</v>
      </c>
      <c r="G229" s="66">
        <v>45169</v>
      </c>
      <c r="H229" s="67" t="s">
        <v>40</v>
      </c>
      <c r="I229" s="68" t="str">
        <f>_xlfn.IFNA(VLOOKUP($H229,[1]Répertoire!$A$2:$G$104,2,FALSE),"")</f>
        <v xml:space="preserve">Notre-Dame Enclos             </v>
      </c>
      <c r="J229" s="68" t="str">
        <f>_xlfn.IFNA(VLOOKUP($H229,[1]Répertoire!$A$2:$G$104,6,FALSE),"")</f>
        <v xml:space="preserve">ST OMER                   </v>
      </c>
      <c r="K229" s="68" t="str">
        <f>_xlfn.IFNA(VLOOKUP($H229,[1]Répertoire!$A$2:$G$104,7,FALSE),"")</f>
        <v>ce.0622584X@ac-lille.fr</v>
      </c>
      <c r="L229" s="69" t="s">
        <v>9</v>
      </c>
      <c r="M229" s="69" t="s">
        <v>57</v>
      </c>
      <c r="N229" s="69" t="e">
        <f t="shared" si="30"/>
        <v>#VALUE!</v>
      </c>
      <c r="O229" s="70">
        <f t="shared" ca="1" si="31"/>
        <v>0</v>
      </c>
      <c r="P229" s="71" t="str">
        <f t="shared" ca="1" si="32"/>
        <v>-</v>
      </c>
      <c r="Q229" s="71"/>
      <c r="R229" s="72" t="str">
        <f t="shared" si="33"/>
        <v>_03.jj-08.jj_2584X_Just</v>
      </c>
      <c r="S229" s="73">
        <v>45316</v>
      </c>
      <c r="T229" s="74"/>
      <c r="U229" s="75"/>
      <c r="V229" s="75"/>
      <c r="W229" s="63"/>
      <c r="X229" s="63"/>
      <c r="Y229" s="63"/>
      <c r="Z229" s="63"/>
      <c r="AA229" s="63"/>
      <c r="AB229" s="63"/>
      <c r="AC229" s="63"/>
      <c r="AD229" s="63"/>
      <c r="AE229" s="63"/>
      <c r="AF229" s="63"/>
      <c r="AG229" s="63"/>
    </row>
    <row r="230" spans="1:33" x14ac:dyDescent="0.25">
      <c r="A230" s="62"/>
      <c r="B230" s="63" t="s">
        <v>32</v>
      </c>
      <c r="C230" s="63"/>
      <c r="D230" s="64" t="s">
        <v>300</v>
      </c>
      <c r="E230" s="65">
        <v>210</v>
      </c>
      <c r="F230" s="66">
        <v>45012</v>
      </c>
      <c r="G230" s="66">
        <v>45169</v>
      </c>
      <c r="H230" s="67" t="s">
        <v>40</v>
      </c>
      <c r="I230" s="68" t="str">
        <f>_xlfn.IFNA(VLOOKUP($H230,[1]Répertoire!$A$2:$G$104,2,FALSE),"")</f>
        <v xml:space="preserve">Notre-Dame Enclos             </v>
      </c>
      <c r="J230" s="68" t="str">
        <f>_xlfn.IFNA(VLOOKUP($H230,[1]Répertoire!$A$2:$G$104,6,FALSE),"")</f>
        <v xml:space="preserve">ST OMER                   </v>
      </c>
      <c r="K230" s="68" t="str">
        <f>_xlfn.IFNA(VLOOKUP($H230,[1]Répertoire!$A$2:$G$104,7,FALSE),"")</f>
        <v>ce.0622584X@ac-lille.fr</v>
      </c>
      <c r="L230" s="69" t="s">
        <v>9</v>
      </c>
      <c r="M230" s="69" t="s">
        <v>57</v>
      </c>
      <c r="N230" s="69" t="e">
        <f t="shared" si="30"/>
        <v>#VALUE!</v>
      </c>
      <c r="O230" s="70">
        <f t="shared" ca="1" si="31"/>
        <v>0</v>
      </c>
      <c r="P230" s="71" t="str">
        <f t="shared" ca="1" si="32"/>
        <v>-</v>
      </c>
      <c r="Q230" s="71"/>
      <c r="R230" s="72" t="str">
        <f t="shared" si="33"/>
        <v>_03.jj-08.jj_2584X_Just1</v>
      </c>
      <c r="S230" s="73">
        <v>45317</v>
      </c>
      <c r="T230" s="74"/>
      <c r="U230" s="75"/>
      <c r="V230" s="75"/>
      <c r="W230" s="63"/>
      <c r="X230" s="63"/>
      <c r="Y230" s="63"/>
      <c r="Z230" s="63"/>
      <c r="AA230" s="63"/>
      <c r="AB230" s="63"/>
      <c r="AC230" s="63"/>
      <c r="AD230" s="63"/>
      <c r="AE230" s="63"/>
      <c r="AF230" s="63"/>
      <c r="AG230" s="63"/>
    </row>
    <row r="231" spans="1:33" x14ac:dyDescent="0.25">
      <c r="A231" s="62"/>
      <c r="B231" s="63" t="s">
        <v>32</v>
      </c>
      <c r="C231" s="63"/>
      <c r="D231" s="64" t="s">
        <v>301</v>
      </c>
      <c r="E231" s="65">
        <v>211</v>
      </c>
      <c r="F231" s="66">
        <v>45012</v>
      </c>
      <c r="G231" s="66">
        <v>45169</v>
      </c>
      <c r="H231" s="67" t="s">
        <v>40</v>
      </c>
      <c r="I231" s="68" t="str">
        <f>_xlfn.IFNA(VLOOKUP($H231,[1]Répertoire!$A$2:$G$104,2,FALSE),"")</f>
        <v xml:space="preserve">Notre-Dame Enclos             </v>
      </c>
      <c r="J231" s="68" t="str">
        <f>_xlfn.IFNA(VLOOKUP($H231,[1]Répertoire!$A$2:$G$104,6,FALSE),"")</f>
        <v xml:space="preserve">ST OMER                   </v>
      </c>
      <c r="K231" s="68" t="str">
        <f>_xlfn.IFNA(VLOOKUP($H231,[1]Répertoire!$A$2:$G$104,7,FALSE),"")</f>
        <v>ce.0622584X@ac-lille.fr</v>
      </c>
      <c r="L231" s="69" t="s">
        <v>9</v>
      </c>
      <c r="M231" s="69" t="s">
        <v>57</v>
      </c>
      <c r="N231" s="69" t="e">
        <f t="shared" si="30"/>
        <v>#VALUE!</v>
      </c>
      <c r="O231" s="70">
        <f t="shared" ca="1" si="31"/>
        <v>0</v>
      </c>
      <c r="P231" s="71" t="str">
        <f t="shared" ca="1" si="32"/>
        <v>-</v>
      </c>
      <c r="Q231" s="71"/>
      <c r="R231" s="72" t="str">
        <f t="shared" si="33"/>
        <v>_03.jj-08.jj_2584X_Just</v>
      </c>
      <c r="S231" s="73">
        <v>45318</v>
      </c>
      <c r="T231" s="74"/>
      <c r="U231" s="75"/>
      <c r="V231" s="75"/>
      <c r="W231" s="63"/>
      <c r="X231" s="63"/>
      <c r="Y231" s="63"/>
      <c r="Z231" s="63"/>
      <c r="AA231" s="63"/>
      <c r="AB231" s="63"/>
      <c r="AC231" s="63"/>
      <c r="AD231" s="63"/>
      <c r="AE231" s="63"/>
      <c r="AF231" s="63"/>
      <c r="AG231" s="63"/>
    </row>
    <row r="232" spans="1:33" x14ac:dyDescent="0.25">
      <c r="A232" s="62"/>
      <c r="B232" s="63" t="s">
        <v>32</v>
      </c>
      <c r="C232" s="63"/>
      <c r="D232" s="64" t="s">
        <v>302</v>
      </c>
      <c r="E232" s="65">
        <v>212</v>
      </c>
      <c r="F232" s="66">
        <v>45012</v>
      </c>
      <c r="G232" s="66">
        <v>45169</v>
      </c>
      <c r="H232" s="67" t="s">
        <v>40</v>
      </c>
      <c r="I232" s="68" t="str">
        <f>_xlfn.IFNA(VLOOKUP($H232,[1]Répertoire!$A$2:$G$104,2,FALSE),"")</f>
        <v xml:space="preserve">Notre-Dame Enclos             </v>
      </c>
      <c r="J232" s="68" t="str">
        <f>_xlfn.IFNA(VLOOKUP($H232,[1]Répertoire!$A$2:$G$104,6,FALSE),"")</f>
        <v xml:space="preserve">ST OMER                   </v>
      </c>
      <c r="K232" s="68" t="str">
        <f>_xlfn.IFNA(VLOOKUP($H232,[1]Répertoire!$A$2:$G$104,7,FALSE),"")</f>
        <v>ce.0622584X@ac-lille.fr</v>
      </c>
      <c r="L232" s="69" t="s">
        <v>9</v>
      </c>
      <c r="M232" s="69" t="s">
        <v>57</v>
      </c>
      <c r="N232" s="69" t="e">
        <f t="shared" si="30"/>
        <v>#VALUE!</v>
      </c>
      <c r="O232" s="70">
        <f t="shared" ca="1" si="31"/>
        <v>0</v>
      </c>
      <c r="P232" s="71" t="str">
        <f t="shared" ca="1" si="32"/>
        <v>-</v>
      </c>
      <c r="Q232" s="71"/>
      <c r="R232" s="72" t="str">
        <f t="shared" si="33"/>
        <v>_03.jj-08.jj_2584X_Just1</v>
      </c>
      <c r="S232" s="73">
        <v>45319</v>
      </c>
      <c r="T232" s="74"/>
      <c r="U232" s="75"/>
      <c r="V232" s="75"/>
      <c r="W232" s="63"/>
      <c r="X232" s="63"/>
      <c r="Y232" s="63"/>
      <c r="Z232" s="63"/>
      <c r="AA232" s="63"/>
      <c r="AB232" s="63"/>
      <c r="AC232" s="63"/>
      <c r="AD232" s="63"/>
      <c r="AE232" s="63"/>
      <c r="AF232" s="63"/>
      <c r="AG232" s="63"/>
    </row>
    <row r="233" spans="1:33" x14ac:dyDescent="0.25">
      <c r="A233" s="62"/>
      <c r="B233" s="63" t="s">
        <v>32</v>
      </c>
      <c r="C233" s="63"/>
      <c r="D233" s="64" t="s">
        <v>303</v>
      </c>
      <c r="E233" s="65">
        <v>213</v>
      </c>
      <c r="F233" s="66">
        <v>45012</v>
      </c>
      <c r="G233" s="66">
        <v>45169</v>
      </c>
      <c r="H233" s="67" t="s">
        <v>40</v>
      </c>
      <c r="I233" s="68" t="str">
        <f>_xlfn.IFNA(VLOOKUP($H233,[1]Répertoire!$A$2:$G$104,2,FALSE),"")</f>
        <v xml:space="preserve">Notre-Dame Enclos             </v>
      </c>
      <c r="J233" s="68" t="str">
        <f>_xlfn.IFNA(VLOOKUP($H233,[1]Répertoire!$A$2:$G$104,6,FALSE),"")</f>
        <v xml:space="preserve">ST OMER                   </v>
      </c>
      <c r="K233" s="68" t="str">
        <f>_xlfn.IFNA(VLOOKUP($H233,[1]Répertoire!$A$2:$G$104,7,FALSE),"")</f>
        <v>ce.0622584X@ac-lille.fr</v>
      </c>
      <c r="L233" s="69" t="s">
        <v>9</v>
      </c>
      <c r="M233" s="69" t="s">
        <v>57</v>
      </c>
      <c r="N233" s="69" t="e">
        <f t="shared" si="30"/>
        <v>#VALUE!</v>
      </c>
      <c r="O233" s="70">
        <f t="shared" ca="1" si="31"/>
        <v>0</v>
      </c>
      <c r="P233" s="71" t="str">
        <f t="shared" ca="1" si="32"/>
        <v>-</v>
      </c>
      <c r="Q233" s="71"/>
      <c r="R233" s="72" t="str">
        <f t="shared" si="33"/>
        <v>_03.jj-08.jj_2584X_Just</v>
      </c>
      <c r="S233" s="73">
        <v>45320</v>
      </c>
      <c r="T233" s="74"/>
      <c r="U233" s="75"/>
      <c r="V233" s="75"/>
      <c r="W233" s="63"/>
      <c r="X233" s="63"/>
      <c r="Y233" s="63"/>
      <c r="Z233" s="63"/>
      <c r="AA233" s="63"/>
      <c r="AB233" s="63"/>
      <c r="AC233" s="63"/>
      <c r="AD233" s="63"/>
      <c r="AE233" s="63"/>
      <c r="AF233" s="63"/>
      <c r="AG233" s="63"/>
    </row>
    <row r="234" spans="1:33" x14ac:dyDescent="0.25">
      <c r="A234" s="62"/>
      <c r="B234" s="63" t="s">
        <v>32</v>
      </c>
      <c r="C234" s="63"/>
      <c r="D234" s="64" t="s">
        <v>304</v>
      </c>
      <c r="E234" s="65">
        <v>214</v>
      </c>
      <c r="F234" s="66">
        <v>45012</v>
      </c>
      <c r="G234" s="66">
        <v>45169</v>
      </c>
      <c r="H234" s="67" t="s">
        <v>40</v>
      </c>
      <c r="I234" s="68" t="str">
        <f>_xlfn.IFNA(VLOOKUP($H234,[1]Répertoire!$A$2:$G$104,2,FALSE),"")</f>
        <v xml:space="preserve">Notre-Dame Enclos             </v>
      </c>
      <c r="J234" s="68" t="str">
        <f>_xlfn.IFNA(VLOOKUP($H234,[1]Répertoire!$A$2:$G$104,6,FALSE),"")</f>
        <v xml:space="preserve">ST OMER                   </v>
      </c>
      <c r="K234" s="68" t="str">
        <f>_xlfn.IFNA(VLOOKUP($H234,[1]Répertoire!$A$2:$G$104,7,FALSE),"")</f>
        <v>ce.0622584X@ac-lille.fr</v>
      </c>
      <c r="L234" s="69" t="s">
        <v>9</v>
      </c>
      <c r="M234" s="69" t="s">
        <v>57</v>
      </c>
      <c r="N234" s="69" t="e">
        <f t="shared" si="30"/>
        <v>#VALUE!</v>
      </c>
      <c r="O234" s="70">
        <f t="shared" ca="1" si="31"/>
        <v>0</v>
      </c>
      <c r="P234" s="71" t="str">
        <f t="shared" ca="1" si="32"/>
        <v>-</v>
      </c>
      <c r="Q234" s="71"/>
      <c r="R234" s="72" t="str">
        <f t="shared" si="33"/>
        <v>_03.jj-08.jj_2584X_Just1</v>
      </c>
      <c r="S234" s="73">
        <v>45321</v>
      </c>
      <c r="T234" s="74"/>
      <c r="U234" s="75"/>
      <c r="V234" s="75"/>
      <c r="W234" s="63"/>
      <c r="X234" s="63"/>
      <c r="Y234" s="63"/>
      <c r="Z234" s="63"/>
      <c r="AA234" s="63"/>
      <c r="AB234" s="63"/>
      <c r="AC234" s="63"/>
      <c r="AD234" s="63"/>
      <c r="AE234" s="63"/>
      <c r="AF234" s="63"/>
      <c r="AG234" s="63"/>
    </row>
    <row r="235" spans="1:33" x14ac:dyDescent="0.25">
      <c r="A235" s="62"/>
      <c r="B235" s="63" t="s">
        <v>32</v>
      </c>
      <c r="C235" s="63"/>
      <c r="D235" s="64" t="s">
        <v>305</v>
      </c>
      <c r="E235" s="65">
        <v>215</v>
      </c>
      <c r="F235" s="66">
        <v>45012</v>
      </c>
      <c r="G235" s="66">
        <v>45169</v>
      </c>
      <c r="H235" s="67" t="s">
        <v>40</v>
      </c>
      <c r="I235" s="68" t="str">
        <f>_xlfn.IFNA(VLOOKUP($H235,[1]Répertoire!$A$2:$G$104,2,FALSE),"")</f>
        <v xml:space="preserve">Notre-Dame Enclos             </v>
      </c>
      <c r="J235" s="68" t="str">
        <f>_xlfn.IFNA(VLOOKUP($H235,[1]Répertoire!$A$2:$G$104,6,FALSE),"")</f>
        <v xml:space="preserve">ST OMER                   </v>
      </c>
      <c r="K235" s="68" t="str">
        <f>_xlfn.IFNA(VLOOKUP($H235,[1]Répertoire!$A$2:$G$104,7,FALSE),"")</f>
        <v>ce.0622584X@ac-lille.fr</v>
      </c>
      <c r="L235" s="69" t="s">
        <v>9</v>
      </c>
      <c r="M235" s="69" t="s">
        <v>57</v>
      </c>
      <c r="N235" s="69" t="e">
        <f t="shared" si="30"/>
        <v>#VALUE!</v>
      </c>
      <c r="O235" s="70">
        <f t="shared" ca="1" si="31"/>
        <v>0</v>
      </c>
      <c r="P235" s="71" t="str">
        <f t="shared" ca="1" si="32"/>
        <v>-</v>
      </c>
      <c r="Q235" s="71"/>
      <c r="R235" s="72" t="str">
        <f t="shared" si="33"/>
        <v>_03.jj-08.jj_2584X_Just</v>
      </c>
      <c r="S235" s="73">
        <v>45322</v>
      </c>
      <c r="T235" s="74"/>
      <c r="U235" s="75"/>
      <c r="V235" s="75"/>
      <c r="W235" s="63"/>
      <c r="X235" s="63"/>
      <c r="Y235" s="63"/>
      <c r="Z235" s="63"/>
      <c r="AA235" s="63"/>
      <c r="AB235" s="63"/>
      <c r="AC235" s="63"/>
      <c r="AD235" s="63"/>
      <c r="AE235" s="63"/>
      <c r="AF235" s="63"/>
      <c r="AG235" s="63"/>
    </row>
    <row r="236" spans="1:33" x14ac:dyDescent="0.25">
      <c r="A236" s="62"/>
      <c r="B236" s="63" t="s">
        <v>32</v>
      </c>
      <c r="C236" s="63"/>
      <c r="D236" s="64" t="s">
        <v>306</v>
      </c>
      <c r="E236" s="65">
        <v>216</v>
      </c>
      <c r="F236" s="66">
        <v>45012</v>
      </c>
      <c r="G236" s="66">
        <v>45169</v>
      </c>
      <c r="H236" s="67" t="s">
        <v>40</v>
      </c>
      <c r="I236" s="68" t="str">
        <f>_xlfn.IFNA(VLOOKUP($H236,[1]Répertoire!$A$2:$G$104,2,FALSE),"")</f>
        <v xml:space="preserve">Notre-Dame Enclos             </v>
      </c>
      <c r="J236" s="68" t="str">
        <f>_xlfn.IFNA(VLOOKUP($H236,[1]Répertoire!$A$2:$G$104,6,FALSE),"")</f>
        <v xml:space="preserve">ST OMER                   </v>
      </c>
      <c r="K236" s="68" t="str">
        <f>_xlfn.IFNA(VLOOKUP($H236,[1]Répertoire!$A$2:$G$104,7,FALSE),"")</f>
        <v>ce.0622584X@ac-lille.fr</v>
      </c>
      <c r="L236" s="69" t="s">
        <v>9</v>
      </c>
      <c r="M236" s="69" t="s">
        <v>57</v>
      </c>
      <c r="N236" s="69" t="e">
        <f t="shared" si="30"/>
        <v>#VALUE!</v>
      </c>
      <c r="O236" s="70">
        <f t="shared" ca="1" si="31"/>
        <v>0</v>
      </c>
      <c r="P236" s="71" t="str">
        <f t="shared" ca="1" si="32"/>
        <v>-</v>
      </c>
      <c r="Q236" s="71"/>
      <c r="R236" s="72" t="str">
        <f t="shared" si="33"/>
        <v>_03.jj-08.jj_2584X_Just1</v>
      </c>
      <c r="S236" s="73">
        <v>45323</v>
      </c>
      <c r="T236" s="74"/>
      <c r="U236" s="75"/>
      <c r="V236" s="75"/>
      <c r="W236" s="63"/>
      <c r="X236" s="63"/>
      <c r="Y236" s="63"/>
      <c r="Z236" s="63"/>
      <c r="AA236" s="63"/>
      <c r="AB236" s="63"/>
      <c r="AC236" s="63"/>
      <c r="AD236" s="63"/>
      <c r="AE236" s="63"/>
      <c r="AF236" s="63"/>
      <c r="AG236" s="63"/>
    </row>
    <row r="237" spans="1:33" x14ac:dyDescent="0.25">
      <c r="A237" s="62"/>
      <c r="B237" s="63" t="s">
        <v>32</v>
      </c>
      <c r="C237" s="63"/>
      <c r="D237" s="64" t="s">
        <v>307</v>
      </c>
      <c r="E237" s="65">
        <v>217</v>
      </c>
      <c r="F237" s="66">
        <v>45012</v>
      </c>
      <c r="G237" s="66">
        <v>45169</v>
      </c>
      <c r="H237" s="67" t="s">
        <v>40</v>
      </c>
      <c r="I237" s="68" t="str">
        <f>_xlfn.IFNA(VLOOKUP($H237,[1]Répertoire!$A$2:$G$104,2,FALSE),"")</f>
        <v xml:space="preserve">Notre-Dame Enclos             </v>
      </c>
      <c r="J237" s="68" t="str">
        <f>_xlfn.IFNA(VLOOKUP($H237,[1]Répertoire!$A$2:$G$104,6,FALSE),"")</f>
        <v xml:space="preserve">ST OMER                   </v>
      </c>
      <c r="K237" s="68" t="str">
        <f>_xlfn.IFNA(VLOOKUP($H237,[1]Répertoire!$A$2:$G$104,7,FALSE),"")</f>
        <v>ce.0622584X@ac-lille.fr</v>
      </c>
      <c r="L237" s="69" t="s">
        <v>9</v>
      </c>
      <c r="M237" s="69" t="s">
        <v>57</v>
      </c>
      <c r="N237" s="69" t="e">
        <f t="shared" si="30"/>
        <v>#VALUE!</v>
      </c>
      <c r="O237" s="70">
        <f t="shared" ca="1" si="31"/>
        <v>0</v>
      </c>
      <c r="P237" s="71" t="str">
        <f t="shared" ca="1" si="32"/>
        <v>-</v>
      </c>
      <c r="Q237" s="71"/>
      <c r="R237" s="72" t="str">
        <f t="shared" si="33"/>
        <v>_03.jj-08.jj_2584X_Just</v>
      </c>
      <c r="S237" s="73">
        <v>45324</v>
      </c>
      <c r="T237" s="74"/>
      <c r="U237" s="75"/>
      <c r="V237" s="75"/>
      <c r="W237" s="63"/>
      <c r="X237" s="63"/>
      <c r="Y237" s="63"/>
      <c r="Z237" s="63"/>
      <c r="AA237" s="63"/>
      <c r="AB237" s="63"/>
      <c r="AC237" s="63"/>
      <c r="AD237" s="63"/>
      <c r="AE237" s="63"/>
      <c r="AF237" s="63"/>
      <c r="AG237" s="63"/>
    </row>
    <row r="238" spans="1:33" x14ac:dyDescent="0.25">
      <c r="A238" s="62"/>
      <c r="B238" s="63" t="s">
        <v>32</v>
      </c>
      <c r="C238" s="63"/>
      <c r="D238" s="64" t="s">
        <v>308</v>
      </c>
      <c r="E238" s="65">
        <v>218</v>
      </c>
      <c r="F238" s="66">
        <v>45012</v>
      </c>
      <c r="G238" s="66">
        <v>45169</v>
      </c>
      <c r="H238" s="67" t="s">
        <v>40</v>
      </c>
      <c r="I238" s="68" t="str">
        <f>_xlfn.IFNA(VLOOKUP($H238,[1]Répertoire!$A$2:$G$104,2,FALSE),"")</f>
        <v xml:space="preserve">Notre-Dame Enclos             </v>
      </c>
      <c r="J238" s="68" t="str">
        <f>_xlfn.IFNA(VLOOKUP($H238,[1]Répertoire!$A$2:$G$104,6,FALSE),"")</f>
        <v xml:space="preserve">ST OMER                   </v>
      </c>
      <c r="K238" s="68" t="str">
        <f>_xlfn.IFNA(VLOOKUP($H238,[1]Répertoire!$A$2:$G$104,7,FALSE),"")</f>
        <v>ce.0622584X@ac-lille.fr</v>
      </c>
      <c r="L238" s="69" t="s">
        <v>9</v>
      </c>
      <c r="M238" s="69" t="s">
        <v>57</v>
      </c>
      <c r="N238" s="69" t="e">
        <f t="shared" si="30"/>
        <v>#VALUE!</v>
      </c>
      <c r="O238" s="70">
        <f t="shared" ca="1" si="31"/>
        <v>0</v>
      </c>
      <c r="P238" s="71" t="str">
        <f t="shared" ca="1" si="32"/>
        <v>-</v>
      </c>
      <c r="Q238" s="71"/>
      <c r="R238" s="72" t="str">
        <f t="shared" si="33"/>
        <v>_03.jj-08.jj_2584X_Just1</v>
      </c>
      <c r="S238" s="73">
        <v>45325</v>
      </c>
      <c r="T238" s="74"/>
      <c r="U238" s="75"/>
      <c r="V238" s="75"/>
      <c r="W238" s="63"/>
      <c r="X238" s="63"/>
      <c r="Y238" s="63"/>
      <c r="Z238" s="63"/>
      <c r="AA238" s="63"/>
      <c r="AB238" s="63"/>
      <c r="AC238" s="63"/>
      <c r="AD238" s="63"/>
      <c r="AE238" s="63"/>
      <c r="AF238" s="63"/>
      <c r="AG238" s="63"/>
    </row>
    <row r="239" spans="1:33" x14ac:dyDescent="0.25">
      <c r="A239" s="62"/>
      <c r="B239" s="63" t="s">
        <v>32</v>
      </c>
      <c r="C239" s="63"/>
      <c r="D239" s="64" t="s">
        <v>309</v>
      </c>
      <c r="E239" s="65">
        <v>219</v>
      </c>
      <c r="F239" s="66">
        <v>45012</v>
      </c>
      <c r="G239" s="66">
        <v>45169</v>
      </c>
      <c r="H239" s="67" t="s">
        <v>40</v>
      </c>
      <c r="I239" s="68" t="str">
        <f>_xlfn.IFNA(VLOOKUP($H239,[1]Répertoire!$A$2:$G$104,2,FALSE),"")</f>
        <v xml:space="preserve">Notre-Dame Enclos             </v>
      </c>
      <c r="J239" s="68" t="str">
        <f>_xlfn.IFNA(VLOOKUP($H239,[1]Répertoire!$A$2:$G$104,6,FALSE),"")</f>
        <v xml:space="preserve">ST OMER                   </v>
      </c>
      <c r="K239" s="68" t="str">
        <f>_xlfn.IFNA(VLOOKUP($H239,[1]Répertoire!$A$2:$G$104,7,FALSE),"")</f>
        <v>ce.0622584X@ac-lille.fr</v>
      </c>
      <c r="L239" s="69" t="s">
        <v>9</v>
      </c>
      <c r="M239" s="69" t="s">
        <v>57</v>
      </c>
      <c r="N239" s="69" t="e">
        <f t="shared" si="30"/>
        <v>#VALUE!</v>
      </c>
      <c r="O239" s="70">
        <f t="shared" ca="1" si="31"/>
        <v>0</v>
      </c>
      <c r="P239" s="71" t="str">
        <f t="shared" ca="1" si="32"/>
        <v>-</v>
      </c>
      <c r="Q239" s="71"/>
      <c r="R239" s="72" t="str">
        <f t="shared" si="33"/>
        <v>_03.jj-08.jj_2584X_Just</v>
      </c>
      <c r="S239" s="73">
        <v>45326</v>
      </c>
      <c r="T239" s="74"/>
      <c r="U239" s="75"/>
      <c r="V239" s="75"/>
      <c r="W239" s="63"/>
      <c r="X239" s="63"/>
      <c r="Y239" s="63"/>
      <c r="Z239" s="63"/>
      <c r="AA239" s="63"/>
      <c r="AB239" s="63"/>
      <c r="AC239" s="63"/>
      <c r="AD239" s="63"/>
      <c r="AE239" s="63"/>
      <c r="AF239" s="63"/>
      <c r="AG239" s="63"/>
    </row>
    <row r="240" spans="1:33" x14ac:dyDescent="0.25">
      <c r="A240" s="62"/>
      <c r="B240" s="63" t="s">
        <v>32</v>
      </c>
      <c r="C240" s="63"/>
      <c r="D240" s="64" t="s">
        <v>310</v>
      </c>
      <c r="E240" s="65">
        <v>220</v>
      </c>
      <c r="F240" s="66">
        <v>45012</v>
      </c>
      <c r="G240" s="66">
        <v>45169</v>
      </c>
      <c r="H240" s="67" t="s">
        <v>40</v>
      </c>
      <c r="I240" s="68" t="str">
        <f>_xlfn.IFNA(VLOOKUP($H240,[1]Répertoire!$A$2:$G$104,2,FALSE),"")</f>
        <v xml:space="preserve">Notre-Dame Enclos             </v>
      </c>
      <c r="J240" s="68" t="str">
        <f>_xlfn.IFNA(VLOOKUP($H240,[1]Répertoire!$A$2:$G$104,6,FALSE),"")</f>
        <v xml:space="preserve">ST OMER                   </v>
      </c>
      <c r="K240" s="68" t="str">
        <f>_xlfn.IFNA(VLOOKUP($H240,[1]Répertoire!$A$2:$G$104,7,FALSE),"")</f>
        <v>ce.0622584X@ac-lille.fr</v>
      </c>
      <c r="L240" s="69" t="s">
        <v>9</v>
      </c>
      <c r="M240" s="69" t="s">
        <v>57</v>
      </c>
      <c r="N240" s="69" t="e">
        <f t="shared" si="30"/>
        <v>#VALUE!</v>
      </c>
      <c r="O240" s="70">
        <f t="shared" ca="1" si="31"/>
        <v>0</v>
      </c>
      <c r="P240" s="71" t="str">
        <f t="shared" ca="1" si="32"/>
        <v>-</v>
      </c>
      <c r="Q240" s="71"/>
      <c r="R240" s="72" t="str">
        <f t="shared" si="33"/>
        <v>_03.jj-08.jj_2584X_Just1</v>
      </c>
      <c r="S240" s="73">
        <v>45327</v>
      </c>
      <c r="T240" s="74"/>
      <c r="U240" s="75"/>
      <c r="V240" s="75"/>
      <c r="W240" s="63"/>
      <c r="X240" s="63"/>
      <c r="Y240" s="63"/>
      <c r="Z240" s="63"/>
      <c r="AA240" s="63"/>
      <c r="AB240" s="63"/>
      <c r="AC240" s="63"/>
      <c r="AD240" s="63"/>
      <c r="AE240" s="63"/>
      <c r="AF240" s="63"/>
      <c r="AG240" s="63"/>
    </row>
    <row r="241" spans="1:33" x14ac:dyDescent="0.25">
      <c r="A241" s="62"/>
      <c r="B241" s="63" t="s">
        <v>32</v>
      </c>
      <c r="C241" s="63"/>
      <c r="D241" s="64" t="s">
        <v>311</v>
      </c>
      <c r="E241" s="65">
        <v>221</v>
      </c>
      <c r="F241" s="66">
        <v>45012</v>
      </c>
      <c r="G241" s="66">
        <v>45169</v>
      </c>
      <c r="H241" s="67" t="s">
        <v>40</v>
      </c>
      <c r="I241" s="68" t="str">
        <f>_xlfn.IFNA(VLOOKUP($H241,[1]Répertoire!$A$2:$G$104,2,FALSE),"")</f>
        <v xml:space="preserve">Notre-Dame Enclos             </v>
      </c>
      <c r="J241" s="68" t="str">
        <f>_xlfn.IFNA(VLOOKUP($H241,[1]Répertoire!$A$2:$G$104,6,FALSE),"")</f>
        <v xml:space="preserve">ST OMER                   </v>
      </c>
      <c r="K241" s="68" t="str">
        <f>_xlfn.IFNA(VLOOKUP($H241,[1]Répertoire!$A$2:$G$104,7,FALSE),"")</f>
        <v>ce.0622584X@ac-lille.fr</v>
      </c>
      <c r="L241" s="69" t="s">
        <v>9</v>
      </c>
      <c r="M241" s="69" t="s">
        <v>57</v>
      </c>
      <c r="N241" s="69" t="e">
        <f t="shared" si="30"/>
        <v>#VALUE!</v>
      </c>
      <c r="O241" s="70">
        <f t="shared" ca="1" si="31"/>
        <v>0</v>
      </c>
      <c r="P241" s="71" t="str">
        <f t="shared" ca="1" si="32"/>
        <v>-</v>
      </c>
      <c r="Q241" s="71"/>
      <c r="R241" s="72" t="str">
        <f t="shared" si="33"/>
        <v>_03.jj-08.jj_2584X_Just</v>
      </c>
      <c r="S241" s="73">
        <v>45328</v>
      </c>
      <c r="T241" s="74"/>
      <c r="U241" s="75"/>
      <c r="V241" s="75"/>
      <c r="W241" s="63"/>
      <c r="X241" s="63"/>
      <c r="Y241" s="63"/>
      <c r="Z241" s="63"/>
      <c r="AA241" s="63"/>
      <c r="AB241" s="63"/>
      <c r="AC241" s="63"/>
      <c r="AD241" s="63"/>
      <c r="AE241" s="63"/>
      <c r="AF241" s="63"/>
      <c r="AG241" s="63"/>
    </row>
    <row r="242" spans="1:33" x14ac:dyDescent="0.25">
      <c r="A242" s="62"/>
      <c r="B242" s="63" t="s">
        <v>32</v>
      </c>
      <c r="C242" s="63"/>
      <c r="D242" s="64" t="s">
        <v>312</v>
      </c>
      <c r="E242" s="65">
        <v>222</v>
      </c>
      <c r="F242" s="66">
        <v>45012</v>
      </c>
      <c r="G242" s="66">
        <v>45169</v>
      </c>
      <c r="H242" s="67" t="s">
        <v>40</v>
      </c>
      <c r="I242" s="68" t="str">
        <f>_xlfn.IFNA(VLOOKUP($H242,[1]Répertoire!$A$2:$G$104,2,FALSE),"")</f>
        <v xml:space="preserve">Notre-Dame Enclos             </v>
      </c>
      <c r="J242" s="68" t="str">
        <f>_xlfn.IFNA(VLOOKUP($H242,[1]Répertoire!$A$2:$G$104,6,FALSE),"")</f>
        <v xml:space="preserve">ST OMER                   </v>
      </c>
      <c r="K242" s="68" t="str">
        <f>_xlfn.IFNA(VLOOKUP($H242,[1]Répertoire!$A$2:$G$104,7,FALSE),"")</f>
        <v>ce.0622584X@ac-lille.fr</v>
      </c>
      <c r="L242" s="69" t="s">
        <v>9</v>
      </c>
      <c r="M242" s="69" t="s">
        <v>57</v>
      </c>
      <c r="N242" s="69" t="e">
        <f t="shared" si="30"/>
        <v>#VALUE!</v>
      </c>
      <c r="O242" s="70">
        <f t="shared" ca="1" si="31"/>
        <v>0</v>
      </c>
      <c r="P242" s="71" t="str">
        <f t="shared" ca="1" si="32"/>
        <v>-</v>
      </c>
      <c r="Q242" s="71"/>
      <c r="R242" s="72" t="str">
        <f t="shared" si="33"/>
        <v>_03.jj-08.jj_2584X_Just1</v>
      </c>
      <c r="S242" s="73">
        <v>45329</v>
      </c>
      <c r="T242" s="74"/>
      <c r="U242" s="75"/>
      <c r="V242" s="75"/>
      <c r="W242" s="63"/>
      <c r="X242" s="63"/>
      <c r="Y242" s="63"/>
      <c r="Z242" s="63"/>
      <c r="AA242" s="63"/>
      <c r="AB242" s="63"/>
      <c r="AC242" s="63"/>
      <c r="AD242" s="63"/>
      <c r="AE242" s="63"/>
      <c r="AF242" s="63"/>
      <c r="AG242" s="63"/>
    </row>
    <row r="243" spans="1:33" x14ac:dyDescent="0.25">
      <c r="A243" s="62"/>
      <c r="B243" s="63" t="s">
        <v>32</v>
      </c>
      <c r="C243" s="63"/>
      <c r="D243" s="64" t="s">
        <v>313</v>
      </c>
      <c r="E243" s="65">
        <v>223</v>
      </c>
      <c r="F243" s="66">
        <v>45012</v>
      </c>
      <c r="G243" s="66">
        <v>45169</v>
      </c>
      <c r="H243" s="67" t="s">
        <v>40</v>
      </c>
      <c r="I243" s="68" t="str">
        <f>_xlfn.IFNA(VLOOKUP($H243,[1]Répertoire!$A$2:$G$104,2,FALSE),"")</f>
        <v xml:space="preserve">Notre-Dame Enclos             </v>
      </c>
      <c r="J243" s="68" t="str">
        <f>_xlfn.IFNA(VLOOKUP($H243,[1]Répertoire!$A$2:$G$104,6,FALSE),"")</f>
        <v xml:space="preserve">ST OMER                   </v>
      </c>
      <c r="K243" s="68" t="str">
        <f>_xlfn.IFNA(VLOOKUP($H243,[1]Répertoire!$A$2:$G$104,7,FALSE),"")</f>
        <v>ce.0622584X@ac-lille.fr</v>
      </c>
      <c r="L243" s="69" t="s">
        <v>9</v>
      </c>
      <c r="M243" s="69" t="s">
        <v>57</v>
      </c>
      <c r="N243" s="69" t="e">
        <f t="shared" si="30"/>
        <v>#VALUE!</v>
      </c>
      <c r="O243" s="70">
        <f t="shared" ca="1" si="31"/>
        <v>0</v>
      </c>
      <c r="P243" s="71" t="str">
        <f t="shared" ca="1" si="32"/>
        <v>-</v>
      </c>
      <c r="Q243" s="71"/>
      <c r="R243" s="72" t="str">
        <f t="shared" si="33"/>
        <v>_03.jj-08.jj_2584X_Just</v>
      </c>
      <c r="S243" s="73">
        <v>45330</v>
      </c>
      <c r="T243" s="74"/>
      <c r="U243" s="75"/>
      <c r="V243" s="75"/>
      <c r="W243" s="63"/>
      <c r="X243" s="63"/>
      <c r="Y243" s="63"/>
      <c r="Z243" s="63"/>
      <c r="AA243" s="63"/>
      <c r="AB243" s="63"/>
      <c r="AC243" s="63"/>
      <c r="AD243" s="63"/>
      <c r="AE243" s="63"/>
      <c r="AF243" s="63"/>
      <c r="AG243" s="63"/>
    </row>
    <row r="244" spans="1:33" x14ac:dyDescent="0.25">
      <c r="A244" s="62"/>
      <c r="B244" s="63" t="s">
        <v>32</v>
      </c>
      <c r="C244" s="63"/>
      <c r="D244" s="64" t="s">
        <v>314</v>
      </c>
      <c r="E244" s="65">
        <v>224</v>
      </c>
      <c r="F244" s="66">
        <v>45012</v>
      </c>
      <c r="G244" s="66">
        <v>45169</v>
      </c>
      <c r="H244" s="67" t="s">
        <v>40</v>
      </c>
      <c r="I244" s="68" t="str">
        <f>_xlfn.IFNA(VLOOKUP($H244,[1]Répertoire!$A$2:$G$104,2,FALSE),"")</f>
        <v xml:space="preserve">Notre-Dame Enclos             </v>
      </c>
      <c r="J244" s="68" t="str">
        <f>_xlfn.IFNA(VLOOKUP($H244,[1]Répertoire!$A$2:$G$104,6,FALSE),"")</f>
        <v xml:space="preserve">ST OMER                   </v>
      </c>
      <c r="K244" s="68" t="str">
        <f>_xlfn.IFNA(VLOOKUP($H244,[1]Répertoire!$A$2:$G$104,7,FALSE),"")</f>
        <v>ce.0622584X@ac-lille.fr</v>
      </c>
      <c r="L244" s="69" t="s">
        <v>9</v>
      </c>
      <c r="M244" s="69" t="s">
        <v>57</v>
      </c>
      <c r="N244" s="69" t="e">
        <f t="shared" si="30"/>
        <v>#VALUE!</v>
      </c>
      <c r="O244" s="70">
        <f t="shared" ca="1" si="31"/>
        <v>0</v>
      </c>
      <c r="P244" s="71" t="str">
        <f t="shared" ca="1" si="32"/>
        <v>-</v>
      </c>
      <c r="Q244" s="71"/>
      <c r="R244" s="72" t="str">
        <f t="shared" si="33"/>
        <v>_03.jj-08.jj_2584X_Just1</v>
      </c>
      <c r="S244" s="73">
        <v>45331</v>
      </c>
      <c r="T244" s="74"/>
      <c r="U244" s="75"/>
      <c r="V244" s="75"/>
      <c r="W244" s="63"/>
      <c r="X244" s="63"/>
      <c r="Y244" s="63"/>
      <c r="Z244" s="63"/>
      <c r="AA244" s="63"/>
      <c r="AB244" s="63"/>
      <c r="AC244" s="63"/>
      <c r="AD244" s="63"/>
      <c r="AE244" s="63"/>
      <c r="AF244" s="63"/>
      <c r="AG244" s="63"/>
    </row>
    <row r="245" spans="1:33" x14ac:dyDescent="0.25">
      <c r="A245" s="62"/>
      <c r="B245" s="63" t="s">
        <v>32</v>
      </c>
      <c r="C245" s="63"/>
      <c r="D245" s="64" t="s">
        <v>315</v>
      </c>
      <c r="E245" s="65">
        <v>225</v>
      </c>
      <c r="F245" s="66">
        <v>45012</v>
      </c>
      <c r="G245" s="66">
        <v>45169</v>
      </c>
      <c r="H245" s="67" t="s">
        <v>40</v>
      </c>
      <c r="I245" s="68" t="str">
        <f>_xlfn.IFNA(VLOOKUP($H245,[1]Répertoire!$A$2:$G$104,2,FALSE),"")</f>
        <v xml:space="preserve">Notre-Dame Enclos             </v>
      </c>
      <c r="J245" s="68" t="str">
        <f>_xlfn.IFNA(VLOOKUP($H245,[1]Répertoire!$A$2:$G$104,6,FALSE),"")</f>
        <v xml:space="preserve">ST OMER                   </v>
      </c>
      <c r="K245" s="68" t="str">
        <f>_xlfn.IFNA(VLOOKUP($H245,[1]Répertoire!$A$2:$G$104,7,FALSE),"")</f>
        <v>ce.0622584X@ac-lille.fr</v>
      </c>
      <c r="L245" s="69" t="s">
        <v>9</v>
      </c>
      <c r="M245" s="69" t="s">
        <v>57</v>
      </c>
      <c r="N245" s="69" t="e">
        <f t="shared" si="30"/>
        <v>#VALUE!</v>
      </c>
      <c r="O245" s="70">
        <f t="shared" ca="1" si="31"/>
        <v>0</v>
      </c>
      <c r="P245" s="71" t="str">
        <f t="shared" ca="1" si="32"/>
        <v>-</v>
      </c>
      <c r="Q245" s="71"/>
      <c r="R245" s="72" t="str">
        <f t="shared" si="33"/>
        <v>_03.jj-08.jj_2584X_Just</v>
      </c>
      <c r="S245" s="73">
        <v>45332</v>
      </c>
      <c r="T245" s="74"/>
      <c r="U245" s="75"/>
      <c r="V245" s="75"/>
      <c r="W245" s="63"/>
      <c r="X245" s="63"/>
      <c r="Y245" s="63"/>
      <c r="Z245" s="63"/>
      <c r="AA245" s="63"/>
      <c r="AB245" s="63"/>
      <c r="AC245" s="63"/>
      <c r="AD245" s="63"/>
      <c r="AE245" s="63"/>
      <c r="AF245" s="63"/>
      <c r="AG245" s="63"/>
    </row>
    <row r="246" spans="1:33" x14ac:dyDescent="0.25">
      <c r="A246" s="62"/>
      <c r="B246" s="63" t="s">
        <v>32</v>
      </c>
      <c r="C246" s="63"/>
      <c r="D246" s="64" t="s">
        <v>316</v>
      </c>
      <c r="E246" s="65">
        <v>226</v>
      </c>
      <c r="F246" s="66">
        <v>45012</v>
      </c>
      <c r="G246" s="66">
        <v>45169</v>
      </c>
      <c r="H246" s="67" t="s">
        <v>40</v>
      </c>
      <c r="I246" s="68" t="str">
        <f>_xlfn.IFNA(VLOOKUP($H246,[1]Répertoire!$A$2:$G$104,2,FALSE),"")</f>
        <v xml:space="preserve">Notre-Dame Enclos             </v>
      </c>
      <c r="J246" s="68" t="str">
        <f>_xlfn.IFNA(VLOOKUP($H246,[1]Répertoire!$A$2:$G$104,6,FALSE),"")</f>
        <v xml:space="preserve">ST OMER                   </v>
      </c>
      <c r="K246" s="68" t="str">
        <f>_xlfn.IFNA(VLOOKUP($H246,[1]Répertoire!$A$2:$G$104,7,FALSE),"")</f>
        <v>ce.0622584X@ac-lille.fr</v>
      </c>
      <c r="L246" s="69" t="s">
        <v>9</v>
      </c>
      <c r="M246" s="69" t="s">
        <v>57</v>
      </c>
      <c r="N246" s="69" t="e">
        <f t="shared" si="30"/>
        <v>#VALUE!</v>
      </c>
      <c r="O246" s="70">
        <f t="shared" ca="1" si="31"/>
        <v>0</v>
      </c>
      <c r="P246" s="71" t="str">
        <f t="shared" ca="1" si="32"/>
        <v>-</v>
      </c>
      <c r="Q246" s="71"/>
      <c r="R246" s="72" t="str">
        <f t="shared" si="33"/>
        <v>_03.jj-08.jj_2584X_Just1</v>
      </c>
      <c r="S246" s="73">
        <v>45333</v>
      </c>
      <c r="T246" s="74"/>
      <c r="U246" s="75"/>
      <c r="V246" s="75"/>
      <c r="W246" s="63"/>
      <c r="X246" s="63"/>
      <c r="Y246" s="63"/>
      <c r="Z246" s="63"/>
      <c r="AA246" s="63"/>
      <c r="AB246" s="63"/>
      <c r="AC246" s="63"/>
      <c r="AD246" s="63"/>
      <c r="AE246" s="63"/>
      <c r="AF246" s="63"/>
      <c r="AG246" s="63"/>
    </row>
    <row r="247" spans="1:33" x14ac:dyDescent="0.25">
      <c r="A247" s="62"/>
      <c r="B247" s="63" t="s">
        <v>32</v>
      </c>
      <c r="C247" s="63"/>
      <c r="D247" s="64" t="s">
        <v>317</v>
      </c>
      <c r="E247" s="65">
        <v>227</v>
      </c>
      <c r="F247" s="66">
        <v>45012</v>
      </c>
      <c r="G247" s="66">
        <v>45169</v>
      </c>
      <c r="H247" s="67" t="s">
        <v>40</v>
      </c>
      <c r="I247" s="68" t="str">
        <f>_xlfn.IFNA(VLOOKUP($H247,[1]Répertoire!$A$2:$G$104,2,FALSE),"")</f>
        <v xml:space="preserve">Notre-Dame Enclos             </v>
      </c>
      <c r="J247" s="68" t="str">
        <f>_xlfn.IFNA(VLOOKUP($H247,[1]Répertoire!$A$2:$G$104,6,FALSE),"")</f>
        <v xml:space="preserve">ST OMER                   </v>
      </c>
      <c r="K247" s="68" t="str">
        <f>_xlfn.IFNA(VLOOKUP($H247,[1]Répertoire!$A$2:$G$104,7,FALSE),"")</f>
        <v>ce.0622584X@ac-lille.fr</v>
      </c>
      <c r="L247" s="69" t="s">
        <v>9</v>
      </c>
      <c r="M247" s="69" t="s">
        <v>57</v>
      </c>
      <c r="N247" s="69" t="e">
        <f t="shared" si="30"/>
        <v>#VALUE!</v>
      </c>
      <c r="O247" s="70">
        <f t="shared" ca="1" si="31"/>
        <v>0</v>
      </c>
      <c r="P247" s="71" t="str">
        <f t="shared" ca="1" si="32"/>
        <v>-</v>
      </c>
      <c r="Q247" s="71"/>
      <c r="R247" s="72" t="str">
        <f t="shared" si="33"/>
        <v>_03.jj-08.jj_2584X_Just</v>
      </c>
      <c r="S247" s="73">
        <v>45334</v>
      </c>
      <c r="T247" s="74"/>
      <c r="U247" s="75"/>
      <c r="V247" s="75"/>
      <c r="W247" s="63"/>
      <c r="X247" s="63"/>
      <c r="Y247" s="63"/>
      <c r="Z247" s="63"/>
      <c r="AA247" s="63"/>
      <c r="AB247" s="63"/>
      <c r="AC247" s="63"/>
      <c r="AD247" s="63"/>
      <c r="AE247" s="63"/>
      <c r="AF247" s="63"/>
      <c r="AG247" s="63"/>
    </row>
    <row r="248" spans="1:33" x14ac:dyDescent="0.25">
      <c r="A248" s="62"/>
      <c r="B248" s="63" t="s">
        <v>32</v>
      </c>
      <c r="C248" s="63"/>
      <c r="D248" s="64" t="s">
        <v>318</v>
      </c>
      <c r="E248" s="65">
        <v>228</v>
      </c>
      <c r="F248" s="66">
        <v>45012</v>
      </c>
      <c r="G248" s="66">
        <v>45169</v>
      </c>
      <c r="H248" s="67" t="s">
        <v>40</v>
      </c>
      <c r="I248" s="68" t="str">
        <f>_xlfn.IFNA(VLOOKUP($H248,[1]Répertoire!$A$2:$G$104,2,FALSE),"")</f>
        <v xml:space="preserve">Notre-Dame Enclos             </v>
      </c>
      <c r="J248" s="68" t="str">
        <f>_xlfn.IFNA(VLOOKUP($H248,[1]Répertoire!$A$2:$G$104,6,FALSE),"")</f>
        <v xml:space="preserve">ST OMER                   </v>
      </c>
      <c r="K248" s="68" t="str">
        <f>_xlfn.IFNA(VLOOKUP($H248,[1]Répertoire!$A$2:$G$104,7,FALSE),"")</f>
        <v>ce.0622584X@ac-lille.fr</v>
      </c>
      <c r="L248" s="69" t="s">
        <v>9</v>
      </c>
      <c r="M248" s="69" t="s">
        <v>57</v>
      </c>
      <c r="N248" s="69" t="e">
        <f t="shared" si="30"/>
        <v>#VALUE!</v>
      </c>
      <c r="O248" s="70">
        <f t="shared" ca="1" si="31"/>
        <v>0</v>
      </c>
      <c r="P248" s="71" t="str">
        <f t="shared" ca="1" si="32"/>
        <v>-</v>
      </c>
      <c r="Q248" s="71"/>
      <c r="R248" s="72" t="str">
        <f t="shared" si="33"/>
        <v>_03.jj-08.jj_2584X_Just1</v>
      </c>
      <c r="S248" s="73">
        <v>45335</v>
      </c>
      <c r="T248" s="74"/>
      <c r="U248" s="75"/>
      <c r="V248" s="75"/>
      <c r="W248" s="63"/>
      <c r="X248" s="63"/>
      <c r="Y248" s="63"/>
      <c r="Z248" s="63"/>
      <c r="AA248" s="63"/>
      <c r="AB248" s="63"/>
      <c r="AC248" s="63"/>
      <c r="AD248" s="63"/>
      <c r="AE248" s="63"/>
      <c r="AF248" s="63"/>
      <c r="AG248" s="63"/>
    </row>
    <row r="249" spans="1:33" x14ac:dyDescent="0.25">
      <c r="A249" s="62"/>
      <c r="B249" s="63" t="s">
        <v>32</v>
      </c>
      <c r="C249" s="63"/>
      <c r="D249" s="64" t="s">
        <v>319</v>
      </c>
      <c r="E249" s="65">
        <v>229</v>
      </c>
      <c r="F249" s="66">
        <v>45012</v>
      </c>
      <c r="G249" s="66">
        <v>45169</v>
      </c>
      <c r="H249" s="67" t="s">
        <v>40</v>
      </c>
      <c r="I249" s="68" t="str">
        <f>_xlfn.IFNA(VLOOKUP($H249,[1]Répertoire!$A$2:$G$104,2,FALSE),"")</f>
        <v xml:space="preserve">Notre-Dame Enclos             </v>
      </c>
      <c r="J249" s="68" t="str">
        <f>_xlfn.IFNA(VLOOKUP($H249,[1]Répertoire!$A$2:$G$104,6,FALSE),"")</f>
        <v xml:space="preserve">ST OMER                   </v>
      </c>
      <c r="K249" s="68" t="str">
        <f>_xlfn.IFNA(VLOOKUP($H249,[1]Répertoire!$A$2:$G$104,7,FALSE),"")</f>
        <v>ce.0622584X@ac-lille.fr</v>
      </c>
      <c r="L249" s="69" t="s">
        <v>9</v>
      </c>
      <c r="M249" s="69" t="s">
        <v>57</v>
      </c>
      <c r="N249" s="69" t="e">
        <f t="shared" si="30"/>
        <v>#VALUE!</v>
      </c>
      <c r="O249" s="70">
        <f t="shared" ca="1" si="31"/>
        <v>0</v>
      </c>
      <c r="P249" s="71" t="str">
        <f t="shared" ca="1" si="32"/>
        <v>-</v>
      </c>
      <c r="Q249" s="71"/>
      <c r="R249" s="72" t="str">
        <f t="shared" si="33"/>
        <v>_03.jj-08.jj_2584X_Just</v>
      </c>
      <c r="S249" s="73">
        <v>45336</v>
      </c>
      <c r="T249" s="74"/>
      <c r="U249" s="75"/>
      <c r="V249" s="75"/>
      <c r="W249" s="63"/>
      <c r="X249" s="63"/>
      <c r="Y249" s="63"/>
      <c r="Z249" s="63"/>
      <c r="AA249" s="63"/>
      <c r="AB249" s="63"/>
      <c r="AC249" s="63"/>
      <c r="AD249" s="63"/>
      <c r="AE249" s="63"/>
      <c r="AF249" s="63"/>
      <c r="AG249" s="63"/>
    </row>
    <row r="250" spans="1:33" x14ac:dyDescent="0.25">
      <c r="A250" s="62"/>
      <c r="B250" s="63" t="s">
        <v>32</v>
      </c>
      <c r="C250" s="63"/>
      <c r="D250" s="64" t="s">
        <v>320</v>
      </c>
      <c r="E250" s="65">
        <v>230</v>
      </c>
      <c r="F250" s="66">
        <v>45012</v>
      </c>
      <c r="G250" s="66">
        <v>45169</v>
      </c>
      <c r="H250" s="67" t="s">
        <v>40</v>
      </c>
      <c r="I250" s="68" t="str">
        <f>_xlfn.IFNA(VLOOKUP($H250,[1]Répertoire!$A$2:$G$104,2,FALSE),"")</f>
        <v xml:space="preserve">Notre-Dame Enclos             </v>
      </c>
      <c r="J250" s="68" t="str">
        <f>_xlfn.IFNA(VLOOKUP($H250,[1]Répertoire!$A$2:$G$104,6,FALSE),"")</f>
        <v xml:space="preserve">ST OMER                   </v>
      </c>
      <c r="K250" s="68" t="str">
        <f>_xlfn.IFNA(VLOOKUP($H250,[1]Répertoire!$A$2:$G$104,7,FALSE),"")</f>
        <v>ce.0622584X@ac-lille.fr</v>
      </c>
      <c r="L250" s="69" t="s">
        <v>9</v>
      </c>
      <c r="M250" s="69" t="s">
        <v>57</v>
      </c>
      <c r="N250" s="69" t="e">
        <f t="shared" si="30"/>
        <v>#VALUE!</v>
      </c>
      <c r="O250" s="70">
        <f t="shared" ca="1" si="31"/>
        <v>0</v>
      </c>
      <c r="P250" s="71" t="str">
        <f t="shared" ca="1" si="32"/>
        <v>-</v>
      </c>
      <c r="Q250" s="71"/>
      <c r="R250" s="72" t="str">
        <f t="shared" si="33"/>
        <v>_03.jj-08.jj_2584X_Just1</v>
      </c>
      <c r="S250" s="73">
        <v>45337</v>
      </c>
      <c r="T250" s="74"/>
      <c r="U250" s="75"/>
      <c r="V250" s="75"/>
      <c r="W250" s="63"/>
      <c r="X250" s="63"/>
      <c r="Y250" s="63"/>
      <c r="Z250" s="63"/>
      <c r="AA250" s="63"/>
      <c r="AB250" s="63"/>
      <c r="AC250" s="63"/>
      <c r="AD250" s="63"/>
      <c r="AE250" s="63"/>
      <c r="AF250" s="63"/>
      <c r="AG250" s="63"/>
    </row>
    <row r="251" spans="1:33" x14ac:dyDescent="0.25">
      <c r="A251" s="62"/>
      <c r="B251" s="63" t="s">
        <v>32</v>
      </c>
      <c r="C251" s="63"/>
      <c r="D251" s="64" t="s">
        <v>321</v>
      </c>
      <c r="E251" s="65">
        <v>231</v>
      </c>
      <c r="F251" s="66">
        <v>45012</v>
      </c>
      <c r="G251" s="66">
        <v>45169</v>
      </c>
      <c r="H251" s="67" t="s">
        <v>40</v>
      </c>
      <c r="I251" s="68" t="str">
        <f>_xlfn.IFNA(VLOOKUP($H251,[1]Répertoire!$A$2:$G$104,2,FALSE),"")</f>
        <v xml:space="preserve">Notre-Dame Enclos             </v>
      </c>
      <c r="J251" s="68" t="str">
        <f>_xlfn.IFNA(VLOOKUP($H251,[1]Répertoire!$A$2:$G$104,6,FALSE),"")</f>
        <v xml:space="preserve">ST OMER                   </v>
      </c>
      <c r="K251" s="68" t="str">
        <f>_xlfn.IFNA(VLOOKUP($H251,[1]Répertoire!$A$2:$G$104,7,FALSE),"")</f>
        <v>ce.0622584X@ac-lille.fr</v>
      </c>
      <c r="L251" s="69" t="s">
        <v>9</v>
      </c>
      <c r="M251" s="69" t="s">
        <v>57</v>
      </c>
      <c r="N251" s="69" t="e">
        <f t="shared" si="30"/>
        <v>#VALUE!</v>
      </c>
      <c r="O251" s="70">
        <f t="shared" ca="1" si="31"/>
        <v>0</v>
      </c>
      <c r="P251" s="71" t="str">
        <f t="shared" ca="1" si="32"/>
        <v>-</v>
      </c>
      <c r="Q251" s="71"/>
      <c r="R251" s="72" t="str">
        <f t="shared" si="33"/>
        <v>_03.jj-08.jj_2584X_Just</v>
      </c>
      <c r="S251" s="73">
        <v>45338</v>
      </c>
      <c r="T251" s="74"/>
      <c r="U251" s="75"/>
      <c r="V251" s="75"/>
      <c r="W251" s="63"/>
      <c r="X251" s="63"/>
      <c r="Y251" s="63"/>
      <c r="Z251" s="63"/>
      <c r="AA251" s="63"/>
      <c r="AB251" s="63"/>
      <c r="AC251" s="63"/>
      <c r="AD251" s="63"/>
      <c r="AE251" s="63"/>
      <c r="AF251" s="63"/>
      <c r="AG251" s="63"/>
    </row>
    <row r="252" spans="1:33" x14ac:dyDescent="0.25">
      <c r="A252" s="62"/>
      <c r="B252" s="63" t="s">
        <v>32</v>
      </c>
      <c r="C252" s="63"/>
      <c r="D252" s="64" t="s">
        <v>322</v>
      </c>
      <c r="E252" s="65">
        <v>232</v>
      </c>
      <c r="F252" s="66">
        <v>45012</v>
      </c>
      <c r="G252" s="66">
        <v>45169</v>
      </c>
      <c r="H252" s="67" t="s">
        <v>40</v>
      </c>
      <c r="I252" s="68" t="str">
        <f>_xlfn.IFNA(VLOOKUP($H252,[1]Répertoire!$A$2:$G$104,2,FALSE),"")</f>
        <v xml:space="preserve">Notre-Dame Enclos             </v>
      </c>
      <c r="J252" s="68" t="str">
        <f>_xlfn.IFNA(VLOOKUP($H252,[1]Répertoire!$A$2:$G$104,6,FALSE),"")</f>
        <v xml:space="preserve">ST OMER                   </v>
      </c>
      <c r="K252" s="68" t="str">
        <f>_xlfn.IFNA(VLOOKUP($H252,[1]Répertoire!$A$2:$G$104,7,FALSE),"")</f>
        <v>ce.0622584X@ac-lille.fr</v>
      </c>
      <c r="L252" s="69" t="s">
        <v>9</v>
      </c>
      <c r="M252" s="69" t="s">
        <v>57</v>
      </c>
      <c r="N252" s="69" t="e">
        <f t="shared" si="30"/>
        <v>#VALUE!</v>
      </c>
      <c r="O252" s="70">
        <f t="shared" ca="1" si="31"/>
        <v>0</v>
      </c>
      <c r="P252" s="71" t="str">
        <f t="shared" ca="1" si="32"/>
        <v>-</v>
      </c>
      <c r="Q252" s="71"/>
      <c r="R252" s="72" t="str">
        <f t="shared" si="33"/>
        <v>_03.jj-08.jj_2584X_Just1</v>
      </c>
      <c r="S252" s="73">
        <v>45339</v>
      </c>
      <c r="T252" s="74"/>
      <c r="U252" s="75"/>
      <c r="V252" s="75"/>
      <c r="W252" s="63"/>
      <c r="X252" s="63"/>
      <c r="Y252" s="63"/>
      <c r="Z252" s="63"/>
      <c r="AA252" s="63"/>
      <c r="AB252" s="63"/>
      <c r="AC252" s="63"/>
      <c r="AD252" s="63"/>
      <c r="AE252" s="63"/>
      <c r="AF252" s="63"/>
      <c r="AG252" s="63"/>
    </row>
    <row r="253" spans="1:33" x14ac:dyDescent="0.25">
      <c r="A253" s="62"/>
      <c r="B253" s="63" t="s">
        <v>32</v>
      </c>
      <c r="C253" s="63"/>
      <c r="D253" s="64" t="s">
        <v>323</v>
      </c>
      <c r="E253" s="65">
        <v>233</v>
      </c>
      <c r="F253" s="66">
        <v>45012</v>
      </c>
      <c r="G253" s="66">
        <v>45169</v>
      </c>
      <c r="H253" s="67" t="s">
        <v>40</v>
      </c>
      <c r="I253" s="68" t="str">
        <f>_xlfn.IFNA(VLOOKUP($H253,[1]Répertoire!$A$2:$G$104,2,FALSE),"")</f>
        <v xml:space="preserve">Notre-Dame Enclos             </v>
      </c>
      <c r="J253" s="68" t="str">
        <f>_xlfn.IFNA(VLOOKUP($H253,[1]Répertoire!$A$2:$G$104,6,FALSE),"")</f>
        <v xml:space="preserve">ST OMER                   </v>
      </c>
      <c r="K253" s="68" t="str">
        <f>_xlfn.IFNA(VLOOKUP($H253,[1]Répertoire!$A$2:$G$104,7,FALSE),"")</f>
        <v>ce.0622584X@ac-lille.fr</v>
      </c>
      <c r="L253" s="69" t="s">
        <v>9</v>
      </c>
      <c r="M253" s="69" t="s">
        <v>57</v>
      </c>
      <c r="N253" s="69" t="e">
        <f t="shared" si="30"/>
        <v>#VALUE!</v>
      </c>
      <c r="O253" s="70">
        <f t="shared" ca="1" si="31"/>
        <v>0</v>
      </c>
      <c r="P253" s="71" t="str">
        <f t="shared" ca="1" si="32"/>
        <v>-</v>
      </c>
      <c r="Q253" s="71"/>
      <c r="R253" s="72" t="str">
        <f t="shared" si="33"/>
        <v>_03.jj-08.jj_2584X_Just</v>
      </c>
      <c r="S253" s="73">
        <v>45340</v>
      </c>
      <c r="T253" s="74"/>
      <c r="U253" s="75"/>
      <c r="V253" s="75"/>
      <c r="W253" s="63"/>
      <c r="X253" s="63"/>
      <c r="Y253" s="63"/>
      <c r="Z253" s="63"/>
      <c r="AA253" s="63"/>
      <c r="AB253" s="63"/>
      <c r="AC253" s="63"/>
      <c r="AD253" s="63"/>
      <c r="AE253" s="63"/>
      <c r="AF253" s="63"/>
      <c r="AG253" s="63"/>
    </row>
    <row r="254" spans="1:33" x14ac:dyDescent="0.25">
      <c r="A254" s="62"/>
      <c r="B254" s="63" t="s">
        <v>32</v>
      </c>
      <c r="C254" s="63"/>
      <c r="D254" s="64" t="s">
        <v>324</v>
      </c>
      <c r="E254" s="65">
        <v>234</v>
      </c>
      <c r="F254" s="66">
        <v>45012</v>
      </c>
      <c r="G254" s="66">
        <v>45169</v>
      </c>
      <c r="H254" s="67" t="s">
        <v>40</v>
      </c>
      <c r="I254" s="68" t="str">
        <f>_xlfn.IFNA(VLOOKUP($H254,[1]Répertoire!$A$2:$G$104,2,FALSE),"")</f>
        <v xml:space="preserve">Notre-Dame Enclos             </v>
      </c>
      <c r="J254" s="68" t="str">
        <f>_xlfn.IFNA(VLOOKUP($H254,[1]Répertoire!$A$2:$G$104,6,FALSE),"")</f>
        <v xml:space="preserve">ST OMER                   </v>
      </c>
      <c r="K254" s="68" t="str">
        <f>_xlfn.IFNA(VLOOKUP($H254,[1]Répertoire!$A$2:$G$104,7,FALSE),"")</f>
        <v>ce.0622584X@ac-lille.fr</v>
      </c>
      <c r="L254" s="69" t="s">
        <v>9</v>
      </c>
      <c r="M254" s="69" t="s">
        <v>57</v>
      </c>
      <c r="N254" s="69" t="e">
        <f t="shared" si="30"/>
        <v>#VALUE!</v>
      </c>
      <c r="O254" s="70">
        <f t="shared" ca="1" si="31"/>
        <v>0</v>
      </c>
      <c r="P254" s="71" t="str">
        <f t="shared" ca="1" si="32"/>
        <v>-</v>
      </c>
      <c r="Q254" s="71"/>
      <c r="R254" s="72" t="str">
        <f t="shared" si="33"/>
        <v>_03.jj-08.jj_2584X_Just1</v>
      </c>
      <c r="S254" s="73">
        <v>45341</v>
      </c>
      <c r="T254" s="74"/>
      <c r="U254" s="75"/>
      <c r="V254" s="75"/>
      <c r="W254" s="63"/>
      <c r="X254" s="63"/>
      <c r="Y254" s="63"/>
      <c r="Z254" s="63"/>
      <c r="AA254" s="63"/>
      <c r="AB254" s="63"/>
      <c r="AC254" s="63"/>
      <c r="AD254" s="63"/>
      <c r="AE254" s="63"/>
      <c r="AF254" s="63"/>
      <c r="AG254" s="63"/>
    </row>
    <row r="255" spans="1:33" x14ac:dyDescent="0.25">
      <c r="A255" s="62"/>
      <c r="B255" s="63" t="s">
        <v>32</v>
      </c>
      <c r="C255" s="63"/>
      <c r="D255" s="64" t="s">
        <v>325</v>
      </c>
      <c r="E255" s="65">
        <v>235</v>
      </c>
      <c r="F255" s="66">
        <v>45012</v>
      </c>
      <c r="G255" s="66">
        <v>45169</v>
      </c>
      <c r="H255" s="67" t="s">
        <v>40</v>
      </c>
      <c r="I255" s="68" t="str">
        <f>_xlfn.IFNA(VLOOKUP($H255,[1]Répertoire!$A$2:$G$104,2,FALSE),"")</f>
        <v xml:space="preserve">Notre-Dame Enclos             </v>
      </c>
      <c r="J255" s="68" t="str">
        <f>_xlfn.IFNA(VLOOKUP($H255,[1]Répertoire!$A$2:$G$104,6,FALSE),"")</f>
        <v xml:space="preserve">ST OMER                   </v>
      </c>
      <c r="K255" s="68" t="str">
        <f>_xlfn.IFNA(VLOOKUP($H255,[1]Répertoire!$A$2:$G$104,7,FALSE),"")</f>
        <v>ce.0622584X@ac-lille.fr</v>
      </c>
      <c r="L255" s="69" t="s">
        <v>9</v>
      </c>
      <c r="M255" s="69" t="s">
        <v>57</v>
      </c>
      <c r="N255" s="69" t="e">
        <f t="shared" si="30"/>
        <v>#VALUE!</v>
      </c>
      <c r="O255" s="70">
        <f t="shared" ca="1" si="31"/>
        <v>0</v>
      </c>
      <c r="P255" s="71" t="str">
        <f t="shared" ca="1" si="32"/>
        <v>-</v>
      </c>
      <c r="Q255" s="71"/>
      <c r="R255" s="72" t="str">
        <f t="shared" si="33"/>
        <v>_03.jj-08.jj_2584X_Just</v>
      </c>
      <c r="S255" s="73">
        <v>45342</v>
      </c>
      <c r="T255" s="74"/>
      <c r="U255" s="75"/>
      <c r="V255" s="75"/>
      <c r="W255" s="63"/>
      <c r="X255" s="63"/>
      <c r="Y255" s="63"/>
      <c r="Z255" s="63"/>
      <c r="AA255" s="63"/>
      <c r="AB255" s="63"/>
      <c r="AC255" s="63"/>
      <c r="AD255" s="63"/>
      <c r="AE255" s="63"/>
      <c r="AF255" s="63"/>
      <c r="AG255" s="63"/>
    </row>
    <row r="256" spans="1:33" x14ac:dyDescent="0.25">
      <c r="A256" s="62"/>
      <c r="B256" s="63" t="s">
        <v>32</v>
      </c>
      <c r="C256" s="63"/>
      <c r="D256" s="64" t="s">
        <v>326</v>
      </c>
      <c r="E256" s="65">
        <v>236</v>
      </c>
      <c r="F256" s="66">
        <v>45012</v>
      </c>
      <c r="G256" s="66">
        <v>45169</v>
      </c>
      <c r="H256" s="67" t="s">
        <v>40</v>
      </c>
      <c r="I256" s="68" t="str">
        <f>_xlfn.IFNA(VLOOKUP($H256,[1]Répertoire!$A$2:$G$104,2,FALSE),"")</f>
        <v xml:space="preserve">Notre-Dame Enclos             </v>
      </c>
      <c r="J256" s="68" t="str">
        <f>_xlfn.IFNA(VLOOKUP($H256,[1]Répertoire!$A$2:$G$104,6,FALSE),"")</f>
        <v xml:space="preserve">ST OMER                   </v>
      </c>
      <c r="K256" s="68" t="str">
        <f>_xlfn.IFNA(VLOOKUP($H256,[1]Répertoire!$A$2:$G$104,7,FALSE),"")</f>
        <v>ce.0622584X@ac-lille.fr</v>
      </c>
      <c r="L256" s="69" t="s">
        <v>9</v>
      </c>
      <c r="M256" s="69" t="s">
        <v>57</v>
      </c>
      <c r="N256" s="69" t="e">
        <f t="shared" si="30"/>
        <v>#VALUE!</v>
      </c>
      <c r="O256" s="70">
        <f t="shared" ca="1" si="31"/>
        <v>0</v>
      </c>
      <c r="P256" s="71" t="str">
        <f t="shared" ca="1" si="32"/>
        <v>-</v>
      </c>
      <c r="Q256" s="71"/>
      <c r="R256" s="72" t="str">
        <f t="shared" si="33"/>
        <v>_03.jj-08.jj_2584X_Just1</v>
      </c>
      <c r="S256" s="73">
        <v>45343</v>
      </c>
      <c r="T256" s="74"/>
      <c r="U256" s="75"/>
      <c r="V256" s="75"/>
      <c r="W256" s="63"/>
      <c r="X256" s="63"/>
      <c r="Y256" s="63"/>
      <c r="Z256" s="63"/>
      <c r="AA256" s="63"/>
      <c r="AB256" s="63"/>
      <c r="AC256" s="63"/>
      <c r="AD256" s="63"/>
      <c r="AE256" s="63"/>
      <c r="AF256" s="63"/>
      <c r="AG256" s="63"/>
    </row>
    <row r="257" spans="1:33" x14ac:dyDescent="0.25">
      <c r="A257" s="62"/>
      <c r="B257" s="63" t="s">
        <v>32</v>
      </c>
      <c r="C257" s="63"/>
      <c r="D257" s="64" t="s">
        <v>327</v>
      </c>
      <c r="E257" s="65">
        <v>237</v>
      </c>
      <c r="F257" s="66">
        <v>45012</v>
      </c>
      <c r="G257" s="66">
        <v>45169</v>
      </c>
      <c r="H257" s="67" t="s">
        <v>40</v>
      </c>
      <c r="I257" s="68" t="str">
        <f>_xlfn.IFNA(VLOOKUP($H257,[1]Répertoire!$A$2:$G$104,2,FALSE),"")</f>
        <v xml:space="preserve">Notre-Dame Enclos             </v>
      </c>
      <c r="J257" s="68" t="str">
        <f>_xlfn.IFNA(VLOOKUP($H257,[1]Répertoire!$A$2:$G$104,6,FALSE),"")</f>
        <v xml:space="preserve">ST OMER                   </v>
      </c>
      <c r="K257" s="68" t="str">
        <f>_xlfn.IFNA(VLOOKUP($H257,[1]Répertoire!$A$2:$G$104,7,FALSE),"")</f>
        <v>ce.0622584X@ac-lille.fr</v>
      </c>
      <c r="L257" s="69" t="s">
        <v>9</v>
      </c>
      <c r="M257" s="69" t="s">
        <v>57</v>
      </c>
      <c r="N257" s="69" t="e">
        <f t="shared" si="30"/>
        <v>#VALUE!</v>
      </c>
      <c r="O257" s="70">
        <f t="shared" ca="1" si="31"/>
        <v>0</v>
      </c>
      <c r="P257" s="71" t="str">
        <f t="shared" ca="1" si="32"/>
        <v>-</v>
      </c>
      <c r="Q257" s="71"/>
      <c r="R257" s="72" t="str">
        <f t="shared" si="33"/>
        <v>_03.jj-08.jj_2584X_Just</v>
      </c>
      <c r="S257" s="73">
        <v>45344</v>
      </c>
      <c r="T257" s="74"/>
      <c r="U257" s="75"/>
      <c r="V257" s="75"/>
      <c r="W257" s="63"/>
      <c r="X257" s="63"/>
      <c r="Y257" s="63"/>
      <c r="Z257" s="63"/>
      <c r="AA257" s="63"/>
      <c r="AB257" s="63"/>
      <c r="AC257" s="63"/>
      <c r="AD257" s="63"/>
      <c r="AE257" s="63"/>
      <c r="AF257" s="63"/>
      <c r="AG257" s="63"/>
    </row>
    <row r="258" spans="1:33" x14ac:dyDescent="0.25">
      <c r="A258" s="62"/>
      <c r="B258" s="63" t="s">
        <v>32</v>
      </c>
      <c r="C258" s="63"/>
      <c r="D258" s="64" t="s">
        <v>328</v>
      </c>
      <c r="E258" s="65">
        <v>238</v>
      </c>
      <c r="F258" s="66">
        <v>45012</v>
      </c>
      <c r="G258" s="66">
        <v>45169</v>
      </c>
      <c r="H258" s="67" t="s">
        <v>40</v>
      </c>
      <c r="I258" s="68" t="str">
        <f>_xlfn.IFNA(VLOOKUP($H258,[1]Répertoire!$A$2:$G$104,2,FALSE),"")</f>
        <v xml:space="preserve">Notre-Dame Enclos             </v>
      </c>
      <c r="J258" s="68" t="str">
        <f>_xlfn.IFNA(VLOOKUP($H258,[1]Répertoire!$A$2:$G$104,6,FALSE),"")</f>
        <v xml:space="preserve">ST OMER                   </v>
      </c>
      <c r="K258" s="68" t="str">
        <f>_xlfn.IFNA(VLOOKUP($H258,[1]Répertoire!$A$2:$G$104,7,FALSE),"")</f>
        <v>ce.0622584X@ac-lille.fr</v>
      </c>
      <c r="L258" s="69" t="s">
        <v>9</v>
      </c>
      <c r="M258" s="69" t="s">
        <v>57</v>
      </c>
      <c r="N258" s="69" t="e">
        <f t="shared" si="30"/>
        <v>#VALUE!</v>
      </c>
      <c r="O258" s="70">
        <f t="shared" ca="1" si="31"/>
        <v>0</v>
      </c>
      <c r="P258" s="71" t="str">
        <f t="shared" ca="1" si="32"/>
        <v>-</v>
      </c>
      <c r="Q258" s="71"/>
      <c r="R258" s="72" t="str">
        <f t="shared" si="33"/>
        <v>_03.jj-08.jj_2584X_Just1</v>
      </c>
      <c r="S258" s="73">
        <v>45345</v>
      </c>
      <c r="T258" s="74"/>
      <c r="U258" s="75"/>
      <c r="V258" s="75"/>
      <c r="W258" s="63"/>
      <c r="X258" s="63"/>
      <c r="Y258" s="63"/>
      <c r="Z258" s="63"/>
      <c r="AA258" s="63"/>
      <c r="AB258" s="63"/>
      <c r="AC258" s="63"/>
      <c r="AD258" s="63"/>
      <c r="AE258" s="63"/>
      <c r="AF258" s="63"/>
      <c r="AG258" s="63"/>
    </row>
    <row r="259" spans="1:33" x14ac:dyDescent="0.25">
      <c r="A259" s="62"/>
      <c r="B259" s="63" t="s">
        <v>32</v>
      </c>
      <c r="C259" s="63"/>
      <c r="D259" s="64" t="s">
        <v>329</v>
      </c>
      <c r="E259" s="65">
        <v>239</v>
      </c>
      <c r="F259" s="66">
        <v>45012</v>
      </c>
      <c r="G259" s="66">
        <v>45169</v>
      </c>
      <c r="H259" s="67" t="s">
        <v>40</v>
      </c>
      <c r="I259" s="68" t="str">
        <f>_xlfn.IFNA(VLOOKUP($H259,[1]Répertoire!$A$2:$G$104,2,FALSE),"")</f>
        <v xml:space="preserve">Notre-Dame Enclos             </v>
      </c>
      <c r="J259" s="68" t="str">
        <f>_xlfn.IFNA(VLOOKUP($H259,[1]Répertoire!$A$2:$G$104,6,FALSE),"")</f>
        <v xml:space="preserve">ST OMER                   </v>
      </c>
      <c r="K259" s="68" t="str">
        <f>_xlfn.IFNA(VLOOKUP($H259,[1]Répertoire!$A$2:$G$104,7,FALSE),"")</f>
        <v>ce.0622584X@ac-lille.fr</v>
      </c>
      <c r="L259" s="69" t="s">
        <v>9</v>
      </c>
      <c r="M259" s="69" t="s">
        <v>57</v>
      </c>
      <c r="N259" s="69" t="e">
        <f t="shared" si="30"/>
        <v>#VALUE!</v>
      </c>
      <c r="O259" s="70">
        <f t="shared" ca="1" si="31"/>
        <v>0</v>
      </c>
      <c r="P259" s="71" t="str">
        <f t="shared" ca="1" si="32"/>
        <v>-</v>
      </c>
      <c r="Q259" s="71"/>
      <c r="R259" s="72" t="str">
        <f t="shared" si="33"/>
        <v>_03.jj-08.jj_2584X_Just</v>
      </c>
      <c r="S259" s="73">
        <v>45346</v>
      </c>
      <c r="T259" s="74"/>
      <c r="U259" s="75"/>
      <c r="V259" s="75"/>
      <c r="W259" s="63"/>
      <c r="X259" s="63"/>
      <c r="Y259" s="63"/>
      <c r="Z259" s="63"/>
      <c r="AA259" s="63"/>
      <c r="AB259" s="63"/>
      <c r="AC259" s="63"/>
      <c r="AD259" s="63"/>
      <c r="AE259" s="63"/>
      <c r="AF259" s="63"/>
      <c r="AG259" s="63"/>
    </row>
    <row r="260" spans="1:33" x14ac:dyDescent="0.25">
      <c r="A260" s="62"/>
      <c r="B260" s="63" t="s">
        <v>32</v>
      </c>
      <c r="C260" s="63"/>
      <c r="D260" s="64" t="s">
        <v>330</v>
      </c>
      <c r="E260" s="65">
        <v>240</v>
      </c>
      <c r="F260" s="66">
        <v>45012</v>
      </c>
      <c r="G260" s="66">
        <v>45169</v>
      </c>
      <c r="H260" s="67" t="s">
        <v>40</v>
      </c>
      <c r="I260" s="68" t="str">
        <f>_xlfn.IFNA(VLOOKUP($H260,[1]Répertoire!$A$2:$G$104,2,FALSE),"")</f>
        <v xml:space="preserve">Notre-Dame Enclos             </v>
      </c>
      <c r="J260" s="68" t="str">
        <f>_xlfn.IFNA(VLOOKUP($H260,[1]Répertoire!$A$2:$G$104,6,FALSE),"")</f>
        <v xml:space="preserve">ST OMER                   </v>
      </c>
      <c r="K260" s="68" t="str">
        <f>_xlfn.IFNA(VLOOKUP($H260,[1]Répertoire!$A$2:$G$104,7,FALSE),"")</f>
        <v>ce.0622584X@ac-lille.fr</v>
      </c>
      <c r="L260" s="69" t="s">
        <v>9</v>
      </c>
      <c r="M260" s="69" t="s">
        <v>57</v>
      </c>
      <c r="N260" s="69" t="e">
        <f t="shared" si="30"/>
        <v>#VALUE!</v>
      </c>
      <c r="O260" s="70">
        <f t="shared" ca="1" si="31"/>
        <v>0</v>
      </c>
      <c r="P260" s="71" t="str">
        <f t="shared" ca="1" si="32"/>
        <v>-</v>
      </c>
      <c r="Q260" s="71"/>
      <c r="R260" s="72" t="str">
        <f t="shared" si="33"/>
        <v>_03.jj-08.jj_2584X_Just1</v>
      </c>
      <c r="S260" s="73">
        <v>45347</v>
      </c>
      <c r="T260" s="74"/>
      <c r="U260" s="75"/>
      <c r="V260" s="75"/>
      <c r="W260" s="63"/>
      <c r="X260" s="63"/>
      <c r="Y260" s="63"/>
      <c r="Z260" s="63"/>
      <c r="AA260" s="63"/>
      <c r="AB260" s="63"/>
      <c r="AC260" s="63"/>
      <c r="AD260" s="63"/>
      <c r="AE260" s="63"/>
      <c r="AF260" s="63"/>
      <c r="AG260" s="63"/>
    </row>
    <row r="261" spans="1:33" x14ac:dyDescent="0.25">
      <c r="A261" s="62"/>
      <c r="B261" s="63" t="s">
        <v>32</v>
      </c>
      <c r="C261" s="63"/>
      <c r="D261" s="64" t="s">
        <v>331</v>
      </c>
      <c r="E261" s="65">
        <v>241</v>
      </c>
      <c r="F261" s="66">
        <v>45012</v>
      </c>
      <c r="G261" s="66">
        <v>45169</v>
      </c>
      <c r="H261" s="67" t="s">
        <v>40</v>
      </c>
      <c r="I261" s="68" t="str">
        <f>_xlfn.IFNA(VLOOKUP($H261,[1]Répertoire!$A$2:$G$104,2,FALSE),"")</f>
        <v xml:space="preserve">Notre-Dame Enclos             </v>
      </c>
      <c r="J261" s="68" t="str">
        <f>_xlfn.IFNA(VLOOKUP($H261,[1]Répertoire!$A$2:$G$104,6,FALSE),"")</f>
        <v xml:space="preserve">ST OMER                   </v>
      </c>
      <c r="K261" s="68" t="str">
        <f>_xlfn.IFNA(VLOOKUP($H261,[1]Répertoire!$A$2:$G$104,7,FALSE),"")</f>
        <v>ce.0622584X@ac-lille.fr</v>
      </c>
      <c r="L261" s="69" t="s">
        <v>9</v>
      </c>
      <c r="M261" s="69" t="s">
        <v>57</v>
      </c>
      <c r="N261" s="69" t="e">
        <f t="shared" si="30"/>
        <v>#VALUE!</v>
      </c>
      <c r="O261" s="70">
        <f t="shared" ca="1" si="31"/>
        <v>0</v>
      </c>
      <c r="P261" s="71" t="str">
        <f t="shared" ca="1" si="32"/>
        <v>-</v>
      </c>
      <c r="Q261" s="71"/>
      <c r="R261" s="72" t="str">
        <f t="shared" si="33"/>
        <v>_03.jj-08.jj_2584X_Just</v>
      </c>
      <c r="S261" s="73">
        <v>45348</v>
      </c>
      <c r="T261" s="74"/>
      <c r="U261" s="75"/>
      <c r="V261" s="75"/>
      <c r="W261" s="63"/>
      <c r="X261" s="63"/>
      <c r="Y261" s="63"/>
      <c r="Z261" s="63"/>
      <c r="AA261" s="63"/>
      <c r="AB261" s="63"/>
      <c r="AC261" s="63"/>
      <c r="AD261" s="63"/>
      <c r="AE261" s="63"/>
      <c r="AF261" s="63"/>
      <c r="AG261" s="63"/>
    </row>
    <row r="262" spans="1:33" x14ac:dyDescent="0.25">
      <c r="A262" s="62"/>
      <c r="B262" s="63" t="s">
        <v>32</v>
      </c>
      <c r="C262" s="63"/>
      <c r="D262" s="64" t="s">
        <v>332</v>
      </c>
      <c r="E262" s="65">
        <v>242</v>
      </c>
      <c r="F262" s="66">
        <v>45012</v>
      </c>
      <c r="G262" s="66">
        <v>45169</v>
      </c>
      <c r="H262" s="67" t="s">
        <v>40</v>
      </c>
      <c r="I262" s="68" t="str">
        <f>_xlfn.IFNA(VLOOKUP($H262,[1]Répertoire!$A$2:$G$104,2,FALSE),"")</f>
        <v xml:space="preserve">Notre-Dame Enclos             </v>
      </c>
      <c r="J262" s="68" t="str">
        <f>_xlfn.IFNA(VLOOKUP($H262,[1]Répertoire!$A$2:$G$104,6,FALSE),"")</f>
        <v xml:space="preserve">ST OMER                   </v>
      </c>
      <c r="K262" s="68" t="str">
        <f>_xlfn.IFNA(VLOOKUP($H262,[1]Répertoire!$A$2:$G$104,7,FALSE),"")</f>
        <v>ce.0622584X@ac-lille.fr</v>
      </c>
      <c r="L262" s="69" t="s">
        <v>9</v>
      </c>
      <c r="M262" s="69" t="s">
        <v>57</v>
      </c>
      <c r="N262" s="69" t="e">
        <f t="shared" si="30"/>
        <v>#VALUE!</v>
      </c>
      <c r="O262" s="70">
        <f t="shared" ca="1" si="31"/>
        <v>0</v>
      </c>
      <c r="P262" s="71" t="str">
        <f t="shared" ca="1" si="32"/>
        <v>-</v>
      </c>
      <c r="Q262" s="71"/>
      <c r="R262" s="72" t="str">
        <f t="shared" si="33"/>
        <v>_03.jj-08.jj_2584X_Just1</v>
      </c>
      <c r="S262" s="73">
        <v>45349</v>
      </c>
      <c r="T262" s="74"/>
      <c r="U262" s="75"/>
      <c r="V262" s="75"/>
      <c r="W262" s="63"/>
      <c r="X262" s="63"/>
      <c r="Y262" s="63"/>
      <c r="Z262" s="63"/>
      <c r="AA262" s="63"/>
      <c r="AB262" s="63"/>
      <c r="AC262" s="63"/>
      <c r="AD262" s="63"/>
      <c r="AE262" s="63"/>
      <c r="AF262" s="63"/>
      <c r="AG262" s="63"/>
    </row>
    <row r="263" spans="1:33" x14ac:dyDescent="0.25">
      <c r="A263" s="62"/>
      <c r="B263" s="63" t="s">
        <v>32</v>
      </c>
      <c r="C263" s="63"/>
      <c r="D263" s="64" t="s">
        <v>333</v>
      </c>
      <c r="E263" s="65">
        <v>243</v>
      </c>
      <c r="F263" s="66">
        <v>45012</v>
      </c>
      <c r="G263" s="66">
        <v>45169</v>
      </c>
      <c r="H263" s="67" t="s">
        <v>40</v>
      </c>
      <c r="I263" s="68" t="str">
        <f>_xlfn.IFNA(VLOOKUP($H263,[1]Répertoire!$A$2:$G$104,2,FALSE),"")</f>
        <v xml:space="preserve">Notre-Dame Enclos             </v>
      </c>
      <c r="J263" s="68" t="str">
        <f>_xlfn.IFNA(VLOOKUP($H263,[1]Répertoire!$A$2:$G$104,6,FALSE),"")</f>
        <v xml:space="preserve">ST OMER                   </v>
      </c>
      <c r="K263" s="68" t="str">
        <f>_xlfn.IFNA(VLOOKUP($H263,[1]Répertoire!$A$2:$G$104,7,FALSE),"")</f>
        <v>ce.0622584X@ac-lille.fr</v>
      </c>
      <c r="L263" s="69" t="s">
        <v>9</v>
      </c>
      <c r="M263" s="69" t="s">
        <v>57</v>
      </c>
      <c r="N263" s="69" t="e">
        <f t="shared" si="30"/>
        <v>#VALUE!</v>
      </c>
      <c r="O263" s="70">
        <f t="shared" ca="1" si="31"/>
        <v>0</v>
      </c>
      <c r="P263" s="71" t="str">
        <f t="shared" ca="1" si="32"/>
        <v>-</v>
      </c>
      <c r="Q263" s="71"/>
      <c r="R263" s="72" t="str">
        <f t="shared" si="33"/>
        <v>_03.jj-08.jj_2584X_Just</v>
      </c>
      <c r="S263" s="73">
        <v>45350</v>
      </c>
      <c r="T263" s="74"/>
      <c r="U263" s="75"/>
      <c r="V263" s="75"/>
      <c r="W263" s="63"/>
      <c r="X263" s="63"/>
      <c r="Y263" s="63"/>
      <c r="Z263" s="63"/>
      <c r="AA263" s="63"/>
      <c r="AB263" s="63"/>
      <c r="AC263" s="63"/>
      <c r="AD263" s="63"/>
      <c r="AE263" s="63"/>
      <c r="AF263" s="63"/>
      <c r="AG263" s="63"/>
    </row>
    <row r="264" spans="1:33" x14ac:dyDescent="0.25">
      <c r="A264" s="62"/>
      <c r="B264" s="63" t="s">
        <v>32</v>
      </c>
      <c r="C264" s="63"/>
      <c r="D264" s="64" t="s">
        <v>334</v>
      </c>
      <c r="E264" s="65">
        <v>244</v>
      </c>
      <c r="F264" s="66">
        <v>45012</v>
      </c>
      <c r="G264" s="66">
        <v>45169</v>
      </c>
      <c r="H264" s="67" t="s">
        <v>40</v>
      </c>
      <c r="I264" s="68" t="str">
        <f>_xlfn.IFNA(VLOOKUP($H264,[1]Répertoire!$A$2:$G$104,2,FALSE),"")</f>
        <v xml:space="preserve">Notre-Dame Enclos             </v>
      </c>
      <c r="J264" s="68" t="str">
        <f>_xlfn.IFNA(VLOOKUP($H264,[1]Répertoire!$A$2:$G$104,6,FALSE),"")</f>
        <v xml:space="preserve">ST OMER                   </v>
      </c>
      <c r="K264" s="68" t="str">
        <f>_xlfn.IFNA(VLOOKUP($H264,[1]Répertoire!$A$2:$G$104,7,FALSE),"")</f>
        <v>ce.0622584X@ac-lille.fr</v>
      </c>
      <c r="L264" s="69" t="s">
        <v>9</v>
      </c>
      <c r="M264" s="69" t="s">
        <v>57</v>
      </c>
      <c r="N264" s="69" t="e">
        <f t="shared" si="30"/>
        <v>#VALUE!</v>
      </c>
      <c r="O264" s="70">
        <f t="shared" ca="1" si="31"/>
        <v>0</v>
      </c>
      <c r="P264" s="71" t="str">
        <f t="shared" ca="1" si="32"/>
        <v>-</v>
      </c>
      <c r="Q264" s="71"/>
      <c r="R264" s="72" t="str">
        <f t="shared" si="33"/>
        <v>_03.jj-08.jj_2584X_Just1</v>
      </c>
      <c r="S264" s="73">
        <v>45351</v>
      </c>
      <c r="T264" s="74"/>
      <c r="U264" s="75"/>
      <c r="V264" s="75"/>
      <c r="W264" s="63"/>
      <c r="X264" s="63"/>
      <c r="Y264" s="63"/>
      <c r="Z264" s="63"/>
      <c r="AA264" s="63"/>
      <c r="AB264" s="63"/>
      <c r="AC264" s="63"/>
      <c r="AD264" s="63"/>
      <c r="AE264" s="63"/>
      <c r="AF264" s="63"/>
      <c r="AG264" s="63"/>
    </row>
    <row r="265" spans="1:33" x14ac:dyDescent="0.25">
      <c r="A265" s="62"/>
      <c r="B265" s="63" t="s">
        <v>32</v>
      </c>
      <c r="C265" s="63"/>
      <c r="D265" s="64" t="s">
        <v>335</v>
      </c>
      <c r="E265" s="65">
        <v>245</v>
      </c>
      <c r="F265" s="66">
        <v>45012</v>
      </c>
      <c r="G265" s="66">
        <v>45169</v>
      </c>
      <c r="H265" s="67" t="s">
        <v>40</v>
      </c>
      <c r="I265" s="68" t="str">
        <f>_xlfn.IFNA(VLOOKUP($H265,[1]Répertoire!$A$2:$G$104,2,FALSE),"")</f>
        <v xml:space="preserve">Notre-Dame Enclos             </v>
      </c>
      <c r="J265" s="68" t="str">
        <f>_xlfn.IFNA(VLOOKUP($H265,[1]Répertoire!$A$2:$G$104,6,FALSE),"")</f>
        <v xml:space="preserve">ST OMER                   </v>
      </c>
      <c r="K265" s="68" t="str">
        <f>_xlfn.IFNA(VLOOKUP($H265,[1]Répertoire!$A$2:$G$104,7,FALSE),"")</f>
        <v>ce.0622584X@ac-lille.fr</v>
      </c>
      <c r="L265" s="69" t="s">
        <v>9</v>
      </c>
      <c r="M265" s="69" t="s">
        <v>57</v>
      </c>
      <c r="N265" s="69" t="e">
        <f t="shared" si="30"/>
        <v>#VALUE!</v>
      </c>
      <c r="O265" s="70">
        <f t="shared" ca="1" si="31"/>
        <v>0</v>
      </c>
      <c r="P265" s="71" t="str">
        <f t="shared" ca="1" si="32"/>
        <v>-</v>
      </c>
      <c r="Q265" s="71"/>
      <c r="R265" s="72" t="str">
        <f t="shared" si="33"/>
        <v>_03.jj-08.jj_2584X_Just</v>
      </c>
      <c r="S265" s="73">
        <v>45352</v>
      </c>
      <c r="T265" s="74"/>
      <c r="U265" s="75"/>
      <c r="V265" s="75"/>
      <c r="W265" s="63"/>
      <c r="X265" s="63"/>
      <c r="Y265" s="63"/>
      <c r="Z265" s="63"/>
      <c r="AA265" s="63"/>
      <c r="AB265" s="63"/>
      <c r="AC265" s="63"/>
      <c r="AD265" s="63"/>
      <c r="AE265" s="63"/>
      <c r="AF265" s="63"/>
      <c r="AG265" s="63"/>
    </row>
    <row r="266" spans="1:33" x14ac:dyDescent="0.25">
      <c r="A266" s="62"/>
      <c r="B266" s="63" t="s">
        <v>32</v>
      </c>
      <c r="C266" s="63"/>
      <c r="D266" s="64" t="s">
        <v>336</v>
      </c>
      <c r="E266" s="65">
        <v>246</v>
      </c>
      <c r="F266" s="66">
        <v>45012</v>
      </c>
      <c r="G266" s="66">
        <v>45169</v>
      </c>
      <c r="H266" s="67" t="s">
        <v>40</v>
      </c>
      <c r="I266" s="68" t="str">
        <f>_xlfn.IFNA(VLOOKUP($H266,[1]Répertoire!$A$2:$G$104,2,FALSE),"")</f>
        <v xml:space="preserve">Notre-Dame Enclos             </v>
      </c>
      <c r="J266" s="68" t="str">
        <f>_xlfn.IFNA(VLOOKUP($H266,[1]Répertoire!$A$2:$G$104,6,FALSE),"")</f>
        <v xml:space="preserve">ST OMER                   </v>
      </c>
      <c r="K266" s="68" t="str">
        <f>_xlfn.IFNA(VLOOKUP($H266,[1]Répertoire!$A$2:$G$104,7,FALSE),"")</f>
        <v>ce.0622584X@ac-lille.fr</v>
      </c>
      <c r="L266" s="69" t="s">
        <v>9</v>
      </c>
      <c r="M266" s="69" t="s">
        <v>57</v>
      </c>
      <c r="N266" s="69" t="e">
        <f t="shared" si="30"/>
        <v>#VALUE!</v>
      </c>
      <c r="O266" s="70">
        <f t="shared" ca="1" si="31"/>
        <v>0</v>
      </c>
      <c r="P266" s="71" t="str">
        <f t="shared" ca="1" si="32"/>
        <v>-</v>
      </c>
      <c r="Q266" s="71"/>
      <c r="R266" s="72" t="str">
        <f t="shared" si="33"/>
        <v>_03.jj-08.jj_2584X_Just1</v>
      </c>
      <c r="S266" s="73">
        <v>45353</v>
      </c>
      <c r="T266" s="74"/>
      <c r="U266" s="75"/>
      <c r="V266" s="75"/>
      <c r="W266" s="63"/>
      <c r="X266" s="63"/>
      <c r="Y266" s="63"/>
      <c r="Z266" s="63"/>
      <c r="AA266" s="63"/>
      <c r="AB266" s="63"/>
      <c r="AC266" s="63"/>
      <c r="AD266" s="63"/>
      <c r="AE266" s="63"/>
      <c r="AF266" s="63"/>
      <c r="AG266" s="63"/>
    </row>
    <row r="267" spans="1:33" x14ac:dyDescent="0.25">
      <c r="A267" s="62"/>
      <c r="B267" s="63" t="s">
        <v>32</v>
      </c>
      <c r="C267" s="63"/>
      <c r="D267" s="64" t="s">
        <v>337</v>
      </c>
      <c r="E267" s="65">
        <v>247</v>
      </c>
      <c r="F267" s="66">
        <v>45012</v>
      </c>
      <c r="G267" s="66">
        <v>45169</v>
      </c>
      <c r="H267" s="67" t="s">
        <v>40</v>
      </c>
      <c r="I267" s="68" t="str">
        <f>_xlfn.IFNA(VLOOKUP($H267,[1]Répertoire!$A$2:$G$104,2,FALSE),"")</f>
        <v xml:space="preserve">Notre-Dame Enclos             </v>
      </c>
      <c r="J267" s="68" t="str">
        <f>_xlfn.IFNA(VLOOKUP($H267,[1]Répertoire!$A$2:$G$104,6,FALSE),"")</f>
        <v xml:space="preserve">ST OMER                   </v>
      </c>
      <c r="K267" s="68" t="str">
        <f>_xlfn.IFNA(VLOOKUP($H267,[1]Répertoire!$A$2:$G$104,7,FALSE),"")</f>
        <v>ce.0622584X@ac-lille.fr</v>
      </c>
      <c r="L267" s="69" t="s">
        <v>9</v>
      </c>
      <c r="M267" s="69" t="s">
        <v>57</v>
      </c>
      <c r="N267" s="69" t="e">
        <f t="shared" si="30"/>
        <v>#VALUE!</v>
      </c>
      <c r="O267" s="70">
        <f t="shared" ca="1" si="31"/>
        <v>0</v>
      </c>
      <c r="P267" s="71" t="str">
        <f t="shared" ca="1" si="32"/>
        <v>-</v>
      </c>
      <c r="Q267" s="71"/>
      <c r="R267" s="72" t="str">
        <f t="shared" si="33"/>
        <v>_03.jj-08.jj_2584X_Just</v>
      </c>
      <c r="S267" s="73">
        <v>45354</v>
      </c>
      <c r="T267" s="74"/>
      <c r="U267" s="75"/>
      <c r="V267" s="75"/>
      <c r="W267" s="63"/>
      <c r="X267" s="63"/>
      <c r="Y267" s="63"/>
      <c r="Z267" s="63"/>
      <c r="AA267" s="63"/>
      <c r="AB267" s="63"/>
      <c r="AC267" s="63"/>
      <c r="AD267" s="63"/>
      <c r="AE267" s="63"/>
      <c r="AF267" s="63"/>
      <c r="AG267" s="63"/>
    </row>
    <row r="268" spans="1:33" x14ac:dyDescent="0.25">
      <c r="A268" s="62"/>
      <c r="B268" s="63" t="s">
        <v>32</v>
      </c>
      <c r="C268" s="63"/>
      <c r="D268" s="64" t="s">
        <v>338</v>
      </c>
      <c r="E268" s="65">
        <v>248</v>
      </c>
      <c r="F268" s="66">
        <v>45012</v>
      </c>
      <c r="G268" s="66">
        <v>45169</v>
      </c>
      <c r="H268" s="67" t="s">
        <v>40</v>
      </c>
      <c r="I268" s="68" t="str">
        <f>_xlfn.IFNA(VLOOKUP($H268,[1]Répertoire!$A$2:$G$104,2,FALSE),"")</f>
        <v xml:space="preserve">Notre-Dame Enclos             </v>
      </c>
      <c r="J268" s="68" t="str">
        <f>_xlfn.IFNA(VLOOKUP($H268,[1]Répertoire!$A$2:$G$104,6,FALSE),"")</f>
        <v xml:space="preserve">ST OMER                   </v>
      </c>
      <c r="K268" s="68" t="str">
        <f>_xlfn.IFNA(VLOOKUP($H268,[1]Répertoire!$A$2:$G$104,7,FALSE),"")</f>
        <v>ce.0622584X@ac-lille.fr</v>
      </c>
      <c r="L268" s="69" t="s">
        <v>9</v>
      </c>
      <c r="M268" s="69" t="s">
        <v>57</v>
      </c>
      <c r="N268" s="69" t="e">
        <f t="shared" si="30"/>
        <v>#VALUE!</v>
      </c>
      <c r="O268" s="70">
        <f t="shared" ca="1" si="31"/>
        <v>0</v>
      </c>
      <c r="P268" s="71" t="str">
        <f t="shared" ca="1" si="32"/>
        <v>-</v>
      </c>
      <c r="Q268" s="71"/>
      <c r="R268" s="72" t="str">
        <f t="shared" si="33"/>
        <v>_03.jj-08.jj_2584X_Just1</v>
      </c>
      <c r="S268" s="73">
        <v>45355</v>
      </c>
      <c r="T268" s="74"/>
      <c r="U268" s="75"/>
      <c r="V268" s="75"/>
      <c r="W268" s="63"/>
      <c r="X268" s="63"/>
      <c r="Y268" s="63"/>
      <c r="Z268" s="63"/>
      <c r="AA268" s="63"/>
      <c r="AB268" s="63"/>
      <c r="AC268" s="63"/>
      <c r="AD268" s="63"/>
      <c r="AE268" s="63"/>
      <c r="AF268" s="63"/>
      <c r="AG268" s="63"/>
    </row>
    <row r="269" spans="1:33" x14ac:dyDescent="0.25">
      <c r="A269" s="62"/>
      <c r="B269" s="63" t="s">
        <v>32</v>
      </c>
      <c r="C269" s="63"/>
      <c r="D269" s="64" t="s">
        <v>339</v>
      </c>
      <c r="E269" s="65">
        <v>249</v>
      </c>
      <c r="F269" s="66">
        <v>45012</v>
      </c>
      <c r="G269" s="66">
        <v>45169</v>
      </c>
      <c r="H269" s="67" t="s">
        <v>40</v>
      </c>
      <c r="I269" s="68" t="str">
        <f>_xlfn.IFNA(VLOOKUP($H269,[1]Répertoire!$A$2:$G$104,2,FALSE),"")</f>
        <v xml:space="preserve">Notre-Dame Enclos             </v>
      </c>
      <c r="J269" s="68" t="str">
        <f>_xlfn.IFNA(VLOOKUP($H269,[1]Répertoire!$A$2:$G$104,6,FALSE),"")</f>
        <v xml:space="preserve">ST OMER                   </v>
      </c>
      <c r="K269" s="68" t="str">
        <f>_xlfn.IFNA(VLOOKUP($H269,[1]Répertoire!$A$2:$G$104,7,FALSE),"")</f>
        <v>ce.0622584X@ac-lille.fr</v>
      </c>
      <c r="L269" s="69" t="s">
        <v>9</v>
      </c>
      <c r="M269" s="69" t="s">
        <v>57</v>
      </c>
      <c r="N269" s="69" t="e">
        <f t="shared" si="30"/>
        <v>#VALUE!</v>
      </c>
      <c r="O269" s="70">
        <f t="shared" ca="1" si="31"/>
        <v>0</v>
      </c>
      <c r="P269" s="71" t="str">
        <f t="shared" ca="1" si="32"/>
        <v>-</v>
      </c>
      <c r="Q269" s="71"/>
      <c r="R269" s="72" t="str">
        <f t="shared" si="33"/>
        <v>_03.jj-08.jj_2584X_Just</v>
      </c>
      <c r="S269" s="73">
        <v>45356</v>
      </c>
      <c r="T269" s="74"/>
      <c r="U269" s="75"/>
      <c r="V269" s="75"/>
      <c r="W269" s="63"/>
      <c r="X269" s="63"/>
      <c r="Y269" s="63"/>
      <c r="Z269" s="63"/>
      <c r="AA269" s="63"/>
      <c r="AB269" s="63"/>
      <c r="AC269" s="63"/>
      <c r="AD269" s="63"/>
      <c r="AE269" s="63"/>
      <c r="AF269" s="63"/>
      <c r="AG269" s="63"/>
    </row>
    <row r="270" spans="1:33" x14ac:dyDescent="0.25">
      <c r="A270" s="62"/>
      <c r="B270" s="63" t="s">
        <v>32</v>
      </c>
      <c r="C270" s="63"/>
      <c r="D270" s="64" t="s">
        <v>340</v>
      </c>
      <c r="E270" s="65">
        <v>250</v>
      </c>
      <c r="F270" s="66">
        <v>45012</v>
      </c>
      <c r="G270" s="66">
        <v>45169</v>
      </c>
      <c r="H270" s="67" t="s">
        <v>40</v>
      </c>
      <c r="I270" s="68" t="str">
        <f>_xlfn.IFNA(VLOOKUP($H270,[1]Répertoire!$A$2:$G$104,2,FALSE),"")</f>
        <v xml:space="preserve">Notre-Dame Enclos             </v>
      </c>
      <c r="J270" s="68" t="str">
        <f>_xlfn.IFNA(VLOOKUP($H270,[1]Répertoire!$A$2:$G$104,6,FALSE),"")</f>
        <v xml:space="preserve">ST OMER                   </v>
      </c>
      <c r="K270" s="68" t="str">
        <f>_xlfn.IFNA(VLOOKUP($H270,[1]Répertoire!$A$2:$G$104,7,FALSE),"")</f>
        <v>ce.0622584X@ac-lille.fr</v>
      </c>
      <c r="L270" s="69" t="s">
        <v>9</v>
      </c>
      <c r="M270" s="69" t="s">
        <v>57</v>
      </c>
      <c r="N270" s="69" t="e">
        <f t="shared" si="30"/>
        <v>#VALUE!</v>
      </c>
      <c r="O270" s="70">
        <f t="shared" ca="1" si="31"/>
        <v>0</v>
      </c>
      <c r="P270" s="71" t="str">
        <f t="shared" ca="1" si="32"/>
        <v>-</v>
      </c>
      <c r="Q270" s="71"/>
      <c r="R270" s="72" t="str">
        <f t="shared" si="33"/>
        <v>_03.jj-08.jj_2584X_Just1</v>
      </c>
      <c r="S270" s="73">
        <v>45357</v>
      </c>
      <c r="T270" s="74"/>
      <c r="U270" s="75"/>
      <c r="V270" s="75"/>
      <c r="W270" s="63"/>
      <c r="X270" s="63"/>
      <c r="Y270" s="63"/>
      <c r="Z270" s="63"/>
      <c r="AA270" s="63"/>
      <c r="AB270" s="63"/>
      <c r="AC270" s="63"/>
      <c r="AD270" s="63"/>
      <c r="AE270" s="63"/>
      <c r="AF270" s="63"/>
      <c r="AG270" s="63"/>
    </row>
    <row r="271" spans="1:33" x14ac:dyDescent="0.25">
      <c r="A271" s="62"/>
      <c r="B271" s="63" t="s">
        <v>32</v>
      </c>
      <c r="C271" s="63"/>
      <c r="D271" s="64" t="s">
        <v>341</v>
      </c>
      <c r="E271" s="65">
        <v>251</v>
      </c>
      <c r="F271" s="66">
        <v>45012</v>
      </c>
      <c r="G271" s="66">
        <v>45169</v>
      </c>
      <c r="H271" s="67" t="s">
        <v>40</v>
      </c>
      <c r="I271" s="68" t="str">
        <f>_xlfn.IFNA(VLOOKUP($H271,[1]Répertoire!$A$2:$G$104,2,FALSE),"")</f>
        <v xml:space="preserve">Notre-Dame Enclos             </v>
      </c>
      <c r="J271" s="68" t="str">
        <f>_xlfn.IFNA(VLOOKUP($H271,[1]Répertoire!$A$2:$G$104,6,FALSE),"")</f>
        <v xml:space="preserve">ST OMER                   </v>
      </c>
      <c r="K271" s="68" t="str">
        <f>_xlfn.IFNA(VLOOKUP($H271,[1]Répertoire!$A$2:$G$104,7,FALSE),"")</f>
        <v>ce.0622584X@ac-lille.fr</v>
      </c>
      <c r="L271" s="69" t="s">
        <v>9</v>
      </c>
      <c r="M271" s="69" t="s">
        <v>57</v>
      </c>
      <c r="N271" s="69" t="e">
        <f t="shared" si="30"/>
        <v>#VALUE!</v>
      </c>
      <c r="O271" s="70">
        <f t="shared" ca="1" si="31"/>
        <v>0</v>
      </c>
      <c r="P271" s="71" t="str">
        <f t="shared" ca="1" si="32"/>
        <v>-</v>
      </c>
      <c r="Q271" s="71"/>
      <c r="R271" s="72" t="str">
        <f t="shared" si="33"/>
        <v>_03.jj-08.jj_2584X_Just</v>
      </c>
      <c r="S271" s="73">
        <v>45358</v>
      </c>
      <c r="T271" s="74"/>
      <c r="U271" s="75"/>
      <c r="V271" s="75"/>
      <c r="W271" s="63"/>
      <c r="X271" s="63"/>
      <c r="Y271" s="63"/>
      <c r="Z271" s="63"/>
      <c r="AA271" s="63"/>
      <c r="AB271" s="63"/>
      <c r="AC271" s="63"/>
      <c r="AD271" s="63"/>
      <c r="AE271" s="63"/>
      <c r="AF271" s="63"/>
      <c r="AG271" s="63"/>
    </row>
    <row r="272" spans="1:33" x14ac:dyDescent="0.25">
      <c r="A272" s="62"/>
      <c r="B272" s="63" t="s">
        <v>32</v>
      </c>
      <c r="C272" s="63"/>
      <c r="D272" s="64" t="s">
        <v>342</v>
      </c>
      <c r="E272" s="65">
        <v>252</v>
      </c>
      <c r="F272" s="66">
        <v>45012</v>
      </c>
      <c r="G272" s="66">
        <v>45169</v>
      </c>
      <c r="H272" s="67" t="s">
        <v>40</v>
      </c>
      <c r="I272" s="68" t="str">
        <f>_xlfn.IFNA(VLOOKUP($H272,[1]Répertoire!$A$2:$G$104,2,FALSE),"")</f>
        <v xml:space="preserve">Notre-Dame Enclos             </v>
      </c>
      <c r="J272" s="68" t="str">
        <f>_xlfn.IFNA(VLOOKUP($H272,[1]Répertoire!$A$2:$G$104,6,FALSE),"")</f>
        <v xml:space="preserve">ST OMER                   </v>
      </c>
      <c r="K272" s="68" t="str">
        <f>_xlfn.IFNA(VLOOKUP($H272,[1]Répertoire!$A$2:$G$104,7,FALSE),"")</f>
        <v>ce.0622584X@ac-lille.fr</v>
      </c>
      <c r="L272" s="69" t="s">
        <v>9</v>
      </c>
      <c r="M272" s="69" t="s">
        <v>57</v>
      </c>
      <c r="N272" s="69" t="e">
        <f t="shared" si="30"/>
        <v>#VALUE!</v>
      </c>
      <c r="O272" s="70">
        <f t="shared" ca="1" si="31"/>
        <v>0</v>
      </c>
      <c r="P272" s="71" t="str">
        <f t="shared" ca="1" si="32"/>
        <v>-</v>
      </c>
      <c r="Q272" s="71"/>
      <c r="R272" s="72" t="str">
        <f t="shared" si="33"/>
        <v>_03.jj-08.jj_2584X_Just1</v>
      </c>
      <c r="S272" s="73">
        <v>45359</v>
      </c>
      <c r="T272" s="74"/>
      <c r="U272" s="75"/>
      <c r="V272" s="75"/>
      <c r="W272" s="63"/>
      <c r="X272" s="63"/>
      <c r="Y272" s="63"/>
      <c r="Z272" s="63"/>
      <c r="AA272" s="63"/>
      <c r="AB272" s="63"/>
      <c r="AC272" s="63"/>
      <c r="AD272" s="63"/>
      <c r="AE272" s="63"/>
      <c r="AF272" s="63"/>
      <c r="AG272" s="63"/>
    </row>
    <row r="273" spans="1:33" x14ac:dyDescent="0.25">
      <c r="A273" s="62"/>
      <c r="B273" s="63" t="s">
        <v>32</v>
      </c>
      <c r="C273" s="63"/>
      <c r="D273" s="64" t="s">
        <v>343</v>
      </c>
      <c r="E273" s="65">
        <v>253</v>
      </c>
      <c r="F273" s="66">
        <v>45012</v>
      </c>
      <c r="G273" s="66">
        <v>45169</v>
      </c>
      <c r="H273" s="67" t="s">
        <v>40</v>
      </c>
      <c r="I273" s="68" t="str">
        <f>_xlfn.IFNA(VLOOKUP($H273,[1]Répertoire!$A$2:$G$104,2,FALSE),"")</f>
        <v xml:space="preserve">Notre-Dame Enclos             </v>
      </c>
      <c r="J273" s="68" t="str">
        <f>_xlfn.IFNA(VLOOKUP($H273,[1]Répertoire!$A$2:$G$104,6,FALSE),"")</f>
        <v xml:space="preserve">ST OMER                   </v>
      </c>
      <c r="K273" s="68" t="str">
        <f>_xlfn.IFNA(VLOOKUP($H273,[1]Répertoire!$A$2:$G$104,7,FALSE),"")</f>
        <v>ce.0622584X@ac-lille.fr</v>
      </c>
      <c r="L273" s="69" t="s">
        <v>9</v>
      </c>
      <c r="M273" s="69" t="s">
        <v>57</v>
      </c>
      <c r="N273" s="69" t="e">
        <f t="shared" si="30"/>
        <v>#VALUE!</v>
      </c>
      <c r="O273" s="70">
        <f t="shared" ca="1" si="31"/>
        <v>0</v>
      </c>
      <c r="P273" s="71" t="str">
        <f t="shared" ca="1" si="32"/>
        <v>-</v>
      </c>
      <c r="Q273" s="71"/>
      <c r="R273" s="72" t="str">
        <f t="shared" si="33"/>
        <v>_03.jj-08.jj_2584X_Just</v>
      </c>
      <c r="S273" s="73">
        <v>45360</v>
      </c>
      <c r="T273" s="74"/>
      <c r="U273" s="75"/>
      <c r="V273" s="75"/>
      <c r="W273" s="63"/>
      <c r="X273" s="63"/>
      <c r="Y273" s="63"/>
      <c r="Z273" s="63"/>
      <c r="AA273" s="63"/>
      <c r="AB273" s="63"/>
      <c r="AC273" s="63"/>
      <c r="AD273" s="63"/>
      <c r="AE273" s="63"/>
      <c r="AF273" s="63"/>
      <c r="AG273" s="63"/>
    </row>
    <row r="274" spans="1:33" x14ac:dyDescent="0.25">
      <c r="A274" s="62"/>
      <c r="B274" s="63" t="s">
        <v>32</v>
      </c>
      <c r="C274" s="63"/>
      <c r="D274" s="64" t="s">
        <v>344</v>
      </c>
      <c r="E274" s="65">
        <v>254</v>
      </c>
      <c r="F274" s="66">
        <v>45012</v>
      </c>
      <c r="G274" s="66">
        <v>45169</v>
      </c>
      <c r="H274" s="67" t="s">
        <v>40</v>
      </c>
      <c r="I274" s="68" t="str">
        <f>_xlfn.IFNA(VLOOKUP($H274,[1]Répertoire!$A$2:$G$104,2,FALSE),"")</f>
        <v xml:space="preserve">Notre-Dame Enclos             </v>
      </c>
      <c r="J274" s="68" t="str">
        <f>_xlfn.IFNA(VLOOKUP($H274,[1]Répertoire!$A$2:$G$104,6,FALSE),"")</f>
        <v xml:space="preserve">ST OMER                   </v>
      </c>
      <c r="K274" s="68" t="str">
        <f>_xlfn.IFNA(VLOOKUP($H274,[1]Répertoire!$A$2:$G$104,7,FALSE),"")</f>
        <v>ce.0622584X@ac-lille.fr</v>
      </c>
      <c r="L274" s="69" t="s">
        <v>9</v>
      </c>
      <c r="M274" s="69" t="s">
        <v>57</v>
      </c>
      <c r="N274" s="69" t="e">
        <f t="shared" si="30"/>
        <v>#VALUE!</v>
      </c>
      <c r="O274" s="70">
        <f t="shared" ca="1" si="31"/>
        <v>0</v>
      </c>
      <c r="P274" s="71" t="str">
        <f t="shared" ca="1" si="32"/>
        <v>-</v>
      </c>
      <c r="Q274" s="71"/>
      <c r="R274" s="72" t="str">
        <f t="shared" si="33"/>
        <v>_03.jj-08.jj_2584X_Just1</v>
      </c>
      <c r="S274" s="73">
        <v>45361</v>
      </c>
      <c r="T274" s="74"/>
      <c r="U274" s="75"/>
      <c r="V274" s="75"/>
      <c r="W274" s="63"/>
      <c r="X274" s="63"/>
      <c r="Y274" s="63"/>
      <c r="Z274" s="63"/>
      <c r="AA274" s="63"/>
      <c r="AB274" s="63"/>
      <c r="AC274" s="63"/>
      <c r="AD274" s="63"/>
      <c r="AE274" s="63"/>
      <c r="AF274" s="63"/>
      <c r="AG274" s="63"/>
    </row>
    <row r="275" spans="1:33" x14ac:dyDescent="0.25">
      <c r="A275" s="62"/>
      <c r="B275" s="63" t="s">
        <v>32</v>
      </c>
      <c r="C275" s="63"/>
      <c r="D275" s="64" t="s">
        <v>345</v>
      </c>
      <c r="E275" s="65">
        <v>255</v>
      </c>
      <c r="F275" s="66">
        <v>45012</v>
      </c>
      <c r="G275" s="66">
        <v>45169</v>
      </c>
      <c r="H275" s="67" t="s">
        <v>40</v>
      </c>
      <c r="I275" s="68" t="str">
        <f>_xlfn.IFNA(VLOOKUP($H275,[1]Répertoire!$A$2:$G$104,2,FALSE),"")</f>
        <v xml:space="preserve">Notre-Dame Enclos             </v>
      </c>
      <c r="J275" s="68" t="str">
        <f>_xlfn.IFNA(VLOOKUP($H275,[1]Répertoire!$A$2:$G$104,6,FALSE),"")</f>
        <v xml:space="preserve">ST OMER                   </v>
      </c>
      <c r="K275" s="68" t="str">
        <f>_xlfn.IFNA(VLOOKUP($H275,[1]Répertoire!$A$2:$G$104,7,FALSE),"")</f>
        <v>ce.0622584X@ac-lille.fr</v>
      </c>
      <c r="L275" s="69" t="s">
        <v>9</v>
      </c>
      <c r="M275" s="69" t="s">
        <v>57</v>
      </c>
      <c r="N275" s="69" t="e">
        <f t="shared" si="30"/>
        <v>#VALUE!</v>
      </c>
      <c r="O275" s="70">
        <f t="shared" ca="1" si="31"/>
        <v>0</v>
      </c>
      <c r="P275" s="71" t="str">
        <f t="shared" ca="1" si="32"/>
        <v>-</v>
      </c>
      <c r="Q275" s="71"/>
      <c r="R275" s="72" t="str">
        <f t="shared" si="33"/>
        <v>_03.jj-08.jj_2584X_Just</v>
      </c>
      <c r="S275" s="73">
        <v>45362</v>
      </c>
      <c r="T275" s="74"/>
      <c r="U275" s="75"/>
      <c r="V275" s="75"/>
      <c r="W275" s="63"/>
      <c r="X275" s="63"/>
      <c r="Y275" s="63"/>
      <c r="Z275" s="63"/>
      <c r="AA275" s="63"/>
      <c r="AB275" s="63"/>
      <c r="AC275" s="63"/>
      <c r="AD275" s="63"/>
      <c r="AE275" s="63"/>
      <c r="AF275" s="63"/>
      <c r="AG275" s="63"/>
    </row>
    <row r="276" spans="1:33" x14ac:dyDescent="0.25">
      <c r="A276" s="62"/>
      <c r="B276" s="63" t="s">
        <v>32</v>
      </c>
      <c r="C276" s="63"/>
      <c r="D276" s="64" t="s">
        <v>346</v>
      </c>
      <c r="E276" s="65">
        <v>256</v>
      </c>
      <c r="F276" s="66">
        <v>45012</v>
      </c>
      <c r="G276" s="66">
        <v>45169</v>
      </c>
      <c r="H276" s="67" t="s">
        <v>40</v>
      </c>
      <c r="I276" s="68" t="str">
        <f>_xlfn.IFNA(VLOOKUP($H276,[1]Répertoire!$A$2:$G$104,2,FALSE),"")</f>
        <v xml:space="preserve">Notre-Dame Enclos             </v>
      </c>
      <c r="J276" s="68" t="str">
        <f>_xlfn.IFNA(VLOOKUP($H276,[1]Répertoire!$A$2:$G$104,6,FALSE),"")</f>
        <v xml:space="preserve">ST OMER                   </v>
      </c>
      <c r="K276" s="68" t="str">
        <f>_xlfn.IFNA(VLOOKUP($H276,[1]Répertoire!$A$2:$G$104,7,FALSE),"")</f>
        <v>ce.0622584X@ac-lille.fr</v>
      </c>
      <c r="L276" s="69" t="s">
        <v>9</v>
      </c>
      <c r="M276" s="69" t="s">
        <v>57</v>
      </c>
      <c r="N276" s="69" t="e">
        <f t="shared" si="30"/>
        <v>#VALUE!</v>
      </c>
      <c r="O276" s="70">
        <f t="shared" ca="1" si="31"/>
        <v>0</v>
      </c>
      <c r="P276" s="71" t="str">
        <f t="shared" ca="1" si="32"/>
        <v>-</v>
      </c>
      <c r="Q276" s="71"/>
      <c r="R276" s="72" t="str">
        <f t="shared" si="33"/>
        <v>_03.jj-08.jj_2584X_Just1</v>
      </c>
      <c r="S276" s="73">
        <v>45363</v>
      </c>
      <c r="T276" s="74"/>
      <c r="U276" s="75"/>
      <c r="V276" s="75"/>
      <c r="W276" s="63"/>
      <c r="X276" s="63"/>
      <c r="Y276" s="63"/>
      <c r="Z276" s="63"/>
      <c r="AA276" s="63"/>
      <c r="AB276" s="63"/>
      <c r="AC276" s="63"/>
      <c r="AD276" s="63"/>
      <c r="AE276" s="63"/>
      <c r="AF276" s="63"/>
      <c r="AG276" s="63"/>
    </row>
    <row r="277" spans="1:33" x14ac:dyDescent="0.25">
      <c r="A277" s="62"/>
      <c r="B277" s="63" t="s">
        <v>32</v>
      </c>
      <c r="C277" s="63"/>
      <c r="D277" s="64" t="s">
        <v>347</v>
      </c>
      <c r="E277" s="65">
        <v>257</v>
      </c>
      <c r="F277" s="66">
        <v>45012</v>
      </c>
      <c r="G277" s="66">
        <v>45169</v>
      </c>
      <c r="H277" s="67" t="s">
        <v>40</v>
      </c>
      <c r="I277" s="68" t="str">
        <f>_xlfn.IFNA(VLOOKUP($H277,[1]Répertoire!$A$2:$G$104,2,FALSE),"")</f>
        <v xml:space="preserve">Notre-Dame Enclos             </v>
      </c>
      <c r="J277" s="68" t="str">
        <f>_xlfn.IFNA(VLOOKUP($H277,[1]Répertoire!$A$2:$G$104,6,FALSE),"")</f>
        <v xml:space="preserve">ST OMER                   </v>
      </c>
      <c r="K277" s="68" t="str">
        <f>_xlfn.IFNA(VLOOKUP($H277,[1]Répertoire!$A$2:$G$104,7,FALSE),"")</f>
        <v>ce.0622584X@ac-lille.fr</v>
      </c>
      <c r="L277" s="69" t="s">
        <v>9</v>
      </c>
      <c r="M277" s="69" t="s">
        <v>57</v>
      </c>
      <c r="N277" s="69" t="e">
        <f t="shared" si="30"/>
        <v>#VALUE!</v>
      </c>
      <c r="O277" s="70">
        <f t="shared" ca="1" si="31"/>
        <v>0</v>
      </c>
      <c r="P277" s="71" t="str">
        <f t="shared" ca="1" si="32"/>
        <v>-</v>
      </c>
      <c r="Q277" s="71"/>
      <c r="R277" s="72" t="str">
        <f t="shared" si="33"/>
        <v>_03.jj-08.jj_2584X_Just</v>
      </c>
      <c r="S277" s="73">
        <v>45364</v>
      </c>
      <c r="T277" s="74"/>
      <c r="U277" s="75"/>
      <c r="V277" s="75"/>
      <c r="W277" s="63"/>
      <c r="X277" s="63"/>
      <c r="Y277" s="63"/>
      <c r="Z277" s="63"/>
      <c r="AA277" s="63"/>
      <c r="AB277" s="63"/>
      <c r="AC277" s="63"/>
      <c r="AD277" s="63"/>
      <c r="AE277" s="63"/>
      <c r="AF277" s="63"/>
      <c r="AG277" s="63"/>
    </row>
    <row r="278" spans="1:33" x14ac:dyDescent="0.25">
      <c r="A278" s="62"/>
      <c r="B278" s="63" t="s">
        <v>32</v>
      </c>
      <c r="C278" s="63"/>
      <c r="D278" s="64" t="s">
        <v>348</v>
      </c>
      <c r="E278" s="65">
        <v>258</v>
      </c>
      <c r="F278" s="66">
        <v>45012</v>
      </c>
      <c r="G278" s="66">
        <v>45169</v>
      </c>
      <c r="H278" s="67" t="s">
        <v>40</v>
      </c>
      <c r="I278" s="68" t="str">
        <f>_xlfn.IFNA(VLOOKUP($H278,[1]Répertoire!$A$2:$G$104,2,FALSE),"")</f>
        <v xml:space="preserve">Notre-Dame Enclos             </v>
      </c>
      <c r="J278" s="68" t="str">
        <f>_xlfn.IFNA(VLOOKUP($H278,[1]Répertoire!$A$2:$G$104,6,FALSE),"")</f>
        <v xml:space="preserve">ST OMER                   </v>
      </c>
      <c r="K278" s="68" t="str">
        <f>_xlfn.IFNA(VLOOKUP($H278,[1]Répertoire!$A$2:$G$104,7,FALSE),"")</f>
        <v>ce.0622584X@ac-lille.fr</v>
      </c>
      <c r="L278" s="69" t="s">
        <v>9</v>
      </c>
      <c r="M278" s="69" t="s">
        <v>57</v>
      </c>
      <c r="N278" s="69" t="e">
        <f t="shared" ref="N278:N341" si="34">TEXT(S278,"JJ/MM/AA")</f>
        <v>#VALUE!</v>
      </c>
      <c r="O278" s="70">
        <f t="shared" ref="O278:O341" ca="1" si="35">IF(C278=OFFSET(C278,1,0),IF(DATE(YEAR(S278),MONTH(S278),DAY(S278))&gt;OFFSET(S278,1,0),1,0),0)</f>
        <v>0</v>
      </c>
      <c r="P278" s="71" t="str">
        <f t="shared" ref="P278:P341" ca="1" si="36">IF(F278="","",IF(C278&lt;&gt;OFFSET(C278,1,0),IF(G278&lt;TODAY(),"Prol. ?","-"),"-"))</f>
        <v>-</v>
      </c>
      <c r="Q278" s="71"/>
      <c r="R278" s="72" t="str">
        <f t="shared" ref="R278:R341" si="37">IF(F278="","",IF(C278&amp;"_"&amp;IF(ISBLANK(F278),"",TEXT(F278,"mm.jj")&amp;"-"&amp;TEXT(G278,"mm.jj")&amp;"_"&amp;H278&amp;"_Just")=R277,R277&amp;"1",C278&amp;"_"&amp;IF(ISBLANK(F278),"",TEXT(F278,"mm.jj")&amp;"-"&amp;TEXT(G278,"mm.jj")&amp;"_"&amp;H278&amp;"_Just")))</f>
        <v>_03.jj-08.jj_2584X_Just1</v>
      </c>
      <c r="S278" s="73">
        <v>45365</v>
      </c>
      <c r="T278" s="74"/>
      <c r="U278" s="75"/>
      <c r="V278" s="75"/>
      <c r="W278" s="63"/>
      <c r="X278" s="63"/>
      <c r="Y278" s="63"/>
      <c r="Z278" s="63"/>
      <c r="AA278" s="63"/>
      <c r="AB278" s="63"/>
      <c r="AC278" s="63"/>
      <c r="AD278" s="63"/>
      <c r="AE278" s="63"/>
      <c r="AF278" s="63"/>
      <c r="AG278" s="63"/>
    </row>
    <row r="279" spans="1:33" x14ac:dyDescent="0.25">
      <c r="A279" s="62"/>
      <c r="B279" s="63" t="s">
        <v>32</v>
      </c>
      <c r="C279" s="63"/>
      <c r="D279" s="64" t="s">
        <v>349</v>
      </c>
      <c r="E279" s="65">
        <v>259</v>
      </c>
      <c r="F279" s="66">
        <v>45012</v>
      </c>
      <c r="G279" s="66">
        <v>45169</v>
      </c>
      <c r="H279" s="67" t="s">
        <v>40</v>
      </c>
      <c r="I279" s="68" t="str">
        <f>_xlfn.IFNA(VLOOKUP($H279,[1]Répertoire!$A$2:$G$104,2,FALSE),"")</f>
        <v xml:space="preserve">Notre-Dame Enclos             </v>
      </c>
      <c r="J279" s="68" t="str">
        <f>_xlfn.IFNA(VLOOKUP($H279,[1]Répertoire!$A$2:$G$104,6,FALSE),"")</f>
        <v xml:space="preserve">ST OMER                   </v>
      </c>
      <c r="K279" s="68" t="str">
        <f>_xlfn.IFNA(VLOOKUP($H279,[1]Répertoire!$A$2:$G$104,7,FALSE),"")</f>
        <v>ce.0622584X@ac-lille.fr</v>
      </c>
      <c r="L279" s="69" t="s">
        <v>9</v>
      </c>
      <c r="M279" s="69" t="s">
        <v>57</v>
      </c>
      <c r="N279" s="69" t="e">
        <f t="shared" si="34"/>
        <v>#VALUE!</v>
      </c>
      <c r="O279" s="70">
        <f t="shared" ca="1" si="35"/>
        <v>0</v>
      </c>
      <c r="P279" s="71" t="str">
        <f t="shared" ca="1" si="36"/>
        <v>-</v>
      </c>
      <c r="Q279" s="71"/>
      <c r="R279" s="72" t="str">
        <f t="shared" si="37"/>
        <v>_03.jj-08.jj_2584X_Just</v>
      </c>
      <c r="S279" s="73">
        <v>45366</v>
      </c>
      <c r="T279" s="74"/>
      <c r="U279" s="75"/>
      <c r="V279" s="75"/>
      <c r="W279" s="63"/>
      <c r="X279" s="63"/>
      <c r="Y279" s="63"/>
      <c r="Z279" s="63"/>
      <c r="AA279" s="63"/>
      <c r="AB279" s="63"/>
      <c r="AC279" s="63"/>
      <c r="AD279" s="63"/>
      <c r="AE279" s="63"/>
      <c r="AF279" s="63"/>
      <c r="AG279" s="63"/>
    </row>
    <row r="280" spans="1:33" x14ac:dyDescent="0.25">
      <c r="A280" s="62"/>
      <c r="B280" s="63" t="s">
        <v>32</v>
      </c>
      <c r="C280" s="63"/>
      <c r="D280" s="64" t="s">
        <v>350</v>
      </c>
      <c r="E280" s="65">
        <v>260</v>
      </c>
      <c r="F280" s="66">
        <v>45012</v>
      </c>
      <c r="G280" s="66">
        <v>45169</v>
      </c>
      <c r="H280" s="67" t="s">
        <v>40</v>
      </c>
      <c r="I280" s="68" t="str">
        <f>_xlfn.IFNA(VLOOKUP($H280,[1]Répertoire!$A$2:$G$104,2,FALSE),"")</f>
        <v xml:space="preserve">Notre-Dame Enclos             </v>
      </c>
      <c r="J280" s="68" t="str">
        <f>_xlfn.IFNA(VLOOKUP($H280,[1]Répertoire!$A$2:$G$104,6,FALSE),"")</f>
        <v xml:space="preserve">ST OMER                   </v>
      </c>
      <c r="K280" s="68" t="str">
        <f>_xlfn.IFNA(VLOOKUP($H280,[1]Répertoire!$A$2:$G$104,7,FALSE),"")</f>
        <v>ce.0622584X@ac-lille.fr</v>
      </c>
      <c r="L280" s="69" t="s">
        <v>9</v>
      </c>
      <c r="M280" s="69" t="s">
        <v>57</v>
      </c>
      <c r="N280" s="69" t="e">
        <f t="shared" si="34"/>
        <v>#VALUE!</v>
      </c>
      <c r="O280" s="70">
        <f t="shared" ca="1" si="35"/>
        <v>0</v>
      </c>
      <c r="P280" s="71" t="str">
        <f t="shared" ca="1" si="36"/>
        <v>-</v>
      </c>
      <c r="Q280" s="71"/>
      <c r="R280" s="72" t="str">
        <f t="shared" si="37"/>
        <v>_03.jj-08.jj_2584X_Just1</v>
      </c>
      <c r="S280" s="73">
        <v>45367</v>
      </c>
      <c r="T280" s="74"/>
      <c r="U280" s="75"/>
      <c r="V280" s="75"/>
      <c r="W280" s="63"/>
      <c r="X280" s="63"/>
      <c r="Y280" s="63"/>
      <c r="Z280" s="63"/>
      <c r="AA280" s="63"/>
      <c r="AB280" s="63"/>
      <c r="AC280" s="63"/>
      <c r="AD280" s="63"/>
      <c r="AE280" s="63"/>
      <c r="AF280" s="63"/>
      <c r="AG280" s="63"/>
    </row>
    <row r="281" spans="1:33" x14ac:dyDescent="0.25">
      <c r="A281" s="62"/>
      <c r="B281" s="63" t="s">
        <v>32</v>
      </c>
      <c r="C281" s="63"/>
      <c r="D281" s="64" t="s">
        <v>351</v>
      </c>
      <c r="E281" s="65">
        <v>261</v>
      </c>
      <c r="F281" s="66">
        <v>45012</v>
      </c>
      <c r="G281" s="66">
        <v>45169</v>
      </c>
      <c r="H281" s="67" t="s">
        <v>40</v>
      </c>
      <c r="I281" s="68" t="str">
        <f>_xlfn.IFNA(VLOOKUP($H281,[1]Répertoire!$A$2:$G$104,2,FALSE),"")</f>
        <v xml:space="preserve">Notre-Dame Enclos             </v>
      </c>
      <c r="J281" s="68" t="str">
        <f>_xlfn.IFNA(VLOOKUP($H281,[1]Répertoire!$A$2:$G$104,6,FALSE),"")</f>
        <v xml:space="preserve">ST OMER                   </v>
      </c>
      <c r="K281" s="68" t="str">
        <f>_xlfn.IFNA(VLOOKUP($H281,[1]Répertoire!$A$2:$G$104,7,FALSE),"")</f>
        <v>ce.0622584X@ac-lille.fr</v>
      </c>
      <c r="L281" s="69" t="s">
        <v>9</v>
      </c>
      <c r="M281" s="69" t="s">
        <v>57</v>
      </c>
      <c r="N281" s="69" t="e">
        <f t="shared" si="34"/>
        <v>#VALUE!</v>
      </c>
      <c r="O281" s="70">
        <f t="shared" ca="1" si="35"/>
        <v>0</v>
      </c>
      <c r="P281" s="71" t="str">
        <f t="shared" ca="1" si="36"/>
        <v>-</v>
      </c>
      <c r="Q281" s="71"/>
      <c r="R281" s="72" t="str">
        <f t="shared" si="37"/>
        <v>_03.jj-08.jj_2584X_Just</v>
      </c>
      <c r="S281" s="73">
        <v>45368</v>
      </c>
      <c r="T281" s="74"/>
      <c r="U281" s="75"/>
      <c r="V281" s="75"/>
      <c r="W281" s="63"/>
      <c r="X281" s="63"/>
      <c r="Y281" s="63"/>
      <c r="Z281" s="63"/>
      <c r="AA281" s="63"/>
      <c r="AB281" s="63"/>
      <c r="AC281" s="63"/>
      <c r="AD281" s="63"/>
      <c r="AE281" s="63"/>
      <c r="AF281" s="63"/>
      <c r="AG281" s="63"/>
    </row>
    <row r="282" spans="1:33" x14ac:dyDescent="0.25">
      <c r="A282" s="62"/>
      <c r="B282" s="63" t="s">
        <v>32</v>
      </c>
      <c r="C282" s="63"/>
      <c r="D282" s="64" t="s">
        <v>352</v>
      </c>
      <c r="E282" s="65">
        <v>262</v>
      </c>
      <c r="F282" s="66">
        <v>45012</v>
      </c>
      <c r="G282" s="66">
        <v>45169</v>
      </c>
      <c r="H282" s="67" t="s">
        <v>40</v>
      </c>
      <c r="I282" s="68" t="str">
        <f>_xlfn.IFNA(VLOOKUP($H282,[1]Répertoire!$A$2:$G$104,2,FALSE),"")</f>
        <v xml:space="preserve">Notre-Dame Enclos             </v>
      </c>
      <c r="J282" s="68" t="str">
        <f>_xlfn.IFNA(VLOOKUP($H282,[1]Répertoire!$A$2:$G$104,6,FALSE),"")</f>
        <v xml:space="preserve">ST OMER                   </v>
      </c>
      <c r="K282" s="68" t="str">
        <f>_xlfn.IFNA(VLOOKUP($H282,[1]Répertoire!$A$2:$G$104,7,FALSE),"")</f>
        <v>ce.0622584X@ac-lille.fr</v>
      </c>
      <c r="L282" s="69" t="s">
        <v>9</v>
      </c>
      <c r="M282" s="69" t="s">
        <v>57</v>
      </c>
      <c r="N282" s="69" t="e">
        <f t="shared" si="34"/>
        <v>#VALUE!</v>
      </c>
      <c r="O282" s="70">
        <f t="shared" ca="1" si="35"/>
        <v>0</v>
      </c>
      <c r="P282" s="71" t="str">
        <f t="shared" ca="1" si="36"/>
        <v>-</v>
      </c>
      <c r="Q282" s="71"/>
      <c r="R282" s="72" t="str">
        <f t="shared" si="37"/>
        <v>_03.jj-08.jj_2584X_Just1</v>
      </c>
      <c r="S282" s="73">
        <v>45369</v>
      </c>
      <c r="T282" s="74"/>
      <c r="U282" s="75"/>
      <c r="V282" s="75"/>
      <c r="W282" s="63"/>
      <c r="X282" s="63"/>
      <c r="Y282" s="63"/>
      <c r="Z282" s="63"/>
      <c r="AA282" s="63"/>
      <c r="AB282" s="63"/>
      <c r="AC282" s="63"/>
      <c r="AD282" s="63"/>
      <c r="AE282" s="63"/>
      <c r="AF282" s="63"/>
      <c r="AG282" s="63"/>
    </row>
    <row r="283" spans="1:33" x14ac:dyDescent="0.25">
      <c r="A283" s="62"/>
      <c r="B283" s="63" t="s">
        <v>32</v>
      </c>
      <c r="C283" s="63"/>
      <c r="D283" s="64" t="s">
        <v>353</v>
      </c>
      <c r="E283" s="65">
        <v>263</v>
      </c>
      <c r="F283" s="66">
        <v>45012</v>
      </c>
      <c r="G283" s="66">
        <v>45169</v>
      </c>
      <c r="H283" s="67" t="s">
        <v>40</v>
      </c>
      <c r="I283" s="68" t="str">
        <f>_xlfn.IFNA(VLOOKUP($H283,[1]Répertoire!$A$2:$G$104,2,FALSE),"")</f>
        <v xml:space="preserve">Notre-Dame Enclos             </v>
      </c>
      <c r="J283" s="68" t="str">
        <f>_xlfn.IFNA(VLOOKUP($H283,[1]Répertoire!$A$2:$G$104,6,FALSE),"")</f>
        <v xml:space="preserve">ST OMER                   </v>
      </c>
      <c r="K283" s="68" t="str">
        <f>_xlfn.IFNA(VLOOKUP($H283,[1]Répertoire!$A$2:$G$104,7,FALSE),"")</f>
        <v>ce.0622584X@ac-lille.fr</v>
      </c>
      <c r="L283" s="69" t="s">
        <v>9</v>
      </c>
      <c r="M283" s="69" t="s">
        <v>57</v>
      </c>
      <c r="N283" s="69" t="e">
        <f t="shared" si="34"/>
        <v>#VALUE!</v>
      </c>
      <c r="O283" s="70">
        <f t="shared" ca="1" si="35"/>
        <v>0</v>
      </c>
      <c r="P283" s="71" t="str">
        <f t="shared" ca="1" si="36"/>
        <v>-</v>
      </c>
      <c r="Q283" s="71"/>
      <c r="R283" s="72" t="str">
        <f t="shared" si="37"/>
        <v>_03.jj-08.jj_2584X_Just</v>
      </c>
      <c r="S283" s="73">
        <v>45370</v>
      </c>
      <c r="T283" s="74"/>
      <c r="U283" s="75"/>
      <c r="V283" s="75"/>
      <c r="W283" s="63"/>
      <c r="X283" s="63"/>
      <c r="Y283" s="63"/>
      <c r="Z283" s="63"/>
      <c r="AA283" s="63"/>
      <c r="AB283" s="63"/>
      <c r="AC283" s="63"/>
      <c r="AD283" s="63"/>
      <c r="AE283" s="63"/>
      <c r="AF283" s="63"/>
      <c r="AG283" s="63"/>
    </row>
    <row r="284" spans="1:33" x14ac:dyDescent="0.25">
      <c r="A284" s="62"/>
      <c r="B284" s="63" t="s">
        <v>32</v>
      </c>
      <c r="C284" s="63"/>
      <c r="D284" s="64" t="s">
        <v>354</v>
      </c>
      <c r="E284" s="65">
        <v>264</v>
      </c>
      <c r="F284" s="66">
        <v>45012</v>
      </c>
      <c r="G284" s="66">
        <v>45169</v>
      </c>
      <c r="H284" s="67" t="s">
        <v>40</v>
      </c>
      <c r="I284" s="68" t="str">
        <f>_xlfn.IFNA(VLOOKUP($H284,[1]Répertoire!$A$2:$G$104,2,FALSE),"")</f>
        <v xml:space="preserve">Notre-Dame Enclos             </v>
      </c>
      <c r="J284" s="68" t="str">
        <f>_xlfn.IFNA(VLOOKUP($H284,[1]Répertoire!$A$2:$G$104,6,FALSE),"")</f>
        <v xml:space="preserve">ST OMER                   </v>
      </c>
      <c r="K284" s="68" t="str">
        <f>_xlfn.IFNA(VLOOKUP($H284,[1]Répertoire!$A$2:$G$104,7,FALSE),"")</f>
        <v>ce.0622584X@ac-lille.fr</v>
      </c>
      <c r="L284" s="69" t="s">
        <v>9</v>
      </c>
      <c r="M284" s="69" t="s">
        <v>57</v>
      </c>
      <c r="N284" s="69" t="e">
        <f t="shared" si="34"/>
        <v>#VALUE!</v>
      </c>
      <c r="O284" s="70">
        <f t="shared" ca="1" si="35"/>
        <v>0</v>
      </c>
      <c r="P284" s="71" t="str">
        <f t="shared" ca="1" si="36"/>
        <v>-</v>
      </c>
      <c r="Q284" s="71"/>
      <c r="R284" s="72" t="str">
        <f t="shared" si="37"/>
        <v>_03.jj-08.jj_2584X_Just1</v>
      </c>
      <c r="S284" s="73">
        <v>45371</v>
      </c>
      <c r="T284" s="74"/>
      <c r="U284" s="75"/>
      <c r="V284" s="75"/>
      <c r="W284" s="63"/>
      <c r="X284" s="63"/>
      <c r="Y284" s="63"/>
      <c r="Z284" s="63"/>
      <c r="AA284" s="63"/>
      <c r="AB284" s="63"/>
      <c r="AC284" s="63"/>
      <c r="AD284" s="63"/>
      <c r="AE284" s="63"/>
      <c r="AF284" s="63"/>
      <c r="AG284" s="63"/>
    </row>
    <row r="285" spans="1:33" x14ac:dyDescent="0.25">
      <c r="A285" s="62"/>
      <c r="B285" s="63" t="s">
        <v>32</v>
      </c>
      <c r="C285" s="63"/>
      <c r="D285" s="64" t="s">
        <v>355</v>
      </c>
      <c r="E285" s="65">
        <v>265</v>
      </c>
      <c r="F285" s="66">
        <v>45012</v>
      </c>
      <c r="G285" s="66">
        <v>45169</v>
      </c>
      <c r="H285" s="67" t="s">
        <v>40</v>
      </c>
      <c r="I285" s="68" t="str">
        <f>_xlfn.IFNA(VLOOKUP($H285,[1]Répertoire!$A$2:$G$104,2,FALSE),"")</f>
        <v xml:space="preserve">Notre-Dame Enclos             </v>
      </c>
      <c r="J285" s="68" t="str">
        <f>_xlfn.IFNA(VLOOKUP($H285,[1]Répertoire!$A$2:$G$104,6,FALSE),"")</f>
        <v xml:space="preserve">ST OMER                   </v>
      </c>
      <c r="K285" s="68" t="str">
        <f>_xlfn.IFNA(VLOOKUP($H285,[1]Répertoire!$A$2:$G$104,7,FALSE),"")</f>
        <v>ce.0622584X@ac-lille.fr</v>
      </c>
      <c r="L285" s="69" t="s">
        <v>9</v>
      </c>
      <c r="M285" s="69" t="s">
        <v>57</v>
      </c>
      <c r="N285" s="69" t="e">
        <f t="shared" si="34"/>
        <v>#VALUE!</v>
      </c>
      <c r="O285" s="70">
        <f t="shared" ca="1" si="35"/>
        <v>0</v>
      </c>
      <c r="P285" s="71" t="str">
        <f t="shared" ca="1" si="36"/>
        <v>-</v>
      </c>
      <c r="Q285" s="71"/>
      <c r="R285" s="72" t="str">
        <f t="shared" si="37"/>
        <v>_03.jj-08.jj_2584X_Just</v>
      </c>
      <c r="S285" s="73">
        <v>45372</v>
      </c>
      <c r="T285" s="74"/>
      <c r="U285" s="75"/>
      <c r="V285" s="75"/>
      <c r="W285" s="63"/>
      <c r="X285" s="63"/>
      <c r="Y285" s="63"/>
      <c r="Z285" s="63"/>
      <c r="AA285" s="63"/>
      <c r="AB285" s="63"/>
      <c r="AC285" s="63"/>
      <c r="AD285" s="63"/>
      <c r="AE285" s="63"/>
      <c r="AF285" s="63"/>
      <c r="AG285" s="63"/>
    </row>
    <row r="286" spans="1:33" x14ac:dyDescent="0.25">
      <c r="A286" s="62"/>
      <c r="B286" s="63" t="s">
        <v>32</v>
      </c>
      <c r="C286" s="63"/>
      <c r="D286" s="64" t="s">
        <v>356</v>
      </c>
      <c r="E286" s="65">
        <v>266</v>
      </c>
      <c r="F286" s="66">
        <v>45012</v>
      </c>
      <c r="G286" s="66">
        <v>45169</v>
      </c>
      <c r="H286" s="67" t="s">
        <v>40</v>
      </c>
      <c r="I286" s="68" t="str">
        <f>_xlfn.IFNA(VLOOKUP($H286,[1]Répertoire!$A$2:$G$104,2,FALSE),"")</f>
        <v xml:space="preserve">Notre-Dame Enclos             </v>
      </c>
      <c r="J286" s="68" t="str">
        <f>_xlfn.IFNA(VLOOKUP($H286,[1]Répertoire!$A$2:$G$104,6,FALSE),"")</f>
        <v xml:space="preserve">ST OMER                   </v>
      </c>
      <c r="K286" s="68" t="str">
        <f>_xlfn.IFNA(VLOOKUP($H286,[1]Répertoire!$A$2:$G$104,7,FALSE),"")</f>
        <v>ce.0622584X@ac-lille.fr</v>
      </c>
      <c r="L286" s="69" t="s">
        <v>9</v>
      </c>
      <c r="M286" s="69" t="s">
        <v>57</v>
      </c>
      <c r="N286" s="69" t="e">
        <f t="shared" si="34"/>
        <v>#VALUE!</v>
      </c>
      <c r="O286" s="70">
        <f t="shared" ca="1" si="35"/>
        <v>0</v>
      </c>
      <c r="P286" s="71" t="str">
        <f t="shared" ca="1" si="36"/>
        <v>-</v>
      </c>
      <c r="Q286" s="71"/>
      <c r="R286" s="72" t="str">
        <f t="shared" si="37"/>
        <v>_03.jj-08.jj_2584X_Just1</v>
      </c>
      <c r="S286" s="73">
        <v>45373</v>
      </c>
      <c r="T286" s="74"/>
      <c r="U286" s="75"/>
      <c r="V286" s="75"/>
      <c r="W286" s="63"/>
      <c r="X286" s="63"/>
      <c r="Y286" s="63"/>
      <c r="Z286" s="63"/>
      <c r="AA286" s="63"/>
      <c r="AB286" s="63"/>
      <c r="AC286" s="63"/>
      <c r="AD286" s="63"/>
      <c r="AE286" s="63"/>
      <c r="AF286" s="63"/>
      <c r="AG286" s="63"/>
    </row>
    <row r="287" spans="1:33" x14ac:dyDescent="0.25">
      <c r="A287" s="62"/>
      <c r="B287" s="63" t="s">
        <v>32</v>
      </c>
      <c r="C287" s="63"/>
      <c r="D287" s="64" t="s">
        <v>357</v>
      </c>
      <c r="E287" s="65">
        <v>267</v>
      </c>
      <c r="F287" s="66">
        <v>45012</v>
      </c>
      <c r="G287" s="66">
        <v>45169</v>
      </c>
      <c r="H287" s="67" t="s">
        <v>40</v>
      </c>
      <c r="I287" s="68" t="str">
        <f>_xlfn.IFNA(VLOOKUP($H287,[1]Répertoire!$A$2:$G$104,2,FALSE),"")</f>
        <v xml:space="preserve">Notre-Dame Enclos             </v>
      </c>
      <c r="J287" s="68" t="str">
        <f>_xlfn.IFNA(VLOOKUP($H287,[1]Répertoire!$A$2:$G$104,6,FALSE),"")</f>
        <v xml:space="preserve">ST OMER                   </v>
      </c>
      <c r="K287" s="68" t="str">
        <f>_xlfn.IFNA(VLOOKUP($H287,[1]Répertoire!$A$2:$G$104,7,FALSE),"")</f>
        <v>ce.0622584X@ac-lille.fr</v>
      </c>
      <c r="L287" s="69" t="s">
        <v>9</v>
      </c>
      <c r="M287" s="69" t="s">
        <v>57</v>
      </c>
      <c r="N287" s="69" t="e">
        <f t="shared" si="34"/>
        <v>#VALUE!</v>
      </c>
      <c r="O287" s="70">
        <f t="shared" ca="1" si="35"/>
        <v>0</v>
      </c>
      <c r="P287" s="71" t="str">
        <f t="shared" ca="1" si="36"/>
        <v>-</v>
      </c>
      <c r="Q287" s="71"/>
      <c r="R287" s="72" t="str">
        <f t="shared" si="37"/>
        <v>_03.jj-08.jj_2584X_Just</v>
      </c>
      <c r="S287" s="73">
        <v>45374</v>
      </c>
      <c r="T287" s="74"/>
      <c r="U287" s="75"/>
      <c r="V287" s="75"/>
      <c r="W287" s="63"/>
      <c r="X287" s="63"/>
      <c r="Y287" s="63"/>
      <c r="Z287" s="63"/>
      <c r="AA287" s="63"/>
      <c r="AB287" s="63"/>
      <c r="AC287" s="63"/>
      <c r="AD287" s="63"/>
      <c r="AE287" s="63"/>
      <c r="AF287" s="63"/>
      <c r="AG287" s="63"/>
    </row>
    <row r="288" spans="1:33" x14ac:dyDescent="0.25">
      <c r="A288" s="62"/>
      <c r="B288" s="63" t="s">
        <v>32</v>
      </c>
      <c r="C288" s="63"/>
      <c r="D288" s="64" t="s">
        <v>358</v>
      </c>
      <c r="E288" s="65">
        <v>268</v>
      </c>
      <c r="F288" s="66">
        <v>45012</v>
      </c>
      <c r="G288" s="66">
        <v>45169</v>
      </c>
      <c r="H288" s="67" t="s">
        <v>40</v>
      </c>
      <c r="I288" s="68" t="str">
        <f>_xlfn.IFNA(VLOOKUP($H288,[1]Répertoire!$A$2:$G$104,2,FALSE),"")</f>
        <v xml:space="preserve">Notre-Dame Enclos             </v>
      </c>
      <c r="J288" s="68" t="str">
        <f>_xlfn.IFNA(VLOOKUP($H288,[1]Répertoire!$A$2:$G$104,6,FALSE),"")</f>
        <v xml:space="preserve">ST OMER                   </v>
      </c>
      <c r="K288" s="68" t="str">
        <f>_xlfn.IFNA(VLOOKUP($H288,[1]Répertoire!$A$2:$G$104,7,FALSE),"")</f>
        <v>ce.0622584X@ac-lille.fr</v>
      </c>
      <c r="L288" s="69" t="s">
        <v>9</v>
      </c>
      <c r="M288" s="69" t="s">
        <v>57</v>
      </c>
      <c r="N288" s="69" t="e">
        <f t="shared" si="34"/>
        <v>#VALUE!</v>
      </c>
      <c r="O288" s="70">
        <f t="shared" ca="1" si="35"/>
        <v>0</v>
      </c>
      <c r="P288" s="71" t="str">
        <f t="shared" ca="1" si="36"/>
        <v>-</v>
      </c>
      <c r="Q288" s="71"/>
      <c r="R288" s="72" t="str">
        <f t="shared" si="37"/>
        <v>_03.jj-08.jj_2584X_Just1</v>
      </c>
      <c r="S288" s="73">
        <v>45375</v>
      </c>
      <c r="T288" s="74"/>
      <c r="U288" s="75"/>
      <c r="V288" s="75"/>
      <c r="W288" s="63"/>
      <c r="X288" s="63"/>
      <c r="Y288" s="63"/>
      <c r="Z288" s="63"/>
      <c r="AA288" s="63"/>
      <c r="AB288" s="63"/>
      <c r="AC288" s="63"/>
      <c r="AD288" s="63"/>
      <c r="AE288" s="63"/>
      <c r="AF288" s="63"/>
      <c r="AG288" s="63"/>
    </row>
    <row r="289" spans="1:33" x14ac:dyDescent="0.25">
      <c r="A289" s="62"/>
      <c r="B289" s="63" t="s">
        <v>32</v>
      </c>
      <c r="C289" s="63"/>
      <c r="D289" s="64" t="s">
        <v>359</v>
      </c>
      <c r="E289" s="65">
        <v>269</v>
      </c>
      <c r="F289" s="66">
        <v>45012</v>
      </c>
      <c r="G289" s="66">
        <v>45169</v>
      </c>
      <c r="H289" s="67" t="s">
        <v>40</v>
      </c>
      <c r="I289" s="68" t="str">
        <f>_xlfn.IFNA(VLOOKUP($H289,[1]Répertoire!$A$2:$G$104,2,FALSE),"")</f>
        <v xml:space="preserve">Notre-Dame Enclos             </v>
      </c>
      <c r="J289" s="68" t="str">
        <f>_xlfn.IFNA(VLOOKUP($H289,[1]Répertoire!$A$2:$G$104,6,FALSE),"")</f>
        <v xml:space="preserve">ST OMER                   </v>
      </c>
      <c r="K289" s="68" t="str">
        <f>_xlfn.IFNA(VLOOKUP($H289,[1]Répertoire!$A$2:$G$104,7,FALSE),"")</f>
        <v>ce.0622584X@ac-lille.fr</v>
      </c>
      <c r="L289" s="69" t="s">
        <v>9</v>
      </c>
      <c r="M289" s="69" t="s">
        <v>57</v>
      </c>
      <c r="N289" s="69" t="e">
        <f t="shared" si="34"/>
        <v>#VALUE!</v>
      </c>
      <c r="O289" s="70">
        <f t="shared" ca="1" si="35"/>
        <v>0</v>
      </c>
      <c r="P289" s="71" t="str">
        <f t="shared" ca="1" si="36"/>
        <v>-</v>
      </c>
      <c r="Q289" s="71"/>
      <c r="R289" s="72" t="str">
        <f t="shared" si="37"/>
        <v>_03.jj-08.jj_2584X_Just</v>
      </c>
      <c r="S289" s="73">
        <v>45376</v>
      </c>
      <c r="T289" s="74"/>
      <c r="U289" s="75"/>
      <c r="V289" s="75"/>
      <c r="W289" s="63"/>
      <c r="X289" s="63"/>
      <c r="Y289" s="63"/>
      <c r="Z289" s="63"/>
      <c r="AA289" s="63"/>
      <c r="AB289" s="63"/>
      <c r="AC289" s="63"/>
      <c r="AD289" s="63"/>
      <c r="AE289" s="63"/>
      <c r="AF289" s="63"/>
      <c r="AG289" s="63"/>
    </row>
    <row r="290" spans="1:33" x14ac:dyDescent="0.25">
      <c r="A290" s="62"/>
      <c r="B290" s="63" t="s">
        <v>32</v>
      </c>
      <c r="C290" s="63"/>
      <c r="D290" s="64" t="s">
        <v>360</v>
      </c>
      <c r="E290" s="65">
        <v>270</v>
      </c>
      <c r="F290" s="66">
        <v>45012</v>
      </c>
      <c r="G290" s="66">
        <v>45169</v>
      </c>
      <c r="H290" s="67" t="s">
        <v>40</v>
      </c>
      <c r="I290" s="68" t="str">
        <f>_xlfn.IFNA(VLOOKUP($H290,[1]Répertoire!$A$2:$G$104,2,FALSE),"")</f>
        <v xml:space="preserve">Notre-Dame Enclos             </v>
      </c>
      <c r="J290" s="68" t="str">
        <f>_xlfn.IFNA(VLOOKUP($H290,[1]Répertoire!$A$2:$G$104,6,FALSE),"")</f>
        <v xml:space="preserve">ST OMER                   </v>
      </c>
      <c r="K290" s="68" t="str">
        <f>_xlfn.IFNA(VLOOKUP($H290,[1]Répertoire!$A$2:$G$104,7,FALSE),"")</f>
        <v>ce.0622584X@ac-lille.fr</v>
      </c>
      <c r="L290" s="69" t="s">
        <v>9</v>
      </c>
      <c r="M290" s="69" t="s">
        <v>57</v>
      </c>
      <c r="N290" s="69" t="e">
        <f t="shared" si="34"/>
        <v>#VALUE!</v>
      </c>
      <c r="O290" s="70">
        <f t="shared" ca="1" si="35"/>
        <v>0</v>
      </c>
      <c r="P290" s="71" t="str">
        <f t="shared" ca="1" si="36"/>
        <v>-</v>
      </c>
      <c r="Q290" s="71"/>
      <c r="R290" s="72" t="str">
        <f t="shared" si="37"/>
        <v>_03.jj-08.jj_2584X_Just1</v>
      </c>
      <c r="S290" s="73">
        <v>45377</v>
      </c>
      <c r="T290" s="74"/>
      <c r="U290" s="75"/>
      <c r="V290" s="75"/>
      <c r="W290" s="63"/>
      <c r="X290" s="63"/>
      <c r="Y290" s="63"/>
      <c r="Z290" s="63"/>
      <c r="AA290" s="63"/>
      <c r="AB290" s="63"/>
      <c r="AC290" s="63"/>
      <c r="AD290" s="63"/>
      <c r="AE290" s="63"/>
      <c r="AF290" s="63"/>
      <c r="AG290" s="63"/>
    </row>
    <row r="291" spans="1:33" x14ac:dyDescent="0.25">
      <c r="A291" s="62"/>
      <c r="B291" s="63" t="s">
        <v>32</v>
      </c>
      <c r="C291" s="63"/>
      <c r="D291" s="64" t="s">
        <v>361</v>
      </c>
      <c r="E291" s="65">
        <v>271</v>
      </c>
      <c r="F291" s="66">
        <v>45012</v>
      </c>
      <c r="G291" s="66">
        <v>45169</v>
      </c>
      <c r="H291" s="67" t="s">
        <v>40</v>
      </c>
      <c r="I291" s="68" t="str">
        <f>_xlfn.IFNA(VLOOKUP($H291,[1]Répertoire!$A$2:$G$104,2,FALSE),"")</f>
        <v xml:space="preserve">Notre-Dame Enclos             </v>
      </c>
      <c r="J291" s="68" t="str">
        <f>_xlfn.IFNA(VLOOKUP($H291,[1]Répertoire!$A$2:$G$104,6,FALSE),"")</f>
        <v xml:space="preserve">ST OMER                   </v>
      </c>
      <c r="K291" s="68" t="str">
        <f>_xlfn.IFNA(VLOOKUP($H291,[1]Répertoire!$A$2:$G$104,7,FALSE),"")</f>
        <v>ce.0622584X@ac-lille.fr</v>
      </c>
      <c r="L291" s="69" t="s">
        <v>9</v>
      </c>
      <c r="M291" s="69" t="s">
        <v>57</v>
      </c>
      <c r="N291" s="69" t="e">
        <f t="shared" si="34"/>
        <v>#VALUE!</v>
      </c>
      <c r="O291" s="70">
        <f t="shared" ca="1" si="35"/>
        <v>0</v>
      </c>
      <c r="P291" s="71" t="str">
        <f t="shared" ca="1" si="36"/>
        <v>-</v>
      </c>
      <c r="Q291" s="71"/>
      <c r="R291" s="72" t="str">
        <f t="shared" si="37"/>
        <v>_03.jj-08.jj_2584X_Just</v>
      </c>
      <c r="S291" s="73">
        <v>45378</v>
      </c>
      <c r="T291" s="74"/>
      <c r="U291" s="75"/>
      <c r="V291" s="75"/>
      <c r="W291" s="63"/>
      <c r="X291" s="63"/>
      <c r="Y291" s="63"/>
      <c r="Z291" s="63"/>
      <c r="AA291" s="63"/>
      <c r="AB291" s="63"/>
      <c r="AC291" s="63"/>
      <c r="AD291" s="63"/>
      <c r="AE291" s="63"/>
      <c r="AF291" s="63"/>
      <c r="AG291" s="63"/>
    </row>
    <row r="292" spans="1:33" x14ac:dyDescent="0.25">
      <c r="A292" s="62"/>
      <c r="B292" s="63" t="s">
        <v>32</v>
      </c>
      <c r="C292" s="63"/>
      <c r="D292" s="64" t="s">
        <v>362</v>
      </c>
      <c r="E292" s="65">
        <v>272</v>
      </c>
      <c r="F292" s="66">
        <v>45012</v>
      </c>
      <c r="G292" s="66">
        <v>45169</v>
      </c>
      <c r="H292" s="67" t="s">
        <v>40</v>
      </c>
      <c r="I292" s="68" t="str">
        <f>_xlfn.IFNA(VLOOKUP($H292,[1]Répertoire!$A$2:$G$104,2,FALSE),"")</f>
        <v xml:space="preserve">Notre-Dame Enclos             </v>
      </c>
      <c r="J292" s="68" t="str">
        <f>_xlfn.IFNA(VLOOKUP($H292,[1]Répertoire!$A$2:$G$104,6,FALSE),"")</f>
        <v xml:space="preserve">ST OMER                   </v>
      </c>
      <c r="K292" s="68" t="str">
        <f>_xlfn.IFNA(VLOOKUP($H292,[1]Répertoire!$A$2:$G$104,7,FALSE),"")</f>
        <v>ce.0622584X@ac-lille.fr</v>
      </c>
      <c r="L292" s="69" t="s">
        <v>9</v>
      </c>
      <c r="M292" s="69" t="s">
        <v>57</v>
      </c>
      <c r="N292" s="69" t="e">
        <f t="shared" si="34"/>
        <v>#VALUE!</v>
      </c>
      <c r="O292" s="70">
        <f t="shared" ca="1" si="35"/>
        <v>0</v>
      </c>
      <c r="P292" s="71" t="str">
        <f t="shared" ca="1" si="36"/>
        <v>-</v>
      </c>
      <c r="Q292" s="71"/>
      <c r="R292" s="72" t="str">
        <f t="shared" si="37"/>
        <v>_03.jj-08.jj_2584X_Just1</v>
      </c>
      <c r="S292" s="73">
        <v>45379</v>
      </c>
      <c r="T292" s="74"/>
      <c r="U292" s="75"/>
      <c r="V292" s="75"/>
      <c r="W292" s="63"/>
      <c r="X292" s="63"/>
      <c r="Y292" s="63"/>
      <c r="Z292" s="63"/>
      <c r="AA292" s="63"/>
      <c r="AB292" s="63"/>
      <c r="AC292" s="63"/>
      <c r="AD292" s="63"/>
      <c r="AE292" s="63"/>
      <c r="AF292" s="63"/>
      <c r="AG292" s="63"/>
    </row>
    <row r="293" spans="1:33" x14ac:dyDescent="0.25">
      <c r="A293" s="62"/>
      <c r="B293" s="63" t="s">
        <v>32</v>
      </c>
      <c r="C293" s="63"/>
      <c r="D293" s="64" t="s">
        <v>363</v>
      </c>
      <c r="E293" s="65">
        <v>273</v>
      </c>
      <c r="F293" s="66">
        <v>45012</v>
      </c>
      <c r="G293" s="66">
        <v>45169</v>
      </c>
      <c r="H293" s="67" t="s">
        <v>40</v>
      </c>
      <c r="I293" s="68" t="str">
        <f>_xlfn.IFNA(VLOOKUP($H293,[1]Répertoire!$A$2:$G$104,2,FALSE),"")</f>
        <v xml:space="preserve">Notre-Dame Enclos             </v>
      </c>
      <c r="J293" s="68" t="str">
        <f>_xlfn.IFNA(VLOOKUP($H293,[1]Répertoire!$A$2:$G$104,6,FALSE),"")</f>
        <v xml:space="preserve">ST OMER                   </v>
      </c>
      <c r="K293" s="68" t="str">
        <f>_xlfn.IFNA(VLOOKUP($H293,[1]Répertoire!$A$2:$G$104,7,FALSE),"")</f>
        <v>ce.0622584X@ac-lille.fr</v>
      </c>
      <c r="L293" s="69" t="s">
        <v>9</v>
      </c>
      <c r="M293" s="69" t="s">
        <v>57</v>
      </c>
      <c r="N293" s="69" t="e">
        <f t="shared" si="34"/>
        <v>#VALUE!</v>
      </c>
      <c r="O293" s="70">
        <f t="shared" ca="1" si="35"/>
        <v>0</v>
      </c>
      <c r="P293" s="71" t="str">
        <f t="shared" ca="1" si="36"/>
        <v>-</v>
      </c>
      <c r="Q293" s="71"/>
      <c r="R293" s="72" t="str">
        <f t="shared" si="37"/>
        <v>_03.jj-08.jj_2584X_Just</v>
      </c>
      <c r="S293" s="73">
        <v>45380</v>
      </c>
      <c r="T293" s="74"/>
      <c r="U293" s="75"/>
      <c r="V293" s="75"/>
      <c r="W293" s="63"/>
      <c r="X293" s="63"/>
      <c r="Y293" s="63"/>
      <c r="Z293" s="63"/>
      <c r="AA293" s="63"/>
      <c r="AB293" s="63"/>
      <c r="AC293" s="63"/>
      <c r="AD293" s="63"/>
      <c r="AE293" s="63"/>
      <c r="AF293" s="63"/>
      <c r="AG293" s="63"/>
    </row>
    <row r="294" spans="1:33" x14ac:dyDescent="0.25">
      <c r="A294" s="62"/>
      <c r="B294" s="63" t="s">
        <v>32</v>
      </c>
      <c r="C294" s="63"/>
      <c r="D294" s="64" t="s">
        <v>364</v>
      </c>
      <c r="E294" s="65">
        <v>274</v>
      </c>
      <c r="F294" s="66">
        <v>45012</v>
      </c>
      <c r="G294" s="66">
        <v>45169</v>
      </c>
      <c r="H294" s="67" t="s">
        <v>40</v>
      </c>
      <c r="I294" s="68" t="str">
        <f>_xlfn.IFNA(VLOOKUP($H294,[1]Répertoire!$A$2:$G$104,2,FALSE),"")</f>
        <v xml:space="preserve">Notre-Dame Enclos             </v>
      </c>
      <c r="J294" s="68" t="str">
        <f>_xlfn.IFNA(VLOOKUP($H294,[1]Répertoire!$A$2:$G$104,6,FALSE),"")</f>
        <v xml:space="preserve">ST OMER                   </v>
      </c>
      <c r="K294" s="68" t="str">
        <f>_xlfn.IFNA(VLOOKUP($H294,[1]Répertoire!$A$2:$G$104,7,FALSE),"")</f>
        <v>ce.0622584X@ac-lille.fr</v>
      </c>
      <c r="L294" s="69" t="s">
        <v>9</v>
      </c>
      <c r="M294" s="69" t="s">
        <v>57</v>
      </c>
      <c r="N294" s="69" t="e">
        <f t="shared" si="34"/>
        <v>#VALUE!</v>
      </c>
      <c r="O294" s="70">
        <f t="shared" ca="1" si="35"/>
        <v>0</v>
      </c>
      <c r="P294" s="71" t="str">
        <f t="shared" ca="1" si="36"/>
        <v>-</v>
      </c>
      <c r="Q294" s="71"/>
      <c r="R294" s="72" t="str">
        <f t="shared" si="37"/>
        <v>_03.jj-08.jj_2584X_Just1</v>
      </c>
      <c r="S294" s="73">
        <v>45381</v>
      </c>
      <c r="T294" s="74"/>
      <c r="U294" s="75"/>
      <c r="V294" s="75"/>
      <c r="W294" s="63"/>
      <c r="X294" s="63"/>
      <c r="Y294" s="63"/>
      <c r="Z294" s="63"/>
      <c r="AA294" s="63"/>
      <c r="AB294" s="63"/>
      <c r="AC294" s="63"/>
      <c r="AD294" s="63"/>
      <c r="AE294" s="63"/>
      <c r="AF294" s="63"/>
      <c r="AG294" s="63"/>
    </row>
    <row r="295" spans="1:33" x14ac:dyDescent="0.25">
      <c r="A295" s="62"/>
      <c r="B295" s="63" t="s">
        <v>32</v>
      </c>
      <c r="C295" s="63"/>
      <c r="D295" s="64" t="s">
        <v>365</v>
      </c>
      <c r="E295" s="65">
        <v>275</v>
      </c>
      <c r="F295" s="66">
        <v>45012</v>
      </c>
      <c r="G295" s="66">
        <v>45169</v>
      </c>
      <c r="H295" s="67" t="s">
        <v>40</v>
      </c>
      <c r="I295" s="68" t="str">
        <f>_xlfn.IFNA(VLOOKUP($H295,[1]Répertoire!$A$2:$G$104,2,FALSE),"")</f>
        <v xml:space="preserve">Notre-Dame Enclos             </v>
      </c>
      <c r="J295" s="68" t="str">
        <f>_xlfn.IFNA(VLOOKUP($H295,[1]Répertoire!$A$2:$G$104,6,FALSE),"")</f>
        <v xml:space="preserve">ST OMER                   </v>
      </c>
      <c r="K295" s="68" t="str">
        <f>_xlfn.IFNA(VLOOKUP($H295,[1]Répertoire!$A$2:$G$104,7,FALSE),"")</f>
        <v>ce.0622584X@ac-lille.fr</v>
      </c>
      <c r="L295" s="69" t="s">
        <v>9</v>
      </c>
      <c r="M295" s="69" t="s">
        <v>57</v>
      </c>
      <c r="N295" s="69" t="e">
        <f t="shared" si="34"/>
        <v>#VALUE!</v>
      </c>
      <c r="O295" s="70">
        <f t="shared" ca="1" si="35"/>
        <v>0</v>
      </c>
      <c r="P295" s="71" t="str">
        <f t="shared" ca="1" si="36"/>
        <v>-</v>
      </c>
      <c r="Q295" s="71"/>
      <c r="R295" s="72" t="str">
        <f t="shared" si="37"/>
        <v>_03.jj-08.jj_2584X_Just</v>
      </c>
      <c r="S295" s="73">
        <v>45382</v>
      </c>
      <c r="T295" s="74"/>
      <c r="U295" s="75"/>
      <c r="V295" s="75"/>
      <c r="W295" s="63"/>
      <c r="X295" s="63"/>
      <c r="Y295" s="63"/>
      <c r="Z295" s="63"/>
      <c r="AA295" s="63"/>
      <c r="AB295" s="63"/>
      <c r="AC295" s="63"/>
      <c r="AD295" s="63"/>
      <c r="AE295" s="63"/>
      <c r="AF295" s="63"/>
      <c r="AG295" s="63"/>
    </row>
    <row r="296" spans="1:33" x14ac:dyDescent="0.25">
      <c r="A296" s="62"/>
      <c r="B296" s="63" t="s">
        <v>32</v>
      </c>
      <c r="C296" s="63"/>
      <c r="D296" s="64" t="s">
        <v>366</v>
      </c>
      <c r="E296" s="65">
        <v>276</v>
      </c>
      <c r="F296" s="66">
        <v>45012</v>
      </c>
      <c r="G296" s="66">
        <v>45169</v>
      </c>
      <c r="H296" s="67" t="s">
        <v>40</v>
      </c>
      <c r="I296" s="68" t="str">
        <f>_xlfn.IFNA(VLOOKUP($H296,[1]Répertoire!$A$2:$G$104,2,FALSE),"")</f>
        <v xml:space="preserve">Notre-Dame Enclos             </v>
      </c>
      <c r="J296" s="68" t="str">
        <f>_xlfn.IFNA(VLOOKUP($H296,[1]Répertoire!$A$2:$G$104,6,FALSE),"")</f>
        <v xml:space="preserve">ST OMER                   </v>
      </c>
      <c r="K296" s="68" t="str">
        <f>_xlfn.IFNA(VLOOKUP($H296,[1]Répertoire!$A$2:$G$104,7,FALSE),"")</f>
        <v>ce.0622584X@ac-lille.fr</v>
      </c>
      <c r="L296" s="69" t="s">
        <v>9</v>
      </c>
      <c r="M296" s="69" t="s">
        <v>57</v>
      </c>
      <c r="N296" s="69" t="e">
        <f t="shared" si="34"/>
        <v>#VALUE!</v>
      </c>
      <c r="O296" s="70">
        <f t="shared" ca="1" si="35"/>
        <v>0</v>
      </c>
      <c r="P296" s="71" t="str">
        <f t="shared" ca="1" si="36"/>
        <v>-</v>
      </c>
      <c r="Q296" s="71"/>
      <c r="R296" s="72" t="str">
        <f t="shared" si="37"/>
        <v>_03.jj-08.jj_2584X_Just1</v>
      </c>
      <c r="S296" s="73">
        <v>45383</v>
      </c>
      <c r="T296" s="74"/>
      <c r="U296" s="75"/>
      <c r="V296" s="75"/>
      <c r="W296" s="63"/>
      <c r="X296" s="63"/>
      <c r="Y296" s="63"/>
      <c r="Z296" s="63"/>
      <c r="AA296" s="63"/>
      <c r="AB296" s="63"/>
      <c r="AC296" s="63"/>
      <c r="AD296" s="63"/>
      <c r="AE296" s="63"/>
      <c r="AF296" s="63"/>
      <c r="AG296" s="63"/>
    </row>
    <row r="297" spans="1:33" x14ac:dyDescent="0.25">
      <c r="A297" s="62"/>
      <c r="B297" s="63" t="s">
        <v>32</v>
      </c>
      <c r="C297" s="63"/>
      <c r="D297" s="64" t="s">
        <v>367</v>
      </c>
      <c r="E297" s="65">
        <v>277</v>
      </c>
      <c r="F297" s="66">
        <v>45012</v>
      </c>
      <c r="G297" s="66">
        <v>45169</v>
      </c>
      <c r="H297" s="67" t="s">
        <v>40</v>
      </c>
      <c r="I297" s="68" t="str">
        <f>_xlfn.IFNA(VLOOKUP($H297,[1]Répertoire!$A$2:$G$104,2,FALSE),"")</f>
        <v xml:space="preserve">Notre-Dame Enclos             </v>
      </c>
      <c r="J297" s="68" t="str">
        <f>_xlfn.IFNA(VLOOKUP($H297,[1]Répertoire!$A$2:$G$104,6,FALSE),"")</f>
        <v xml:space="preserve">ST OMER                   </v>
      </c>
      <c r="K297" s="68" t="str">
        <f>_xlfn.IFNA(VLOOKUP($H297,[1]Répertoire!$A$2:$G$104,7,FALSE),"")</f>
        <v>ce.0622584X@ac-lille.fr</v>
      </c>
      <c r="L297" s="69" t="s">
        <v>9</v>
      </c>
      <c r="M297" s="69" t="s">
        <v>57</v>
      </c>
      <c r="N297" s="69" t="e">
        <f t="shared" si="34"/>
        <v>#VALUE!</v>
      </c>
      <c r="O297" s="70">
        <f t="shared" ca="1" si="35"/>
        <v>0</v>
      </c>
      <c r="P297" s="71" t="str">
        <f t="shared" ca="1" si="36"/>
        <v>-</v>
      </c>
      <c r="Q297" s="71"/>
      <c r="R297" s="72" t="str">
        <f t="shared" si="37"/>
        <v>_03.jj-08.jj_2584X_Just</v>
      </c>
      <c r="S297" s="73">
        <v>45384</v>
      </c>
      <c r="T297" s="74"/>
      <c r="U297" s="75"/>
      <c r="V297" s="75"/>
      <c r="W297" s="63"/>
      <c r="X297" s="63"/>
      <c r="Y297" s="63"/>
      <c r="Z297" s="63"/>
      <c r="AA297" s="63"/>
      <c r="AB297" s="63"/>
      <c r="AC297" s="63"/>
      <c r="AD297" s="63"/>
      <c r="AE297" s="63"/>
      <c r="AF297" s="63"/>
      <c r="AG297" s="63"/>
    </row>
    <row r="298" spans="1:33" x14ac:dyDescent="0.25">
      <c r="A298" s="62"/>
      <c r="B298" s="63" t="s">
        <v>32</v>
      </c>
      <c r="C298" s="63"/>
      <c r="D298" s="64" t="s">
        <v>368</v>
      </c>
      <c r="E298" s="65">
        <v>278</v>
      </c>
      <c r="F298" s="66">
        <v>45012</v>
      </c>
      <c r="G298" s="66">
        <v>45169</v>
      </c>
      <c r="H298" s="67" t="s">
        <v>40</v>
      </c>
      <c r="I298" s="68" t="str">
        <f>_xlfn.IFNA(VLOOKUP($H298,[1]Répertoire!$A$2:$G$104,2,FALSE),"")</f>
        <v xml:space="preserve">Notre-Dame Enclos             </v>
      </c>
      <c r="J298" s="68" t="str">
        <f>_xlfn.IFNA(VLOOKUP($H298,[1]Répertoire!$A$2:$G$104,6,FALSE),"")</f>
        <v xml:space="preserve">ST OMER                   </v>
      </c>
      <c r="K298" s="68" t="str">
        <f>_xlfn.IFNA(VLOOKUP($H298,[1]Répertoire!$A$2:$G$104,7,FALSE),"")</f>
        <v>ce.0622584X@ac-lille.fr</v>
      </c>
      <c r="L298" s="69" t="s">
        <v>9</v>
      </c>
      <c r="M298" s="69" t="s">
        <v>57</v>
      </c>
      <c r="N298" s="69" t="e">
        <f t="shared" si="34"/>
        <v>#VALUE!</v>
      </c>
      <c r="O298" s="70">
        <f t="shared" ca="1" si="35"/>
        <v>0</v>
      </c>
      <c r="P298" s="71" t="str">
        <f t="shared" ca="1" si="36"/>
        <v>-</v>
      </c>
      <c r="Q298" s="71"/>
      <c r="R298" s="72" t="str">
        <f t="shared" si="37"/>
        <v>_03.jj-08.jj_2584X_Just1</v>
      </c>
      <c r="S298" s="73">
        <v>45385</v>
      </c>
      <c r="T298" s="74"/>
      <c r="U298" s="75"/>
      <c r="V298" s="75"/>
      <c r="W298" s="63"/>
      <c r="X298" s="63"/>
      <c r="Y298" s="63"/>
      <c r="Z298" s="63"/>
      <c r="AA298" s="63"/>
      <c r="AB298" s="63"/>
      <c r="AC298" s="63"/>
      <c r="AD298" s="63"/>
      <c r="AE298" s="63"/>
      <c r="AF298" s="63"/>
      <c r="AG298" s="63"/>
    </row>
    <row r="299" spans="1:33" x14ac:dyDescent="0.25">
      <c r="A299" s="62"/>
      <c r="B299" s="63" t="s">
        <v>32</v>
      </c>
      <c r="C299" s="63"/>
      <c r="D299" s="64" t="s">
        <v>369</v>
      </c>
      <c r="E299" s="65">
        <v>279</v>
      </c>
      <c r="F299" s="66">
        <v>45012</v>
      </c>
      <c r="G299" s="66">
        <v>45169</v>
      </c>
      <c r="H299" s="67" t="s">
        <v>40</v>
      </c>
      <c r="I299" s="68" t="str">
        <f>_xlfn.IFNA(VLOOKUP($H299,[1]Répertoire!$A$2:$G$104,2,FALSE),"")</f>
        <v xml:space="preserve">Notre-Dame Enclos             </v>
      </c>
      <c r="J299" s="68" t="str">
        <f>_xlfn.IFNA(VLOOKUP($H299,[1]Répertoire!$A$2:$G$104,6,FALSE),"")</f>
        <v xml:space="preserve">ST OMER                   </v>
      </c>
      <c r="K299" s="68" t="str">
        <f>_xlfn.IFNA(VLOOKUP($H299,[1]Répertoire!$A$2:$G$104,7,FALSE),"")</f>
        <v>ce.0622584X@ac-lille.fr</v>
      </c>
      <c r="L299" s="69" t="s">
        <v>9</v>
      </c>
      <c r="M299" s="69" t="s">
        <v>57</v>
      </c>
      <c r="N299" s="69" t="e">
        <f t="shared" si="34"/>
        <v>#VALUE!</v>
      </c>
      <c r="O299" s="70">
        <f t="shared" ca="1" si="35"/>
        <v>0</v>
      </c>
      <c r="P299" s="71" t="str">
        <f t="shared" ca="1" si="36"/>
        <v>-</v>
      </c>
      <c r="Q299" s="71"/>
      <c r="R299" s="72" t="str">
        <f t="shared" si="37"/>
        <v>_03.jj-08.jj_2584X_Just</v>
      </c>
      <c r="S299" s="73">
        <v>45386</v>
      </c>
      <c r="T299" s="74"/>
      <c r="U299" s="75"/>
      <c r="V299" s="75"/>
      <c r="W299" s="63"/>
      <c r="X299" s="63"/>
      <c r="Y299" s="63"/>
      <c r="Z299" s="63"/>
      <c r="AA299" s="63"/>
      <c r="AB299" s="63"/>
      <c r="AC299" s="63"/>
      <c r="AD299" s="63"/>
      <c r="AE299" s="63"/>
      <c r="AF299" s="63"/>
      <c r="AG299" s="63"/>
    </row>
    <row r="300" spans="1:33" x14ac:dyDescent="0.25">
      <c r="A300" s="62"/>
      <c r="B300" s="63" t="s">
        <v>32</v>
      </c>
      <c r="C300" s="63"/>
      <c r="D300" s="64" t="s">
        <v>370</v>
      </c>
      <c r="E300" s="65">
        <v>280</v>
      </c>
      <c r="F300" s="66">
        <v>45012</v>
      </c>
      <c r="G300" s="66">
        <v>45169</v>
      </c>
      <c r="H300" s="67" t="s">
        <v>40</v>
      </c>
      <c r="I300" s="68" t="str">
        <f>_xlfn.IFNA(VLOOKUP($H300,[1]Répertoire!$A$2:$G$104,2,FALSE),"")</f>
        <v xml:space="preserve">Notre-Dame Enclos             </v>
      </c>
      <c r="J300" s="68" t="str">
        <f>_xlfn.IFNA(VLOOKUP($H300,[1]Répertoire!$A$2:$G$104,6,FALSE),"")</f>
        <v xml:space="preserve">ST OMER                   </v>
      </c>
      <c r="K300" s="68" t="str">
        <f>_xlfn.IFNA(VLOOKUP($H300,[1]Répertoire!$A$2:$G$104,7,FALSE),"")</f>
        <v>ce.0622584X@ac-lille.fr</v>
      </c>
      <c r="L300" s="69" t="s">
        <v>9</v>
      </c>
      <c r="M300" s="69" t="s">
        <v>57</v>
      </c>
      <c r="N300" s="69" t="e">
        <f t="shared" si="34"/>
        <v>#VALUE!</v>
      </c>
      <c r="O300" s="70">
        <f t="shared" ca="1" si="35"/>
        <v>0</v>
      </c>
      <c r="P300" s="71" t="str">
        <f t="shared" ca="1" si="36"/>
        <v>-</v>
      </c>
      <c r="Q300" s="71"/>
      <c r="R300" s="72" t="str">
        <f t="shared" si="37"/>
        <v>_03.jj-08.jj_2584X_Just1</v>
      </c>
      <c r="S300" s="73">
        <v>45387</v>
      </c>
      <c r="T300" s="74"/>
      <c r="U300" s="75"/>
      <c r="V300" s="75"/>
      <c r="W300" s="63"/>
      <c r="X300" s="63"/>
      <c r="Y300" s="63"/>
      <c r="Z300" s="63"/>
      <c r="AA300" s="63"/>
      <c r="AB300" s="63"/>
      <c r="AC300" s="63"/>
      <c r="AD300" s="63"/>
      <c r="AE300" s="63"/>
      <c r="AF300" s="63"/>
      <c r="AG300" s="63"/>
    </row>
    <row r="301" spans="1:33" x14ac:dyDescent="0.25">
      <c r="A301" s="62"/>
      <c r="B301" s="63" t="s">
        <v>32</v>
      </c>
      <c r="C301" s="63"/>
      <c r="D301" s="64" t="s">
        <v>371</v>
      </c>
      <c r="E301" s="65">
        <v>281</v>
      </c>
      <c r="F301" s="66">
        <v>45012</v>
      </c>
      <c r="G301" s="66">
        <v>45169</v>
      </c>
      <c r="H301" s="67" t="s">
        <v>40</v>
      </c>
      <c r="I301" s="68" t="str">
        <f>_xlfn.IFNA(VLOOKUP($H301,[1]Répertoire!$A$2:$G$104,2,FALSE),"")</f>
        <v xml:space="preserve">Notre-Dame Enclos             </v>
      </c>
      <c r="J301" s="68" t="str">
        <f>_xlfn.IFNA(VLOOKUP($H301,[1]Répertoire!$A$2:$G$104,6,FALSE),"")</f>
        <v xml:space="preserve">ST OMER                   </v>
      </c>
      <c r="K301" s="68" t="str">
        <f>_xlfn.IFNA(VLOOKUP($H301,[1]Répertoire!$A$2:$G$104,7,FALSE),"")</f>
        <v>ce.0622584X@ac-lille.fr</v>
      </c>
      <c r="L301" s="69" t="s">
        <v>9</v>
      </c>
      <c r="M301" s="69" t="s">
        <v>57</v>
      </c>
      <c r="N301" s="69" t="e">
        <f t="shared" si="34"/>
        <v>#VALUE!</v>
      </c>
      <c r="O301" s="70">
        <f t="shared" ca="1" si="35"/>
        <v>0</v>
      </c>
      <c r="P301" s="71" t="str">
        <f t="shared" ca="1" si="36"/>
        <v>-</v>
      </c>
      <c r="Q301" s="71"/>
      <c r="R301" s="72" t="str">
        <f t="shared" si="37"/>
        <v>_03.jj-08.jj_2584X_Just</v>
      </c>
      <c r="S301" s="73">
        <v>45388</v>
      </c>
      <c r="T301" s="74"/>
      <c r="U301" s="75"/>
      <c r="V301" s="75"/>
      <c r="W301" s="63"/>
      <c r="X301" s="63"/>
      <c r="Y301" s="63"/>
      <c r="Z301" s="63"/>
      <c r="AA301" s="63"/>
      <c r="AB301" s="63"/>
      <c r="AC301" s="63"/>
      <c r="AD301" s="63"/>
      <c r="AE301" s="63"/>
      <c r="AF301" s="63"/>
      <c r="AG301" s="63"/>
    </row>
    <row r="302" spans="1:33" x14ac:dyDescent="0.25">
      <c r="A302" s="62"/>
      <c r="B302" s="63" t="s">
        <v>32</v>
      </c>
      <c r="C302" s="63"/>
      <c r="D302" s="64" t="s">
        <v>372</v>
      </c>
      <c r="E302" s="65">
        <v>282</v>
      </c>
      <c r="F302" s="66">
        <v>45012</v>
      </c>
      <c r="G302" s="66">
        <v>45169</v>
      </c>
      <c r="H302" s="67" t="s">
        <v>40</v>
      </c>
      <c r="I302" s="68" t="str">
        <f>_xlfn.IFNA(VLOOKUP($H302,[1]Répertoire!$A$2:$G$104,2,FALSE),"")</f>
        <v xml:space="preserve">Notre-Dame Enclos             </v>
      </c>
      <c r="J302" s="68" t="str">
        <f>_xlfn.IFNA(VLOOKUP($H302,[1]Répertoire!$A$2:$G$104,6,FALSE),"")</f>
        <v xml:space="preserve">ST OMER                   </v>
      </c>
      <c r="K302" s="68" t="str">
        <f>_xlfn.IFNA(VLOOKUP($H302,[1]Répertoire!$A$2:$G$104,7,FALSE),"")</f>
        <v>ce.0622584X@ac-lille.fr</v>
      </c>
      <c r="L302" s="69" t="s">
        <v>9</v>
      </c>
      <c r="M302" s="69" t="s">
        <v>57</v>
      </c>
      <c r="N302" s="69" t="e">
        <f t="shared" si="34"/>
        <v>#VALUE!</v>
      </c>
      <c r="O302" s="70">
        <f t="shared" ca="1" si="35"/>
        <v>0</v>
      </c>
      <c r="P302" s="71" t="str">
        <f t="shared" ca="1" si="36"/>
        <v>-</v>
      </c>
      <c r="Q302" s="71"/>
      <c r="R302" s="72" t="str">
        <f t="shared" si="37"/>
        <v>_03.jj-08.jj_2584X_Just1</v>
      </c>
      <c r="S302" s="73">
        <v>45389</v>
      </c>
      <c r="T302" s="74"/>
      <c r="U302" s="75"/>
      <c r="V302" s="75"/>
      <c r="W302" s="63"/>
      <c r="X302" s="63"/>
      <c r="Y302" s="63"/>
      <c r="Z302" s="63"/>
      <c r="AA302" s="63"/>
      <c r="AB302" s="63"/>
      <c r="AC302" s="63"/>
      <c r="AD302" s="63"/>
      <c r="AE302" s="63"/>
      <c r="AF302" s="63"/>
      <c r="AG302" s="63"/>
    </row>
    <row r="303" spans="1:33" x14ac:dyDescent="0.25">
      <c r="A303" s="62"/>
      <c r="B303" s="63" t="s">
        <v>32</v>
      </c>
      <c r="C303" s="63"/>
      <c r="D303" s="64" t="s">
        <v>373</v>
      </c>
      <c r="E303" s="65">
        <v>283</v>
      </c>
      <c r="F303" s="66">
        <v>45012</v>
      </c>
      <c r="G303" s="66">
        <v>45169</v>
      </c>
      <c r="H303" s="67" t="s">
        <v>40</v>
      </c>
      <c r="I303" s="68" t="str">
        <f>_xlfn.IFNA(VLOOKUP($H303,[1]Répertoire!$A$2:$G$104,2,FALSE),"")</f>
        <v xml:space="preserve">Notre-Dame Enclos             </v>
      </c>
      <c r="J303" s="68" t="str">
        <f>_xlfn.IFNA(VLOOKUP($H303,[1]Répertoire!$A$2:$G$104,6,FALSE),"")</f>
        <v xml:space="preserve">ST OMER                   </v>
      </c>
      <c r="K303" s="68" t="str">
        <f>_xlfn.IFNA(VLOOKUP($H303,[1]Répertoire!$A$2:$G$104,7,FALSE),"")</f>
        <v>ce.0622584X@ac-lille.fr</v>
      </c>
      <c r="L303" s="69" t="s">
        <v>9</v>
      </c>
      <c r="M303" s="69" t="s">
        <v>57</v>
      </c>
      <c r="N303" s="69" t="e">
        <f t="shared" si="34"/>
        <v>#VALUE!</v>
      </c>
      <c r="O303" s="70">
        <f t="shared" ca="1" si="35"/>
        <v>0</v>
      </c>
      <c r="P303" s="71" t="str">
        <f t="shared" ca="1" si="36"/>
        <v>-</v>
      </c>
      <c r="Q303" s="71"/>
      <c r="R303" s="72" t="str">
        <f t="shared" si="37"/>
        <v>_03.jj-08.jj_2584X_Just</v>
      </c>
      <c r="S303" s="73">
        <v>45390</v>
      </c>
      <c r="T303" s="74"/>
      <c r="U303" s="75"/>
      <c r="V303" s="75"/>
      <c r="W303" s="63"/>
      <c r="X303" s="63"/>
      <c r="Y303" s="63"/>
      <c r="Z303" s="63"/>
      <c r="AA303" s="63"/>
      <c r="AB303" s="63"/>
      <c r="AC303" s="63"/>
      <c r="AD303" s="63"/>
      <c r="AE303" s="63"/>
      <c r="AF303" s="63"/>
      <c r="AG303" s="63"/>
    </row>
    <row r="304" spans="1:33" x14ac:dyDescent="0.25">
      <c r="A304" s="62"/>
      <c r="B304" s="63" t="s">
        <v>32</v>
      </c>
      <c r="C304" s="63"/>
      <c r="D304" s="64" t="s">
        <v>374</v>
      </c>
      <c r="E304" s="65">
        <v>284</v>
      </c>
      <c r="F304" s="66">
        <v>45012</v>
      </c>
      <c r="G304" s="66">
        <v>45169</v>
      </c>
      <c r="H304" s="67" t="s">
        <v>40</v>
      </c>
      <c r="I304" s="68" t="str">
        <f>_xlfn.IFNA(VLOOKUP($H304,[1]Répertoire!$A$2:$G$104,2,FALSE),"")</f>
        <v xml:space="preserve">Notre-Dame Enclos             </v>
      </c>
      <c r="J304" s="68" t="str">
        <f>_xlfn.IFNA(VLOOKUP($H304,[1]Répertoire!$A$2:$G$104,6,FALSE),"")</f>
        <v xml:space="preserve">ST OMER                   </v>
      </c>
      <c r="K304" s="68" t="str">
        <f>_xlfn.IFNA(VLOOKUP($H304,[1]Répertoire!$A$2:$G$104,7,FALSE),"")</f>
        <v>ce.0622584X@ac-lille.fr</v>
      </c>
      <c r="L304" s="69" t="s">
        <v>9</v>
      </c>
      <c r="M304" s="69" t="s">
        <v>57</v>
      </c>
      <c r="N304" s="69" t="e">
        <f t="shared" si="34"/>
        <v>#VALUE!</v>
      </c>
      <c r="O304" s="70">
        <f t="shared" ca="1" si="35"/>
        <v>0</v>
      </c>
      <c r="P304" s="71" t="str">
        <f t="shared" ca="1" si="36"/>
        <v>-</v>
      </c>
      <c r="Q304" s="71"/>
      <c r="R304" s="72" t="str">
        <f t="shared" si="37"/>
        <v>_03.jj-08.jj_2584X_Just1</v>
      </c>
      <c r="S304" s="73">
        <v>45391</v>
      </c>
      <c r="T304" s="74"/>
      <c r="U304" s="75"/>
      <c r="V304" s="75"/>
      <c r="W304" s="63"/>
      <c r="X304" s="63"/>
      <c r="Y304" s="63"/>
      <c r="Z304" s="63"/>
      <c r="AA304" s="63"/>
      <c r="AB304" s="63"/>
      <c r="AC304" s="63"/>
      <c r="AD304" s="63"/>
      <c r="AE304" s="63"/>
      <c r="AF304" s="63"/>
      <c r="AG304" s="63"/>
    </row>
    <row r="305" spans="1:33" x14ac:dyDescent="0.25">
      <c r="A305" s="62"/>
      <c r="B305" s="63" t="s">
        <v>32</v>
      </c>
      <c r="C305" s="63"/>
      <c r="D305" s="64" t="s">
        <v>375</v>
      </c>
      <c r="E305" s="65">
        <v>285</v>
      </c>
      <c r="F305" s="66">
        <v>45012</v>
      </c>
      <c r="G305" s="66">
        <v>45169</v>
      </c>
      <c r="H305" s="67" t="s">
        <v>40</v>
      </c>
      <c r="I305" s="68" t="str">
        <f>_xlfn.IFNA(VLOOKUP($H305,[1]Répertoire!$A$2:$G$104,2,FALSE),"")</f>
        <v xml:space="preserve">Notre-Dame Enclos             </v>
      </c>
      <c r="J305" s="68" t="str">
        <f>_xlfn.IFNA(VLOOKUP($H305,[1]Répertoire!$A$2:$G$104,6,FALSE),"")</f>
        <v xml:space="preserve">ST OMER                   </v>
      </c>
      <c r="K305" s="68" t="str">
        <f>_xlfn.IFNA(VLOOKUP($H305,[1]Répertoire!$A$2:$G$104,7,FALSE),"")</f>
        <v>ce.0622584X@ac-lille.fr</v>
      </c>
      <c r="L305" s="69" t="s">
        <v>9</v>
      </c>
      <c r="M305" s="69" t="s">
        <v>57</v>
      </c>
      <c r="N305" s="69" t="e">
        <f t="shared" si="34"/>
        <v>#VALUE!</v>
      </c>
      <c r="O305" s="70">
        <f t="shared" ca="1" si="35"/>
        <v>0</v>
      </c>
      <c r="P305" s="71" t="str">
        <f t="shared" ca="1" si="36"/>
        <v>-</v>
      </c>
      <c r="Q305" s="71"/>
      <c r="R305" s="72" t="str">
        <f t="shared" si="37"/>
        <v>_03.jj-08.jj_2584X_Just</v>
      </c>
      <c r="S305" s="73">
        <v>45392</v>
      </c>
      <c r="T305" s="74"/>
      <c r="U305" s="75"/>
      <c r="V305" s="75"/>
      <c r="W305" s="63"/>
      <c r="X305" s="63"/>
      <c r="Y305" s="63"/>
      <c r="Z305" s="63"/>
      <c r="AA305" s="63"/>
      <c r="AB305" s="63"/>
      <c r="AC305" s="63"/>
      <c r="AD305" s="63"/>
      <c r="AE305" s="63"/>
      <c r="AF305" s="63"/>
      <c r="AG305" s="63"/>
    </row>
    <row r="306" spans="1:33" x14ac:dyDescent="0.25">
      <c r="A306" s="62"/>
      <c r="B306" s="63" t="s">
        <v>32</v>
      </c>
      <c r="C306" s="63"/>
      <c r="D306" s="64" t="s">
        <v>376</v>
      </c>
      <c r="E306" s="65">
        <v>286</v>
      </c>
      <c r="F306" s="66">
        <v>45012</v>
      </c>
      <c r="G306" s="66">
        <v>45169</v>
      </c>
      <c r="H306" s="67" t="s">
        <v>40</v>
      </c>
      <c r="I306" s="68" t="str">
        <f>_xlfn.IFNA(VLOOKUP($H306,[1]Répertoire!$A$2:$G$104,2,FALSE),"")</f>
        <v xml:space="preserve">Notre-Dame Enclos             </v>
      </c>
      <c r="J306" s="68" t="str">
        <f>_xlfn.IFNA(VLOOKUP($H306,[1]Répertoire!$A$2:$G$104,6,FALSE),"")</f>
        <v xml:space="preserve">ST OMER                   </v>
      </c>
      <c r="K306" s="68" t="str">
        <f>_xlfn.IFNA(VLOOKUP($H306,[1]Répertoire!$A$2:$G$104,7,FALSE),"")</f>
        <v>ce.0622584X@ac-lille.fr</v>
      </c>
      <c r="L306" s="69" t="s">
        <v>9</v>
      </c>
      <c r="M306" s="69" t="s">
        <v>57</v>
      </c>
      <c r="N306" s="69" t="e">
        <f t="shared" si="34"/>
        <v>#VALUE!</v>
      </c>
      <c r="O306" s="70">
        <f t="shared" ca="1" si="35"/>
        <v>0</v>
      </c>
      <c r="P306" s="71" t="str">
        <f t="shared" ca="1" si="36"/>
        <v>-</v>
      </c>
      <c r="Q306" s="71"/>
      <c r="R306" s="72" t="str">
        <f t="shared" si="37"/>
        <v>_03.jj-08.jj_2584X_Just1</v>
      </c>
      <c r="S306" s="73">
        <v>45393</v>
      </c>
      <c r="T306" s="74"/>
      <c r="U306" s="75"/>
      <c r="V306" s="75"/>
      <c r="W306" s="63"/>
      <c r="X306" s="63"/>
      <c r="Y306" s="63"/>
      <c r="Z306" s="63"/>
      <c r="AA306" s="63"/>
      <c r="AB306" s="63"/>
      <c r="AC306" s="63"/>
      <c r="AD306" s="63"/>
      <c r="AE306" s="63"/>
      <c r="AF306" s="63"/>
      <c r="AG306" s="63"/>
    </row>
    <row r="307" spans="1:33" x14ac:dyDescent="0.25">
      <c r="A307" s="62"/>
      <c r="B307" s="63" t="s">
        <v>32</v>
      </c>
      <c r="C307" s="63"/>
      <c r="D307" s="64" t="s">
        <v>377</v>
      </c>
      <c r="E307" s="65">
        <v>287</v>
      </c>
      <c r="F307" s="66">
        <v>45012</v>
      </c>
      <c r="G307" s="66">
        <v>45169</v>
      </c>
      <c r="H307" s="67" t="s">
        <v>40</v>
      </c>
      <c r="I307" s="68" t="str">
        <f>_xlfn.IFNA(VLOOKUP($H307,[1]Répertoire!$A$2:$G$104,2,FALSE),"")</f>
        <v xml:space="preserve">Notre-Dame Enclos             </v>
      </c>
      <c r="J307" s="68" t="str">
        <f>_xlfn.IFNA(VLOOKUP($H307,[1]Répertoire!$A$2:$G$104,6,FALSE),"")</f>
        <v xml:space="preserve">ST OMER                   </v>
      </c>
      <c r="K307" s="68" t="str">
        <f>_xlfn.IFNA(VLOOKUP($H307,[1]Répertoire!$A$2:$G$104,7,FALSE),"")</f>
        <v>ce.0622584X@ac-lille.fr</v>
      </c>
      <c r="L307" s="69" t="s">
        <v>9</v>
      </c>
      <c r="M307" s="69" t="s">
        <v>57</v>
      </c>
      <c r="N307" s="69" t="e">
        <f t="shared" si="34"/>
        <v>#VALUE!</v>
      </c>
      <c r="O307" s="70">
        <f t="shared" ca="1" si="35"/>
        <v>0</v>
      </c>
      <c r="P307" s="71" t="str">
        <f t="shared" ca="1" si="36"/>
        <v>-</v>
      </c>
      <c r="Q307" s="71"/>
      <c r="R307" s="72" t="str">
        <f t="shared" si="37"/>
        <v>_03.jj-08.jj_2584X_Just</v>
      </c>
      <c r="S307" s="73">
        <v>45394</v>
      </c>
      <c r="T307" s="74"/>
      <c r="U307" s="75"/>
      <c r="V307" s="75"/>
      <c r="W307" s="63"/>
      <c r="X307" s="63"/>
      <c r="Y307" s="63"/>
      <c r="Z307" s="63"/>
      <c r="AA307" s="63"/>
      <c r="AB307" s="63"/>
      <c r="AC307" s="63"/>
      <c r="AD307" s="63"/>
      <c r="AE307" s="63"/>
      <c r="AF307" s="63"/>
      <c r="AG307" s="63"/>
    </row>
    <row r="308" spans="1:33" x14ac:dyDescent="0.25">
      <c r="A308" s="62"/>
      <c r="B308" s="63" t="s">
        <v>32</v>
      </c>
      <c r="C308" s="63"/>
      <c r="D308" s="64" t="s">
        <v>378</v>
      </c>
      <c r="E308" s="65">
        <v>288</v>
      </c>
      <c r="F308" s="66">
        <v>45012</v>
      </c>
      <c r="G308" s="66">
        <v>45169</v>
      </c>
      <c r="H308" s="67" t="s">
        <v>40</v>
      </c>
      <c r="I308" s="68" t="str">
        <f>_xlfn.IFNA(VLOOKUP($H308,[1]Répertoire!$A$2:$G$104,2,FALSE),"")</f>
        <v xml:space="preserve">Notre-Dame Enclos             </v>
      </c>
      <c r="J308" s="68" t="str">
        <f>_xlfn.IFNA(VLOOKUP($H308,[1]Répertoire!$A$2:$G$104,6,FALSE),"")</f>
        <v xml:space="preserve">ST OMER                   </v>
      </c>
      <c r="K308" s="68" t="str">
        <f>_xlfn.IFNA(VLOOKUP($H308,[1]Répertoire!$A$2:$G$104,7,FALSE),"")</f>
        <v>ce.0622584X@ac-lille.fr</v>
      </c>
      <c r="L308" s="69" t="s">
        <v>9</v>
      </c>
      <c r="M308" s="69" t="s">
        <v>57</v>
      </c>
      <c r="N308" s="69" t="e">
        <f t="shared" si="34"/>
        <v>#VALUE!</v>
      </c>
      <c r="O308" s="70">
        <f t="shared" ca="1" si="35"/>
        <v>0</v>
      </c>
      <c r="P308" s="71" t="str">
        <f t="shared" ca="1" si="36"/>
        <v>-</v>
      </c>
      <c r="Q308" s="71"/>
      <c r="R308" s="72" t="str">
        <f t="shared" si="37"/>
        <v>_03.jj-08.jj_2584X_Just1</v>
      </c>
      <c r="S308" s="73">
        <v>45395</v>
      </c>
      <c r="T308" s="74"/>
      <c r="U308" s="75"/>
      <c r="V308" s="75"/>
      <c r="W308" s="63"/>
      <c r="X308" s="63"/>
      <c r="Y308" s="63"/>
      <c r="Z308" s="63"/>
      <c r="AA308" s="63"/>
      <c r="AB308" s="63"/>
      <c r="AC308" s="63"/>
      <c r="AD308" s="63"/>
      <c r="AE308" s="63"/>
      <c r="AF308" s="63"/>
      <c r="AG308" s="63"/>
    </row>
    <row r="309" spans="1:33" x14ac:dyDescent="0.25">
      <c r="A309" s="62"/>
      <c r="B309" s="63" t="s">
        <v>32</v>
      </c>
      <c r="C309" s="63"/>
      <c r="D309" s="64" t="s">
        <v>379</v>
      </c>
      <c r="E309" s="65">
        <v>289</v>
      </c>
      <c r="F309" s="66">
        <v>45012</v>
      </c>
      <c r="G309" s="66">
        <v>45169</v>
      </c>
      <c r="H309" s="67" t="s">
        <v>40</v>
      </c>
      <c r="I309" s="68" t="str">
        <f>_xlfn.IFNA(VLOOKUP($H309,[1]Répertoire!$A$2:$G$104,2,FALSE),"")</f>
        <v xml:space="preserve">Notre-Dame Enclos             </v>
      </c>
      <c r="J309" s="68" t="str">
        <f>_xlfn.IFNA(VLOOKUP($H309,[1]Répertoire!$A$2:$G$104,6,FALSE),"")</f>
        <v xml:space="preserve">ST OMER                   </v>
      </c>
      <c r="K309" s="68" t="str">
        <f>_xlfn.IFNA(VLOOKUP($H309,[1]Répertoire!$A$2:$G$104,7,FALSE),"")</f>
        <v>ce.0622584X@ac-lille.fr</v>
      </c>
      <c r="L309" s="69" t="s">
        <v>9</v>
      </c>
      <c r="M309" s="69" t="s">
        <v>57</v>
      </c>
      <c r="N309" s="69" t="e">
        <f t="shared" si="34"/>
        <v>#VALUE!</v>
      </c>
      <c r="O309" s="70">
        <f t="shared" ca="1" si="35"/>
        <v>0</v>
      </c>
      <c r="P309" s="71" t="str">
        <f t="shared" ca="1" si="36"/>
        <v>-</v>
      </c>
      <c r="Q309" s="71"/>
      <c r="R309" s="72" t="str">
        <f t="shared" si="37"/>
        <v>_03.jj-08.jj_2584X_Just</v>
      </c>
      <c r="S309" s="73">
        <v>45396</v>
      </c>
      <c r="T309" s="74"/>
      <c r="U309" s="75"/>
      <c r="V309" s="75"/>
      <c r="W309" s="63"/>
      <c r="X309" s="63"/>
      <c r="Y309" s="63"/>
      <c r="Z309" s="63"/>
      <c r="AA309" s="63"/>
      <c r="AB309" s="63"/>
      <c r="AC309" s="63"/>
      <c r="AD309" s="63"/>
      <c r="AE309" s="63"/>
      <c r="AF309" s="63"/>
      <c r="AG309" s="63"/>
    </row>
    <row r="310" spans="1:33" x14ac:dyDescent="0.25">
      <c r="A310" s="62"/>
      <c r="B310" s="63" t="s">
        <v>32</v>
      </c>
      <c r="C310" s="63"/>
      <c r="D310" s="64" t="s">
        <v>380</v>
      </c>
      <c r="E310" s="65">
        <v>290</v>
      </c>
      <c r="F310" s="66">
        <v>45012</v>
      </c>
      <c r="G310" s="66">
        <v>45169</v>
      </c>
      <c r="H310" s="67" t="s">
        <v>40</v>
      </c>
      <c r="I310" s="68" t="str">
        <f>_xlfn.IFNA(VLOOKUP($H310,[1]Répertoire!$A$2:$G$104,2,FALSE),"")</f>
        <v xml:space="preserve">Notre-Dame Enclos             </v>
      </c>
      <c r="J310" s="68" t="str">
        <f>_xlfn.IFNA(VLOOKUP($H310,[1]Répertoire!$A$2:$G$104,6,FALSE),"")</f>
        <v xml:space="preserve">ST OMER                   </v>
      </c>
      <c r="K310" s="68" t="str">
        <f>_xlfn.IFNA(VLOOKUP($H310,[1]Répertoire!$A$2:$G$104,7,FALSE),"")</f>
        <v>ce.0622584X@ac-lille.fr</v>
      </c>
      <c r="L310" s="69" t="s">
        <v>9</v>
      </c>
      <c r="M310" s="69" t="s">
        <v>57</v>
      </c>
      <c r="N310" s="69" t="e">
        <f t="shared" si="34"/>
        <v>#VALUE!</v>
      </c>
      <c r="O310" s="70">
        <f t="shared" ca="1" si="35"/>
        <v>0</v>
      </c>
      <c r="P310" s="71" t="str">
        <f t="shared" ca="1" si="36"/>
        <v>-</v>
      </c>
      <c r="Q310" s="71"/>
      <c r="R310" s="72" t="str">
        <f t="shared" si="37"/>
        <v>_03.jj-08.jj_2584X_Just1</v>
      </c>
      <c r="S310" s="73">
        <v>45397</v>
      </c>
      <c r="T310" s="74"/>
      <c r="U310" s="75"/>
      <c r="V310" s="75"/>
      <c r="W310" s="63"/>
      <c r="X310" s="63"/>
      <c r="Y310" s="63"/>
      <c r="Z310" s="63"/>
      <c r="AA310" s="63"/>
      <c r="AB310" s="63"/>
      <c r="AC310" s="63"/>
      <c r="AD310" s="63"/>
      <c r="AE310" s="63"/>
      <c r="AF310" s="63"/>
      <c r="AG310" s="63"/>
    </row>
    <row r="311" spans="1:33" x14ac:dyDescent="0.25">
      <c r="A311" s="62"/>
      <c r="B311" s="63" t="s">
        <v>32</v>
      </c>
      <c r="C311" s="63"/>
      <c r="D311" s="64" t="s">
        <v>381</v>
      </c>
      <c r="E311" s="65">
        <v>291</v>
      </c>
      <c r="F311" s="66">
        <v>45012</v>
      </c>
      <c r="G311" s="66">
        <v>45169</v>
      </c>
      <c r="H311" s="67" t="s">
        <v>40</v>
      </c>
      <c r="I311" s="68" t="str">
        <f>_xlfn.IFNA(VLOOKUP($H311,[1]Répertoire!$A$2:$G$104,2,FALSE),"")</f>
        <v xml:space="preserve">Notre-Dame Enclos             </v>
      </c>
      <c r="J311" s="68" t="str">
        <f>_xlfn.IFNA(VLOOKUP($H311,[1]Répertoire!$A$2:$G$104,6,FALSE),"")</f>
        <v xml:space="preserve">ST OMER                   </v>
      </c>
      <c r="K311" s="68" t="str">
        <f>_xlfn.IFNA(VLOOKUP($H311,[1]Répertoire!$A$2:$G$104,7,FALSE),"")</f>
        <v>ce.0622584X@ac-lille.fr</v>
      </c>
      <c r="L311" s="69" t="s">
        <v>9</v>
      </c>
      <c r="M311" s="69" t="s">
        <v>57</v>
      </c>
      <c r="N311" s="69" t="e">
        <f t="shared" si="34"/>
        <v>#VALUE!</v>
      </c>
      <c r="O311" s="70">
        <f t="shared" ca="1" si="35"/>
        <v>0</v>
      </c>
      <c r="P311" s="71" t="str">
        <f t="shared" ca="1" si="36"/>
        <v>-</v>
      </c>
      <c r="Q311" s="71"/>
      <c r="R311" s="72" t="str">
        <f t="shared" si="37"/>
        <v>_03.jj-08.jj_2584X_Just</v>
      </c>
      <c r="S311" s="73">
        <v>45398</v>
      </c>
      <c r="T311" s="74"/>
      <c r="U311" s="75"/>
      <c r="V311" s="75"/>
      <c r="W311" s="63"/>
      <c r="X311" s="63"/>
      <c r="Y311" s="63"/>
      <c r="Z311" s="63"/>
      <c r="AA311" s="63"/>
      <c r="AB311" s="63"/>
      <c r="AC311" s="63"/>
      <c r="AD311" s="63"/>
      <c r="AE311" s="63"/>
      <c r="AF311" s="63"/>
      <c r="AG311" s="63"/>
    </row>
    <row r="312" spans="1:33" x14ac:dyDescent="0.25">
      <c r="A312" s="62"/>
      <c r="B312" s="63" t="s">
        <v>32</v>
      </c>
      <c r="C312" s="63"/>
      <c r="D312" s="64" t="s">
        <v>382</v>
      </c>
      <c r="E312" s="65">
        <v>292</v>
      </c>
      <c r="F312" s="66">
        <v>45012</v>
      </c>
      <c r="G312" s="66">
        <v>45169</v>
      </c>
      <c r="H312" s="67" t="s">
        <v>40</v>
      </c>
      <c r="I312" s="68" t="str">
        <f>_xlfn.IFNA(VLOOKUP($H312,[1]Répertoire!$A$2:$G$104,2,FALSE),"")</f>
        <v xml:space="preserve">Notre-Dame Enclos             </v>
      </c>
      <c r="J312" s="68" t="str">
        <f>_xlfn.IFNA(VLOOKUP($H312,[1]Répertoire!$A$2:$G$104,6,FALSE),"")</f>
        <v xml:space="preserve">ST OMER                   </v>
      </c>
      <c r="K312" s="68" t="str">
        <f>_xlfn.IFNA(VLOOKUP($H312,[1]Répertoire!$A$2:$G$104,7,FALSE),"")</f>
        <v>ce.0622584X@ac-lille.fr</v>
      </c>
      <c r="L312" s="69" t="s">
        <v>9</v>
      </c>
      <c r="M312" s="69" t="s">
        <v>57</v>
      </c>
      <c r="N312" s="69" t="e">
        <f t="shared" si="34"/>
        <v>#VALUE!</v>
      </c>
      <c r="O312" s="70">
        <f t="shared" ca="1" si="35"/>
        <v>0</v>
      </c>
      <c r="P312" s="71" t="str">
        <f t="shared" ca="1" si="36"/>
        <v>-</v>
      </c>
      <c r="Q312" s="71"/>
      <c r="R312" s="72" t="str">
        <f t="shared" si="37"/>
        <v>_03.jj-08.jj_2584X_Just1</v>
      </c>
      <c r="S312" s="73">
        <v>45399</v>
      </c>
      <c r="T312" s="74"/>
      <c r="U312" s="75"/>
      <c r="V312" s="75"/>
      <c r="W312" s="63"/>
      <c r="X312" s="63"/>
      <c r="Y312" s="63"/>
      <c r="Z312" s="63"/>
      <c r="AA312" s="63"/>
      <c r="AB312" s="63"/>
      <c r="AC312" s="63"/>
      <c r="AD312" s="63"/>
      <c r="AE312" s="63"/>
      <c r="AF312" s="63"/>
      <c r="AG312" s="63"/>
    </row>
    <row r="313" spans="1:33" x14ac:dyDescent="0.25">
      <c r="A313" s="62"/>
      <c r="B313" s="63" t="s">
        <v>32</v>
      </c>
      <c r="C313" s="63"/>
      <c r="D313" s="64" t="s">
        <v>383</v>
      </c>
      <c r="E313" s="65">
        <v>293</v>
      </c>
      <c r="F313" s="66">
        <v>45012</v>
      </c>
      <c r="G313" s="66">
        <v>45169</v>
      </c>
      <c r="H313" s="67" t="s">
        <v>40</v>
      </c>
      <c r="I313" s="68" t="str">
        <f>_xlfn.IFNA(VLOOKUP($H313,[1]Répertoire!$A$2:$G$104,2,FALSE),"")</f>
        <v xml:space="preserve">Notre-Dame Enclos             </v>
      </c>
      <c r="J313" s="68" t="str">
        <f>_xlfn.IFNA(VLOOKUP($H313,[1]Répertoire!$A$2:$G$104,6,FALSE),"")</f>
        <v xml:space="preserve">ST OMER                   </v>
      </c>
      <c r="K313" s="68" t="str">
        <f>_xlfn.IFNA(VLOOKUP($H313,[1]Répertoire!$A$2:$G$104,7,FALSE),"")</f>
        <v>ce.0622584X@ac-lille.fr</v>
      </c>
      <c r="L313" s="69" t="s">
        <v>9</v>
      </c>
      <c r="M313" s="69" t="s">
        <v>57</v>
      </c>
      <c r="N313" s="69" t="e">
        <f t="shared" si="34"/>
        <v>#VALUE!</v>
      </c>
      <c r="O313" s="70">
        <f t="shared" ca="1" si="35"/>
        <v>0</v>
      </c>
      <c r="P313" s="71" t="str">
        <f t="shared" ca="1" si="36"/>
        <v>-</v>
      </c>
      <c r="Q313" s="71"/>
      <c r="R313" s="72" t="str">
        <f t="shared" si="37"/>
        <v>_03.jj-08.jj_2584X_Just</v>
      </c>
      <c r="S313" s="73">
        <v>45400</v>
      </c>
      <c r="T313" s="74"/>
      <c r="U313" s="75"/>
      <c r="V313" s="75"/>
      <c r="W313" s="63"/>
      <c r="X313" s="63"/>
      <c r="Y313" s="63"/>
      <c r="Z313" s="63"/>
      <c r="AA313" s="63"/>
      <c r="AB313" s="63"/>
      <c r="AC313" s="63"/>
      <c r="AD313" s="63"/>
      <c r="AE313" s="63"/>
      <c r="AF313" s="63"/>
      <c r="AG313" s="63"/>
    </row>
    <row r="314" spans="1:33" x14ac:dyDescent="0.25">
      <c r="A314" s="62"/>
      <c r="B314" s="63" t="s">
        <v>32</v>
      </c>
      <c r="C314" s="63"/>
      <c r="D314" s="64" t="s">
        <v>384</v>
      </c>
      <c r="E314" s="65">
        <v>294</v>
      </c>
      <c r="F314" s="66">
        <v>45012</v>
      </c>
      <c r="G314" s="66">
        <v>45169</v>
      </c>
      <c r="H314" s="67" t="s">
        <v>40</v>
      </c>
      <c r="I314" s="68" t="str">
        <f>_xlfn.IFNA(VLOOKUP($H314,[1]Répertoire!$A$2:$G$104,2,FALSE),"")</f>
        <v xml:space="preserve">Notre-Dame Enclos             </v>
      </c>
      <c r="J314" s="68" t="str">
        <f>_xlfn.IFNA(VLOOKUP($H314,[1]Répertoire!$A$2:$G$104,6,FALSE),"")</f>
        <v xml:space="preserve">ST OMER                   </v>
      </c>
      <c r="K314" s="68" t="str">
        <f>_xlfn.IFNA(VLOOKUP($H314,[1]Répertoire!$A$2:$G$104,7,FALSE),"")</f>
        <v>ce.0622584X@ac-lille.fr</v>
      </c>
      <c r="L314" s="69" t="s">
        <v>9</v>
      </c>
      <c r="M314" s="69" t="s">
        <v>57</v>
      </c>
      <c r="N314" s="69" t="e">
        <f t="shared" si="34"/>
        <v>#VALUE!</v>
      </c>
      <c r="O314" s="70">
        <f t="shared" ca="1" si="35"/>
        <v>0</v>
      </c>
      <c r="P314" s="71" t="str">
        <f t="shared" ca="1" si="36"/>
        <v>-</v>
      </c>
      <c r="Q314" s="71"/>
      <c r="R314" s="72" t="str">
        <f t="shared" si="37"/>
        <v>_03.jj-08.jj_2584X_Just1</v>
      </c>
      <c r="S314" s="73">
        <v>45401</v>
      </c>
      <c r="T314" s="74"/>
      <c r="U314" s="75"/>
      <c r="V314" s="75"/>
      <c r="W314" s="63"/>
      <c r="X314" s="63"/>
      <c r="Y314" s="63"/>
      <c r="Z314" s="63"/>
      <c r="AA314" s="63"/>
      <c r="AB314" s="63"/>
      <c r="AC314" s="63"/>
      <c r="AD314" s="63"/>
      <c r="AE314" s="63"/>
      <c r="AF314" s="63"/>
      <c r="AG314" s="63"/>
    </row>
    <row r="315" spans="1:33" x14ac:dyDescent="0.25">
      <c r="A315" s="62"/>
      <c r="B315" s="63" t="s">
        <v>32</v>
      </c>
      <c r="C315" s="63"/>
      <c r="D315" s="64" t="s">
        <v>385</v>
      </c>
      <c r="E315" s="65">
        <v>295</v>
      </c>
      <c r="F315" s="66">
        <v>45012</v>
      </c>
      <c r="G315" s="66">
        <v>45169</v>
      </c>
      <c r="H315" s="67" t="s">
        <v>40</v>
      </c>
      <c r="I315" s="68" t="str">
        <f>_xlfn.IFNA(VLOOKUP($H315,[1]Répertoire!$A$2:$G$104,2,FALSE),"")</f>
        <v xml:space="preserve">Notre-Dame Enclos             </v>
      </c>
      <c r="J315" s="68" t="str">
        <f>_xlfn.IFNA(VLOOKUP($H315,[1]Répertoire!$A$2:$G$104,6,FALSE),"")</f>
        <v xml:space="preserve">ST OMER                   </v>
      </c>
      <c r="K315" s="68" t="str">
        <f>_xlfn.IFNA(VLOOKUP($H315,[1]Répertoire!$A$2:$G$104,7,FALSE),"")</f>
        <v>ce.0622584X@ac-lille.fr</v>
      </c>
      <c r="L315" s="69" t="s">
        <v>9</v>
      </c>
      <c r="M315" s="69" t="s">
        <v>57</v>
      </c>
      <c r="N315" s="69" t="e">
        <f t="shared" si="34"/>
        <v>#VALUE!</v>
      </c>
      <c r="O315" s="70">
        <f t="shared" ca="1" si="35"/>
        <v>0</v>
      </c>
      <c r="P315" s="71" t="str">
        <f t="shared" ca="1" si="36"/>
        <v>-</v>
      </c>
      <c r="Q315" s="71"/>
      <c r="R315" s="72" t="str">
        <f t="shared" si="37"/>
        <v>_03.jj-08.jj_2584X_Just</v>
      </c>
      <c r="S315" s="73">
        <v>45402</v>
      </c>
      <c r="T315" s="74"/>
      <c r="U315" s="75"/>
      <c r="V315" s="75"/>
      <c r="W315" s="63"/>
      <c r="X315" s="63"/>
      <c r="Y315" s="63"/>
      <c r="Z315" s="63"/>
      <c r="AA315" s="63"/>
      <c r="AB315" s="63"/>
      <c r="AC315" s="63"/>
      <c r="AD315" s="63"/>
      <c r="AE315" s="63"/>
      <c r="AF315" s="63"/>
      <c r="AG315" s="63"/>
    </row>
    <row r="316" spans="1:33" x14ac:dyDescent="0.25">
      <c r="A316" s="62"/>
      <c r="B316" s="63" t="s">
        <v>32</v>
      </c>
      <c r="C316" s="63"/>
      <c r="D316" s="64" t="s">
        <v>386</v>
      </c>
      <c r="E316" s="65">
        <v>296</v>
      </c>
      <c r="F316" s="66">
        <v>45012</v>
      </c>
      <c r="G316" s="66">
        <v>45169</v>
      </c>
      <c r="H316" s="67" t="s">
        <v>40</v>
      </c>
      <c r="I316" s="68" t="str">
        <f>_xlfn.IFNA(VLOOKUP($H316,[1]Répertoire!$A$2:$G$104,2,FALSE),"")</f>
        <v xml:space="preserve">Notre-Dame Enclos             </v>
      </c>
      <c r="J316" s="68" t="str">
        <f>_xlfn.IFNA(VLOOKUP($H316,[1]Répertoire!$A$2:$G$104,6,FALSE),"")</f>
        <v xml:space="preserve">ST OMER                   </v>
      </c>
      <c r="K316" s="68" t="str">
        <f>_xlfn.IFNA(VLOOKUP($H316,[1]Répertoire!$A$2:$G$104,7,FALSE),"")</f>
        <v>ce.0622584X@ac-lille.fr</v>
      </c>
      <c r="L316" s="69" t="s">
        <v>9</v>
      </c>
      <c r="M316" s="69" t="s">
        <v>57</v>
      </c>
      <c r="N316" s="69" t="e">
        <f t="shared" si="34"/>
        <v>#VALUE!</v>
      </c>
      <c r="O316" s="70">
        <f t="shared" ca="1" si="35"/>
        <v>0</v>
      </c>
      <c r="P316" s="71" t="str">
        <f t="shared" ca="1" si="36"/>
        <v>-</v>
      </c>
      <c r="Q316" s="71"/>
      <c r="R316" s="72" t="str">
        <f t="shared" si="37"/>
        <v>_03.jj-08.jj_2584X_Just1</v>
      </c>
      <c r="S316" s="73">
        <v>45403</v>
      </c>
      <c r="T316" s="74"/>
      <c r="U316" s="75"/>
      <c r="V316" s="75"/>
      <c r="W316" s="63"/>
      <c r="X316" s="63"/>
      <c r="Y316" s="63"/>
      <c r="Z316" s="63"/>
      <c r="AA316" s="63"/>
      <c r="AB316" s="63"/>
      <c r="AC316" s="63"/>
      <c r="AD316" s="63"/>
      <c r="AE316" s="63"/>
      <c r="AF316" s="63"/>
      <c r="AG316" s="63"/>
    </row>
    <row r="317" spans="1:33" x14ac:dyDescent="0.25">
      <c r="A317" s="62"/>
      <c r="B317" s="63" t="s">
        <v>32</v>
      </c>
      <c r="C317" s="63"/>
      <c r="D317" s="64" t="s">
        <v>387</v>
      </c>
      <c r="E317" s="65">
        <v>297</v>
      </c>
      <c r="F317" s="66">
        <v>45012</v>
      </c>
      <c r="G317" s="66">
        <v>45169</v>
      </c>
      <c r="H317" s="67" t="s">
        <v>40</v>
      </c>
      <c r="I317" s="68" t="str">
        <f>_xlfn.IFNA(VLOOKUP($H317,[1]Répertoire!$A$2:$G$104,2,FALSE),"")</f>
        <v xml:space="preserve">Notre-Dame Enclos             </v>
      </c>
      <c r="J317" s="68" t="str">
        <f>_xlfn.IFNA(VLOOKUP($H317,[1]Répertoire!$A$2:$G$104,6,FALSE),"")</f>
        <v xml:space="preserve">ST OMER                   </v>
      </c>
      <c r="K317" s="68" t="str">
        <f>_xlfn.IFNA(VLOOKUP($H317,[1]Répertoire!$A$2:$G$104,7,FALSE),"")</f>
        <v>ce.0622584X@ac-lille.fr</v>
      </c>
      <c r="L317" s="69" t="s">
        <v>9</v>
      </c>
      <c r="M317" s="69" t="s">
        <v>57</v>
      </c>
      <c r="N317" s="69" t="e">
        <f t="shared" si="34"/>
        <v>#VALUE!</v>
      </c>
      <c r="O317" s="70">
        <f t="shared" ca="1" si="35"/>
        <v>0</v>
      </c>
      <c r="P317" s="71" t="str">
        <f t="shared" ca="1" si="36"/>
        <v>-</v>
      </c>
      <c r="Q317" s="71"/>
      <c r="R317" s="72" t="str">
        <f t="shared" si="37"/>
        <v>_03.jj-08.jj_2584X_Just</v>
      </c>
      <c r="S317" s="73">
        <v>45404</v>
      </c>
      <c r="T317" s="74"/>
      <c r="U317" s="75"/>
      <c r="V317" s="75"/>
      <c r="W317" s="63"/>
      <c r="X317" s="63"/>
      <c r="Y317" s="63"/>
      <c r="Z317" s="63"/>
      <c r="AA317" s="63"/>
      <c r="AB317" s="63"/>
      <c r="AC317" s="63"/>
      <c r="AD317" s="63"/>
      <c r="AE317" s="63"/>
      <c r="AF317" s="63"/>
      <c r="AG317" s="63"/>
    </row>
    <row r="318" spans="1:33" x14ac:dyDescent="0.25">
      <c r="A318" s="62"/>
      <c r="B318" s="63" t="s">
        <v>32</v>
      </c>
      <c r="C318" s="63"/>
      <c r="D318" s="64" t="s">
        <v>388</v>
      </c>
      <c r="E318" s="65">
        <v>298</v>
      </c>
      <c r="F318" s="66">
        <v>45012</v>
      </c>
      <c r="G318" s="66">
        <v>45169</v>
      </c>
      <c r="H318" s="67" t="s">
        <v>40</v>
      </c>
      <c r="I318" s="68" t="str">
        <f>_xlfn.IFNA(VLOOKUP($H318,[1]Répertoire!$A$2:$G$104,2,FALSE),"")</f>
        <v xml:space="preserve">Notre-Dame Enclos             </v>
      </c>
      <c r="J318" s="68" t="str">
        <f>_xlfn.IFNA(VLOOKUP($H318,[1]Répertoire!$A$2:$G$104,6,FALSE),"")</f>
        <v xml:space="preserve">ST OMER                   </v>
      </c>
      <c r="K318" s="68" t="str">
        <f>_xlfn.IFNA(VLOOKUP($H318,[1]Répertoire!$A$2:$G$104,7,FALSE),"")</f>
        <v>ce.0622584X@ac-lille.fr</v>
      </c>
      <c r="L318" s="69" t="s">
        <v>9</v>
      </c>
      <c r="M318" s="69" t="s">
        <v>57</v>
      </c>
      <c r="N318" s="69" t="e">
        <f t="shared" si="34"/>
        <v>#VALUE!</v>
      </c>
      <c r="O318" s="70">
        <f t="shared" ca="1" si="35"/>
        <v>0</v>
      </c>
      <c r="P318" s="71" t="str">
        <f t="shared" ca="1" si="36"/>
        <v>-</v>
      </c>
      <c r="Q318" s="71"/>
      <c r="R318" s="72" t="str">
        <f t="shared" si="37"/>
        <v>_03.jj-08.jj_2584X_Just1</v>
      </c>
      <c r="S318" s="73">
        <v>45405</v>
      </c>
      <c r="T318" s="74"/>
      <c r="U318" s="75"/>
      <c r="V318" s="75"/>
      <c r="W318" s="63"/>
      <c r="X318" s="63"/>
      <c r="Y318" s="63"/>
      <c r="Z318" s="63"/>
      <c r="AA318" s="63"/>
      <c r="AB318" s="63"/>
      <c r="AC318" s="63"/>
      <c r="AD318" s="63"/>
      <c r="AE318" s="63"/>
      <c r="AF318" s="63"/>
      <c r="AG318" s="63"/>
    </row>
    <row r="319" spans="1:33" x14ac:dyDescent="0.25">
      <c r="A319" s="62"/>
      <c r="B319" s="63" t="s">
        <v>32</v>
      </c>
      <c r="C319" s="63"/>
      <c r="D319" s="64" t="s">
        <v>389</v>
      </c>
      <c r="E319" s="65">
        <v>299</v>
      </c>
      <c r="F319" s="66">
        <v>45012</v>
      </c>
      <c r="G319" s="66">
        <v>45169</v>
      </c>
      <c r="H319" s="67" t="s">
        <v>40</v>
      </c>
      <c r="I319" s="68" t="str">
        <f>_xlfn.IFNA(VLOOKUP($H319,[1]Répertoire!$A$2:$G$104,2,FALSE),"")</f>
        <v xml:space="preserve">Notre-Dame Enclos             </v>
      </c>
      <c r="J319" s="68" t="str">
        <f>_xlfn.IFNA(VLOOKUP($H319,[1]Répertoire!$A$2:$G$104,6,FALSE),"")</f>
        <v xml:space="preserve">ST OMER                   </v>
      </c>
      <c r="K319" s="68" t="str">
        <f>_xlfn.IFNA(VLOOKUP($H319,[1]Répertoire!$A$2:$G$104,7,FALSE),"")</f>
        <v>ce.0622584X@ac-lille.fr</v>
      </c>
      <c r="L319" s="69" t="s">
        <v>9</v>
      </c>
      <c r="M319" s="69" t="s">
        <v>57</v>
      </c>
      <c r="N319" s="69" t="e">
        <f t="shared" si="34"/>
        <v>#VALUE!</v>
      </c>
      <c r="O319" s="70">
        <f t="shared" ca="1" si="35"/>
        <v>0</v>
      </c>
      <c r="P319" s="71" t="str">
        <f t="shared" ca="1" si="36"/>
        <v>-</v>
      </c>
      <c r="Q319" s="71"/>
      <c r="R319" s="72" t="str">
        <f t="shared" si="37"/>
        <v>_03.jj-08.jj_2584X_Just</v>
      </c>
      <c r="S319" s="73">
        <v>45406</v>
      </c>
      <c r="T319" s="74"/>
      <c r="U319" s="75"/>
      <c r="V319" s="75"/>
      <c r="W319" s="63"/>
      <c r="X319" s="63"/>
      <c r="Y319" s="63"/>
      <c r="Z319" s="63"/>
      <c r="AA319" s="63"/>
      <c r="AB319" s="63"/>
      <c r="AC319" s="63"/>
      <c r="AD319" s="63"/>
      <c r="AE319" s="63"/>
      <c r="AF319" s="63"/>
      <c r="AG319" s="63"/>
    </row>
    <row r="320" spans="1:33" x14ac:dyDescent="0.25">
      <c r="A320" s="62"/>
      <c r="B320" s="63" t="s">
        <v>32</v>
      </c>
      <c r="C320" s="63"/>
      <c r="D320" s="64" t="s">
        <v>390</v>
      </c>
      <c r="E320" s="65">
        <v>300</v>
      </c>
      <c r="F320" s="66">
        <v>45012</v>
      </c>
      <c r="G320" s="66">
        <v>45169</v>
      </c>
      <c r="H320" s="67" t="s">
        <v>40</v>
      </c>
      <c r="I320" s="68" t="str">
        <f>_xlfn.IFNA(VLOOKUP($H320,[1]Répertoire!$A$2:$G$104,2,FALSE),"")</f>
        <v xml:space="preserve">Notre-Dame Enclos             </v>
      </c>
      <c r="J320" s="68" t="str">
        <f>_xlfn.IFNA(VLOOKUP($H320,[1]Répertoire!$A$2:$G$104,6,FALSE),"")</f>
        <v xml:space="preserve">ST OMER                   </v>
      </c>
      <c r="K320" s="68" t="str">
        <f>_xlfn.IFNA(VLOOKUP($H320,[1]Répertoire!$A$2:$G$104,7,FALSE),"")</f>
        <v>ce.0622584X@ac-lille.fr</v>
      </c>
      <c r="L320" s="69" t="s">
        <v>9</v>
      </c>
      <c r="M320" s="69" t="s">
        <v>57</v>
      </c>
      <c r="N320" s="69" t="e">
        <f t="shared" si="34"/>
        <v>#VALUE!</v>
      </c>
      <c r="O320" s="70">
        <f t="shared" ca="1" si="35"/>
        <v>0</v>
      </c>
      <c r="P320" s="71" t="str">
        <f t="shared" ca="1" si="36"/>
        <v>-</v>
      </c>
      <c r="Q320" s="71"/>
      <c r="R320" s="72" t="str">
        <f t="shared" si="37"/>
        <v>_03.jj-08.jj_2584X_Just1</v>
      </c>
      <c r="S320" s="73">
        <v>45407</v>
      </c>
      <c r="T320" s="74"/>
      <c r="U320" s="75"/>
      <c r="V320" s="75"/>
      <c r="W320" s="63"/>
      <c r="X320" s="63"/>
      <c r="Y320" s="63"/>
      <c r="Z320" s="63"/>
      <c r="AA320" s="63"/>
      <c r="AB320" s="63"/>
      <c r="AC320" s="63"/>
      <c r="AD320" s="63"/>
      <c r="AE320" s="63"/>
      <c r="AF320" s="63"/>
      <c r="AG320" s="63"/>
    </row>
    <row r="321" spans="1:33" x14ac:dyDescent="0.25">
      <c r="A321" s="62"/>
      <c r="B321" s="63" t="s">
        <v>32</v>
      </c>
      <c r="C321" s="63"/>
      <c r="D321" s="64" t="s">
        <v>391</v>
      </c>
      <c r="E321" s="65">
        <v>301</v>
      </c>
      <c r="F321" s="66">
        <v>45012</v>
      </c>
      <c r="G321" s="66">
        <v>45169</v>
      </c>
      <c r="H321" s="67" t="s">
        <v>40</v>
      </c>
      <c r="I321" s="68" t="str">
        <f>_xlfn.IFNA(VLOOKUP($H321,[1]Répertoire!$A$2:$G$104,2,FALSE),"")</f>
        <v xml:space="preserve">Notre-Dame Enclos             </v>
      </c>
      <c r="J321" s="68" t="str">
        <f>_xlfn.IFNA(VLOOKUP($H321,[1]Répertoire!$A$2:$G$104,6,FALSE),"")</f>
        <v xml:space="preserve">ST OMER                   </v>
      </c>
      <c r="K321" s="68" t="str">
        <f>_xlfn.IFNA(VLOOKUP($H321,[1]Répertoire!$A$2:$G$104,7,FALSE),"")</f>
        <v>ce.0622584X@ac-lille.fr</v>
      </c>
      <c r="L321" s="69" t="s">
        <v>9</v>
      </c>
      <c r="M321" s="69" t="s">
        <v>57</v>
      </c>
      <c r="N321" s="69" t="e">
        <f t="shared" si="34"/>
        <v>#VALUE!</v>
      </c>
      <c r="O321" s="70">
        <f t="shared" ca="1" si="35"/>
        <v>0</v>
      </c>
      <c r="P321" s="71" t="str">
        <f t="shared" ca="1" si="36"/>
        <v>-</v>
      </c>
      <c r="Q321" s="71"/>
      <c r="R321" s="72" t="str">
        <f t="shared" si="37"/>
        <v>_03.jj-08.jj_2584X_Just</v>
      </c>
      <c r="S321" s="73">
        <v>45408</v>
      </c>
      <c r="T321" s="74"/>
      <c r="U321" s="75"/>
      <c r="V321" s="75"/>
      <c r="W321" s="63"/>
      <c r="X321" s="63"/>
      <c r="Y321" s="63"/>
      <c r="Z321" s="63"/>
      <c r="AA321" s="63"/>
      <c r="AB321" s="63"/>
      <c r="AC321" s="63"/>
      <c r="AD321" s="63"/>
      <c r="AE321" s="63"/>
      <c r="AF321" s="63"/>
      <c r="AG321" s="63"/>
    </row>
    <row r="322" spans="1:33" x14ac:dyDescent="0.25">
      <c r="A322" s="62"/>
      <c r="B322" s="63" t="s">
        <v>32</v>
      </c>
      <c r="C322" s="63"/>
      <c r="D322" s="64" t="s">
        <v>392</v>
      </c>
      <c r="E322" s="65">
        <v>302</v>
      </c>
      <c r="F322" s="66">
        <v>45012</v>
      </c>
      <c r="G322" s="66">
        <v>45169</v>
      </c>
      <c r="H322" s="67" t="s">
        <v>40</v>
      </c>
      <c r="I322" s="68" t="str">
        <f>_xlfn.IFNA(VLOOKUP($H322,[1]Répertoire!$A$2:$G$104,2,FALSE),"")</f>
        <v xml:space="preserve">Notre-Dame Enclos             </v>
      </c>
      <c r="J322" s="68" t="str">
        <f>_xlfn.IFNA(VLOOKUP($H322,[1]Répertoire!$A$2:$G$104,6,FALSE),"")</f>
        <v xml:space="preserve">ST OMER                   </v>
      </c>
      <c r="K322" s="68" t="str">
        <f>_xlfn.IFNA(VLOOKUP($H322,[1]Répertoire!$A$2:$G$104,7,FALSE),"")</f>
        <v>ce.0622584X@ac-lille.fr</v>
      </c>
      <c r="L322" s="69" t="s">
        <v>9</v>
      </c>
      <c r="M322" s="69" t="s">
        <v>57</v>
      </c>
      <c r="N322" s="69" t="e">
        <f t="shared" si="34"/>
        <v>#VALUE!</v>
      </c>
      <c r="O322" s="70">
        <f t="shared" ca="1" si="35"/>
        <v>0</v>
      </c>
      <c r="P322" s="71" t="str">
        <f t="shared" ca="1" si="36"/>
        <v>-</v>
      </c>
      <c r="Q322" s="71"/>
      <c r="R322" s="72" t="str">
        <f t="shared" si="37"/>
        <v>_03.jj-08.jj_2584X_Just1</v>
      </c>
      <c r="S322" s="73">
        <v>45409</v>
      </c>
      <c r="T322" s="74"/>
      <c r="U322" s="75"/>
      <c r="V322" s="75"/>
      <c r="W322" s="63"/>
      <c r="X322" s="63"/>
      <c r="Y322" s="63"/>
      <c r="Z322" s="63"/>
      <c r="AA322" s="63"/>
      <c r="AB322" s="63"/>
      <c r="AC322" s="63"/>
      <c r="AD322" s="63"/>
      <c r="AE322" s="63"/>
      <c r="AF322" s="63"/>
      <c r="AG322" s="63"/>
    </row>
    <row r="323" spans="1:33" x14ac:dyDescent="0.25">
      <c r="A323" s="62"/>
      <c r="B323" s="63" t="s">
        <v>32</v>
      </c>
      <c r="C323" s="63"/>
      <c r="D323" s="64" t="s">
        <v>393</v>
      </c>
      <c r="E323" s="65">
        <v>303</v>
      </c>
      <c r="F323" s="66">
        <v>45012</v>
      </c>
      <c r="G323" s="66">
        <v>45169</v>
      </c>
      <c r="H323" s="67" t="s">
        <v>40</v>
      </c>
      <c r="I323" s="68" t="str">
        <f>_xlfn.IFNA(VLOOKUP($H323,[1]Répertoire!$A$2:$G$104,2,FALSE),"")</f>
        <v xml:space="preserve">Notre-Dame Enclos             </v>
      </c>
      <c r="J323" s="68" t="str">
        <f>_xlfn.IFNA(VLOOKUP($H323,[1]Répertoire!$A$2:$G$104,6,FALSE),"")</f>
        <v xml:space="preserve">ST OMER                   </v>
      </c>
      <c r="K323" s="68" t="str">
        <f>_xlfn.IFNA(VLOOKUP($H323,[1]Répertoire!$A$2:$G$104,7,FALSE),"")</f>
        <v>ce.0622584X@ac-lille.fr</v>
      </c>
      <c r="L323" s="69" t="s">
        <v>9</v>
      </c>
      <c r="M323" s="69" t="s">
        <v>57</v>
      </c>
      <c r="N323" s="69" t="e">
        <f t="shared" si="34"/>
        <v>#VALUE!</v>
      </c>
      <c r="O323" s="70">
        <f t="shared" ca="1" si="35"/>
        <v>0</v>
      </c>
      <c r="P323" s="71" t="str">
        <f t="shared" ca="1" si="36"/>
        <v>-</v>
      </c>
      <c r="Q323" s="71"/>
      <c r="R323" s="72" t="str">
        <f t="shared" si="37"/>
        <v>_03.jj-08.jj_2584X_Just</v>
      </c>
      <c r="S323" s="73">
        <v>45410</v>
      </c>
      <c r="T323" s="74"/>
      <c r="U323" s="75"/>
      <c r="V323" s="75"/>
      <c r="W323" s="63"/>
      <c r="X323" s="63"/>
      <c r="Y323" s="63"/>
      <c r="Z323" s="63"/>
      <c r="AA323" s="63"/>
      <c r="AB323" s="63"/>
      <c r="AC323" s="63"/>
      <c r="AD323" s="63"/>
      <c r="AE323" s="63"/>
      <c r="AF323" s="63"/>
      <c r="AG323" s="63"/>
    </row>
    <row r="324" spans="1:33" x14ac:dyDescent="0.25">
      <c r="A324" s="62"/>
      <c r="B324" s="63" t="s">
        <v>32</v>
      </c>
      <c r="C324" s="63"/>
      <c r="D324" s="64" t="s">
        <v>394</v>
      </c>
      <c r="E324" s="65">
        <v>304</v>
      </c>
      <c r="F324" s="66">
        <v>45012</v>
      </c>
      <c r="G324" s="66">
        <v>45169</v>
      </c>
      <c r="H324" s="67" t="s">
        <v>40</v>
      </c>
      <c r="I324" s="68" t="str">
        <f>_xlfn.IFNA(VLOOKUP($H324,[1]Répertoire!$A$2:$G$104,2,FALSE),"")</f>
        <v xml:space="preserve">Notre-Dame Enclos             </v>
      </c>
      <c r="J324" s="68" t="str">
        <f>_xlfn.IFNA(VLOOKUP($H324,[1]Répertoire!$A$2:$G$104,6,FALSE),"")</f>
        <v xml:space="preserve">ST OMER                   </v>
      </c>
      <c r="K324" s="68" t="str">
        <f>_xlfn.IFNA(VLOOKUP($H324,[1]Répertoire!$A$2:$G$104,7,FALSE),"")</f>
        <v>ce.0622584X@ac-lille.fr</v>
      </c>
      <c r="L324" s="69" t="s">
        <v>9</v>
      </c>
      <c r="M324" s="69" t="s">
        <v>57</v>
      </c>
      <c r="N324" s="69" t="e">
        <f t="shared" si="34"/>
        <v>#VALUE!</v>
      </c>
      <c r="O324" s="70">
        <f t="shared" ca="1" si="35"/>
        <v>0</v>
      </c>
      <c r="P324" s="71" t="str">
        <f t="shared" ca="1" si="36"/>
        <v>-</v>
      </c>
      <c r="Q324" s="71"/>
      <c r="R324" s="72" t="str">
        <f t="shared" si="37"/>
        <v>_03.jj-08.jj_2584X_Just1</v>
      </c>
      <c r="S324" s="73">
        <v>45411</v>
      </c>
      <c r="T324" s="74"/>
      <c r="U324" s="75"/>
      <c r="V324" s="75"/>
      <c r="W324" s="63"/>
      <c r="X324" s="63"/>
      <c r="Y324" s="63"/>
      <c r="Z324" s="63"/>
      <c r="AA324" s="63"/>
      <c r="AB324" s="63"/>
      <c r="AC324" s="63"/>
      <c r="AD324" s="63"/>
      <c r="AE324" s="63"/>
      <c r="AF324" s="63"/>
      <c r="AG324" s="63"/>
    </row>
    <row r="325" spans="1:33" x14ac:dyDescent="0.25">
      <c r="A325" s="62"/>
      <c r="B325" s="63" t="s">
        <v>32</v>
      </c>
      <c r="C325" s="63"/>
      <c r="D325" s="64" t="s">
        <v>395</v>
      </c>
      <c r="E325" s="65">
        <v>305</v>
      </c>
      <c r="F325" s="66">
        <v>45012</v>
      </c>
      <c r="G325" s="66">
        <v>45169</v>
      </c>
      <c r="H325" s="67" t="s">
        <v>40</v>
      </c>
      <c r="I325" s="68" t="str">
        <f>_xlfn.IFNA(VLOOKUP($H325,[1]Répertoire!$A$2:$G$104,2,FALSE),"")</f>
        <v xml:space="preserve">Notre-Dame Enclos             </v>
      </c>
      <c r="J325" s="68" t="str">
        <f>_xlfn.IFNA(VLOOKUP($H325,[1]Répertoire!$A$2:$G$104,6,FALSE),"")</f>
        <v xml:space="preserve">ST OMER                   </v>
      </c>
      <c r="K325" s="68" t="str">
        <f>_xlfn.IFNA(VLOOKUP($H325,[1]Répertoire!$A$2:$G$104,7,FALSE),"")</f>
        <v>ce.0622584X@ac-lille.fr</v>
      </c>
      <c r="L325" s="69" t="s">
        <v>9</v>
      </c>
      <c r="M325" s="69" t="s">
        <v>57</v>
      </c>
      <c r="N325" s="69" t="e">
        <f t="shared" si="34"/>
        <v>#VALUE!</v>
      </c>
      <c r="O325" s="70">
        <f t="shared" ca="1" si="35"/>
        <v>0</v>
      </c>
      <c r="P325" s="71" t="str">
        <f t="shared" ca="1" si="36"/>
        <v>-</v>
      </c>
      <c r="Q325" s="71"/>
      <c r="R325" s="72" t="str">
        <f t="shared" si="37"/>
        <v>_03.jj-08.jj_2584X_Just</v>
      </c>
      <c r="S325" s="73">
        <v>45412</v>
      </c>
      <c r="T325" s="74"/>
      <c r="U325" s="75"/>
      <c r="V325" s="75"/>
      <c r="W325" s="63"/>
      <c r="X325" s="63"/>
      <c r="Y325" s="63"/>
      <c r="Z325" s="63"/>
      <c r="AA325" s="63"/>
      <c r="AB325" s="63"/>
      <c r="AC325" s="63"/>
      <c r="AD325" s="63"/>
      <c r="AE325" s="63"/>
      <c r="AF325" s="63"/>
      <c r="AG325" s="63"/>
    </row>
    <row r="326" spans="1:33" x14ac:dyDescent="0.25">
      <c r="A326" s="62"/>
      <c r="B326" s="63" t="s">
        <v>32</v>
      </c>
      <c r="C326" s="63"/>
      <c r="D326" s="64" t="s">
        <v>396</v>
      </c>
      <c r="E326" s="65">
        <v>306</v>
      </c>
      <c r="F326" s="66">
        <v>45012</v>
      </c>
      <c r="G326" s="66">
        <v>45169</v>
      </c>
      <c r="H326" s="67" t="s">
        <v>40</v>
      </c>
      <c r="I326" s="68" t="str">
        <f>_xlfn.IFNA(VLOOKUP($H326,[1]Répertoire!$A$2:$G$104,2,FALSE),"")</f>
        <v xml:space="preserve">Notre-Dame Enclos             </v>
      </c>
      <c r="J326" s="68" t="str">
        <f>_xlfn.IFNA(VLOOKUP($H326,[1]Répertoire!$A$2:$G$104,6,FALSE),"")</f>
        <v xml:space="preserve">ST OMER                   </v>
      </c>
      <c r="K326" s="68" t="str">
        <f>_xlfn.IFNA(VLOOKUP($H326,[1]Répertoire!$A$2:$G$104,7,FALSE),"")</f>
        <v>ce.0622584X@ac-lille.fr</v>
      </c>
      <c r="L326" s="69" t="s">
        <v>9</v>
      </c>
      <c r="M326" s="69" t="s">
        <v>57</v>
      </c>
      <c r="N326" s="69" t="e">
        <f t="shared" si="34"/>
        <v>#VALUE!</v>
      </c>
      <c r="O326" s="70">
        <f t="shared" ca="1" si="35"/>
        <v>0</v>
      </c>
      <c r="P326" s="71" t="str">
        <f t="shared" ca="1" si="36"/>
        <v>-</v>
      </c>
      <c r="Q326" s="71"/>
      <c r="R326" s="72" t="str">
        <f t="shared" si="37"/>
        <v>_03.jj-08.jj_2584X_Just1</v>
      </c>
      <c r="S326" s="73">
        <v>45413</v>
      </c>
      <c r="T326" s="74"/>
      <c r="U326" s="75"/>
      <c r="V326" s="75"/>
      <c r="W326" s="63"/>
      <c r="X326" s="63"/>
      <c r="Y326" s="63"/>
      <c r="Z326" s="63"/>
      <c r="AA326" s="63"/>
      <c r="AB326" s="63"/>
      <c r="AC326" s="63"/>
      <c r="AD326" s="63"/>
      <c r="AE326" s="63"/>
      <c r="AF326" s="63"/>
      <c r="AG326" s="63"/>
    </row>
    <row r="327" spans="1:33" x14ac:dyDescent="0.25">
      <c r="A327" s="62"/>
      <c r="B327" s="63" t="s">
        <v>32</v>
      </c>
      <c r="C327" s="63"/>
      <c r="D327" s="64" t="s">
        <v>397</v>
      </c>
      <c r="E327" s="65">
        <v>307</v>
      </c>
      <c r="F327" s="66">
        <v>45012</v>
      </c>
      <c r="G327" s="66">
        <v>45169</v>
      </c>
      <c r="H327" s="67" t="s">
        <v>40</v>
      </c>
      <c r="I327" s="68" t="str">
        <f>_xlfn.IFNA(VLOOKUP($H327,[1]Répertoire!$A$2:$G$104,2,FALSE),"")</f>
        <v xml:space="preserve">Notre-Dame Enclos             </v>
      </c>
      <c r="J327" s="68" t="str">
        <f>_xlfn.IFNA(VLOOKUP($H327,[1]Répertoire!$A$2:$G$104,6,FALSE),"")</f>
        <v xml:space="preserve">ST OMER                   </v>
      </c>
      <c r="K327" s="68" t="str">
        <f>_xlfn.IFNA(VLOOKUP($H327,[1]Répertoire!$A$2:$G$104,7,FALSE),"")</f>
        <v>ce.0622584X@ac-lille.fr</v>
      </c>
      <c r="L327" s="69" t="s">
        <v>9</v>
      </c>
      <c r="M327" s="69" t="s">
        <v>57</v>
      </c>
      <c r="N327" s="69" t="e">
        <f t="shared" si="34"/>
        <v>#VALUE!</v>
      </c>
      <c r="O327" s="70">
        <f t="shared" ca="1" si="35"/>
        <v>0</v>
      </c>
      <c r="P327" s="71" t="str">
        <f t="shared" ca="1" si="36"/>
        <v>-</v>
      </c>
      <c r="Q327" s="71"/>
      <c r="R327" s="72" t="str">
        <f t="shared" si="37"/>
        <v>_03.jj-08.jj_2584X_Just</v>
      </c>
      <c r="S327" s="73">
        <v>45414</v>
      </c>
      <c r="T327" s="74"/>
      <c r="U327" s="75"/>
      <c r="V327" s="75"/>
      <c r="W327" s="63"/>
      <c r="X327" s="63"/>
      <c r="Y327" s="63"/>
      <c r="Z327" s="63"/>
      <c r="AA327" s="63"/>
      <c r="AB327" s="63"/>
      <c r="AC327" s="63"/>
      <c r="AD327" s="63"/>
      <c r="AE327" s="63"/>
      <c r="AF327" s="63"/>
      <c r="AG327" s="63"/>
    </row>
    <row r="328" spans="1:33" x14ac:dyDescent="0.25">
      <c r="A328" s="62"/>
      <c r="B328" s="63" t="s">
        <v>32</v>
      </c>
      <c r="C328" s="63"/>
      <c r="D328" s="64" t="s">
        <v>398</v>
      </c>
      <c r="E328" s="65">
        <v>308</v>
      </c>
      <c r="F328" s="66">
        <v>45012</v>
      </c>
      <c r="G328" s="66">
        <v>45169</v>
      </c>
      <c r="H328" s="67" t="s">
        <v>40</v>
      </c>
      <c r="I328" s="68" t="str">
        <f>_xlfn.IFNA(VLOOKUP($H328,[1]Répertoire!$A$2:$G$104,2,FALSE),"")</f>
        <v xml:space="preserve">Notre-Dame Enclos             </v>
      </c>
      <c r="J328" s="68" t="str">
        <f>_xlfn.IFNA(VLOOKUP($H328,[1]Répertoire!$A$2:$G$104,6,FALSE),"")</f>
        <v xml:space="preserve">ST OMER                   </v>
      </c>
      <c r="K328" s="68" t="str">
        <f>_xlfn.IFNA(VLOOKUP($H328,[1]Répertoire!$A$2:$G$104,7,FALSE),"")</f>
        <v>ce.0622584X@ac-lille.fr</v>
      </c>
      <c r="L328" s="69" t="s">
        <v>9</v>
      </c>
      <c r="M328" s="69" t="s">
        <v>57</v>
      </c>
      <c r="N328" s="69" t="e">
        <f t="shared" si="34"/>
        <v>#VALUE!</v>
      </c>
      <c r="O328" s="70">
        <f t="shared" ca="1" si="35"/>
        <v>0</v>
      </c>
      <c r="P328" s="71" t="str">
        <f t="shared" ca="1" si="36"/>
        <v>-</v>
      </c>
      <c r="Q328" s="71"/>
      <c r="R328" s="72" t="str">
        <f t="shared" si="37"/>
        <v>_03.jj-08.jj_2584X_Just1</v>
      </c>
      <c r="S328" s="73">
        <v>45415</v>
      </c>
      <c r="T328" s="74"/>
      <c r="U328" s="75"/>
      <c r="V328" s="75"/>
      <c r="W328" s="63"/>
      <c r="X328" s="63"/>
      <c r="Y328" s="63"/>
      <c r="Z328" s="63"/>
      <c r="AA328" s="63"/>
      <c r="AB328" s="63"/>
      <c r="AC328" s="63"/>
      <c r="AD328" s="63"/>
      <c r="AE328" s="63"/>
      <c r="AF328" s="63"/>
      <c r="AG328" s="63"/>
    </row>
    <row r="329" spans="1:33" x14ac:dyDescent="0.25">
      <c r="A329" s="62"/>
      <c r="B329" s="63" t="s">
        <v>32</v>
      </c>
      <c r="C329" s="63"/>
      <c r="D329" s="64" t="s">
        <v>399</v>
      </c>
      <c r="E329" s="65">
        <v>309</v>
      </c>
      <c r="F329" s="66">
        <v>45012</v>
      </c>
      <c r="G329" s="66">
        <v>45169</v>
      </c>
      <c r="H329" s="67" t="s">
        <v>40</v>
      </c>
      <c r="I329" s="68" t="str">
        <f>_xlfn.IFNA(VLOOKUP($H329,[1]Répertoire!$A$2:$G$104,2,FALSE),"")</f>
        <v xml:space="preserve">Notre-Dame Enclos             </v>
      </c>
      <c r="J329" s="68" t="str">
        <f>_xlfn.IFNA(VLOOKUP($H329,[1]Répertoire!$A$2:$G$104,6,FALSE),"")</f>
        <v xml:space="preserve">ST OMER                   </v>
      </c>
      <c r="K329" s="68" t="str">
        <f>_xlfn.IFNA(VLOOKUP($H329,[1]Répertoire!$A$2:$G$104,7,FALSE),"")</f>
        <v>ce.0622584X@ac-lille.fr</v>
      </c>
      <c r="L329" s="69" t="s">
        <v>9</v>
      </c>
      <c r="M329" s="69" t="s">
        <v>57</v>
      </c>
      <c r="N329" s="69" t="e">
        <f t="shared" si="34"/>
        <v>#VALUE!</v>
      </c>
      <c r="O329" s="70">
        <f t="shared" ca="1" si="35"/>
        <v>0</v>
      </c>
      <c r="P329" s="71" t="str">
        <f t="shared" ca="1" si="36"/>
        <v>-</v>
      </c>
      <c r="Q329" s="71"/>
      <c r="R329" s="72" t="str">
        <f t="shared" si="37"/>
        <v>_03.jj-08.jj_2584X_Just</v>
      </c>
      <c r="S329" s="73">
        <v>45416</v>
      </c>
      <c r="T329" s="74"/>
      <c r="U329" s="75"/>
      <c r="V329" s="75"/>
      <c r="W329" s="63"/>
      <c r="X329" s="63"/>
      <c r="Y329" s="63"/>
      <c r="Z329" s="63"/>
      <c r="AA329" s="63"/>
      <c r="AB329" s="63"/>
      <c r="AC329" s="63"/>
      <c r="AD329" s="63"/>
      <c r="AE329" s="63"/>
      <c r="AF329" s="63"/>
      <c r="AG329" s="63"/>
    </row>
    <row r="330" spans="1:33" x14ac:dyDescent="0.25">
      <c r="A330" s="62"/>
      <c r="B330" s="63" t="s">
        <v>32</v>
      </c>
      <c r="C330" s="63"/>
      <c r="D330" s="64" t="s">
        <v>400</v>
      </c>
      <c r="E330" s="65">
        <v>310</v>
      </c>
      <c r="F330" s="66">
        <v>45012</v>
      </c>
      <c r="G330" s="66">
        <v>45169</v>
      </c>
      <c r="H330" s="67" t="s">
        <v>40</v>
      </c>
      <c r="I330" s="68" t="str">
        <f>_xlfn.IFNA(VLOOKUP($H330,[1]Répertoire!$A$2:$G$104,2,FALSE),"")</f>
        <v xml:space="preserve">Notre-Dame Enclos             </v>
      </c>
      <c r="J330" s="68" t="str">
        <f>_xlfn.IFNA(VLOOKUP($H330,[1]Répertoire!$A$2:$G$104,6,FALSE),"")</f>
        <v xml:space="preserve">ST OMER                   </v>
      </c>
      <c r="K330" s="68" t="str">
        <f>_xlfn.IFNA(VLOOKUP($H330,[1]Répertoire!$A$2:$G$104,7,FALSE),"")</f>
        <v>ce.0622584X@ac-lille.fr</v>
      </c>
      <c r="L330" s="69" t="s">
        <v>9</v>
      </c>
      <c r="M330" s="69" t="s">
        <v>57</v>
      </c>
      <c r="N330" s="69" t="e">
        <f t="shared" si="34"/>
        <v>#VALUE!</v>
      </c>
      <c r="O330" s="70">
        <f t="shared" ca="1" si="35"/>
        <v>0</v>
      </c>
      <c r="P330" s="71" t="str">
        <f t="shared" ca="1" si="36"/>
        <v>-</v>
      </c>
      <c r="Q330" s="71"/>
      <c r="R330" s="72" t="str">
        <f t="shared" si="37"/>
        <v>_03.jj-08.jj_2584X_Just1</v>
      </c>
      <c r="S330" s="73">
        <v>45417</v>
      </c>
      <c r="T330" s="74"/>
      <c r="U330" s="75"/>
      <c r="V330" s="75"/>
      <c r="W330" s="63"/>
      <c r="X330" s="63"/>
      <c r="Y330" s="63"/>
      <c r="Z330" s="63"/>
      <c r="AA330" s="63"/>
      <c r="AB330" s="63"/>
      <c r="AC330" s="63"/>
      <c r="AD330" s="63"/>
      <c r="AE330" s="63"/>
      <c r="AF330" s="63"/>
      <c r="AG330" s="63"/>
    </row>
    <row r="331" spans="1:33" x14ac:dyDescent="0.25">
      <c r="A331" s="62"/>
      <c r="B331" s="63" t="s">
        <v>32</v>
      </c>
      <c r="C331" s="63"/>
      <c r="D331" s="64" t="s">
        <v>401</v>
      </c>
      <c r="E331" s="65">
        <v>311</v>
      </c>
      <c r="F331" s="66">
        <v>45012</v>
      </c>
      <c r="G331" s="66">
        <v>45169</v>
      </c>
      <c r="H331" s="67" t="s">
        <v>40</v>
      </c>
      <c r="I331" s="68" t="str">
        <f>_xlfn.IFNA(VLOOKUP($H331,[1]Répertoire!$A$2:$G$104,2,FALSE),"")</f>
        <v xml:space="preserve">Notre-Dame Enclos             </v>
      </c>
      <c r="J331" s="68" t="str">
        <f>_xlfn.IFNA(VLOOKUP($H331,[1]Répertoire!$A$2:$G$104,6,FALSE),"")</f>
        <v xml:space="preserve">ST OMER                   </v>
      </c>
      <c r="K331" s="68" t="str">
        <f>_xlfn.IFNA(VLOOKUP($H331,[1]Répertoire!$A$2:$G$104,7,FALSE),"")</f>
        <v>ce.0622584X@ac-lille.fr</v>
      </c>
      <c r="L331" s="69" t="s">
        <v>9</v>
      </c>
      <c r="M331" s="69" t="s">
        <v>57</v>
      </c>
      <c r="N331" s="69" t="e">
        <f t="shared" si="34"/>
        <v>#VALUE!</v>
      </c>
      <c r="O331" s="70">
        <f t="shared" ca="1" si="35"/>
        <v>0</v>
      </c>
      <c r="P331" s="71" t="str">
        <f t="shared" ca="1" si="36"/>
        <v>-</v>
      </c>
      <c r="Q331" s="71"/>
      <c r="R331" s="72" t="str">
        <f t="shared" si="37"/>
        <v>_03.jj-08.jj_2584X_Just</v>
      </c>
      <c r="S331" s="73">
        <v>45418</v>
      </c>
      <c r="T331" s="74"/>
      <c r="U331" s="75"/>
      <c r="V331" s="75"/>
      <c r="W331" s="63"/>
      <c r="X331" s="63"/>
      <c r="Y331" s="63"/>
      <c r="Z331" s="63"/>
      <c r="AA331" s="63"/>
      <c r="AB331" s="63"/>
      <c r="AC331" s="63"/>
      <c r="AD331" s="63"/>
      <c r="AE331" s="63"/>
      <c r="AF331" s="63"/>
      <c r="AG331" s="63"/>
    </row>
    <row r="332" spans="1:33" x14ac:dyDescent="0.25">
      <c r="A332" s="62"/>
      <c r="B332" s="63" t="s">
        <v>32</v>
      </c>
      <c r="C332" s="63"/>
      <c r="D332" s="64" t="s">
        <v>402</v>
      </c>
      <c r="E332" s="65">
        <v>312</v>
      </c>
      <c r="F332" s="66">
        <v>45012</v>
      </c>
      <c r="G332" s="66">
        <v>45169</v>
      </c>
      <c r="H332" s="67" t="s">
        <v>40</v>
      </c>
      <c r="I332" s="68" t="str">
        <f>_xlfn.IFNA(VLOOKUP($H332,[1]Répertoire!$A$2:$G$104,2,FALSE),"")</f>
        <v xml:space="preserve">Notre-Dame Enclos             </v>
      </c>
      <c r="J332" s="68" t="str">
        <f>_xlfn.IFNA(VLOOKUP($H332,[1]Répertoire!$A$2:$G$104,6,FALSE),"")</f>
        <v xml:space="preserve">ST OMER                   </v>
      </c>
      <c r="K332" s="68" t="str">
        <f>_xlfn.IFNA(VLOOKUP($H332,[1]Répertoire!$A$2:$G$104,7,FALSE),"")</f>
        <v>ce.0622584X@ac-lille.fr</v>
      </c>
      <c r="L332" s="69" t="s">
        <v>9</v>
      </c>
      <c r="M332" s="69" t="s">
        <v>57</v>
      </c>
      <c r="N332" s="69" t="e">
        <f t="shared" si="34"/>
        <v>#VALUE!</v>
      </c>
      <c r="O332" s="70">
        <f t="shared" ca="1" si="35"/>
        <v>0</v>
      </c>
      <c r="P332" s="71" t="str">
        <f t="shared" ca="1" si="36"/>
        <v>-</v>
      </c>
      <c r="Q332" s="71"/>
      <c r="R332" s="72" t="str">
        <f t="shared" si="37"/>
        <v>_03.jj-08.jj_2584X_Just1</v>
      </c>
      <c r="S332" s="73">
        <v>45419</v>
      </c>
      <c r="T332" s="74"/>
      <c r="U332" s="75"/>
      <c r="V332" s="75"/>
      <c r="W332" s="63"/>
      <c r="X332" s="63"/>
      <c r="Y332" s="63"/>
      <c r="Z332" s="63"/>
      <c r="AA332" s="63"/>
      <c r="AB332" s="63"/>
      <c r="AC332" s="63"/>
      <c r="AD332" s="63"/>
      <c r="AE332" s="63"/>
      <c r="AF332" s="63"/>
      <c r="AG332" s="63"/>
    </row>
    <row r="333" spans="1:33" x14ac:dyDescent="0.25">
      <c r="A333" s="62"/>
      <c r="B333" s="63" t="s">
        <v>32</v>
      </c>
      <c r="C333" s="63"/>
      <c r="D333" s="64" t="s">
        <v>403</v>
      </c>
      <c r="E333" s="65">
        <v>313</v>
      </c>
      <c r="F333" s="66">
        <v>45012</v>
      </c>
      <c r="G333" s="66">
        <v>45169</v>
      </c>
      <c r="H333" s="67" t="s">
        <v>40</v>
      </c>
      <c r="I333" s="68" t="str">
        <f>_xlfn.IFNA(VLOOKUP($H333,[1]Répertoire!$A$2:$G$104,2,FALSE),"")</f>
        <v xml:space="preserve">Notre-Dame Enclos             </v>
      </c>
      <c r="J333" s="68" t="str">
        <f>_xlfn.IFNA(VLOOKUP($H333,[1]Répertoire!$A$2:$G$104,6,FALSE),"")</f>
        <v xml:space="preserve">ST OMER                   </v>
      </c>
      <c r="K333" s="68" t="str">
        <f>_xlfn.IFNA(VLOOKUP($H333,[1]Répertoire!$A$2:$G$104,7,FALSE),"")</f>
        <v>ce.0622584X@ac-lille.fr</v>
      </c>
      <c r="L333" s="69" t="s">
        <v>9</v>
      </c>
      <c r="M333" s="69" t="s">
        <v>57</v>
      </c>
      <c r="N333" s="69" t="e">
        <f t="shared" si="34"/>
        <v>#VALUE!</v>
      </c>
      <c r="O333" s="70">
        <f t="shared" ca="1" si="35"/>
        <v>0</v>
      </c>
      <c r="P333" s="71" t="str">
        <f t="shared" ca="1" si="36"/>
        <v>-</v>
      </c>
      <c r="Q333" s="71"/>
      <c r="R333" s="72" t="str">
        <f t="shared" si="37"/>
        <v>_03.jj-08.jj_2584X_Just</v>
      </c>
      <c r="S333" s="73">
        <v>45420</v>
      </c>
      <c r="T333" s="74"/>
      <c r="U333" s="75"/>
      <c r="V333" s="75"/>
      <c r="W333" s="63"/>
      <c r="X333" s="63"/>
      <c r="Y333" s="63"/>
      <c r="Z333" s="63"/>
      <c r="AA333" s="63"/>
      <c r="AB333" s="63"/>
      <c r="AC333" s="63"/>
      <c r="AD333" s="63"/>
      <c r="AE333" s="63"/>
      <c r="AF333" s="63"/>
      <c r="AG333" s="63"/>
    </row>
    <row r="334" spans="1:33" x14ac:dyDescent="0.25">
      <c r="A334" s="62"/>
      <c r="B334" s="63" t="s">
        <v>32</v>
      </c>
      <c r="C334" s="63"/>
      <c r="D334" s="64" t="s">
        <v>404</v>
      </c>
      <c r="E334" s="65">
        <v>314</v>
      </c>
      <c r="F334" s="66">
        <v>45012</v>
      </c>
      <c r="G334" s="66">
        <v>45169</v>
      </c>
      <c r="H334" s="67" t="s">
        <v>40</v>
      </c>
      <c r="I334" s="68" t="str">
        <f>_xlfn.IFNA(VLOOKUP($H334,[1]Répertoire!$A$2:$G$104,2,FALSE),"")</f>
        <v xml:space="preserve">Notre-Dame Enclos             </v>
      </c>
      <c r="J334" s="68" t="str">
        <f>_xlfn.IFNA(VLOOKUP($H334,[1]Répertoire!$A$2:$G$104,6,FALSE),"")</f>
        <v xml:space="preserve">ST OMER                   </v>
      </c>
      <c r="K334" s="68" t="str">
        <f>_xlfn.IFNA(VLOOKUP($H334,[1]Répertoire!$A$2:$G$104,7,FALSE),"")</f>
        <v>ce.0622584X@ac-lille.fr</v>
      </c>
      <c r="L334" s="69" t="s">
        <v>9</v>
      </c>
      <c r="M334" s="69" t="s">
        <v>57</v>
      </c>
      <c r="N334" s="69" t="e">
        <f t="shared" si="34"/>
        <v>#VALUE!</v>
      </c>
      <c r="O334" s="70">
        <f t="shared" ca="1" si="35"/>
        <v>0</v>
      </c>
      <c r="P334" s="71" t="str">
        <f t="shared" ca="1" si="36"/>
        <v>-</v>
      </c>
      <c r="Q334" s="71"/>
      <c r="R334" s="72" t="str">
        <f t="shared" si="37"/>
        <v>_03.jj-08.jj_2584X_Just1</v>
      </c>
      <c r="S334" s="73">
        <v>45421</v>
      </c>
      <c r="T334" s="74"/>
      <c r="U334" s="75"/>
      <c r="V334" s="75"/>
      <c r="W334" s="63"/>
      <c r="X334" s="63"/>
      <c r="Y334" s="63"/>
      <c r="Z334" s="63"/>
      <c r="AA334" s="63"/>
      <c r="AB334" s="63"/>
      <c r="AC334" s="63"/>
      <c r="AD334" s="63"/>
      <c r="AE334" s="63"/>
      <c r="AF334" s="63"/>
      <c r="AG334" s="63"/>
    </row>
    <row r="335" spans="1:33" x14ac:dyDescent="0.25">
      <c r="A335" s="62"/>
      <c r="B335" s="63" t="s">
        <v>32</v>
      </c>
      <c r="C335" s="63"/>
      <c r="D335" s="64" t="s">
        <v>405</v>
      </c>
      <c r="E335" s="65">
        <v>315</v>
      </c>
      <c r="F335" s="66">
        <v>45012</v>
      </c>
      <c r="G335" s="66">
        <v>45169</v>
      </c>
      <c r="H335" s="67" t="s">
        <v>40</v>
      </c>
      <c r="I335" s="68" t="str">
        <f>_xlfn.IFNA(VLOOKUP($H335,[1]Répertoire!$A$2:$G$104,2,FALSE),"")</f>
        <v xml:space="preserve">Notre-Dame Enclos             </v>
      </c>
      <c r="J335" s="68" t="str">
        <f>_xlfn.IFNA(VLOOKUP($H335,[1]Répertoire!$A$2:$G$104,6,FALSE),"")</f>
        <v xml:space="preserve">ST OMER                   </v>
      </c>
      <c r="K335" s="68" t="str">
        <f>_xlfn.IFNA(VLOOKUP($H335,[1]Répertoire!$A$2:$G$104,7,FALSE),"")</f>
        <v>ce.0622584X@ac-lille.fr</v>
      </c>
      <c r="L335" s="69" t="s">
        <v>9</v>
      </c>
      <c r="M335" s="69" t="s">
        <v>57</v>
      </c>
      <c r="N335" s="69" t="e">
        <f t="shared" si="34"/>
        <v>#VALUE!</v>
      </c>
      <c r="O335" s="70">
        <f t="shared" ca="1" si="35"/>
        <v>0</v>
      </c>
      <c r="P335" s="71" t="str">
        <f t="shared" ca="1" si="36"/>
        <v>-</v>
      </c>
      <c r="Q335" s="71"/>
      <c r="R335" s="72" t="str">
        <f t="shared" si="37"/>
        <v>_03.jj-08.jj_2584X_Just</v>
      </c>
      <c r="S335" s="73">
        <v>45422</v>
      </c>
      <c r="T335" s="74"/>
      <c r="U335" s="75"/>
      <c r="V335" s="75"/>
      <c r="W335" s="63"/>
      <c r="X335" s="63"/>
      <c r="Y335" s="63"/>
      <c r="Z335" s="63"/>
      <c r="AA335" s="63"/>
      <c r="AB335" s="63"/>
      <c r="AC335" s="63"/>
      <c r="AD335" s="63"/>
      <c r="AE335" s="63"/>
      <c r="AF335" s="63"/>
      <c r="AG335" s="63"/>
    </row>
    <row r="336" spans="1:33" x14ac:dyDescent="0.25">
      <c r="A336" s="62"/>
      <c r="B336" s="63" t="s">
        <v>32</v>
      </c>
      <c r="C336" s="63"/>
      <c r="D336" s="64" t="s">
        <v>406</v>
      </c>
      <c r="E336" s="65">
        <v>316</v>
      </c>
      <c r="F336" s="66">
        <v>45012</v>
      </c>
      <c r="G336" s="66">
        <v>45169</v>
      </c>
      <c r="H336" s="67" t="s">
        <v>40</v>
      </c>
      <c r="I336" s="68" t="str">
        <f>_xlfn.IFNA(VLOOKUP($H336,[1]Répertoire!$A$2:$G$104,2,FALSE),"")</f>
        <v xml:space="preserve">Notre-Dame Enclos             </v>
      </c>
      <c r="J336" s="68" t="str">
        <f>_xlfn.IFNA(VLOOKUP($H336,[1]Répertoire!$A$2:$G$104,6,FALSE),"")</f>
        <v xml:space="preserve">ST OMER                   </v>
      </c>
      <c r="K336" s="68" t="str">
        <f>_xlfn.IFNA(VLOOKUP($H336,[1]Répertoire!$A$2:$G$104,7,FALSE),"")</f>
        <v>ce.0622584X@ac-lille.fr</v>
      </c>
      <c r="L336" s="69" t="s">
        <v>9</v>
      </c>
      <c r="M336" s="69" t="s">
        <v>57</v>
      </c>
      <c r="N336" s="69" t="e">
        <f t="shared" si="34"/>
        <v>#VALUE!</v>
      </c>
      <c r="O336" s="70">
        <f t="shared" ca="1" si="35"/>
        <v>0</v>
      </c>
      <c r="P336" s="71" t="str">
        <f t="shared" ca="1" si="36"/>
        <v>-</v>
      </c>
      <c r="Q336" s="71"/>
      <c r="R336" s="72" t="str">
        <f t="shared" si="37"/>
        <v>_03.jj-08.jj_2584X_Just1</v>
      </c>
      <c r="S336" s="73">
        <v>45423</v>
      </c>
      <c r="T336" s="74"/>
      <c r="U336" s="75"/>
      <c r="V336" s="75"/>
      <c r="W336" s="63"/>
      <c r="X336" s="63"/>
      <c r="Y336" s="63"/>
      <c r="Z336" s="63"/>
      <c r="AA336" s="63"/>
      <c r="AB336" s="63"/>
      <c r="AC336" s="63"/>
      <c r="AD336" s="63"/>
      <c r="AE336" s="63"/>
      <c r="AF336" s="63"/>
      <c r="AG336" s="63"/>
    </row>
    <row r="337" spans="1:33" x14ac:dyDescent="0.25">
      <c r="A337" s="62"/>
      <c r="B337" s="63" t="s">
        <v>32</v>
      </c>
      <c r="C337" s="63"/>
      <c r="D337" s="64" t="s">
        <v>407</v>
      </c>
      <c r="E337" s="65">
        <v>317</v>
      </c>
      <c r="F337" s="66">
        <v>45012</v>
      </c>
      <c r="G337" s="66">
        <v>45169</v>
      </c>
      <c r="H337" s="67" t="s">
        <v>40</v>
      </c>
      <c r="I337" s="68" t="str">
        <f>_xlfn.IFNA(VLOOKUP($H337,[1]Répertoire!$A$2:$G$104,2,FALSE),"")</f>
        <v xml:space="preserve">Notre-Dame Enclos             </v>
      </c>
      <c r="J337" s="68" t="str">
        <f>_xlfn.IFNA(VLOOKUP($H337,[1]Répertoire!$A$2:$G$104,6,FALSE),"")</f>
        <v xml:space="preserve">ST OMER                   </v>
      </c>
      <c r="K337" s="68" t="str">
        <f>_xlfn.IFNA(VLOOKUP($H337,[1]Répertoire!$A$2:$G$104,7,FALSE),"")</f>
        <v>ce.0622584X@ac-lille.fr</v>
      </c>
      <c r="L337" s="69" t="s">
        <v>9</v>
      </c>
      <c r="M337" s="69" t="s">
        <v>57</v>
      </c>
      <c r="N337" s="69" t="e">
        <f t="shared" si="34"/>
        <v>#VALUE!</v>
      </c>
      <c r="O337" s="70">
        <f t="shared" ca="1" si="35"/>
        <v>0</v>
      </c>
      <c r="P337" s="71" t="str">
        <f t="shared" ca="1" si="36"/>
        <v>-</v>
      </c>
      <c r="Q337" s="71"/>
      <c r="R337" s="72" t="str">
        <f t="shared" si="37"/>
        <v>_03.jj-08.jj_2584X_Just</v>
      </c>
      <c r="S337" s="73">
        <v>45424</v>
      </c>
      <c r="T337" s="74"/>
      <c r="U337" s="75"/>
      <c r="V337" s="75"/>
      <c r="W337" s="63"/>
      <c r="X337" s="63"/>
      <c r="Y337" s="63"/>
      <c r="Z337" s="63"/>
      <c r="AA337" s="63"/>
      <c r="AB337" s="63"/>
      <c r="AC337" s="63"/>
      <c r="AD337" s="63"/>
      <c r="AE337" s="63"/>
      <c r="AF337" s="63"/>
      <c r="AG337" s="63"/>
    </row>
    <row r="338" spans="1:33" x14ac:dyDescent="0.25">
      <c r="A338" s="62"/>
      <c r="B338" s="63" t="s">
        <v>32</v>
      </c>
      <c r="C338" s="63"/>
      <c r="D338" s="64" t="s">
        <v>408</v>
      </c>
      <c r="E338" s="65">
        <v>318</v>
      </c>
      <c r="F338" s="66">
        <v>45012</v>
      </c>
      <c r="G338" s="66">
        <v>45169</v>
      </c>
      <c r="H338" s="67" t="s">
        <v>40</v>
      </c>
      <c r="I338" s="68" t="str">
        <f>_xlfn.IFNA(VLOOKUP($H338,[1]Répertoire!$A$2:$G$104,2,FALSE),"")</f>
        <v xml:space="preserve">Notre-Dame Enclos             </v>
      </c>
      <c r="J338" s="68" t="str">
        <f>_xlfn.IFNA(VLOOKUP($H338,[1]Répertoire!$A$2:$G$104,6,FALSE),"")</f>
        <v xml:space="preserve">ST OMER                   </v>
      </c>
      <c r="K338" s="68" t="str">
        <f>_xlfn.IFNA(VLOOKUP($H338,[1]Répertoire!$A$2:$G$104,7,FALSE),"")</f>
        <v>ce.0622584X@ac-lille.fr</v>
      </c>
      <c r="L338" s="69" t="s">
        <v>9</v>
      </c>
      <c r="M338" s="69" t="s">
        <v>57</v>
      </c>
      <c r="N338" s="69" t="e">
        <f t="shared" si="34"/>
        <v>#VALUE!</v>
      </c>
      <c r="O338" s="70">
        <f t="shared" ca="1" si="35"/>
        <v>0</v>
      </c>
      <c r="P338" s="71" t="str">
        <f t="shared" ca="1" si="36"/>
        <v>-</v>
      </c>
      <c r="Q338" s="71"/>
      <c r="R338" s="72" t="str">
        <f t="shared" si="37"/>
        <v>_03.jj-08.jj_2584X_Just1</v>
      </c>
      <c r="S338" s="73">
        <v>45425</v>
      </c>
      <c r="T338" s="74"/>
      <c r="U338" s="75"/>
      <c r="V338" s="75"/>
      <c r="W338" s="63"/>
      <c r="X338" s="63"/>
      <c r="Y338" s="63"/>
      <c r="Z338" s="63"/>
      <c r="AA338" s="63"/>
      <c r="AB338" s="63"/>
      <c r="AC338" s="63"/>
      <c r="AD338" s="63"/>
      <c r="AE338" s="63"/>
      <c r="AF338" s="63"/>
      <c r="AG338" s="63"/>
    </row>
    <row r="339" spans="1:33" x14ac:dyDescent="0.25">
      <c r="A339" s="62"/>
      <c r="B339" s="63" t="s">
        <v>32</v>
      </c>
      <c r="C339" s="63"/>
      <c r="D339" s="64" t="s">
        <v>409</v>
      </c>
      <c r="E339" s="65">
        <v>319</v>
      </c>
      <c r="F339" s="66">
        <v>45012</v>
      </c>
      <c r="G339" s="66">
        <v>45169</v>
      </c>
      <c r="H339" s="67" t="s">
        <v>40</v>
      </c>
      <c r="I339" s="68" t="str">
        <f>_xlfn.IFNA(VLOOKUP($H339,[1]Répertoire!$A$2:$G$104,2,FALSE),"")</f>
        <v xml:space="preserve">Notre-Dame Enclos             </v>
      </c>
      <c r="J339" s="68" t="str">
        <f>_xlfn.IFNA(VLOOKUP($H339,[1]Répertoire!$A$2:$G$104,6,FALSE),"")</f>
        <v xml:space="preserve">ST OMER                   </v>
      </c>
      <c r="K339" s="68" t="str">
        <f>_xlfn.IFNA(VLOOKUP($H339,[1]Répertoire!$A$2:$G$104,7,FALSE),"")</f>
        <v>ce.0622584X@ac-lille.fr</v>
      </c>
      <c r="L339" s="69" t="s">
        <v>9</v>
      </c>
      <c r="M339" s="69" t="s">
        <v>57</v>
      </c>
      <c r="N339" s="69" t="e">
        <f t="shared" si="34"/>
        <v>#VALUE!</v>
      </c>
      <c r="O339" s="70">
        <f t="shared" ca="1" si="35"/>
        <v>0</v>
      </c>
      <c r="P339" s="71" t="str">
        <f t="shared" ca="1" si="36"/>
        <v>-</v>
      </c>
      <c r="Q339" s="71"/>
      <c r="R339" s="72" t="str">
        <f t="shared" si="37"/>
        <v>_03.jj-08.jj_2584X_Just</v>
      </c>
      <c r="S339" s="73">
        <v>45426</v>
      </c>
      <c r="T339" s="74"/>
      <c r="U339" s="75"/>
      <c r="V339" s="75"/>
      <c r="W339" s="63"/>
      <c r="X339" s="63"/>
      <c r="Y339" s="63"/>
      <c r="Z339" s="63"/>
      <c r="AA339" s="63"/>
      <c r="AB339" s="63"/>
      <c r="AC339" s="63"/>
      <c r="AD339" s="63"/>
      <c r="AE339" s="63"/>
      <c r="AF339" s="63"/>
      <c r="AG339" s="63"/>
    </row>
    <row r="340" spans="1:33" x14ac:dyDescent="0.25">
      <c r="A340" s="62"/>
      <c r="B340" s="63" t="s">
        <v>32</v>
      </c>
      <c r="C340" s="63"/>
      <c r="D340" s="64" t="s">
        <v>410</v>
      </c>
      <c r="E340" s="65">
        <v>320</v>
      </c>
      <c r="F340" s="66">
        <v>45012</v>
      </c>
      <c r="G340" s="66">
        <v>45169</v>
      </c>
      <c r="H340" s="67" t="s">
        <v>40</v>
      </c>
      <c r="I340" s="68" t="str">
        <f>_xlfn.IFNA(VLOOKUP($H340,[1]Répertoire!$A$2:$G$104,2,FALSE),"")</f>
        <v xml:space="preserve">Notre-Dame Enclos             </v>
      </c>
      <c r="J340" s="68" t="str">
        <f>_xlfn.IFNA(VLOOKUP($H340,[1]Répertoire!$A$2:$G$104,6,FALSE),"")</f>
        <v xml:space="preserve">ST OMER                   </v>
      </c>
      <c r="K340" s="68" t="str">
        <f>_xlfn.IFNA(VLOOKUP($H340,[1]Répertoire!$A$2:$G$104,7,FALSE),"")</f>
        <v>ce.0622584X@ac-lille.fr</v>
      </c>
      <c r="L340" s="69" t="s">
        <v>9</v>
      </c>
      <c r="M340" s="69" t="s">
        <v>57</v>
      </c>
      <c r="N340" s="69" t="e">
        <f t="shared" si="34"/>
        <v>#VALUE!</v>
      </c>
      <c r="O340" s="70">
        <f t="shared" ca="1" si="35"/>
        <v>0</v>
      </c>
      <c r="P340" s="71" t="str">
        <f t="shared" ca="1" si="36"/>
        <v>-</v>
      </c>
      <c r="Q340" s="71"/>
      <c r="R340" s="72" t="str">
        <f t="shared" si="37"/>
        <v>_03.jj-08.jj_2584X_Just1</v>
      </c>
      <c r="S340" s="73">
        <v>45427</v>
      </c>
      <c r="T340" s="74"/>
      <c r="U340" s="75"/>
      <c r="V340" s="75"/>
      <c r="W340" s="63"/>
      <c r="X340" s="63"/>
      <c r="Y340" s="63"/>
      <c r="Z340" s="63"/>
      <c r="AA340" s="63"/>
      <c r="AB340" s="63"/>
      <c r="AC340" s="63"/>
      <c r="AD340" s="63"/>
      <c r="AE340" s="63"/>
      <c r="AF340" s="63"/>
      <c r="AG340" s="63"/>
    </row>
    <row r="341" spans="1:33" x14ac:dyDescent="0.25">
      <c r="A341" s="62"/>
      <c r="B341" s="63" t="s">
        <v>32</v>
      </c>
      <c r="C341" s="63"/>
      <c r="D341" s="64" t="s">
        <v>411</v>
      </c>
      <c r="E341" s="65">
        <v>321</v>
      </c>
      <c r="F341" s="66">
        <v>45012</v>
      </c>
      <c r="G341" s="66">
        <v>45169</v>
      </c>
      <c r="H341" s="67" t="s">
        <v>40</v>
      </c>
      <c r="I341" s="68" t="str">
        <f>_xlfn.IFNA(VLOOKUP($H341,[1]Répertoire!$A$2:$G$104,2,FALSE),"")</f>
        <v xml:space="preserve">Notre-Dame Enclos             </v>
      </c>
      <c r="J341" s="68" t="str">
        <f>_xlfn.IFNA(VLOOKUP($H341,[1]Répertoire!$A$2:$G$104,6,FALSE),"")</f>
        <v xml:space="preserve">ST OMER                   </v>
      </c>
      <c r="K341" s="68" t="str">
        <f>_xlfn.IFNA(VLOOKUP($H341,[1]Répertoire!$A$2:$G$104,7,FALSE),"")</f>
        <v>ce.0622584X@ac-lille.fr</v>
      </c>
      <c r="L341" s="69" t="s">
        <v>9</v>
      </c>
      <c r="M341" s="69" t="s">
        <v>57</v>
      </c>
      <c r="N341" s="69" t="e">
        <f t="shared" si="34"/>
        <v>#VALUE!</v>
      </c>
      <c r="O341" s="70">
        <f t="shared" ca="1" si="35"/>
        <v>0</v>
      </c>
      <c r="P341" s="71" t="str">
        <f t="shared" ca="1" si="36"/>
        <v>-</v>
      </c>
      <c r="Q341" s="71"/>
      <c r="R341" s="72" t="str">
        <f t="shared" si="37"/>
        <v>_03.jj-08.jj_2584X_Just</v>
      </c>
      <c r="S341" s="73">
        <v>45428</v>
      </c>
      <c r="T341" s="74"/>
      <c r="U341" s="75"/>
      <c r="V341" s="75"/>
      <c r="W341" s="63"/>
      <c r="X341" s="63"/>
      <c r="Y341" s="63"/>
      <c r="Z341" s="63"/>
      <c r="AA341" s="63"/>
      <c r="AB341" s="63"/>
      <c r="AC341" s="63"/>
      <c r="AD341" s="63"/>
      <c r="AE341" s="63"/>
      <c r="AF341" s="63"/>
      <c r="AG341" s="63"/>
    </row>
    <row r="342" spans="1:33" x14ac:dyDescent="0.25">
      <c r="A342" s="62"/>
      <c r="B342" s="63" t="s">
        <v>32</v>
      </c>
      <c r="C342" s="63"/>
      <c r="D342" s="64" t="s">
        <v>412</v>
      </c>
      <c r="E342" s="65">
        <v>322</v>
      </c>
      <c r="F342" s="66">
        <v>45012</v>
      </c>
      <c r="G342" s="66">
        <v>45169</v>
      </c>
      <c r="H342" s="67" t="s">
        <v>40</v>
      </c>
      <c r="I342" s="68" t="str">
        <f>_xlfn.IFNA(VLOOKUP($H342,[1]Répertoire!$A$2:$G$104,2,FALSE),"")</f>
        <v xml:space="preserve">Notre-Dame Enclos             </v>
      </c>
      <c r="J342" s="68" t="str">
        <f>_xlfn.IFNA(VLOOKUP($H342,[1]Répertoire!$A$2:$G$104,6,FALSE),"")</f>
        <v xml:space="preserve">ST OMER                   </v>
      </c>
      <c r="K342" s="68" t="str">
        <f>_xlfn.IFNA(VLOOKUP($H342,[1]Répertoire!$A$2:$G$104,7,FALSE),"")</f>
        <v>ce.0622584X@ac-lille.fr</v>
      </c>
      <c r="L342" s="69" t="s">
        <v>9</v>
      </c>
      <c r="M342" s="69" t="s">
        <v>57</v>
      </c>
      <c r="N342" s="69" t="e">
        <f t="shared" ref="N342:N405" si="38">TEXT(S342,"JJ/MM/AA")</f>
        <v>#VALUE!</v>
      </c>
      <c r="O342" s="70">
        <f t="shared" ref="O342:O405" ca="1" si="39">IF(C342=OFFSET(C342,1,0),IF(DATE(YEAR(S342),MONTH(S342),DAY(S342))&gt;OFFSET(S342,1,0),1,0),0)</f>
        <v>0</v>
      </c>
      <c r="P342" s="71" t="str">
        <f t="shared" ref="P342:P405" ca="1" si="40">IF(F342="","",IF(C342&lt;&gt;OFFSET(C342,1,0),IF(G342&lt;TODAY(),"Prol. ?","-"),"-"))</f>
        <v>-</v>
      </c>
      <c r="Q342" s="71"/>
      <c r="R342" s="72" t="str">
        <f t="shared" ref="R342:R405" si="41">IF(F342="","",IF(C342&amp;"_"&amp;IF(ISBLANK(F342),"",TEXT(F342,"mm.jj")&amp;"-"&amp;TEXT(G342,"mm.jj")&amp;"_"&amp;H342&amp;"_Just")=R341,R341&amp;"1",C342&amp;"_"&amp;IF(ISBLANK(F342),"",TEXT(F342,"mm.jj")&amp;"-"&amp;TEXT(G342,"mm.jj")&amp;"_"&amp;H342&amp;"_Just")))</f>
        <v>_03.jj-08.jj_2584X_Just1</v>
      </c>
      <c r="S342" s="73">
        <v>45429</v>
      </c>
      <c r="T342" s="74"/>
      <c r="U342" s="75"/>
      <c r="V342" s="75"/>
      <c r="W342" s="63"/>
      <c r="X342" s="63"/>
      <c r="Y342" s="63"/>
      <c r="Z342" s="63"/>
      <c r="AA342" s="63"/>
      <c r="AB342" s="63"/>
      <c r="AC342" s="63"/>
      <c r="AD342" s="63"/>
      <c r="AE342" s="63"/>
      <c r="AF342" s="63"/>
      <c r="AG342" s="63"/>
    </row>
    <row r="343" spans="1:33" x14ac:dyDescent="0.25">
      <c r="A343" s="62"/>
      <c r="B343" s="63" t="s">
        <v>32</v>
      </c>
      <c r="C343" s="63"/>
      <c r="D343" s="64" t="s">
        <v>413</v>
      </c>
      <c r="E343" s="65">
        <v>323</v>
      </c>
      <c r="F343" s="66">
        <v>45012</v>
      </c>
      <c r="G343" s="66">
        <v>45169</v>
      </c>
      <c r="H343" s="67" t="s">
        <v>40</v>
      </c>
      <c r="I343" s="68" t="str">
        <f>_xlfn.IFNA(VLOOKUP($H343,[1]Répertoire!$A$2:$G$104,2,FALSE),"")</f>
        <v xml:space="preserve">Notre-Dame Enclos             </v>
      </c>
      <c r="J343" s="68" t="str">
        <f>_xlfn.IFNA(VLOOKUP($H343,[1]Répertoire!$A$2:$G$104,6,FALSE),"")</f>
        <v xml:space="preserve">ST OMER                   </v>
      </c>
      <c r="K343" s="68" t="str">
        <f>_xlfn.IFNA(VLOOKUP($H343,[1]Répertoire!$A$2:$G$104,7,FALSE),"")</f>
        <v>ce.0622584X@ac-lille.fr</v>
      </c>
      <c r="L343" s="69" t="s">
        <v>9</v>
      </c>
      <c r="M343" s="69" t="s">
        <v>57</v>
      </c>
      <c r="N343" s="69" t="e">
        <f t="shared" si="38"/>
        <v>#VALUE!</v>
      </c>
      <c r="O343" s="70">
        <f t="shared" ca="1" si="39"/>
        <v>0</v>
      </c>
      <c r="P343" s="71" t="str">
        <f t="shared" ca="1" si="40"/>
        <v>-</v>
      </c>
      <c r="Q343" s="71"/>
      <c r="R343" s="72" t="str">
        <f t="shared" si="41"/>
        <v>_03.jj-08.jj_2584X_Just</v>
      </c>
      <c r="S343" s="73">
        <v>45430</v>
      </c>
      <c r="T343" s="74"/>
      <c r="U343" s="75"/>
      <c r="V343" s="75"/>
      <c r="W343" s="63"/>
      <c r="X343" s="63"/>
      <c r="Y343" s="63"/>
      <c r="Z343" s="63"/>
      <c r="AA343" s="63"/>
      <c r="AB343" s="63"/>
      <c r="AC343" s="63"/>
      <c r="AD343" s="63"/>
      <c r="AE343" s="63"/>
      <c r="AF343" s="63"/>
      <c r="AG343" s="63"/>
    </row>
    <row r="344" spans="1:33" x14ac:dyDescent="0.25">
      <c r="A344" s="62"/>
      <c r="B344" s="63" t="s">
        <v>32</v>
      </c>
      <c r="C344" s="63"/>
      <c r="D344" s="64" t="s">
        <v>414</v>
      </c>
      <c r="E344" s="65">
        <v>324</v>
      </c>
      <c r="F344" s="66">
        <v>45012</v>
      </c>
      <c r="G344" s="66">
        <v>45169</v>
      </c>
      <c r="H344" s="67" t="s">
        <v>40</v>
      </c>
      <c r="I344" s="68" t="str">
        <f>_xlfn.IFNA(VLOOKUP($H344,[1]Répertoire!$A$2:$G$104,2,FALSE),"")</f>
        <v xml:space="preserve">Notre-Dame Enclos             </v>
      </c>
      <c r="J344" s="68" t="str">
        <f>_xlfn.IFNA(VLOOKUP($H344,[1]Répertoire!$A$2:$G$104,6,FALSE),"")</f>
        <v xml:space="preserve">ST OMER                   </v>
      </c>
      <c r="K344" s="68" t="str">
        <f>_xlfn.IFNA(VLOOKUP($H344,[1]Répertoire!$A$2:$G$104,7,FALSE),"")</f>
        <v>ce.0622584X@ac-lille.fr</v>
      </c>
      <c r="L344" s="69" t="s">
        <v>9</v>
      </c>
      <c r="M344" s="69" t="s">
        <v>57</v>
      </c>
      <c r="N344" s="69" t="e">
        <f t="shared" si="38"/>
        <v>#VALUE!</v>
      </c>
      <c r="O344" s="70">
        <f t="shared" ca="1" si="39"/>
        <v>0</v>
      </c>
      <c r="P344" s="71" t="str">
        <f t="shared" ca="1" si="40"/>
        <v>-</v>
      </c>
      <c r="Q344" s="71"/>
      <c r="R344" s="72" t="str">
        <f t="shared" si="41"/>
        <v>_03.jj-08.jj_2584X_Just1</v>
      </c>
      <c r="S344" s="73">
        <v>45431</v>
      </c>
      <c r="T344" s="74"/>
      <c r="U344" s="75"/>
      <c r="V344" s="75"/>
      <c r="W344" s="63"/>
      <c r="X344" s="63"/>
      <c r="Y344" s="63"/>
      <c r="Z344" s="63"/>
      <c r="AA344" s="63"/>
      <c r="AB344" s="63"/>
      <c r="AC344" s="63"/>
      <c r="AD344" s="63"/>
      <c r="AE344" s="63"/>
      <c r="AF344" s="63"/>
      <c r="AG344" s="63"/>
    </row>
    <row r="345" spans="1:33" x14ac:dyDescent="0.25">
      <c r="A345" s="62"/>
      <c r="B345" s="63" t="s">
        <v>32</v>
      </c>
      <c r="C345" s="63"/>
      <c r="D345" s="64" t="s">
        <v>415</v>
      </c>
      <c r="E345" s="65">
        <v>325</v>
      </c>
      <c r="F345" s="66">
        <v>45012</v>
      </c>
      <c r="G345" s="66">
        <v>45169</v>
      </c>
      <c r="H345" s="67" t="s">
        <v>40</v>
      </c>
      <c r="I345" s="68" t="str">
        <f>_xlfn.IFNA(VLOOKUP($H345,[1]Répertoire!$A$2:$G$104,2,FALSE),"")</f>
        <v xml:space="preserve">Notre-Dame Enclos             </v>
      </c>
      <c r="J345" s="68" t="str">
        <f>_xlfn.IFNA(VLOOKUP($H345,[1]Répertoire!$A$2:$G$104,6,FALSE),"")</f>
        <v xml:space="preserve">ST OMER                   </v>
      </c>
      <c r="K345" s="68" t="str">
        <f>_xlfn.IFNA(VLOOKUP($H345,[1]Répertoire!$A$2:$G$104,7,FALSE),"")</f>
        <v>ce.0622584X@ac-lille.fr</v>
      </c>
      <c r="L345" s="69" t="s">
        <v>9</v>
      </c>
      <c r="M345" s="69" t="s">
        <v>57</v>
      </c>
      <c r="N345" s="69" t="e">
        <f t="shared" si="38"/>
        <v>#VALUE!</v>
      </c>
      <c r="O345" s="70">
        <f t="shared" ca="1" si="39"/>
        <v>0</v>
      </c>
      <c r="P345" s="71" t="str">
        <f t="shared" ca="1" si="40"/>
        <v>-</v>
      </c>
      <c r="Q345" s="71"/>
      <c r="R345" s="72" t="str">
        <f t="shared" si="41"/>
        <v>_03.jj-08.jj_2584X_Just</v>
      </c>
      <c r="S345" s="73">
        <v>45432</v>
      </c>
      <c r="T345" s="74"/>
      <c r="U345" s="75"/>
      <c r="V345" s="75"/>
      <c r="W345" s="63"/>
      <c r="X345" s="63"/>
      <c r="Y345" s="63"/>
      <c r="Z345" s="63"/>
      <c r="AA345" s="63"/>
      <c r="AB345" s="63"/>
      <c r="AC345" s="63"/>
      <c r="AD345" s="63"/>
      <c r="AE345" s="63"/>
      <c r="AF345" s="63"/>
      <c r="AG345" s="63"/>
    </row>
    <row r="346" spans="1:33" x14ac:dyDescent="0.25">
      <c r="A346" s="62"/>
      <c r="B346" s="63" t="s">
        <v>32</v>
      </c>
      <c r="C346" s="63"/>
      <c r="D346" s="64" t="s">
        <v>416</v>
      </c>
      <c r="E346" s="65">
        <v>326</v>
      </c>
      <c r="F346" s="66">
        <v>45012</v>
      </c>
      <c r="G346" s="66">
        <v>45169</v>
      </c>
      <c r="H346" s="67" t="s">
        <v>40</v>
      </c>
      <c r="I346" s="68" t="str">
        <f>_xlfn.IFNA(VLOOKUP($H346,[1]Répertoire!$A$2:$G$104,2,FALSE),"")</f>
        <v xml:space="preserve">Notre-Dame Enclos             </v>
      </c>
      <c r="J346" s="68" t="str">
        <f>_xlfn.IFNA(VLOOKUP($H346,[1]Répertoire!$A$2:$G$104,6,FALSE),"")</f>
        <v xml:space="preserve">ST OMER                   </v>
      </c>
      <c r="K346" s="68" t="str">
        <f>_xlfn.IFNA(VLOOKUP($H346,[1]Répertoire!$A$2:$G$104,7,FALSE),"")</f>
        <v>ce.0622584X@ac-lille.fr</v>
      </c>
      <c r="L346" s="69" t="s">
        <v>9</v>
      </c>
      <c r="M346" s="69" t="s">
        <v>57</v>
      </c>
      <c r="N346" s="69" t="e">
        <f t="shared" si="38"/>
        <v>#VALUE!</v>
      </c>
      <c r="O346" s="70">
        <f t="shared" ca="1" si="39"/>
        <v>0</v>
      </c>
      <c r="P346" s="71" t="str">
        <f t="shared" ca="1" si="40"/>
        <v>-</v>
      </c>
      <c r="Q346" s="71"/>
      <c r="R346" s="72" t="str">
        <f t="shared" si="41"/>
        <v>_03.jj-08.jj_2584X_Just1</v>
      </c>
      <c r="S346" s="73">
        <v>45433</v>
      </c>
      <c r="T346" s="74"/>
      <c r="U346" s="75"/>
      <c r="V346" s="75"/>
      <c r="W346" s="63"/>
      <c r="X346" s="63"/>
      <c r="Y346" s="63"/>
      <c r="Z346" s="63"/>
      <c r="AA346" s="63"/>
      <c r="AB346" s="63"/>
      <c r="AC346" s="63"/>
      <c r="AD346" s="63"/>
      <c r="AE346" s="63"/>
      <c r="AF346" s="63"/>
      <c r="AG346" s="63"/>
    </row>
    <row r="347" spans="1:33" x14ac:dyDescent="0.25">
      <c r="A347" s="62"/>
      <c r="B347" s="63" t="s">
        <v>32</v>
      </c>
      <c r="C347" s="63"/>
      <c r="D347" s="64" t="s">
        <v>417</v>
      </c>
      <c r="E347" s="65">
        <v>327</v>
      </c>
      <c r="F347" s="66">
        <v>45012</v>
      </c>
      <c r="G347" s="66">
        <v>45169</v>
      </c>
      <c r="H347" s="67" t="s">
        <v>40</v>
      </c>
      <c r="I347" s="68" t="str">
        <f>_xlfn.IFNA(VLOOKUP($H347,[1]Répertoire!$A$2:$G$104,2,FALSE),"")</f>
        <v xml:space="preserve">Notre-Dame Enclos             </v>
      </c>
      <c r="J347" s="68" t="str">
        <f>_xlfn.IFNA(VLOOKUP($H347,[1]Répertoire!$A$2:$G$104,6,FALSE),"")</f>
        <v xml:space="preserve">ST OMER                   </v>
      </c>
      <c r="K347" s="68" t="str">
        <f>_xlfn.IFNA(VLOOKUP($H347,[1]Répertoire!$A$2:$G$104,7,FALSE),"")</f>
        <v>ce.0622584X@ac-lille.fr</v>
      </c>
      <c r="L347" s="69" t="s">
        <v>9</v>
      </c>
      <c r="M347" s="69" t="s">
        <v>57</v>
      </c>
      <c r="N347" s="69" t="e">
        <f t="shared" si="38"/>
        <v>#VALUE!</v>
      </c>
      <c r="O347" s="70">
        <f t="shared" ca="1" si="39"/>
        <v>0</v>
      </c>
      <c r="P347" s="71" t="str">
        <f t="shared" ca="1" si="40"/>
        <v>-</v>
      </c>
      <c r="Q347" s="71"/>
      <c r="R347" s="72" t="str">
        <f t="shared" si="41"/>
        <v>_03.jj-08.jj_2584X_Just</v>
      </c>
      <c r="S347" s="73">
        <v>45434</v>
      </c>
      <c r="T347" s="74"/>
      <c r="U347" s="75"/>
      <c r="V347" s="75"/>
      <c r="W347" s="63"/>
      <c r="X347" s="63"/>
      <c r="Y347" s="63"/>
      <c r="Z347" s="63"/>
      <c r="AA347" s="63"/>
      <c r="AB347" s="63"/>
      <c r="AC347" s="63"/>
      <c r="AD347" s="63"/>
      <c r="AE347" s="63"/>
      <c r="AF347" s="63"/>
      <c r="AG347" s="63"/>
    </row>
    <row r="348" spans="1:33" x14ac:dyDescent="0.25">
      <c r="A348" s="62"/>
      <c r="B348" s="63" t="s">
        <v>32</v>
      </c>
      <c r="C348" s="63"/>
      <c r="D348" s="64" t="s">
        <v>418</v>
      </c>
      <c r="E348" s="65">
        <v>328</v>
      </c>
      <c r="F348" s="66">
        <v>45012</v>
      </c>
      <c r="G348" s="66">
        <v>45169</v>
      </c>
      <c r="H348" s="67" t="s">
        <v>40</v>
      </c>
      <c r="I348" s="68" t="str">
        <f>_xlfn.IFNA(VLOOKUP($H348,[1]Répertoire!$A$2:$G$104,2,FALSE),"")</f>
        <v xml:space="preserve">Notre-Dame Enclos             </v>
      </c>
      <c r="J348" s="68" t="str">
        <f>_xlfn.IFNA(VLOOKUP($H348,[1]Répertoire!$A$2:$G$104,6,FALSE),"")</f>
        <v xml:space="preserve">ST OMER                   </v>
      </c>
      <c r="K348" s="68" t="str">
        <f>_xlfn.IFNA(VLOOKUP($H348,[1]Répertoire!$A$2:$G$104,7,FALSE),"")</f>
        <v>ce.0622584X@ac-lille.fr</v>
      </c>
      <c r="L348" s="69" t="s">
        <v>9</v>
      </c>
      <c r="M348" s="69" t="s">
        <v>57</v>
      </c>
      <c r="N348" s="69" t="e">
        <f t="shared" si="38"/>
        <v>#VALUE!</v>
      </c>
      <c r="O348" s="70">
        <f t="shared" ca="1" si="39"/>
        <v>0</v>
      </c>
      <c r="P348" s="71" t="str">
        <f t="shared" ca="1" si="40"/>
        <v>-</v>
      </c>
      <c r="Q348" s="71"/>
      <c r="R348" s="72" t="str">
        <f t="shared" si="41"/>
        <v>_03.jj-08.jj_2584X_Just1</v>
      </c>
      <c r="S348" s="73">
        <v>45435</v>
      </c>
      <c r="T348" s="74"/>
      <c r="U348" s="75"/>
      <c r="V348" s="75"/>
      <c r="W348" s="63"/>
      <c r="X348" s="63"/>
      <c r="Y348" s="63"/>
      <c r="Z348" s="63"/>
      <c r="AA348" s="63"/>
      <c r="AB348" s="63"/>
      <c r="AC348" s="63"/>
      <c r="AD348" s="63"/>
      <c r="AE348" s="63"/>
      <c r="AF348" s="63"/>
      <c r="AG348" s="63"/>
    </row>
    <row r="349" spans="1:33" x14ac:dyDescent="0.25">
      <c r="A349" s="62"/>
      <c r="B349" s="63" t="s">
        <v>32</v>
      </c>
      <c r="C349" s="63"/>
      <c r="D349" s="64" t="s">
        <v>419</v>
      </c>
      <c r="E349" s="65">
        <v>329</v>
      </c>
      <c r="F349" s="66">
        <v>45012</v>
      </c>
      <c r="G349" s="66">
        <v>45169</v>
      </c>
      <c r="H349" s="67" t="s">
        <v>40</v>
      </c>
      <c r="I349" s="68" t="str">
        <f>_xlfn.IFNA(VLOOKUP($H349,[1]Répertoire!$A$2:$G$104,2,FALSE),"")</f>
        <v xml:space="preserve">Notre-Dame Enclos             </v>
      </c>
      <c r="J349" s="68" t="str">
        <f>_xlfn.IFNA(VLOOKUP($H349,[1]Répertoire!$A$2:$G$104,6,FALSE),"")</f>
        <v xml:space="preserve">ST OMER                   </v>
      </c>
      <c r="K349" s="68" t="str">
        <f>_xlfn.IFNA(VLOOKUP($H349,[1]Répertoire!$A$2:$G$104,7,FALSE),"")</f>
        <v>ce.0622584X@ac-lille.fr</v>
      </c>
      <c r="L349" s="69" t="s">
        <v>9</v>
      </c>
      <c r="M349" s="69" t="s">
        <v>57</v>
      </c>
      <c r="N349" s="69" t="e">
        <f t="shared" si="38"/>
        <v>#VALUE!</v>
      </c>
      <c r="O349" s="70">
        <f t="shared" ca="1" si="39"/>
        <v>0</v>
      </c>
      <c r="P349" s="71" t="str">
        <f t="shared" ca="1" si="40"/>
        <v>-</v>
      </c>
      <c r="Q349" s="71"/>
      <c r="R349" s="72" t="str">
        <f t="shared" si="41"/>
        <v>_03.jj-08.jj_2584X_Just</v>
      </c>
      <c r="S349" s="73">
        <v>45436</v>
      </c>
      <c r="T349" s="74"/>
      <c r="U349" s="75"/>
      <c r="V349" s="75"/>
      <c r="W349" s="63"/>
      <c r="X349" s="63"/>
      <c r="Y349" s="63"/>
      <c r="Z349" s="63"/>
      <c r="AA349" s="63"/>
      <c r="AB349" s="63"/>
      <c r="AC349" s="63"/>
      <c r="AD349" s="63"/>
      <c r="AE349" s="63"/>
      <c r="AF349" s="63"/>
      <c r="AG349" s="63"/>
    </row>
    <row r="350" spans="1:33" x14ac:dyDescent="0.25">
      <c r="A350" s="62"/>
      <c r="B350" s="63" t="s">
        <v>32</v>
      </c>
      <c r="C350" s="63"/>
      <c r="D350" s="64" t="s">
        <v>420</v>
      </c>
      <c r="E350" s="65">
        <v>330</v>
      </c>
      <c r="F350" s="66">
        <v>45012</v>
      </c>
      <c r="G350" s="66">
        <v>45169</v>
      </c>
      <c r="H350" s="67" t="s">
        <v>40</v>
      </c>
      <c r="I350" s="68" t="str">
        <f>_xlfn.IFNA(VLOOKUP($H350,[1]Répertoire!$A$2:$G$104,2,FALSE),"")</f>
        <v xml:space="preserve">Notre-Dame Enclos             </v>
      </c>
      <c r="J350" s="68" t="str">
        <f>_xlfn.IFNA(VLOOKUP($H350,[1]Répertoire!$A$2:$G$104,6,FALSE),"")</f>
        <v xml:space="preserve">ST OMER                   </v>
      </c>
      <c r="K350" s="68" t="str">
        <f>_xlfn.IFNA(VLOOKUP($H350,[1]Répertoire!$A$2:$G$104,7,FALSE),"")</f>
        <v>ce.0622584X@ac-lille.fr</v>
      </c>
      <c r="L350" s="69" t="s">
        <v>9</v>
      </c>
      <c r="M350" s="69" t="s">
        <v>57</v>
      </c>
      <c r="N350" s="69" t="e">
        <f t="shared" si="38"/>
        <v>#VALUE!</v>
      </c>
      <c r="O350" s="70">
        <f t="shared" ca="1" si="39"/>
        <v>0</v>
      </c>
      <c r="P350" s="71" t="str">
        <f t="shared" ca="1" si="40"/>
        <v>-</v>
      </c>
      <c r="Q350" s="71"/>
      <c r="R350" s="72" t="str">
        <f t="shared" si="41"/>
        <v>_03.jj-08.jj_2584X_Just1</v>
      </c>
      <c r="S350" s="73">
        <v>45437</v>
      </c>
      <c r="T350" s="74"/>
      <c r="U350" s="75"/>
      <c r="V350" s="75"/>
      <c r="W350" s="63"/>
      <c r="X350" s="63"/>
      <c r="Y350" s="63"/>
      <c r="Z350" s="63"/>
      <c r="AA350" s="63"/>
      <c r="AB350" s="63"/>
      <c r="AC350" s="63"/>
      <c r="AD350" s="63"/>
      <c r="AE350" s="63"/>
      <c r="AF350" s="63"/>
      <c r="AG350" s="63"/>
    </row>
    <row r="351" spans="1:33" x14ac:dyDescent="0.25">
      <c r="A351" s="62"/>
      <c r="B351" s="63" t="s">
        <v>32</v>
      </c>
      <c r="C351" s="63"/>
      <c r="D351" s="64" t="s">
        <v>421</v>
      </c>
      <c r="E351" s="65">
        <v>331</v>
      </c>
      <c r="F351" s="66">
        <v>45012</v>
      </c>
      <c r="G351" s="66">
        <v>45169</v>
      </c>
      <c r="H351" s="67" t="s">
        <v>40</v>
      </c>
      <c r="I351" s="68" t="str">
        <f>_xlfn.IFNA(VLOOKUP($H351,[1]Répertoire!$A$2:$G$104,2,FALSE),"")</f>
        <v xml:space="preserve">Notre-Dame Enclos             </v>
      </c>
      <c r="J351" s="68" t="str">
        <f>_xlfn.IFNA(VLOOKUP($H351,[1]Répertoire!$A$2:$G$104,6,FALSE),"")</f>
        <v xml:space="preserve">ST OMER                   </v>
      </c>
      <c r="K351" s="68" t="str">
        <f>_xlfn.IFNA(VLOOKUP($H351,[1]Répertoire!$A$2:$G$104,7,FALSE),"")</f>
        <v>ce.0622584X@ac-lille.fr</v>
      </c>
      <c r="L351" s="69" t="s">
        <v>9</v>
      </c>
      <c r="M351" s="69" t="s">
        <v>57</v>
      </c>
      <c r="N351" s="69" t="e">
        <f t="shared" si="38"/>
        <v>#VALUE!</v>
      </c>
      <c r="O351" s="70">
        <f t="shared" ca="1" si="39"/>
        <v>0</v>
      </c>
      <c r="P351" s="71" t="str">
        <f t="shared" ca="1" si="40"/>
        <v>-</v>
      </c>
      <c r="Q351" s="71"/>
      <c r="R351" s="72" t="str">
        <f t="shared" si="41"/>
        <v>_03.jj-08.jj_2584X_Just</v>
      </c>
      <c r="S351" s="73">
        <v>45438</v>
      </c>
      <c r="T351" s="74"/>
      <c r="U351" s="75"/>
      <c r="V351" s="75"/>
      <c r="W351" s="63"/>
      <c r="X351" s="63"/>
      <c r="Y351" s="63"/>
      <c r="Z351" s="63"/>
      <c r="AA351" s="63"/>
      <c r="AB351" s="63"/>
      <c r="AC351" s="63"/>
      <c r="AD351" s="63"/>
      <c r="AE351" s="63"/>
      <c r="AF351" s="63"/>
      <c r="AG351" s="63"/>
    </row>
    <row r="352" spans="1:33" x14ac:dyDescent="0.25">
      <c r="A352" s="62"/>
      <c r="B352" s="63" t="s">
        <v>32</v>
      </c>
      <c r="C352" s="63"/>
      <c r="D352" s="64" t="s">
        <v>422</v>
      </c>
      <c r="E352" s="65">
        <v>332</v>
      </c>
      <c r="F352" s="66">
        <v>45012</v>
      </c>
      <c r="G352" s="66">
        <v>45169</v>
      </c>
      <c r="H352" s="67" t="s">
        <v>40</v>
      </c>
      <c r="I352" s="68" t="str">
        <f>_xlfn.IFNA(VLOOKUP($H352,[1]Répertoire!$A$2:$G$104,2,FALSE),"")</f>
        <v xml:space="preserve">Notre-Dame Enclos             </v>
      </c>
      <c r="J352" s="68" t="str">
        <f>_xlfn.IFNA(VLOOKUP($H352,[1]Répertoire!$A$2:$G$104,6,FALSE),"")</f>
        <v xml:space="preserve">ST OMER                   </v>
      </c>
      <c r="K352" s="68" t="str">
        <f>_xlfn.IFNA(VLOOKUP($H352,[1]Répertoire!$A$2:$G$104,7,FALSE),"")</f>
        <v>ce.0622584X@ac-lille.fr</v>
      </c>
      <c r="L352" s="69" t="s">
        <v>9</v>
      </c>
      <c r="M352" s="69" t="s">
        <v>57</v>
      </c>
      <c r="N352" s="69" t="e">
        <f t="shared" si="38"/>
        <v>#VALUE!</v>
      </c>
      <c r="O352" s="70">
        <f t="shared" ca="1" si="39"/>
        <v>0</v>
      </c>
      <c r="P352" s="71" t="str">
        <f t="shared" ca="1" si="40"/>
        <v>-</v>
      </c>
      <c r="Q352" s="71"/>
      <c r="R352" s="72" t="str">
        <f t="shared" si="41"/>
        <v>_03.jj-08.jj_2584X_Just1</v>
      </c>
      <c r="S352" s="73">
        <v>45439</v>
      </c>
      <c r="T352" s="74"/>
      <c r="U352" s="75"/>
      <c r="V352" s="75"/>
      <c r="W352" s="63"/>
      <c r="X352" s="63"/>
      <c r="Y352" s="63"/>
      <c r="Z352" s="63"/>
      <c r="AA352" s="63"/>
      <c r="AB352" s="63"/>
      <c r="AC352" s="63"/>
      <c r="AD352" s="63"/>
      <c r="AE352" s="63"/>
      <c r="AF352" s="63"/>
      <c r="AG352" s="63"/>
    </row>
    <row r="353" spans="1:33" x14ac:dyDescent="0.25">
      <c r="A353" s="62"/>
      <c r="B353" s="63" t="s">
        <v>32</v>
      </c>
      <c r="C353" s="63"/>
      <c r="D353" s="64" t="s">
        <v>423</v>
      </c>
      <c r="E353" s="65">
        <v>333</v>
      </c>
      <c r="F353" s="66">
        <v>45012</v>
      </c>
      <c r="G353" s="66">
        <v>45169</v>
      </c>
      <c r="H353" s="67" t="s">
        <v>40</v>
      </c>
      <c r="I353" s="68" t="str">
        <f>_xlfn.IFNA(VLOOKUP($H353,[1]Répertoire!$A$2:$G$104,2,FALSE),"")</f>
        <v xml:space="preserve">Notre-Dame Enclos             </v>
      </c>
      <c r="J353" s="68" t="str">
        <f>_xlfn.IFNA(VLOOKUP($H353,[1]Répertoire!$A$2:$G$104,6,FALSE),"")</f>
        <v xml:space="preserve">ST OMER                   </v>
      </c>
      <c r="K353" s="68" t="str">
        <f>_xlfn.IFNA(VLOOKUP($H353,[1]Répertoire!$A$2:$G$104,7,FALSE),"")</f>
        <v>ce.0622584X@ac-lille.fr</v>
      </c>
      <c r="L353" s="69" t="s">
        <v>9</v>
      </c>
      <c r="M353" s="69" t="s">
        <v>57</v>
      </c>
      <c r="N353" s="69" t="e">
        <f t="shared" si="38"/>
        <v>#VALUE!</v>
      </c>
      <c r="O353" s="70">
        <f t="shared" ca="1" si="39"/>
        <v>0</v>
      </c>
      <c r="P353" s="71" t="str">
        <f t="shared" ca="1" si="40"/>
        <v>-</v>
      </c>
      <c r="Q353" s="71"/>
      <c r="R353" s="72" t="str">
        <f t="shared" si="41"/>
        <v>_03.jj-08.jj_2584X_Just</v>
      </c>
      <c r="S353" s="73">
        <v>45440</v>
      </c>
      <c r="T353" s="74"/>
      <c r="U353" s="75"/>
      <c r="V353" s="75"/>
      <c r="W353" s="63"/>
      <c r="X353" s="63"/>
      <c r="Y353" s="63"/>
      <c r="Z353" s="63"/>
      <c r="AA353" s="63"/>
      <c r="AB353" s="63"/>
      <c r="AC353" s="63"/>
      <c r="AD353" s="63"/>
      <c r="AE353" s="63"/>
      <c r="AF353" s="63"/>
      <c r="AG353" s="63"/>
    </row>
    <row r="354" spans="1:33" x14ac:dyDescent="0.25">
      <c r="A354" s="62"/>
      <c r="B354" s="63" t="s">
        <v>32</v>
      </c>
      <c r="C354" s="63"/>
      <c r="D354" s="64" t="s">
        <v>424</v>
      </c>
      <c r="E354" s="65">
        <v>334</v>
      </c>
      <c r="F354" s="66">
        <v>45012</v>
      </c>
      <c r="G354" s="66">
        <v>45169</v>
      </c>
      <c r="H354" s="67" t="s">
        <v>40</v>
      </c>
      <c r="I354" s="68" t="str">
        <f>_xlfn.IFNA(VLOOKUP($H354,[1]Répertoire!$A$2:$G$104,2,FALSE),"")</f>
        <v xml:space="preserve">Notre-Dame Enclos             </v>
      </c>
      <c r="J354" s="68" t="str">
        <f>_xlfn.IFNA(VLOOKUP($H354,[1]Répertoire!$A$2:$G$104,6,FALSE),"")</f>
        <v xml:space="preserve">ST OMER                   </v>
      </c>
      <c r="K354" s="68" t="str">
        <f>_xlfn.IFNA(VLOOKUP($H354,[1]Répertoire!$A$2:$G$104,7,FALSE),"")</f>
        <v>ce.0622584X@ac-lille.fr</v>
      </c>
      <c r="L354" s="69" t="s">
        <v>9</v>
      </c>
      <c r="M354" s="69" t="s">
        <v>57</v>
      </c>
      <c r="N354" s="69" t="e">
        <f t="shared" si="38"/>
        <v>#VALUE!</v>
      </c>
      <c r="O354" s="70">
        <f t="shared" ca="1" si="39"/>
        <v>0</v>
      </c>
      <c r="P354" s="71" t="str">
        <f t="shared" ca="1" si="40"/>
        <v>-</v>
      </c>
      <c r="Q354" s="71"/>
      <c r="R354" s="72" t="str">
        <f t="shared" si="41"/>
        <v>_03.jj-08.jj_2584X_Just1</v>
      </c>
      <c r="S354" s="73">
        <v>45441</v>
      </c>
      <c r="T354" s="74"/>
      <c r="U354" s="75"/>
      <c r="V354" s="75"/>
      <c r="W354" s="63"/>
      <c r="X354" s="63"/>
      <c r="Y354" s="63"/>
      <c r="Z354" s="63"/>
      <c r="AA354" s="63"/>
      <c r="AB354" s="63"/>
      <c r="AC354" s="63"/>
      <c r="AD354" s="63"/>
      <c r="AE354" s="63"/>
      <c r="AF354" s="63"/>
      <c r="AG354" s="63"/>
    </row>
    <row r="355" spans="1:33" x14ac:dyDescent="0.25">
      <c r="A355" s="62"/>
      <c r="B355" s="63" t="s">
        <v>32</v>
      </c>
      <c r="C355" s="63"/>
      <c r="D355" s="64" t="s">
        <v>425</v>
      </c>
      <c r="E355" s="65">
        <v>335</v>
      </c>
      <c r="F355" s="66">
        <v>45012</v>
      </c>
      <c r="G355" s="66">
        <v>45169</v>
      </c>
      <c r="H355" s="67" t="s">
        <v>40</v>
      </c>
      <c r="I355" s="68" t="str">
        <f>_xlfn.IFNA(VLOOKUP($H355,[1]Répertoire!$A$2:$G$104,2,FALSE),"")</f>
        <v xml:space="preserve">Notre-Dame Enclos             </v>
      </c>
      <c r="J355" s="68" t="str">
        <f>_xlfn.IFNA(VLOOKUP($H355,[1]Répertoire!$A$2:$G$104,6,FALSE),"")</f>
        <v xml:space="preserve">ST OMER                   </v>
      </c>
      <c r="K355" s="68" t="str">
        <f>_xlfn.IFNA(VLOOKUP($H355,[1]Répertoire!$A$2:$G$104,7,FALSE),"")</f>
        <v>ce.0622584X@ac-lille.fr</v>
      </c>
      <c r="L355" s="69" t="s">
        <v>9</v>
      </c>
      <c r="M355" s="69" t="s">
        <v>57</v>
      </c>
      <c r="N355" s="69" t="e">
        <f t="shared" si="38"/>
        <v>#VALUE!</v>
      </c>
      <c r="O355" s="70">
        <f t="shared" ca="1" si="39"/>
        <v>0</v>
      </c>
      <c r="P355" s="71" t="str">
        <f t="shared" ca="1" si="40"/>
        <v>-</v>
      </c>
      <c r="Q355" s="71"/>
      <c r="R355" s="72" t="str">
        <f t="shared" si="41"/>
        <v>_03.jj-08.jj_2584X_Just</v>
      </c>
      <c r="S355" s="73">
        <v>45442</v>
      </c>
      <c r="T355" s="74"/>
      <c r="U355" s="75"/>
      <c r="V355" s="75"/>
      <c r="W355" s="63"/>
      <c r="X355" s="63"/>
      <c r="Y355" s="63"/>
      <c r="Z355" s="63"/>
      <c r="AA355" s="63"/>
      <c r="AB355" s="63"/>
      <c r="AC355" s="63"/>
      <c r="AD355" s="63"/>
      <c r="AE355" s="63"/>
      <c r="AF355" s="63"/>
      <c r="AG355" s="63"/>
    </row>
    <row r="356" spans="1:33" x14ac:dyDescent="0.25">
      <c r="A356" s="62"/>
      <c r="B356" s="63" t="s">
        <v>32</v>
      </c>
      <c r="C356" s="63"/>
      <c r="D356" s="64" t="s">
        <v>426</v>
      </c>
      <c r="E356" s="65">
        <v>336</v>
      </c>
      <c r="F356" s="66">
        <v>45012</v>
      </c>
      <c r="G356" s="66">
        <v>45169</v>
      </c>
      <c r="H356" s="67" t="s">
        <v>40</v>
      </c>
      <c r="I356" s="68" t="str">
        <f>_xlfn.IFNA(VLOOKUP($H356,[1]Répertoire!$A$2:$G$104,2,FALSE),"")</f>
        <v xml:space="preserve">Notre-Dame Enclos             </v>
      </c>
      <c r="J356" s="68" t="str">
        <f>_xlfn.IFNA(VLOOKUP($H356,[1]Répertoire!$A$2:$G$104,6,FALSE),"")</f>
        <v xml:space="preserve">ST OMER                   </v>
      </c>
      <c r="K356" s="68" t="str">
        <f>_xlfn.IFNA(VLOOKUP($H356,[1]Répertoire!$A$2:$G$104,7,FALSE),"")</f>
        <v>ce.0622584X@ac-lille.fr</v>
      </c>
      <c r="L356" s="69" t="s">
        <v>9</v>
      </c>
      <c r="M356" s="69" t="s">
        <v>57</v>
      </c>
      <c r="N356" s="69" t="e">
        <f t="shared" si="38"/>
        <v>#VALUE!</v>
      </c>
      <c r="O356" s="70">
        <f t="shared" ca="1" si="39"/>
        <v>0</v>
      </c>
      <c r="P356" s="71" t="str">
        <f t="shared" ca="1" si="40"/>
        <v>-</v>
      </c>
      <c r="Q356" s="71"/>
      <c r="R356" s="72" t="str">
        <f t="shared" si="41"/>
        <v>_03.jj-08.jj_2584X_Just1</v>
      </c>
      <c r="S356" s="73">
        <v>45443</v>
      </c>
      <c r="T356" s="74"/>
      <c r="U356" s="75"/>
      <c r="V356" s="75"/>
      <c r="W356" s="63"/>
      <c r="X356" s="63"/>
      <c r="Y356" s="63"/>
      <c r="Z356" s="63"/>
      <c r="AA356" s="63"/>
      <c r="AB356" s="63"/>
      <c r="AC356" s="63"/>
      <c r="AD356" s="63"/>
      <c r="AE356" s="63"/>
      <c r="AF356" s="63"/>
      <c r="AG356" s="63"/>
    </row>
    <row r="357" spans="1:33" x14ac:dyDescent="0.25">
      <c r="A357" s="62"/>
      <c r="B357" s="63" t="s">
        <v>32</v>
      </c>
      <c r="C357" s="63"/>
      <c r="D357" s="64" t="s">
        <v>427</v>
      </c>
      <c r="E357" s="65">
        <v>337</v>
      </c>
      <c r="F357" s="66">
        <v>45012</v>
      </c>
      <c r="G357" s="66">
        <v>45169</v>
      </c>
      <c r="H357" s="67" t="s">
        <v>40</v>
      </c>
      <c r="I357" s="68" t="str">
        <f>_xlfn.IFNA(VLOOKUP($H357,[1]Répertoire!$A$2:$G$104,2,FALSE),"")</f>
        <v xml:space="preserve">Notre-Dame Enclos             </v>
      </c>
      <c r="J357" s="68" t="str">
        <f>_xlfn.IFNA(VLOOKUP($H357,[1]Répertoire!$A$2:$G$104,6,FALSE),"")</f>
        <v xml:space="preserve">ST OMER                   </v>
      </c>
      <c r="K357" s="68" t="str">
        <f>_xlfn.IFNA(VLOOKUP($H357,[1]Répertoire!$A$2:$G$104,7,FALSE),"")</f>
        <v>ce.0622584X@ac-lille.fr</v>
      </c>
      <c r="L357" s="69" t="s">
        <v>9</v>
      </c>
      <c r="M357" s="69" t="s">
        <v>57</v>
      </c>
      <c r="N357" s="69" t="e">
        <f t="shared" si="38"/>
        <v>#VALUE!</v>
      </c>
      <c r="O357" s="70">
        <f t="shared" ca="1" si="39"/>
        <v>0</v>
      </c>
      <c r="P357" s="71" t="str">
        <f t="shared" ca="1" si="40"/>
        <v>-</v>
      </c>
      <c r="Q357" s="71"/>
      <c r="R357" s="72" t="str">
        <f t="shared" si="41"/>
        <v>_03.jj-08.jj_2584X_Just</v>
      </c>
      <c r="S357" s="73">
        <v>45444</v>
      </c>
      <c r="T357" s="74"/>
      <c r="U357" s="75"/>
      <c r="V357" s="75"/>
      <c r="W357" s="63"/>
      <c r="X357" s="63"/>
      <c r="Y357" s="63"/>
      <c r="Z357" s="63"/>
      <c r="AA357" s="63"/>
      <c r="AB357" s="63"/>
      <c r="AC357" s="63"/>
      <c r="AD357" s="63"/>
      <c r="AE357" s="63"/>
      <c r="AF357" s="63"/>
      <c r="AG357" s="63"/>
    </row>
    <row r="358" spans="1:33" x14ac:dyDescent="0.25">
      <c r="A358" s="62"/>
      <c r="B358" s="63" t="s">
        <v>32</v>
      </c>
      <c r="C358" s="63"/>
      <c r="D358" s="64" t="s">
        <v>428</v>
      </c>
      <c r="E358" s="65">
        <v>338</v>
      </c>
      <c r="F358" s="66">
        <v>45012</v>
      </c>
      <c r="G358" s="66">
        <v>45169</v>
      </c>
      <c r="H358" s="67" t="s">
        <v>40</v>
      </c>
      <c r="I358" s="68" t="str">
        <f>_xlfn.IFNA(VLOOKUP($H358,[1]Répertoire!$A$2:$G$104,2,FALSE),"")</f>
        <v xml:space="preserve">Notre-Dame Enclos             </v>
      </c>
      <c r="J358" s="68" t="str">
        <f>_xlfn.IFNA(VLOOKUP($H358,[1]Répertoire!$A$2:$G$104,6,FALSE),"")</f>
        <v xml:space="preserve">ST OMER                   </v>
      </c>
      <c r="K358" s="68" t="str">
        <f>_xlfn.IFNA(VLOOKUP($H358,[1]Répertoire!$A$2:$G$104,7,FALSE),"")</f>
        <v>ce.0622584X@ac-lille.fr</v>
      </c>
      <c r="L358" s="69" t="s">
        <v>9</v>
      </c>
      <c r="M358" s="69" t="s">
        <v>57</v>
      </c>
      <c r="N358" s="69" t="e">
        <f t="shared" si="38"/>
        <v>#VALUE!</v>
      </c>
      <c r="O358" s="70">
        <f t="shared" ca="1" si="39"/>
        <v>0</v>
      </c>
      <c r="P358" s="71" t="str">
        <f t="shared" ca="1" si="40"/>
        <v>-</v>
      </c>
      <c r="Q358" s="71"/>
      <c r="R358" s="72" t="str">
        <f t="shared" si="41"/>
        <v>_03.jj-08.jj_2584X_Just1</v>
      </c>
      <c r="S358" s="73">
        <v>45445</v>
      </c>
      <c r="T358" s="74"/>
      <c r="U358" s="75"/>
      <c r="V358" s="75"/>
      <c r="W358" s="63"/>
      <c r="X358" s="63"/>
      <c r="Y358" s="63"/>
      <c r="Z358" s="63"/>
      <c r="AA358" s="63"/>
      <c r="AB358" s="63"/>
      <c r="AC358" s="63"/>
      <c r="AD358" s="63"/>
      <c r="AE358" s="63"/>
      <c r="AF358" s="63"/>
      <c r="AG358" s="63"/>
    </row>
    <row r="359" spans="1:33" x14ac:dyDescent="0.25">
      <c r="A359" s="62"/>
      <c r="B359" s="63" t="s">
        <v>32</v>
      </c>
      <c r="C359" s="63"/>
      <c r="D359" s="64" t="s">
        <v>429</v>
      </c>
      <c r="E359" s="65">
        <v>339</v>
      </c>
      <c r="F359" s="66">
        <v>45012</v>
      </c>
      <c r="G359" s="66">
        <v>45169</v>
      </c>
      <c r="H359" s="67" t="s">
        <v>40</v>
      </c>
      <c r="I359" s="68" t="str">
        <f>_xlfn.IFNA(VLOOKUP($H359,[1]Répertoire!$A$2:$G$104,2,FALSE),"")</f>
        <v xml:space="preserve">Notre-Dame Enclos             </v>
      </c>
      <c r="J359" s="68" t="str">
        <f>_xlfn.IFNA(VLOOKUP($H359,[1]Répertoire!$A$2:$G$104,6,FALSE),"")</f>
        <v xml:space="preserve">ST OMER                   </v>
      </c>
      <c r="K359" s="68" t="str">
        <f>_xlfn.IFNA(VLOOKUP($H359,[1]Répertoire!$A$2:$G$104,7,FALSE),"")</f>
        <v>ce.0622584X@ac-lille.fr</v>
      </c>
      <c r="L359" s="69" t="s">
        <v>9</v>
      </c>
      <c r="M359" s="69" t="s">
        <v>57</v>
      </c>
      <c r="N359" s="69" t="e">
        <f t="shared" si="38"/>
        <v>#VALUE!</v>
      </c>
      <c r="O359" s="70">
        <f t="shared" ca="1" si="39"/>
        <v>0</v>
      </c>
      <c r="P359" s="71" t="str">
        <f t="shared" ca="1" si="40"/>
        <v>-</v>
      </c>
      <c r="Q359" s="71"/>
      <c r="R359" s="72" t="str">
        <f t="shared" si="41"/>
        <v>_03.jj-08.jj_2584X_Just</v>
      </c>
      <c r="S359" s="73">
        <v>45446</v>
      </c>
      <c r="T359" s="74"/>
      <c r="U359" s="75"/>
      <c r="V359" s="75"/>
      <c r="W359" s="63"/>
      <c r="X359" s="63"/>
      <c r="Y359" s="63"/>
      <c r="Z359" s="63"/>
      <c r="AA359" s="63"/>
      <c r="AB359" s="63"/>
      <c r="AC359" s="63"/>
      <c r="AD359" s="63"/>
      <c r="AE359" s="63"/>
      <c r="AF359" s="63"/>
      <c r="AG359" s="63"/>
    </row>
    <row r="360" spans="1:33" x14ac:dyDescent="0.25">
      <c r="A360" s="62"/>
      <c r="B360" s="63" t="s">
        <v>32</v>
      </c>
      <c r="C360" s="63"/>
      <c r="D360" s="64" t="s">
        <v>430</v>
      </c>
      <c r="E360" s="65">
        <v>340</v>
      </c>
      <c r="F360" s="66">
        <v>45012</v>
      </c>
      <c r="G360" s="66">
        <v>45169</v>
      </c>
      <c r="H360" s="67" t="s">
        <v>40</v>
      </c>
      <c r="I360" s="68" t="str">
        <f>_xlfn.IFNA(VLOOKUP($H360,[1]Répertoire!$A$2:$G$104,2,FALSE),"")</f>
        <v xml:space="preserve">Notre-Dame Enclos             </v>
      </c>
      <c r="J360" s="68" t="str">
        <f>_xlfn.IFNA(VLOOKUP($H360,[1]Répertoire!$A$2:$G$104,6,FALSE),"")</f>
        <v xml:space="preserve">ST OMER                   </v>
      </c>
      <c r="K360" s="68" t="str">
        <f>_xlfn.IFNA(VLOOKUP($H360,[1]Répertoire!$A$2:$G$104,7,FALSE),"")</f>
        <v>ce.0622584X@ac-lille.fr</v>
      </c>
      <c r="L360" s="69" t="s">
        <v>9</v>
      </c>
      <c r="M360" s="69" t="s">
        <v>57</v>
      </c>
      <c r="N360" s="69" t="e">
        <f t="shared" si="38"/>
        <v>#VALUE!</v>
      </c>
      <c r="O360" s="70">
        <f t="shared" ca="1" si="39"/>
        <v>0</v>
      </c>
      <c r="P360" s="71" t="str">
        <f t="shared" ca="1" si="40"/>
        <v>-</v>
      </c>
      <c r="Q360" s="71"/>
      <c r="R360" s="72" t="str">
        <f t="shared" si="41"/>
        <v>_03.jj-08.jj_2584X_Just1</v>
      </c>
      <c r="S360" s="73">
        <v>45447</v>
      </c>
      <c r="T360" s="74"/>
      <c r="U360" s="75"/>
      <c r="V360" s="75"/>
      <c r="W360" s="63"/>
      <c r="X360" s="63"/>
      <c r="Y360" s="63"/>
      <c r="Z360" s="63"/>
      <c r="AA360" s="63"/>
      <c r="AB360" s="63"/>
      <c r="AC360" s="63"/>
      <c r="AD360" s="63"/>
      <c r="AE360" s="63"/>
      <c r="AF360" s="63"/>
      <c r="AG360" s="63"/>
    </row>
    <row r="361" spans="1:33" x14ac:dyDescent="0.25">
      <c r="A361" s="62"/>
      <c r="B361" s="63" t="s">
        <v>32</v>
      </c>
      <c r="C361" s="63"/>
      <c r="D361" s="64" t="s">
        <v>431</v>
      </c>
      <c r="E361" s="65">
        <v>341</v>
      </c>
      <c r="F361" s="66">
        <v>45012</v>
      </c>
      <c r="G361" s="66">
        <v>45169</v>
      </c>
      <c r="H361" s="67" t="s">
        <v>40</v>
      </c>
      <c r="I361" s="68" t="str">
        <f>_xlfn.IFNA(VLOOKUP($H361,[1]Répertoire!$A$2:$G$104,2,FALSE),"")</f>
        <v xml:space="preserve">Notre-Dame Enclos             </v>
      </c>
      <c r="J361" s="68" t="str">
        <f>_xlfn.IFNA(VLOOKUP($H361,[1]Répertoire!$A$2:$G$104,6,FALSE),"")</f>
        <v xml:space="preserve">ST OMER                   </v>
      </c>
      <c r="K361" s="68" t="str">
        <f>_xlfn.IFNA(VLOOKUP($H361,[1]Répertoire!$A$2:$G$104,7,FALSE),"")</f>
        <v>ce.0622584X@ac-lille.fr</v>
      </c>
      <c r="L361" s="69" t="s">
        <v>9</v>
      </c>
      <c r="M361" s="69" t="s">
        <v>57</v>
      </c>
      <c r="N361" s="69" t="e">
        <f t="shared" si="38"/>
        <v>#VALUE!</v>
      </c>
      <c r="O361" s="70">
        <f t="shared" ca="1" si="39"/>
        <v>0</v>
      </c>
      <c r="P361" s="71" t="str">
        <f t="shared" ca="1" si="40"/>
        <v>-</v>
      </c>
      <c r="Q361" s="71"/>
      <c r="R361" s="72" t="str">
        <f t="shared" si="41"/>
        <v>_03.jj-08.jj_2584X_Just</v>
      </c>
      <c r="S361" s="73">
        <v>45448</v>
      </c>
      <c r="T361" s="74"/>
      <c r="U361" s="75"/>
      <c r="V361" s="75"/>
      <c r="W361" s="63"/>
      <c r="X361" s="63"/>
      <c r="Y361" s="63"/>
      <c r="Z361" s="63"/>
      <c r="AA361" s="63"/>
      <c r="AB361" s="63"/>
      <c r="AC361" s="63"/>
      <c r="AD361" s="63"/>
      <c r="AE361" s="63"/>
      <c r="AF361" s="63"/>
      <c r="AG361" s="63"/>
    </row>
    <row r="362" spans="1:33" x14ac:dyDescent="0.25">
      <c r="A362" s="62"/>
      <c r="B362" s="63" t="s">
        <v>32</v>
      </c>
      <c r="C362" s="63"/>
      <c r="D362" s="64" t="s">
        <v>432</v>
      </c>
      <c r="E362" s="65">
        <v>342</v>
      </c>
      <c r="F362" s="66">
        <v>45012</v>
      </c>
      <c r="G362" s="66">
        <v>45169</v>
      </c>
      <c r="H362" s="67" t="s">
        <v>40</v>
      </c>
      <c r="I362" s="68" t="str">
        <f>_xlfn.IFNA(VLOOKUP($H362,[1]Répertoire!$A$2:$G$104,2,FALSE),"")</f>
        <v xml:space="preserve">Notre-Dame Enclos             </v>
      </c>
      <c r="J362" s="68" t="str">
        <f>_xlfn.IFNA(VLOOKUP($H362,[1]Répertoire!$A$2:$G$104,6,FALSE),"")</f>
        <v xml:space="preserve">ST OMER                   </v>
      </c>
      <c r="K362" s="68" t="str">
        <f>_xlfn.IFNA(VLOOKUP($H362,[1]Répertoire!$A$2:$G$104,7,FALSE),"")</f>
        <v>ce.0622584X@ac-lille.fr</v>
      </c>
      <c r="L362" s="69" t="s">
        <v>9</v>
      </c>
      <c r="M362" s="69" t="s">
        <v>57</v>
      </c>
      <c r="N362" s="69" t="e">
        <f t="shared" si="38"/>
        <v>#VALUE!</v>
      </c>
      <c r="O362" s="70">
        <f t="shared" ca="1" si="39"/>
        <v>0</v>
      </c>
      <c r="P362" s="71" t="str">
        <f t="shared" ca="1" si="40"/>
        <v>-</v>
      </c>
      <c r="Q362" s="71"/>
      <c r="R362" s="72" t="str">
        <f t="shared" si="41"/>
        <v>_03.jj-08.jj_2584X_Just1</v>
      </c>
      <c r="S362" s="73">
        <v>45449</v>
      </c>
      <c r="T362" s="74"/>
      <c r="U362" s="75"/>
      <c r="V362" s="75"/>
      <c r="W362" s="63"/>
      <c r="X362" s="63"/>
      <c r="Y362" s="63"/>
      <c r="Z362" s="63"/>
      <c r="AA362" s="63"/>
      <c r="AB362" s="63"/>
      <c r="AC362" s="63"/>
      <c r="AD362" s="63"/>
      <c r="AE362" s="63"/>
      <c r="AF362" s="63"/>
      <c r="AG362" s="63"/>
    </row>
    <row r="363" spans="1:33" x14ac:dyDescent="0.25">
      <c r="A363" s="62"/>
      <c r="B363" s="63" t="s">
        <v>32</v>
      </c>
      <c r="C363" s="63"/>
      <c r="D363" s="64" t="s">
        <v>433</v>
      </c>
      <c r="E363" s="65">
        <v>343</v>
      </c>
      <c r="F363" s="66">
        <v>45012</v>
      </c>
      <c r="G363" s="66">
        <v>45169</v>
      </c>
      <c r="H363" s="67" t="s">
        <v>40</v>
      </c>
      <c r="I363" s="68" t="str">
        <f>_xlfn.IFNA(VLOOKUP($H363,[1]Répertoire!$A$2:$G$104,2,FALSE),"")</f>
        <v xml:space="preserve">Notre-Dame Enclos             </v>
      </c>
      <c r="J363" s="68" t="str">
        <f>_xlfn.IFNA(VLOOKUP($H363,[1]Répertoire!$A$2:$G$104,6,FALSE),"")</f>
        <v xml:space="preserve">ST OMER                   </v>
      </c>
      <c r="K363" s="68" t="str">
        <f>_xlfn.IFNA(VLOOKUP($H363,[1]Répertoire!$A$2:$G$104,7,FALSE),"")</f>
        <v>ce.0622584X@ac-lille.fr</v>
      </c>
      <c r="L363" s="69" t="s">
        <v>9</v>
      </c>
      <c r="M363" s="69" t="s">
        <v>57</v>
      </c>
      <c r="N363" s="69" t="e">
        <f t="shared" si="38"/>
        <v>#VALUE!</v>
      </c>
      <c r="O363" s="70">
        <f t="shared" ca="1" si="39"/>
        <v>0</v>
      </c>
      <c r="P363" s="71" t="str">
        <f t="shared" ca="1" si="40"/>
        <v>-</v>
      </c>
      <c r="Q363" s="71"/>
      <c r="R363" s="72" t="str">
        <f t="shared" si="41"/>
        <v>_03.jj-08.jj_2584X_Just</v>
      </c>
      <c r="S363" s="73">
        <v>45450</v>
      </c>
      <c r="T363" s="74"/>
      <c r="U363" s="75"/>
      <c r="V363" s="75"/>
      <c r="W363" s="63"/>
      <c r="X363" s="63"/>
      <c r="Y363" s="63"/>
      <c r="Z363" s="63"/>
      <c r="AA363" s="63"/>
      <c r="AB363" s="63"/>
      <c r="AC363" s="63"/>
      <c r="AD363" s="63"/>
      <c r="AE363" s="63"/>
      <c r="AF363" s="63"/>
      <c r="AG363" s="63"/>
    </row>
    <row r="364" spans="1:33" x14ac:dyDescent="0.25">
      <c r="A364" s="62"/>
      <c r="B364" s="63" t="s">
        <v>32</v>
      </c>
      <c r="C364" s="63"/>
      <c r="D364" s="64" t="s">
        <v>434</v>
      </c>
      <c r="E364" s="65">
        <v>344</v>
      </c>
      <c r="F364" s="66">
        <v>45012</v>
      </c>
      <c r="G364" s="66">
        <v>45169</v>
      </c>
      <c r="H364" s="67" t="s">
        <v>40</v>
      </c>
      <c r="I364" s="68" t="str">
        <f>_xlfn.IFNA(VLOOKUP($H364,[1]Répertoire!$A$2:$G$104,2,FALSE),"")</f>
        <v xml:space="preserve">Notre-Dame Enclos             </v>
      </c>
      <c r="J364" s="68" t="str">
        <f>_xlfn.IFNA(VLOOKUP($H364,[1]Répertoire!$A$2:$G$104,6,FALSE),"")</f>
        <v xml:space="preserve">ST OMER                   </v>
      </c>
      <c r="K364" s="68" t="str">
        <f>_xlfn.IFNA(VLOOKUP($H364,[1]Répertoire!$A$2:$G$104,7,FALSE),"")</f>
        <v>ce.0622584X@ac-lille.fr</v>
      </c>
      <c r="L364" s="69" t="s">
        <v>9</v>
      </c>
      <c r="M364" s="69" t="s">
        <v>57</v>
      </c>
      <c r="N364" s="69" t="e">
        <f t="shared" si="38"/>
        <v>#VALUE!</v>
      </c>
      <c r="O364" s="70">
        <f t="shared" ca="1" si="39"/>
        <v>0</v>
      </c>
      <c r="P364" s="71" t="str">
        <f t="shared" ca="1" si="40"/>
        <v>-</v>
      </c>
      <c r="Q364" s="71"/>
      <c r="R364" s="72" t="str">
        <f t="shared" si="41"/>
        <v>_03.jj-08.jj_2584X_Just1</v>
      </c>
      <c r="S364" s="73">
        <v>45451</v>
      </c>
      <c r="T364" s="74"/>
      <c r="U364" s="75"/>
      <c r="V364" s="75"/>
      <c r="W364" s="63"/>
      <c r="X364" s="63"/>
      <c r="Y364" s="63"/>
      <c r="Z364" s="63"/>
      <c r="AA364" s="63"/>
      <c r="AB364" s="63"/>
      <c r="AC364" s="63"/>
      <c r="AD364" s="63"/>
      <c r="AE364" s="63"/>
      <c r="AF364" s="63"/>
      <c r="AG364" s="63"/>
    </row>
    <row r="365" spans="1:33" x14ac:dyDescent="0.25">
      <c r="A365" s="62"/>
      <c r="B365" s="63" t="s">
        <v>32</v>
      </c>
      <c r="C365" s="63"/>
      <c r="D365" s="64" t="s">
        <v>435</v>
      </c>
      <c r="E365" s="65">
        <v>345</v>
      </c>
      <c r="F365" s="66">
        <v>45012</v>
      </c>
      <c r="G365" s="66">
        <v>45169</v>
      </c>
      <c r="H365" s="67" t="s">
        <v>40</v>
      </c>
      <c r="I365" s="68" t="str">
        <f>_xlfn.IFNA(VLOOKUP($H365,[1]Répertoire!$A$2:$G$104,2,FALSE),"")</f>
        <v xml:space="preserve">Notre-Dame Enclos             </v>
      </c>
      <c r="J365" s="68" t="str">
        <f>_xlfn.IFNA(VLOOKUP($H365,[1]Répertoire!$A$2:$G$104,6,FALSE),"")</f>
        <v xml:space="preserve">ST OMER                   </v>
      </c>
      <c r="K365" s="68" t="str">
        <f>_xlfn.IFNA(VLOOKUP($H365,[1]Répertoire!$A$2:$G$104,7,FALSE),"")</f>
        <v>ce.0622584X@ac-lille.fr</v>
      </c>
      <c r="L365" s="69" t="s">
        <v>9</v>
      </c>
      <c r="M365" s="69" t="s">
        <v>57</v>
      </c>
      <c r="N365" s="69" t="e">
        <f t="shared" si="38"/>
        <v>#VALUE!</v>
      </c>
      <c r="O365" s="70">
        <f t="shared" ca="1" si="39"/>
        <v>0</v>
      </c>
      <c r="P365" s="71" t="str">
        <f t="shared" ca="1" si="40"/>
        <v>-</v>
      </c>
      <c r="Q365" s="71"/>
      <c r="R365" s="72" t="str">
        <f t="shared" si="41"/>
        <v>_03.jj-08.jj_2584X_Just</v>
      </c>
      <c r="S365" s="73">
        <v>45452</v>
      </c>
      <c r="T365" s="74"/>
      <c r="U365" s="75"/>
      <c r="V365" s="75"/>
      <c r="W365" s="63"/>
      <c r="X365" s="63"/>
      <c r="Y365" s="63"/>
      <c r="Z365" s="63"/>
      <c r="AA365" s="63"/>
      <c r="AB365" s="63"/>
      <c r="AC365" s="63"/>
      <c r="AD365" s="63"/>
      <c r="AE365" s="63"/>
      <c r="AF365" s="63"/>
      <c r="AG365" s="63"/>
    </row>
    <row r="366" spans="1:33" x14ac:dyDescent="0.25">
      <c r="A366" s="62"/>
      <c r="B366" s="63" t="s">
        <v>32</v>
      </c>
      <c r="C366" s="63"/>
      <c r="D366" s="64" t="s">
        <v>436</v>
      </c>
      <c r="E366" s="65">
        <v>346</v>
      </c>
      <c r="F366" s="66">
        <v>45012</v>
      </c>
      <c r="G366" s="66">
        <v>45169</v>
      </c>
      <c r="H366" s="67" t="s">
        <v>40</v>
      </c>
      <c r="I366" s="68" t="str">
        <f>_xlfn.IFNA(VLOOKUP($H366,[1]Répertoire!$A$2:$G$104,2,FALSE),"")</f>
        <v xml:space="preserve">Notre-Dame Enclos             </v>
      </c>
      <c r="J366" s="68" t="str">
        <f>_xlfn.IFNA(VLOOKUP($H366,[1]Répertoire!$A$2:$G$104,6,FALSE),"")</f>
        <v xml:space="preserve">ST OMER                   </v>
      </c>
      <c r="K366" s="68" t="str">
        <f>_xlfn.IFNA(VLOOKUP($H366,[1]Répertoire!$A$2:$G$104,7,FALSE),"")</f>
        <v>ce.0622584X@ac-lille.fr</v>
      </c>
      <c r="L366" s="69" t="s">
        <v>9</v>
      </c>
      <c r="M366" s="69" t="s">
        <v>57</v>
      </c>
      <c r="N366" s="69" t="e">
        <f t="shared" si="38"/>
        <v>#VALUE!</v>
      </c>
      <c r="O366" s="70">
        <f t="shared" ca="1" si="39"/>
        <v>0</v>
      </c>
      <c r="P366" s="71" t="str">
        <f t="shared" ca="1" si="40"/>
        <v>-</v>
      </c>
      <c r="Q366" s="71"/>
      <c r="R366" s="72" t="str">
        <f t="shared" si="41"/>
        <v>_03.jj-08.jj_2584X_Just1</v>
      </c>
      <c r="S366" s="73">
        <v>45453</v>
      </c>
      <c r="T366" s="74"/>
      <c r="U366" s="75"/>
      <c r="V366" s="75"/>
      <c r="W366" s="63"/>
      <c r="X366" s="63"/>
      <c r="Y366" s="63"/>
      <c r="Z366" s="63"/>
      <c r="AA366" s="63"/>
      <c r="AB366" s="63"/>
      <c r="AC366" s="63"/>
      <c r="AD366" s="63"/>
      <c r="AE366" s="63"/>
      <c r="AF366" s="63"/>
      <c r="AG366" s="63"/>
    </row>
    <row r="367" spans="1:33" x14ac:dyDescent="0.25">
      <c r="A367" s="62"/>
      <c r="B367" s="63" t="s">
        <v>32</v>
      </c>
      <c r="C367" s="63"/>
      <c r="D367" s="64" t="s">
        <v>437</v>
      </c>
      <c r="E367" s="65">
        <v>347</v>
      </c>
      <c r="F367" s="66">
        <v>45012</v>
      </c>
      <c r="G367" s="66">
        <v>45169</v>
      </c>
      <c r="H367" s="67" t="s">
        <v>40</v>
      </c>
      <c r="I367" s="68" t="str">
        <f>_xlfn.IFNA(VLOOKUP($H367,[1]Répertoire!$A$2:$G$104,2,FALSE),"")</f>
        <v xml:space="preserve">Notre-Dame Enclos             </v>
      </c>
      <c r="J367" s="68" t="str">
        <f>_xlfn.IFNA(VLOOKUP($H367,[1]Répertoire!$A$2:$G$104,6,FALSE),"")</f>
        <v xml:space="preserve">ST OMER                   </v>
      </c>
      <c r="K367" s="68" t="str">
        <f>_xlfn.IFNA(VLOOKUP($H367,[1]Répertoire!$A$2:$G$104,7,FALSE),"")</f>
        <v>ce.0622584X@ac-lille.fr</v>
      </c>
      <c r="L367" s="69" t="s">
        <v>9</v>
      </c>
      <c r="M367" s="69" t="s">
        <v>57</v>
      </c>
      <c r="N367" s="69" t="e">
        <f t="shared" si="38"/>
        <v>#VALUE!</v>
      </c>
      <c r="O367" s="70">
        <f t="shared" ca="1" si="39"/>
        <v>0</v>
      </c>
      <c r="P367" s="71" t="str">
        <f t="shared" ca="1" si="40"/>
        <v>-</v>
      </c>
      <c r="Q367" s="71"/>
      <c r="R367" s="72" t="str">
        <f t="shared" si="41"/>
        <v>_03.jj-08.jj_2584X_Just</v>
      </c>
      <c r="S367" s="73">
        <v>45454</v>
      </c>
      <c r="T367" s="74"/>
      <c r="U367" s="75"/>
      <c r="V367" s="75"/>
      <c r="W367" s="63"/>
      <c r="X367" s="63"/>
      <c r="Y367" s="63"/>
      <c r="Z367" s="63"/>
      <c r="AA367" s="63"/>
      <c r="AB367" s="63"/>
      <c r="AC367" s="63"/>
      <c r="AD367" s="63"/>
      <c r="AE367" s="63"/>
      <c r="AF367" s="63"/>
      <c r="AG367" s="63"/>
    </row>
    <row r="368" spans="1:33" x14ac:dyDescent="0.25">
      <c r="A368" s="62"/>
      <c r="B368" s="63" t="s">
        <v>32</v>
      </c>
      <c r="C368" s="63"/>
      <c r="D368" s="64" t="s">
        <v>438</v>
      </c>
      <c r="E368" s="65">
        <v>348</v>
      </c>
      <c r="F368" s="66">
        <v>45012</v>
      </c>
      <c r="G368" s="66">
        <v>45169</v>
      </c>
      <c r="H368" s="67" t="s">
        <v>40</v>
      </c>
      <c r="I368" s="68" t="str">
        <f>_xlfn.IFNA(VLOOKUP($H368,[1]Répertoire!$A$2:$G$104,2,FALSE),"")</f>
        <v xml:space="preserve">Notre-Dame Enclos             </v>
      </c>
      <c r="J368" s="68" t="str">
        <f>_xlfn.IFNA(VLOOKUP($H368,[1]Répertoire!$A$2:$G$104,6,FALSE),"")</f>
        <v xml:space="preserve">ST OMER                   </v>
      </c>
      <c r="K368" s="68" t="str">
        <f>_xlfn.IFNA(VLOOKUP($H368,[1]Répertoire!$A$2:$G$104,7,FALSE),"")</f>
        <v>ce.0622584X@ac-lille.fr</v>
      </c>
      <c r="L368" s="69" t="s">
        <v>9</v>
      </c>
      <c r="M368" s="69" t="s">
        <v>57</v>
      </c>
      <c r="N368" s="69" t="e">
        <f t="shared" si="38"/>
        <v>#VALUE!</v>
      </c>
      <c r="O368" s="70">
        <f t="shared" ca="1" si="39"/>
        <v>0</v>
      </c>
      <c r="P368" s="71" t="str">
        <f t="shared" ca="1" si="40"/>
        <v>-</v>
      </c>
      <c r="Q368" s="71"/>
      <c r="R368" s="72" t="str">
        <f t="shared" si="41"/>
        <v>_03.jj-08.jj_2584X_Just1</v>
      </c>
      <c r="S368" s="73">
        <v>45455</v>
      </c>
      <c r="T368" s="74"/>
      <c r="U368" s="75"/>
      <c r="V368" s="75"/>
      <c r="W368" s="63"/>
      <c r="X368" s="63"/>
      <c r="Y368" s="63"/>
      <c r="Z368" s="63"/>
      <c r="AA368" s="63"/>
      <c r="AB368" s="63"/>
      <c r="AC368" s="63"/>
      <c r="AD368" s="63"/>
      <c r="AE368" s="63"/>
      <c r="AF368" s="63"/>
      <c r="AG368" s="63"/>
    </row>
    <row r="369" spans="1:33" x14ac:dyDescent="0.25">
      <c r="A369" s="62"/>
      <c r="B369" s="63" t="s">
        <v>32</v>
      </c>
      <c r="C369" s="63"/>
      <c r="D369" s="64" t="s">
        <v>439</v>
      </c>
      <c r="E369" s="65">
        <v>349</v>
      </c>
      <c r="F369" s="66">
        <v>45012</v>
      </c>
      <c r="G369" s="66">
        <v>45169</v>
      </c>
      <c r="H369" s="67" t="s">
        <v>40</v>
      </c>
      <c r="I369" s="68" t="str">
        <f>_xlfn.IFNA(VLOOKUP($H369,[1]Répertoire!$A$2:$G$104,2,FALSE),"")</f>
        <v xml:space="preserve">Notre-Dame Enclos             </v>
      </c>
      <c r="J369" s="68" t="str">
        <f>_xlfn.IFNA(VLOOKUP($H369,[1]Répertoire!$A$2:$G$104,6,FALSE),"")</f>
        <v xml:space="preserve">ST OMER                   </v>
      </c>
      <c r="K369" s="68" t="str">
        <f>_xlfn.IFNA(VLOOKUP($H369,[1]Répertoire!$A$2:$G$104,7,FALSE),"")</f>
        <v>ce.0622584X@ac-lille.fr</v>
      </c>
      <c r="L369" s="69" t="s">
        <v>9</v>
      </c>
      <c r="M369" s="69" t="s">
        <v>57</v>
      </c>
      <c r="N369" s="69" t="e">
        <f t="shared" si="38"/>
        <v>#VALUE!</v>
      </c>
      <c r="O369" s="70">
        <f t="shared" ca="1" si="39"/>
        <v>0</v>
      </c>
      <c r="P369" s="71" t="str">
        <f t="shared" ca="1" si="40"/>
        <v>-</v>
      </c>
      <c r="Q369" s="71"/>
      <c r="R369" s="72" t="str">
        <f t="shared" si="41"/>
        <v>_03.jj-08.jj_2584X_Just</v>
      </c>
      <c r="S369" s="73">
        <v>45456</v>
      </c>
      <c r="T369" s="74"/>
      <c r="U369" s="75"/>
      <c r="V369" s="75"/>
      <c r="W369" s="63"/>
      <c r="X369" s="63"/>
      <c r="Y369" s="63"/>
      <c r="Z369" s="63"/>
      <c r="AA369" s="63"/>
      <c r="AB369" s="63"/>
      <c r="AC369" s="63"/>
      <c r="AD369" s="63"/>
      <c r="AE369" s="63"/>
      <c r="AF369" s="63"/>
      <c r="AG369" s="63"/>
    </row>
    <row r="370" spans="1:33" x14ac:dyDescent="0.25">
      <c r="A370" s="62"/>
      <c r="B370" s="63" t="s">
        <v>32</v>
      </c>
      <c r="C370" s="63"/>
      <c r="D370" s="64" t="s">
        <v>440</v>
      </c>
      <c r="E370" s="65">
        <v>350</v>
      </c>
      <c r="F370" s="66">
        <v>45012</v>
      </c>
      <c r="G370" s="66">
        <v>45169</v>
      </c>
      <c r="H370" s="67" t="s">
        <v>40</v>
      </c>
      <c r="I370" s="68" t="str">
        <f>_xlfn.IFNA(VLOOKUP($H370,[1]Répertoire!$A$2:$G$104,2,FALSE),"")</f>
        <v xml:space="preserve">Notre-Dame Enclos             </v>
      </c>
      <c r="J370" s="68" t="str">
        <f>_xlfn.IFNA(VLOOKUP($H370,[1]Répertoire!$A$2:$G$104,6,FALSE),"")</f>
        <v xml:space="preserve">ST OMER                   </v>
      </c>
      <c r="K370" s="68" t="str">
        <f>_xlfn.IFNA(VLOOKUP($H370,[1]Répertoire!$A$2:$G$104,7,FALSE),"")</f>
        <v>ce.0622584X@ac-lille.fr</v>
      </c>
      <c r="L370" s="69" t="s">
        <v>9</v>
      </c>
      <c r="M370" s="69" t="s">
        <v>57</v>
      </c>
      <c r="N370" s="69" t="e">
        <f t="shared" si="38"/>
        <v>#VALUE!</v>
      </c>
      <c r="O370" s="70">
        <f t="shared" ca="1" si="39"/>
        <v>0</v>
      </c>
      <c r="P370" s="71" t="str">
        <f t="shared" ca="1" si="40"/>
        <v>-</v>
      </c>
      <c r="Q370" s="71"/>
      <c r="R370" s="72" t="str">
        <f t="shared" si="41"/>
        <v>_03.jj-08.jj_2584X_Just1</v>
      </c>
      <c r="S370" s="73">
        <v>45457</v>
      </c>
      <c r="T370" s="74"/>
      <c r="U370" s="75"/>
      <c r="V370" s="75"/>
      <c r="W370" s="63"/>
      <c r="X370" s="63"/>
      <c r="Y370" s="63"/>
      <c r="Z370" s="63"/>
      <c r="AA370" s="63"/>
      <c r="AB370" s="63"/>
      <c r="AC370" s="63"/>
      <c r="AD370" s="63"/>
      <c r="AE370" s="63"/>
      <c r="AF370" s="63"/>
      <c r="AG370" s="63"/>
    </row>
    <row r="371" spans="1:33" x14ac:dyDescent="0.25">
      <c r="A371" s="62"/>
      <c r="B371" s="63" t="s">
        <v>32</v>
      </c>
      <c r="C371" s="63"/>
      <c r="D371" s="64" t="s">
        <v>441</v>
      </c>
      <c r="E371" s="65">
        <v>351</v>
      </c>
      <c r="F371" s="66">
        <v>45012</v>
      </c>
      <c r="G371" s="66">
        <v>45169</v>
      </c>
      <c r="H371" s="67" t="s">
        <v>40</v>
      </c>
      <c r="I371" s="68" t="str">
        <f>_xlfn.IFNA(VLOOKUP($H371,[1]Répertoire!$A$2:$G$104,2,FALSE),"")</f>
        <v xml:space="preserve">Notre-Dame Enclos             </v>
      </c>
      <c r="J371" s="68" t="str">
        <f>_xlfn.IFNA(VLOOKUP($H371,[1]Répertoire!$A$2:$G$104,6,FALSE),"")</f>
        <v xml:space="preserve">ST OMER                   </v>
      </c>
      <c r="K371" s="68" t="str">
        <f>_xlfn.IFNA(VLOOKUP($H371,[1]Répertoire!$A$2:$G$104,7,FALSE),"")</f>
        <v>ce.0622584X@ac-lille.fr</v>
      </c>
      <c r="L371" s="69" t="s">
        <v>9</v>
      </c>
      <c r="M371" s="69" t="s">
        <v>57</v>
      </c>
      <c r="N371" s="69" t="e">
        <f t="shared" si="38"/>
        <v>#VALUE!</v>
      </c>
      <c r="O371" s="70">
        <f t="shared" ca="1" si="39"/>
        <v>0</v>
      </c>
      <c r="P371" s="71" t="str">
        <f t="shared" ca="1" si="40"/>
        <v>-</v>
      </c>
      <c r="Q371" s="71"/>
      <c r="R371" s="72" t="str">
        <f t="shared" si="41"/>
        <v>_03.jj-08.jj_2584X_Just</v>
      </c>
      <c r="S371" s="73">
        <v>45458</v>
      </c>
      <c r="T371" s="74"/>
      <c r="U371" s="75"/>
      <c r="V371" s="75"/>
      <c r="W371" s="63"/>
      <c r="X371" s="63"/>
      <c r="Y371" s="63"/>
      <c r="Z371" s="63"/>
      <c r="AA371" s="63"/>
      <c r="AB371" s="63"/>
      <c r="AC371" s="63"/>
      <c r="AD371" s="63"/>
      <c r="AE371" s="63"/>
      <c r="AF371" s="63"/>
      <c r="AG371" s="63"/>
    </row>
    <row r="372" spans="1:33" x14ac:dyDescent="0.25">
      <c r="A372" s="62"/>
      <c r="B372" s="63" t="s">
        <v>32</v>
      </c>
      <c r="C372" s="63"/>
      <c r="D372" s="64" t="s">
        <v>442</v>
      </c>
      <c r="E372" s="65">
        <v>352</v>
      </c>
      <c r="F372" s="66">
        <v>45012</v>
      </c>
      <c r="G372" s="66">
        <v>45169</v>
      </c>
      <c r="H372" s="67" t="s">
        <v>40</v>
      </c>
      <c r="I372" s="68" t="str">
        <f>_xlfn.IFNA(VLOOKUP($H372,[1]Répertoire!$A$2:$G$104,2,FALSE),"")</f>
        <v xml:space="preserve">Notre-Dame Enclos             </v>
      </c>
      <c r="J372" s="68" t="str">
        <f>_xlfn.IFNA(VLOOKUP($H372,[1]Répertoire!$A$2:$G$104,6,FALSE),"")</f>
        <v xml:space="preserve">ST OMER                   </v>
      </c>
      <c r="K372" s="68" t="str">
        <f>_xlfn.IFNA(VLOOKUP($H372,[1]Répertoire!$A$2:$G$104,7,FALSE),"")</f>
        <v>ce.0622584X@ac-lille.fr</v>
      </c>
      <c r="L372" s="69" t="s">
        <v>9</v>
      </c>
      <c r="M372" s="69" t="s">
        <v>57</v>
      </c>
      <c r="N372" s="69" t="e">
        <f t="shared" si="38"/>
        <v>#VALUE!</v>
      </c>
      <c r="O372" s="70">
        <f t="shared" ca="1" si="39"/>
        <v>0</v>
      </c>
      <c r="P372" s="71" t="str">
        <f t="shared" ca="1" si="40"/>
        <v>-</v>
      </c>
      <c r="Q372" s="71"/>
      <c r="R372" s="72" t="str">
        <f t="shared" si="41"/>
        <v>_03.jj-08.jj_2584X_Just1</v>
      </c>
      <c r="S372" s="73">
        <v>45459</v>
      </c>
      <c r="T372" s="74"/>
      <c r="U372" s="75"/>
      <c r="V372" s="75"/>
      <c r="W372" s="63"/>
      <c r="X372" s="63"/>
      <c r="Y372" s="63"/>
      <c r="Z372" s="63"/>
      <c r="AA372" s="63"/>
      <c r="AB372" s="63"/>
      <c r="AC372" s="63"/>
      <c r="AD372" s="63"/>
      <c r="AE372" s="63"/>
      <c r="AF372" s="63"/>
      <c r="AG372" s="63"/>
    </row>
    <row r="373" spans="1:33" x14ac:dyDescent="0.25">
      <c r="A373" s="62"/>
      <c r="B373" s="63" t="s">
        <v>32</v>
      </c>
      <c r="C373" s="63"/>
      <c r="D373" s="64" t="s">
        <v>443</v>
      </c>
      <c r="E373" s="65">
        <v>353</v>
      </c>
      <c r="F373" s="66">
        <v>45012</v>
      </c>
      <c r="G373" s="66">
        <v>45169</v>
      </c>
      <c r="H373" s="67" t="s">
        <v>40</v>
      </c>
      <c r="I373" s="68" t="str">
        <f>_xlfn.IFNA(VLOOKUP($H373,[1]Répertoire!$A$2:$G$104,2,FALSE),"")</f>
        <v xml:space="preserve">Notre-Dame Enclos             </v>
      </c>
      <c r="J373" s="68" t="str">
        <f>_xlfn.IFNA(VLOOKUP($H373,[1]Répertoire!$A$2:$G$104,6,FALSE),"")</f>
        <v xml:space="preserve">ST OMER                   </v>
      </c>
      <c r="K373" s="68" t="str">
        <f>_xlfn.IFNA(VLOOKUP($H373,[1]Répertoire!$A$2:$G$104,7,FALSE),"")</f>
        <v>ce.0622584X@ac-lille.fr</v>
      </c>
      <c r="L373" s="69" t="s">
        <v>9</v>
      </c>
      <c r="M373" s="69" t="s">
        <v>57</v>
      </c>
      <c r="N373" s="69" t="e">
        <f t="shared" si="38"/>
        <v>#VALUE!</v>
      </c>
      <c r="O373" s="70">
        <f t="shared" ca="1" si="39"/>
        <v>0</v>
      </c>
      <c r="P373" s="71" t="str">
        <f t="shared" ca="1" si="40"/>
        <v>-</v>
      </c>
      <c r="Q373" s="71"/>
      <c r="R373" s="72" t="str">
        <f t="shared" si="41"/>
        <v>_03.jj-08.jj_2584X_Just</v>
      </c>
      <c r="S373" s="73">
        <v>45460</v>
      </c>
      <c r="T373" s="74"/>
      <c r="U373" s="75"/>
      <c r="V373" s="75"/>
      <c r="W373" s="63"/>
      <c r="X373" s="63"/>
      <c r="Y373" s="63"/>
      <c r="Z373" s="63"/>
      <c r="AA373" s="63"/>
      <c r="AB373" s="63"/>
      <c r="AC373" s="63"/>
      <c r="AD373" s="63"/>
      <c r="AE373" s="63"/>
      <c r="AF373" s="63"/>
      <c r="AG373" s="63"/>
    </row>
    <row r="374" spans="1:33" x14ac:dyDescent="0.25">
      <c r="A374" s="62"/>
      <c r="B374" s="63" t="s">
        <v>32</v>
      </c>
      <c r="C374" s="63"/>
      <c r="D374" s="64" t="s">
        <v>444</v>
      </c>
      <c r="E374" s="65">
        <v>354</v>
      </c>
      <c r="F374" s="66">
        <v>45012</v>
      </c>
      <c r="G374" s="66">
        <v>45169</v>
      </c>
      <c r="H374" s="67" t="s">
        <v>40</v>
      </c>
      <c r="I374" s="68" t="str">
        <f>_xlfn.IFNA(VLOOKUP($H374,[1]Répertoire!$A$2:$G$104,2,FALSE),"")</f>
        <v xml:space="preserve">Notre-Dame Enclos             </v>
      </c>
      <c r="J374" s="68" t="str">
        <f>_xlfn.IFNA(VLOOKUP($H374,[1]Répertoire!$A$2:$G$104,6,FALSE),"")</f>
        <v xml:space="preserve">ST OMER                   </v>
      </c>
      <c r="K374" s="68" t="str">
        <f>_xlfn.IFNA(VLOOKUP($H374,[1]Répertoire!$A$2:$G$104,7,FALSE),"")</f>
        <v>ce.0622584X@ac-lille.fr</v>
      </c>
      <c r="L374" s="69" t="s">
        <v>9</v>
      </c>
      <c r="M374" s="69" t="s">
        <v>57</v>
      </c>
      <c r="N374" s="69" t="e">
        <f t="shared" si="38"/>
        <v>#VALUE!</v>
      </c>
      <c r="O374" s="70">
        <f t="shared" ca="1" si="39"/>
        <v>0</v>
      </c>
      <c r="P374" s="71" t="str">
        <f t="shared" ca="1" si="40"/>
        <v>-</v>
      </c>
      <c r="Q374" s="71"/>
      <c r="R374" s="72" t="str">
        <f t="shared" si="41"/>
        <v>_03.jj-08.jj_2584X_Just1</v>
      </c>
      <c r="S374" s="73">
        <v>45461</v>
      </c>
      <c r="T374" s="74"/>
      <c r="U374" s="75"/>
      <c r="V374" s="75"/>
      <c r="W374" s="63"/>
      <c r="X374" s="63"/>
      <c r="Y374" s="63"/>
      <c r="Z374" s="63"/>
      <c r="AA374" s="63"/>
      <c r="AB374" s="63"/>
      <c r="AC374" s="63"/>
      <c r="AD374" s="63"/>
      <c r="AE374" s="63"/>
      <c r="AF374" s="63"/>
      <c r="AG374" s="63"/>
    </row>
    <row r="375" spans="1:33" x14ac:dyDescent="0.25">
      <c r="A375" s="62"/>
      <c r="B375" s="63" t="s">
        <v>32</v>
      </c>
      <c r="C375" s="63"/>
      <c r="D375" s="64" t="s">
        <v>445</v>
      </c>
      <c r="E375" s="65">
        <v>355</v>
      </c>
      <c r="F375" s="66">
        <v>45012</v>
      </c>
      <c r="G375" s="66">
        <v>45169</v>
      </c>
      <c r="H375" s="67" t="s">
        <v>40</v>
      </c>
      <c r="I375" s="68" t="str">
        <f>_xlfn.IFNA(VLOOKUP($H375,[1]Répertoire!$A$2:$G$104,2,FALSE),"")</f>
        <v xml:space="preserve">Notre-Dame Enclos             </v>
      </c>
      <c r="J375" s="68" t="str">
        <f>_xlfn.IFNA(VLOOKUP($H375,[1]Répertoire!$A$2:$G$104,6,FALSE),"")</f>
        <v xml:space="preserve">ST OMER                   </v>
      </c>
      <c r="K375" s="68" t="str">
        <f>_xlfn.IFNA(VLOOKUP($H375,[1]Répertoire!$A$2:$G$104,7,FALSE),"")</f>
        <v>ce.0622584X@ac-lille.fr</v>
      </c>
      <c r="L375" s="69" t="s">
        <v>9</v>
      </c>
      <c r="M375" s="69" t="s">
        <v>57</v>
      </c>
      <c r="N375" s="69" t="e">
        <f t="shared" si="38"/>
        <v>#VALUE!</v>
      </c>
      <c r="O375" s="70">
        <f t="shared" ca="1" si="39"/>
        <v>0</v>
      </c>
      <c r="P375" s="71" t="str">
        <f t="shared" ca="1" si="40"/>
        <v>-</v>
      </c>
      <c r="Q375" s="71"/>
      <c r="R375" s="72" t="str">
        <f t="shared" si="41"/>
        <v>_03.jj-08.jj_2584X_Just</v>
      </c>
      <c r="S375" s="73">
        <v>45462</v>
      </c>
      <c r="T375" s="74"/>
      <c r="U375" s="75"/>
      <c r="V375" s="75"/>
      <c r="W375" s="63"/>
      <c r="X375" s="63"/>
      <c r="Y375" s="63"/>
      <c r="Z375" s="63"/>
      <c r="AA375" s="63"/>
      <c r="AB375" s="63"/>
      <c r="AC375" s="63"/>
      <c r="AD375" s="63"/>
      <c r="AE375" s="63"/>
      <c r="AF375" s="63"/>
      <c r="AG375" s="63"/>
    </row>
    <row r="376" spans="1:33" x14ac:dyDescent="0.25">
      <c r="A376" s="62"/>
      <c r="B376" s="63" t="s">
        <v>32</v>
      </c>
      <c r="C376" s="63"/>
      <c r="D376" s="64" t="s">
        <v>446</v>
      </c>
      <c r="E376" s="65">
        <v>356</v>
      </c>
      <c r="F376" s="66">
        <v>45012</v>
      </c>
      <c r="G376" s="66">
        <v>45169</v>
      </c>
      <c r="H376" s="67" t="s">
        <v>40</v>
      </c>
      <c r="I376" s="68" t="str">
        <f>_xlfn.IFNA(VLOOKUP($H376,[1]Répertoire!$A$2:$G$104,2,FALSE),"")</f>
        <v xml:space="preserve">Notre-Dame Enclos             </v>
      </c>
      <c r="J376" s="68" t="str">
        <f>_xlfn.IFNA(VLOOKUP($H376,[1]Répertoire!$A$2:$G$104,6,FALSE),"")</f>
        <v xml:space="preserve">ST OMER                   </v>
      </c>
      <c r="K376" s="68" t="str">
        <f>_xlfn.IFNA(VLOOKUP($H376,[1]Répertoire!$A$2:$G$104,7,FALSE),"")</f>
        <v>ce.0622584X@ac-lille.fr</v>
      </c>
      <c r="L376" s="69" t="s">
        <v>9</v>
      </c>
      <c r="M376" s="69" t="s">
        <v>57</v>
      </c>
      <c r="N376" s="69" t="e">
        <f t="shared" si="38"/>
        <v>#VALUE!</v>
      </c>
      <c r="O376" s="70">
        <f t="shared" ca="1" si="39"/>
        <v>0</v>
      </c>
      <c r="P376" s="71" t="str">
        <f t="shared" ca="1" si="40"/>
        <v>-</v>
      </c>
      <c r="Q376" s="71"/>
      <c r="R376" s="72" t="str">
        <f t="shared" si="41"/>
        <v>_03.jj-08.jj_2584X_Just1</v>
      </c>
      <c r="S376" s="73">
        <v>45463</v>
      </c>
      <c r="T376" s="74"/>
      <c r="U376" s="75"/>
      <c r="V376" s="75"/>
      <c r="W376" s="63"/>
      <c r="X376" s="63"/>
      <c r="Y376" s="63"/>
      <c r="Z376" s="63"/>
      <c r="AA376" s="63"/>
      <c r="AB376" s="63"/>
      <c r="AC376" s="63"/>
      <c r="AD376" s="63"/>
      <c r="AE376" s="63"/>
      <c r="AF376" s="63"/>
      <c r="AG376" s="63"/>
    </row>
    <row r="377" spans="1:33" x14ac:dyDescent="0.25">
      <c r="A377" s="62"/>
      <c r="B377" s="63" t="s">
        <v>32</v>
      </c>
      <c r="C377" s="63"/>
      <c r="D377" s="64" t="s">
        <v>447</v>
      </c>
      <c r="E377" s="65">
        <v>357</v>
      </c>
      <c r="F377" s="66">
        <v>45012</v>
      </c>
      <c r="G377" s="66">
        <v>45169</v>
      </c>
      <c r="H377" s="67" t="s">
        <v>40</v>
      </c>
      <c r="I377" s="68" t="str">
        <f>_xlfn.IFNA(VLOOKUP($H377,[1]Répertoire!$A$2:$G$104,2,FALSE),"")</f>
        <v xml:space="preserve">Notre-Dame Enclos             </v>
      </c>
      <c r="J377" s="68" t="str">
        <f>_xlfn.IFNA(VLOOKUP($H377,[1]Répertoire!$A$2:$G$104,6,FALSE),"")</f>
        <v xml:space="preserve">ST OMER                   </v>
      </c>
      <c r="K377" s="68" t="str">
        <f>_xlfn.IFNA(VLOOKUP($H377,[1]Répertoire!$A$2:$G$104,7,FALSE),"")</f>
        <v>ce.0622584X@ac-lille.fr</v>
      </c>
      <c r="L377" s="69" t="s">
        <v>9</v>
      </c>
      <c r="M377" s="69" t="s">
        <v>57</v>
      </c>
      <c r="N377" s="69" t="e">
        <f t="shared" si="38"/>
        <v>#VALUE!</v>
      </c>
      <c r="O377" s="70">
        <f t="shared" ca="1" si="39"/>
        <v>0</v>
      </c>
      <c r="P377" s="71" t="str">
        <f t="shared" ca="1" si="40"/>
        <v>-</v>
      </c>
      <c r="Q377" s="71"/>
      <c r="R377" s="72" t="str">
        <f t="shared" si="41"/>
        <v>_03.jj-08.jj_2584X_Just</v>
      </c>
      <c r="S377" s="73">
        <v>45464</v>
      </c>
      <c r="T377" s="74"/>
      <c r="U377" s="75"/>
      <c r="V377" s="75"/>
      <c r="W377" s="63"/>
      <c r="X377" s="63"/>
      <c r="Y377" s="63"/>
      <c r="Z377" s="63"/>
      <c r="AA377" s="63"/>
      <c r="AB377" s="63"/>
      <c r="AC377" s="63"/>
      <c r="AD377" s="63"/>
      <c r="AE377" s="63"/>
      <c r="AF377" s="63"/>
      <c r="AG377" s="63"/>
    </row>
    <row r="378" spans="1:33" x14ac:dyDescent="0.25">
      <c r="A378" s="62"/>
      <c r="B378" s="63" t="s">
        <v>32</v>
      </c>
      <c r="C378" s="63"/>
      <c r="D378" s="64" t="s">
        <v>448</v>
      </c>
      <c r="E378" s="65">
        <v>358</v>
      </c>
      <c r="F378" s="66">
        <v>45012</v>
      </c>
      <c r="G378" s="66">
        <v>45169</v>
      </c>
      <c r="H378" s="67" t="s">
        <v>40</v>
      </c>
      <c r="I378" s="68" t="str">
        <f>_xlfn.IFNA(VLOOKUP($H378,[1]Répertoire!$A$2:$G$104,2,FALSE),"")</f>
        <v xml:space="preserve">Notre-Dame Enclos             </v>
      </c>
      <c r="J378" s="68" t="str">
        <f>_xlfn.IFNA(VLOOKUP($H378,[1]Répertoire!$A$2:$G$104,6,FALSE),"")</f>
        <v xml:space="preserve">ST OMER                   </v>
      </c>
      <c r="K378" s="68" t="str">
        <f>_xlfn.IFNA(VLOOKUP($H378,[1]Répertoire!$A$2:$G$104,7,FALSE),"")</f>
        <v>ce.0622584X@ac-lille.fr</v>
      </c>
      <c r="L378" s="69" t="s">
        <v>9</v>
      </c>
      <c r="M378" s="69" t="s">
        <v>57</v>
      </c>
      <c r="N378" s="69" t="e">
        <f t="shared" si="38"/>
        <v>#VALUE!</v>
      </c>
      <c r="O378" s="70">
        <f t="shared" ca="1" si="39"/>
        <v>0</v>
      </c>
      <c r="P378" s="71" t="str">
        <f t="shared" ca="1" si="40"/>
        <v>-</v>
      </c>
      <c r="Q378" s="71"/>
      <c r="R378" s="72" t="str">
        <f t="shared" si="41"/>
        <v>_03.jj-08.jj_2584X_Just1</v>
      </c>
      <c r="S378" s="73">
        <v>45465</v>
      </c>
      <c r="T378" s="74"/>
      <c r="U378" s="75"/>
      <c r="V378" s="75"/>
      <c r="W378" s="63"/>
      <c r="X378" s="63"/>
      <c r="Y378" s="63"/>
      <c r="Z378" s="63"/>
      <c r="AA378" s="63"/>
      <c r="AB378" s="63"/>
      <c r="AC378" s="63"/>
      <c r="AD378" s="63"/>
      <c r="AE378" s="63"/>
      <c r="AF378" s="63"/>
      <c r="AG378" s="63"/>
    </row>
    <row r="379" spans="1:33" x14ac:dyDescent="0.25">
      <c r="A379" s="62"/>
      <c r="B379" s="63" t="s">
        <v>32</v>
      </c>
      <c r="C379" s="63"/>
      <c r="D379" s="64" t="s">
        <v>449</v>
      </c>
      <c r="E379" s="65">
        <v>359</v>
      </c>
      <c r="F379" s="66">
        <v>45012</v>
      </c>
      <c r="G379" s="66">
        <v>45169</v>
      </c>
      <c r="H379" s="67" t="s">
        <v>40</v>
      </c>
      <c r="I379" s="68" t="str">
        <f>_xlfn.IFNA(VLOOKUP($H379,[1]Répertoire!$A$2:$G$104,2,FALSE),"")</f>
        <v xml:space="preserve">Notre-Dame Enclos             </v>
      </c>
      <c r="J379" s="68" t="str">
        <f>_xlfn.IFNA(VLOOKUP($H379,[1]Répertoire!$A$2:$G$104,6,FALSE),"")</f>
        <v xml:space="preserve">ST OMER                   </v>
      </c>
      <c r="K379" s="68" t="str">
        <f>_xlfn.IFNA(VLOOKUP($H379,[1]Répertoire!$A$2:$G$104,7,FALSE),"")</f>
        <v>ce.0622584X@ac-lille.fr</v>
      </c>
      <c r="L379" s="69" t="s">
        <v>9</v>
      </c>
      <c r="M379" s="69" t="s">
        <v>57</v>
      </c>
      <c r="N379" s="69" t="e">
        <f t="shared" si="38"/>
        <v>#VALUE!</v>
      </c>
      <c r="O379" s="70">
        <f t="shared" ca="1" si="39"/>
        <v>0</v>
      </c>
      <c r="P379" s="71" t="str">
        <f t="shared" ca="1" si="40"/>
        <v>-</v>
      </c>
      <c r="Q379" s="71"/>
      <c r="R379" s="72" t="str">
        <f t="shared" si="41"/>
        <v>_03.jj-08.jj_2584X_Just</v>
      </c>
      <c r="S379" s="73">
        <v>45466</v>
      </c>
      <c r="T379" s="74"/>
      <c r="U379" s="75"/>
      <c r="V379" s="75"/>
      <c r="W379" s="63"/>
      <c r="X379" s="63"/>
      <c r="Y379" s="63"/>
      <c r="Z379" s="63"/>
      <c r="AA379" s="63"/>
      <c r="AB379" s="63"/>
      <c r="AC379" s="63"/>
      <c r="AD379" s="63"/>
      <c r="AE379" s="63"/>
      <c r="AF379" s="63"/>
      <c r="AG379" s="63"/>
    </row>
    <row r="380" spans="1:33" x14ac:dyDescent="0.25">
      <c r="A380" s="62"/>
      <c r="B380" s="63" t="s">
        <v>32</v>
      </c>
      <c r="C380" s="63"/>
      <c r="D380" s="64" t="s">
        <v>450</v>
      </c>
      <c r="E380" s="65">
        <v>360</v>
      </c>
      <c r="F380" s="66">
        <v>45012</v>
      </c>
      <c r="G380" s="66">
        <v>45169</v>
      </c>
      <c r="H380" s="67" t="s">
        <v>40</v>
      </c>
      <c r="I380" s="68" t="str">
        <f>_xlfn.IFNA(VLOOKUP($H380,[1]Répertoire!$A$2:$G$104,2,FALSE),"")</f>
        <v xml:space="preserve">Notre-Dame Enclos             </v>
      </c>
      <c r="J380" s="68" t="str">
        <f>_xlfn.IFNA(VLOOKUP($H380,[1]Répertoire!$A$2:$G$104,6,FALSE),"")</f>
        <v xml:space="preserve">ST OMER                   </v>
      </c>
      <c r="K380" s="68" t="str">
        <f>_xlfn.IFNA(VLOOKUP($H380,[1]Répertoire!$A$2:$G$104,7,FALSE),"")</f>
        <v>ce.0622584X@ac-lille.fr</v>
      </c>
      <c r="L380" s="69" t="s">
        <v>9</v>
      </c>
      <c r="M380" s="69" t="s">
        <v>57</v>
      </c>
      <c r="N380" s="69" t="e">
        <f t="shared" si="38"/>
        <v>#VALUE!</v>
      </c>
      <c r="O380" s="70">
        <f t="shared" ca="1" si="39"/>
        <v>0</v>
      </c>
      <c r="P380" s="71" t="str">
        <f t="shared" ca="1" si="40"/>
        <v>-</v>
      </c>
      <c r="Q380" s="71"/>
      <c r="R380" s="72" t="str">
        <f t="shared" si="41"/>
        <v>_03.jj-08.jj_2584X_Just1</v>
      </c>
      <c r="S380" s="73">
        <v>45467</v>
      </c>
      <c r="T380" s="74"/>
      <c r="U380" s="75"/>
      <c r="V380" s="75"/>
      <c r="W380" s="63"/>
      <c r="X380" s="63"/>
      <c r="Y380" s="63"/>
      <c r="Z380" s="63"/>
      <c r="AA380" s="63"/>
      <c r="AB380" s="63"/>
      <c r="AC380" s="63"/>
      <c r="AD380" s="63"/>
      <c r="AE380" s="63"/>
      <c r="AF380" s="63"/>
      <c r="AG380" s="63"/>
    </row>
    <row r="381" spans="1:33" x14ac:dyDescent="0.25">
      <c r="A381" s="62"/>
      <c r="B381" s="63" t="s">
        <v>32</v>
      </c>
      <c r="C381" s="63"/>
      <c r="D381" s="64" t="s">
        <v>451</v>
      </c>
      <c r="E381" s="65">
        <v>361</v>
      </c>
      <c r="F381" s="66">
        <v>45012</v>
      </c>
      <c r="G381" s="66">
        <v>45169</v>
      </c>
      <c r="H381" s="67" t="s">
        <v>40</v>
      </c>
      <c r="I381" s="68" t="str">
        <f>_xlfn.IFNA(VLOOKUP($H381,[1]Répertoire!$A$2:$G$104,2,FALSE),"")</f>
        <v xml:space="preserve">Notre-Dame Enclos             </v>
      </c>
      <c r="J381" s="68" t="str">
        <f>_xlfn.IFNA(VLOOKUP($H381,[1]Répertoire!$A$2:$G$104,6,FALSE),"")</f>
        <v xml:space="preserve">ST OMER                   </v>
      </c>
      <c r="K381" s="68" t="str">
        <f>_xlfn.IFNA(VLOOKUP($H381,[1]Répertoire!$A$2:$G$104,7,FALSE),"")</f>
        <v>ce.0622584X@ac-lille.fr</v>
      </c>
      <c r="L381" s="69" t="s">
        <v>9</v>
      </c>
      <c r="M381" s="69" t="s">
        <v>57</v>
      </c>
      <c r="N381" s="69" t="e">
        <f t="shared" si="38"/>
        <v>#VALUE!</v>
      </c>
      <c r="O381" s="70">
        <f t="shared" ca="1" si="39"/>
        <v>0</v>
      </c>
      <c r="P381" s="71" t="str">
        <f t="shared" ca="1" si="40"/>
        <v>-</v>
      </c>
      <c r="Q381" s="71"/>
      <c r="R381" s="72" t="str">
        <f t="shared" si="41"/>
        <v>_03.jj-08.jj_2584X_Just</v>
      </c>
      <c r="S381" s="73">
        <v>45468</v>
      </c>
      <c r="T381" s="74"/>
      <c r="U381" s="75"/>
      <c r="V381" s="75"/>
      <c r="W381" s="63"/>
      <c r="X381" s="63"/>
      <c r="Y381" s="63"/>
      <c r="Z381" s="63"/>
      <c r="AA381" s="63"/>
      <c r="AB381" s="63"/>
      <c r="AC381" s="63"/>
      <c r="AD381" s="63"/>
      <c r="AE381" s="63"/>
      <c r="AF381" s="63"/>
      <c r="AG381" s="63"/>
    </row>
    <row r="382" spans="1:33" x14ac:dyDescent="0.25">
      <c r="A382" s="62"/>
      <c r="B382" s="63" t="s">
        <v>32</v>
      </c>
      <c r="C382" s="63"/>
      <c r="D382" s="64" t="s">
        <v>452</v>
      </c>
      <c r="E382" s="65">
        <v>362</v>
      </c>
      <c r="F382" s="66">
        <v>45012</v>
      </c>
      <c r="G382" s="66">
        <v>45169</v>
      </c>
      <c r="H382" s="67" t="s">
        <v>40</v>
      </c>
      <c r="I382" s="68" t="str">
        <f>_xlfn.IFNA(VLOOKUP($H382,[1]Répertoire!$A$2:$G$104,2,FALSE),"")</f>
        <v xml:space="preserve">Notre-Dame Enclos             </v>
      </c>
      <c r="J382" s="68" t="str">
        <f>_xlfn.IFNA(VLOOKUP($H382,[1]Répertoire!$A$2:$G$104,6,FALSE),"")</f>
        <v xml:space="preserve">ST OMER                   </v>
      </c>
      <c r="K382" s="68" t="str">
        <f>_xlfn.IFNA(VLOOKUP($H382,[1]Répertoire!$A$2:$G$104,7,FALSE),"")</f>
        <v>ce.0622584X@ac-lille.fr</v>
      </c>
      <c r="L382" s="69" t="s">
        <v>9</v>
      </c>
      <c r="M382" s="69" t="s">
        <v>57</v>
      </c>
      <c r="N382" s="69" t="e">
        <f t="shared" si="38"/>
        <v>#VALUE!</v>
      </c>
      <c r="O382" s="70">
        <f t="shared" ca="1" si="39"/>
        <v>0</v>
      </c>
      <c r="P382" s="71" t="str">
        <f t="shared" ca="1" si="40"/>
        <v>-</v>
      </c>
      <c r="Q382" s="71"/>
      <c r="R382" s="72" t="str">
        <f t="shared" si="41"/>
        <v>_03.jj-08.jj_2584X_Just1</v>
      </c>
      <c r="S382" s="73">
        <v>45469</v>
      </c>
      <c r="T382" s="74"/>
      <c r="U382" s="75"/>
      <c r="V382" s="75"/>
      <c r="W382" s="63"/>
      <c r="X382" s="63"/>
      <c r="Y382" s="63"/>
      <c r="Z382" s="63"/>
      <c r="AA382" s="63"/>
      <c r="AB382" s="63"/>
      <c r="AC382" s="63"/>
      <c r="AD382" s="63"/>
      <c r="AE382" s="63"/>
      <c r="AF382" s="63"/>
      <c r="AG382" s="63"/>
    </row>
    <row r="383" spans="1:33" x14ac:dyDescent="0.25">
      <c r="A383" s="62"/>
      <c r="B383" s="63" t="s">
        <v>32</v>
      </c>
      <c r="C383" s="63"/>
      <c r="D383" s="64" t="s">
        <v>453</v>
      </c>
      <c r="E383" s="65">
        <v>363</v>
      </c>
      <c r="F383" s="66">
        <v>45012</v>
      </c>
      <c r="G383" s="66">
        <v>45169</v>
      </c>
      <c r="H383" s="67" t="s">
        <v>40</v>
      </c>
      <c r="I383" s="68" t="str">
        <f>_xlfn.IFNA(VLOOKUP($H383,[1]Répertoire!$A$2:$G$104,2,FALSE),"")</f>
        <v xml:space="preserve">Notre-Dame Enclos             </v>
      </c>
      <c r="J383" s="68" t="str">
        <f>_xlfn.IFNA(VLOOKUP($H383,[1]Répertoire!$A$2:$G$104,6,FALSE),"")</f>
        <v xml:space="preserve">ST OMER                   </v>
      </c>
      <c r="K383" s="68" t="str">
        <f>_xlfn.IFNA(VLOOKUP($H383,[1]Répertoire!$A$2:$G$104,7,FALSE),"")</f>
        <v>ce.0622584X@ac-lille.fr</v>
      </c>
      <c r="L383" s="69" t="s">
        <v>9</v>
      </c>
      <c r="M383" s="69" t="s">
        <v>57</v>
      </c>
      <c r="N383" s="69" t="e">
        <f t="shared" si="38"/>
        <v>#VALUE!</v>
      </c>
      <c r="O383" s="70">
        <f t="shared" ca="1" si="39"/>
        <v>0</v>
      </c>
      <c r="P383" s="71" t="str">
        <f t="shared" ca="1" si="40"/>
        <v>-</v>
      </c>
      <c r="Q383" s="71"/>
      <c r="R383" s="72" t="str">
        <f t="shared" si="41"/>
        <v>_03.jj-08.jj_2584X_Just</v>
      </c>
      <c r="S383" s="73">
        <v>45470</v>
      </c>
      <c r="T383" s="74"/>
      <c r="U383" s="75"/>
      <c r="V383" s="75"/>
      <c r="W383" s="63"/>
      <c r="X383" s="63"/>
      <c r="Y383" s="63"/>
      <c r="Z383" s="63"/>
      <c r="AA383" s="63"/>
      <c r="AB383" s="63"/>
      <c r="AC383" s="63"/>
      <c r="AD383" s="63"/>
      <c r="AE383" s="63"/>
      <c r="AF383" s="63"/>
      <c r="AG383" s="63"/>
    </row>
    <row r="384" spans="1:33" x14ac:dyDescent="0.25">
      <c r="A384" s="62"/>
      <c r="B384" s="63" t="s">
        <v>32</v>
      </c>
      <c r="C384" s="63"/>
      <c r="D384" s="64" t="s">
        <v>454</v>
      </c>
      <c r="E384" s="65">
        <v>364</v>
      </c>
      <c r="F384" s="66">
        <v>45012</v>
      </c>
      <c r="G384" s="66">
        <v>45169</v>
      </c>
      <c r="H384" s="67" t="s">
        <v>40</v>
      </c>
      <c r="I384" s="68" t="str">
        <f>_xlfn.IFNA(VLOOKUP($H384,[1]Répertoire!$A$2:$G$104,2,FALSE),"")</f>
        <v xml:space="preserve">Notre-Dame Enclos             </v>
      </c>
      <c r="J384" s="68" t="str">
        <f>_xlfn.IFNA(VLOOKUP($H384,[1]Répertoire!$A$2:$G$104,6,FALSE),"")</f>
        <v xml:space="preserve">ST OMER                   </v>
      </c>
      <c r="K384" s="68" t="str">
        <f>_xlfn.IFNA(VLOOKUP($H384,[1]Répertoire!$A$2:$G$104,7,FALSE),"")</f>
        <v>ce.0622584X@ac-lille.fr</v>
      </c>
      <c r="L384" s="69" t="s">
        <v>9</v>
      </c>
      <c r="M384" s="69" t="s">
        <v>57</v>
      </c>
      <c r="N384" s="69" t="e">
        <f t="shared" si="38"/>
        <v>#VALUE!</v>
      </c>
      <c r="O384" s="70">
        <f t="shared" ca="1" si="39"/>
        <v>0</v>
      </c>
      <c r="P384" s="71" t="str">
        <f t="shared" ca="1" si="40"/>
        <v>-</v>
      </c>
      <c r="Q384" s="71"/>
      <c r="R384" s="72" t="str">
        <f t="shared" si="41"/>
        <v>_03.jj-08.jj_2584X_Just1</v>
      </c>
      <c r="S384" s="73">
        <v>45471</v>
      </c>
      <c r="T384" s="74"/>
      <c r="U384" s="75"/>
      <c r="V384" s="75"/>
      <c r="W384" s="63"/>
      <c r="X384" s="63"/>
      <c r="Y384" s="63"/>
      <c r="Z384" s="63"/>
      <c r="AA384" s="63"/>
      <c r="AB384" s="63"/>
      <c r="AC384" s="63"/>
      <c r="AD384" s="63"/>
      <c r="AE384" s="63"/>
      <c r="AF384" s="63"/>
      <c r="AG384" s="63"/>
    </row>
    <row r="385" spans="1:33" x14ac:dyDescent="0.25">
      <c r="A385" s="62"/>
      <c r="B385" s="63" t="s">
        <v>32</v>
      </c>
      <c r="C385" s="63"/>
      <c r="D385" s="64" t="s">
        <v>455</v>
      </c>
      <c r="E385" s="65">
        <v>365</v>
      </c>
      <c r="F385" s="66">
        <v>45012</v>
      </c>
      <c r="G385" s="66">
        <v>45169</v>
      </c>
      <c r="H385" s="67" t="s">
        <v>40</v>
      </c>
      <c r="I385" s="68" t="str">
        <f>_xlfn.IFNA(VLOOKUP($H385,[1]Répertoire!$A$2:$G$104,2,FALSE),"")</f>
        <v xml:space="preserve">Notre-Dame Enclos             </v>
      </c>
      <c r="J385" s="68" t="str">
        <f>_xlfn.IFNA(VLOOKUP($H385,[1]Répertoire!$A$2:$G$104,6,FALSE),"")</f>
        <v xml:space="preserve">ST OMER                   </v>
      </c>
      <c r="K385" s="68" t="str">
        <f>_xlfn.IFNA(VLOOKUP($H385,[1]Répertoire!$A$2:$G$104,7,FALSE),"")</f>
        <v>ce.0622584X@ac-lille.fr</v>
      </c>
      <c r="L385" s="69" t="s">
        <v>9</v>
      </c>
      <c r="M385" s="69" t="s">
        <v>57</v>
      </c>
      <c r="N385" s="69" t="e">
        <f t="shared" si="38"/>
        <v>#VALUE!</v>
      </c>
      <c r="O385" s="70">
        <f t="shared" ca="1" si="39"/>
        <v>0</v>
      </c>
      <c r="P385" s="71" t="str">
        <f t="shared" ca="1" si="40"/>
        <v>-</v>
      </c>
      <c r="Q385" s="71"/>
      <c r="R385" s="72" t="str">
        <f t="shared" si="41"/>
        <v>_03.jj-08.jj_2584X_Just</v>
      </c>
      <c r="S385" s="73">
        <v>45472</v>
      </c>
      <c r="T385" s="74"/>
      <c r="U385" s="75"/>
      <c r="V385" s="75"/>
      <c r="W385" s="63"/>
      <c r="X385" s="63"/>
      <c r="Y385" s="63"/>
      <c r="Z385" s="63"/>
      <c r="AA385" s="63"/>
      <c r="AB385" s="63"/>
      <c r="AC385" s="63"/>
      <c r="AD385" s="63"/>
      <c r="AE385" s="63"/>
      <c r="AF385" s="63"/>
      <c r="AG385" s="63"/>
    </row>
    <row r="386" spans="1:33" x14ac:dyDescent="0.25">
      <c r="A386" s="62"/>
      <c r="B386" s="63" t="s">
        <v>32</v>
      </c>
      <c r="C386" s="63"/>
      <c r="D386" s="64" t="s">
        <v>456</v>
      </c>
      <c r="E386" s="65">
        <v>366</v>
      </c>
      <c r="F386" s="66">
        <v>45012</v>
      </c>
      <c r="G386" s="66">
        <v>45169</v>
      </c>
      <c r="H386" s="67" t="s">
        <v>40</v>
      </c>
      <c r="I386" s="68" t="str">
        <f>_xlfn.IFNA(VLOOKUP($H386,[1]Répertoire!$A$2:$G$104,2,FALSE),"")</f>
        <v xml:space="preserve">Notre-Dame Enclos             </v>
      </c>
      <c r="J386" s="68" t="str">
        <f>_xlfn.IFNA(VLOOKUP($H386,[1]Répertoire!$A$2:$G$104,6,FALSE),"")</f>
        <v xml:space="preserve">ST OMER                   </v>
      </c>
      <c r="K386" s="68" t="str">
        <f>_xlfn.IFNA(VLOOKUP($H386,[1]Répertoire!$A$2:$G$104,7,FALSE),"")</f>
        <v>ce.0622584X@ac-lille.fr</v>
      </c>
      <c r="L386" s="69" t="s">
        <v>9</v>
      </c>
      <c r="M386" s="69" t="s">
        <v>57</v>
      </c>
      <c r="N386" s="69" t="e">
        <f t="shared" si="38"/>
        <v>#VALUE!</v>
      </c>
      <c r="O386" s="70">
        <f t="shared" ca="1" si="39"/>
        <v>0</v>
      </c>
      <c r="P386" s="71" t="str">
        <f t="shared" ca="1" si="40"/>
        <v>-</v>
      </c>
      <c r="Q386" s="71"/>
      <c r="R386" s="72" t="str">
        <f t="shared" si="41"/>
        <v>_03.jj-08.jj_2584X_Just1</v>
      </c>
      <c r="S386" s="73">
        <v>45473</v>
      </c>
      <c r="T386" s="74"/>
      <c r="U386" s="75"/>
      <c r="V386" s="75"/>
      <c r="W386" s="63"/>
      <c r="X386" s="63"/>
      <c r="Y386" s="63"/>
      <c r="Z386" s="63"/>
      <c r="AA386" s="63"/>
      <c r="AB386" s="63"/>
      <c r="AC386" s="63"/>
      <c r="AD386" s="63"/>
      <c r="AE386" s="63"/>
      <c r="AF386" s="63"/>
      <c r="AG386" s="63"/>
    </row>
    <row r="387" spans="1:33" x14ac:dyDescent="0.25">
      <c r="A387" s="62"/>
      <c r="B387" s="63" t="s">
        <v>32</v>
      </c>
      <c r="C387" s="63"/>
      <c r="D387" s="64" t="s">
        <v>457</v>
      </c>
      <c r="E387" s="65">
        <v>367</v>
      </c>
      <c r="F387" s="66">
        <v>45012</v>
      </c>
      <c r="G387" s="66">
        <v>45169</v>
      </c>
      <c r="H387" s="67" t="s">
        <v>40</v>
      </c>
      <c r="I387" s="68" t="str">
        <f>_xlfn.IFNA(VLOOKUP($H387,[1]Répertoire!$A$2:$G$104,2,FALSE),"")</f>
        <v xml:space="preserve">Notre-Dame Enclos             </v>
      </c>
      <c r="J387" s="68" t="str">
        <f>_xlfn.IFNA(VLOOKUP($H387,[1]Répertoire!$A$2:$G$104,6,FALSE),"")</f>
        <v xml:space="preserve">ST OMER                   </v>
      </c>
      <c r="K387" s="68" t="str">
        <f>_xlfn.IFNA(VLOOKUP($H387,[1]Répertoire!$A$2:$G$104,7,FALSE),"")</f>
        <v>ce.0622584X@ac-lille.fr</v>
      </c>
      <c r="L387" s="69" t="s">
        <v>9</v>
      </c>
      <c r="M387" s="69" t="s">
        <v>57</v>
      </c>
      <c r="N387" s="69" t="e">
        <f t="shared" si="38"/>
        <v>#VALUE!</v>
      </c>
      <c r="O387" s="70">
        <f t="shared" ca="1" si="39"/>
        <v>0</v>
      </c>
      <c r="P387" s="71" t="str">
        <f t="shared" ca="1" si="40"/>
        <v>-</v>
      </c>
      <c r="Q387" s="71"/>
      <c r="R387" s="72" t="str">
        <f t="shared" si="41"/>
        <v>_03.jj-08.jj_2584X_Just</v>
      </c>
      <c r="S387" s="73">
        <v>45474</v>
      </c>
      <c r="T387" s="74"/>
      <c r="U387" s="75"/>
      <c r="V387" s="75"/>
      <c r="W387" s="63"/>
      <c r="X387" s="63"/>
      <c r="Y387" s="63"/>
      <c r="Z387" s="63"/>
      <c r="AA387" s="63"/>
      <c r="AB387" s="63"/>
      <c r="AC387" s="63"/>
      <c r="AD387" s="63"/>
      <c r="AE387" s="63"/>
      <c r="AF387" s="63"/>
      <c r="AG387" s="63"/>
    </row>
    <row r="388" spans="1:33" x14ac:dyDescent="0.25">
      <c r="A388" s="62"/>
      <c r="B388" s="63" t="s">
        <v>32</v>
      </c>
      <c r="C388" s="63"/>
      <c r="D388" s="64" t="s">
        <v>458</v>
      </c>
      <c r="E388" s="65">
        <v>368</v>
      </c>
      <c r="F388" s="66">
        <v>45012</v>
      </c>
      <c r="G388" s="66">
        <v>45169</v>
      </c>
      <c r="H388" s="67" t="s">
        <v>40</v>
      </c>
      <c r="I388" s="68" t="str">
        <f>_xlfn.IFNA(VLOOKUP($H388,[1]Répertoire!$A$2:$G$104,2,FALSE),"")</f>
        <v xml:space="preserve">Notre-Dame Enclos             </v>
      </c>
      <c r="J388" s="68" t="str">
        <f>_xlfn.IFNA(VLOOKUP($H388,[1]Répertoire!$A$2:$G$104,6,FALSE),"")</f>
        <v xml:space="preserve">ST OMER                   </v>
      </c>
      <c r="K388" s="68" t="str">
        <f>_xlfn.IFNA(VLOOKUP($H388,[1]Répertoire!$A$2:$G$104,7,FALSE),"")</f>
        <v>ce.0622584X@ac-lille.fr</v>
      </c>
      <c r="L388" s="69" t="s">
        <v>9</v>
      </c>
      <c r="M388" s="69" t="s">
        <v>57</v>
      </c>
      <c r="N388" s="69" t="e">
        <f t="shared" si="38"/>
        <v>#VALUE!</v>
      </c>
      <c r="O388" s="70">
        <f t="shared" ca="1" si="39"/>
        <v>0</v>
      </c>
      <c r="P388" s="71" t="str">
        <f t="shared" ca="1" si="40"/>
        <v>-</v>
      </c>
      <c r="Q388" s="71"/>
      <c r="R388" s="72" t="str">
        <f t="shared" si="41"/>
        <v>_03.jj-08.jj_2584X_Just1</v>
      </c>
      <c r="S388" s="73">
        <v>45475</v>
      </c>
      <c r="T388" s="74"/>
      <c r="U388" s="75"/>
      <c r="V388" s="75"/>
      <c r="W388" s="63"/>
      <c r="X388" s="63"/>
      <c r="Y388" s="63"/>
      <c r="Z388" s="63"/>
      <c r="AA388" s="63"/>
      <c r="AB388" s="63"/>
      <c r="AC388" s="63"/>
      <c r="AD388" s="63"/>
      <c r="AE388" s="63"/>
      <c r="AF388" s="63"/>
      <c r="AG388" s="63"/>
    </row>
    <row r="389" spans="1:33" x14ac:dyDescent="0.25">
      <c r="A389" s="62"/>
      <c r="B389" s="63" t="s">
        <v>32</v>
      </c>
      <c r="C389" s="63"/>
      <c r="D389" s="64" t="s">
        <v>459</v>
      </c>
      <c r="E389" s="65">
        <v>369</v>
      </c>
      <c r="F389" s="66">
        <v>45012</v>
      </c>
      <c r="G389" s="66">
        <v>45169</v>
      </c>
      <c r="H389" s="67" t="s">
        <v>40</v>
      </c>
      <c r="I389" s="68" t="str">
        <f>_xlfn.IFNA(VLOOKUP($H389,[1]Répertoire!$A$2:$G$104,2,FALSE),"")</f>
        <v xml:space="preserve">Notre-Dame Enclos             </v>
      </c>
      <c r="J389" s="68" t="str">
        <f>_xlfn.IFNA(VLOOKUP($H389,[1]Répertoire!$A$2:$G$104,6,FALSE),"")</f>
        <v xml:space="preserve">ST OMER                   </v>
      </c>
      <c r="K389" s="68" t="str">
        <f>_xlfn.IFNA(VLOOKUP($H389,[1]Répertoire!$A$2:$G$104,7,FALSE),"")</f>
        <v>ce.0622584X@ac-lille.fr</v>
      </c>
      <c r="L389" s="69" t="s">
        <v>9</v>
      </c>
      <c r="M389" s="69" t="s">
        <v>57</v>
      </c>
      <c r="N389" s="69" t="e">
        <f t="shared" si="38"/>
        <v>#VALUE!</v>
      </c>
      <c r="O389" s="70">
        <f t="shared" ca="1" si="39"/>
        <v>0</v>
      </c>
      <c r="P389" s="71" t="str">
        <f t="shared" ca="1" si="40"/>
        <v>-</v>
      </c>
      <c r="Q389" s="71"/>
      <c r="R389" s="72" t="str">
        <f t="shared" si="41"/>
        <v>_03.jj-08.jj_2584X_Just</v>
      </c>
      <c r="S389" s="73">
        <v>45476</v>
      </c>
      <c r="T389" s="74"/>
      <c r="U389" s="75"/>
      <c r="V389" s="75"/>
      <c r="W389" s="63"/>
      <c r="X389" s="63"/>
      <c r="Y389" s="63"/>
      <c r="Z389" s="63"/>
      <c r="AA389" s="63"/>
      <c r="AB389" s="63"/>
      <c r="AC389" s="63"/>
      <c r="AD389" s="63"/>
      <c r="AE389" s="63"/>
      <c r="AF389" s="63"/>
      <c r="AG389" s="63"/>
    </row>
    <row r="390" spans="1:33" x14ac:dyDescent="0.25">
      <c r="A390" s="62"/>
      <c r="B390" s="63" t="s">
        <v>32</v>
      </c>
      <c r="C390" s="63"/>
      <c r="D390" s="64" t="s">
        <v>460</v>
      </c>
      <c r="E390" s="65">
        <v>370</v>
      </c>
      <c r="F390" s="66">
        <v>45012</v>
      </c>
      <c r="G390" s="66">
        <v>45169</v>
      </c>
      <c r="H390" s="67" t="s">
        <v>40</v>
      </c>
      <c r="I390" s="68" t="str">
        <f>_xlfn.IFNA(VLOOKUP($H390,[1]Répertoire!$A$2:$G$104,2,FALSE),"")</f>
        <v xml:space="preserve">Notre-Dame Enclos             </v>
      </c>
      <c r="J390" s="68" t="str">
        <f>_xlfn.IFNA(VLOOKUP($H390,[1]Répertoire!$A$2:$G$104,6,FALSE),"")</f>
        <v xml:space="preserve">ST OMER                   </v>
      </c>
      <c r="K390" s="68" t="str">
        <f>_xlfn.IFNA(VLOOKUP($H390,[1]Répertoire!$A$2:$G$104,7,FALSE),"")</f>
        <v>ce.0622584X@ac-lille.fr</v>
      </c>
      <c r="L390" s="69" t="s">
        <v>9</v>
      </c>
      <c r="M390" s="69" t="s">
        <v>57</v>
      </c>
      <c r="N390" s="69" t="e">
        <f t="shared" si="38"/>
        <v>#VALUE!</v>
      </c>
      <c r="O390" s="70">
        <f t="shared" ca="1" si="39"/>
        <v>0</v>
      </c>
      <c r="P390" s="71" t="str">
        <f t="shared" ca="1" si="40"/>
        <v>-</v>
      </c>
      <c r="Q390" s="71"/>
      <c r="R390" s="72" t="str">
        <f t="shared" si="41"/>
        <v>_03.jj-08.jj_2584X_Just1</v>
      </c>
      <c r="S390" s="73">
        <v>45477</v>
      </c>
      <c r="T390" s="74"/>
      <c r="U390" s="75"/>
      <c r="V390" s="75"/>
      <c r="W390" s="63"/>
      <c r="X390" s="63"/>
      <c r="Y390" s="63"/>
      <c r="Z390" s="63"/>
      <c r="AA390" s="63"/>
      <c r="AB390" s="63"/>
      <c r="AC390" s="63"/>
      <c r="AD390" s="63"/>
      <c r="AE390" s="63"/>
      <c r="AF390" s="63"/>
      <c r="AG390" s="63"/>
    </row>
    <row r="391" spans="1:33" x14ac:dyDescent="0.25">
      <c r="A391" s="62"/>
      <c r="B391" s="63" t="s">
        <v>32</v>
      </c>
      <c r="C391" s="63"/>
      <c r="D391" s="64" t="s">
        <v>461</v>
      </c>
      <c r="E391" s="65">
        <v>371</v>
      </c>
      <c r="F391" s="66">
        <v>45012</v>
      </c>
      <c r="G391" s="66">
        <v>45169</v>
      </c>
      <c r="H391" s="67" t="s">
        <v>40</v>
      </c>
      <c r="I391" s="68" t="str">
        <f>_xlfn.IFNA(VLOOKUP($H391,[1]Répertoire!$A$2:$G$104,2,FALSE),"")</f>
        <v xml:space="preserve">Notre-Dame Enclos             </v>
      </c>
      <c r="J391" s="68" t="str">
        <f>_xlfn.IFNA(VLOOKUP($H391,[1]Répertoire!$A$2:$G$104,6,FALSE),"")</f>
        <v xml:space="preserve">ST OMER                   </v>
      </c>
      <c r="K391" s="68" t="str">
        <f>_xlfn.IFNA(VLOOKUP($H391,[1]Répertoire!$A$2:$G$104,7,FALSE),"")</f>
        <v>ce.0622584X@ac-lille.fr</v>
      </c>
      <c r="L391" s="69" t="s">
        <v>9</v>
      </c>
      <c r="M391" s="69" t="s">
        <v>57</v>
      </c>
      <c r="N391" s="69" t="e">
        <f t="shared" si="38"/>
        <v>#VALUE!</v>
      </c>
      <c r="O391" s="70">
        <f t="shared" ca="1" si="39"/>
        <v>0</v>
      </c>
      <c r="P391" s="71" t="str">
        <f t="shared" ca="1" si="40"/>
        <v>-</v>
      </c>
      <c r="Q391" s="71"/>
      <c r="R391" s="72" t="str">
        <f t="shared" si="41"/>
        <v>_03.jj-08.jj_2584X_Just</v>
      </c>
      <c r="S391" s="73">
        <v>45478</v>
      </c>
      <c r="T391" s="74"/>
      <c r="U391" s="75"/>
      <c r="V391" s="75"/>
      <c r="W391" s="63"/>
      <c r="X391" s="63"/>
      <c r="Y391" s="63"/>
      <c r="Z391" s="63"/>
      <c r="AA391" s="63"/>
      <c r="AB391" s="63"/>
      <c r="AC391" s="63"/>
      <c r="AD391" s="63"/>
      <c r="AE391" s="63"/>
      <c r="AF391" s="63"/>
      <c r="AG391" s="63"/>
    </row>
    <row r="392" spans="1:33" x14ac:dyDescent="0.25">
      <c r="A392" s="62"/>
      <c r="B392" s="63" t="s">
        <v>32</v>
      </c>
      <c r="C392" s="63"/>
      <c r="D392" s="64" t="s">
        <v>462</v>
      </c>
      <c r="E392" s="65">
        <v>372</v>
      </c>
      <c r="F392" s="66">
        <v>45012</v>
      </c>
      <c r="G392" s="66">
        <v>45169</v>
      </c>
      <c r="H392" s="67" t="s">
        <v>40</v>
      </c>
      <c r="I392" s="68" t="str">
        <f>_xlfn.IFNA(VLOOKUP($H392,[1]Répertoire!$A$2:$G$104,2,FALSE),"")</f>
        <v xml:space="preserve">Notre-Dame Enclos             </v>
      </c>
      <c r="J392" s="68" t="str">
        <f>_xlfn.IFNA(VLOOKUP($H392,[1]Répertoire!$A$2:$G$104,6,FALSE),"")</f>
        <v xml:space="preserve">ST OMER                   </v>
      </c>
      <c r="K392" s="68" t="str">
        <f>_xlfn.IFNA(VLOOKUP($H392,[1]Répertoire!$A$2:$G$104,7,FALSE),"")</f>
        <v>ce.0622584X@ac-lille.fr</v>
      </c>
      <c r="L392" s="69" t="s">
        <v>9</v>
      </c>
      <c r="M392" s="69" t="s">
        <v>57</v>
      </c>
      <c r="N392" s="69" t="e">
        <f t="shared" si="38"/>
        <v>#VALUE!</v>
      </c>
      <c r="O392" s="70">
        <f t="shared" ca="1" si="39"/>
        <v>0</v>
      </c>
      <c r="P392" s="71" t="str">
        <f t="shared" ca="1" si="40"/>
        <v>-</v>
      </c>
      <c r="Q392" s="71"/>
      <c r="R392" s="72" t="str">
        <f t="shared" si="41"/>
        <v>_03.jj-08.jj_2584X_Just1</v>
      </c>
      <c r="S392" s="73">
        <v>45479</v>
      </c>
      <c r="T392" s="74"/>
      <c r="U392" s="75"/>
      <c r="V392" s="75"/>
      <c r="W392" s="63"/>
      <c r="X392" s="63"/>
      <c r="Y392" s="63"/>
      <c r="Z392" s="63"/>
      <c r="AA392" s="63"/>
      <c r="AB392" s="63"/>
      <c r="AC392" s="63"/>
      <c r="AD392" s="63"/>
      <c r="AE392" s="63"/>
      <c r="AF392" s="63"/>
      <c r="AG392" s="63"/>
    </row>
    <row r="393" spans="1:33" x14ac:dyDescent="0.25">
      <c r="A393" s="62"/>
      <c r="B393" s="63" t="s">
        <v>32</v>
      </c>
      <c r="C393" s="63"/>
      <c r="D393" s="64" t="s">
        <v>463</v>
      </c>
      <c r="E393" s="65">
        <v>373</v>
      </c>
      <c r="F393" s="66">
        <v>45012</v>
      </c>
      <c r="G393" s="66">
        <v>45169</v>
      </c>
      <c r="H393" s="67" t="s">
        <v>40</v>
      </c>
      <c r="I393" s="68" t="str">
        <f>_xlfn.IFNA(VLOOKUP($H393,[1]Répertoire!$A$2:$G$104,2,FALSE),"")</f>
        <v xml:space="preserve">Notre-Dame Enclos             </v>
      </c>
      <c r="J393" s="68" t="str">
        <f>_xlfn.IFNA(VLOOKUP($H393,[1]Répertoire!$A$2:$G$104,6,FALSE),"")</f>
        <v xml:space="preserve">ST OMER                   </v>
      </c>
      <c r="K393" s="68" t="str">
        <f>_xlfn.IFNA(VLOOKUP($H393,[1]Répertoire!$A$2:$G$104,7,FALSE),"")</f>
        <v>ce.0622584X@ac-lille.fr</v>
      </c>
      <c r="L393" s="69" t="s">
        <v>9</v>
      </c>
      <c r="M393" s="69" t="s">
        <v>57</v>
      </c>
      <c r="N393" s="69" t="e">
        <f t="shared" si="38"/>
        <v>#VALUE!</v>
      </c>
      <c r="O393" s="70">
        <f t="shared" ca="1" si="39"/>
        <v>0</v>
      </c>
      <c r="P393" s="71" t="str">
        <f t="shared" ca="1" si="40"/>
        <v>-</v>
      </c>
      <c r="Q393" s="71"/>
      <c r="R393" s="72" t="str">
        <f t="shared" si="41"/>
        <v>_03.jj-08.jj_2584X_Just</v>
      </c>
      <c r="S393" s="73">
        <v>45480</v>
      </c>
      <c r="T393" s="74"/>
      <c r="U393" s="75"/>
      <c r="V393" s="75"/>
      <c r="W393" s="63"/>
      <c r="X393" s="63"/>
      <c r="Y393" s="63"/>
      <c r="Z393" s="63"/>
      <c r="AA393" s="63"/>
      <c r="AB393" s="63"/>
      <c r="AC393" s="63"/>
      <c r="AD393" s="63"/>
      <c r="AE393" s="63"/>
      <c r="AF393" s="63"/>
      <c r="AG393" s="63"/>
    </row>
    <row r="394" spans="1:33" x14ac:dyDescent="0.25">
      <c r="A394" s="62"/>
      <c r="B394" s="63" t="s">
        <v>32</v>
      </c>
      <c r="C394" s="63"/>
      <c r="D394" s="64" t="s">
        <v>464</v>
      </c>
      <c r="E394" s="65">
        <v>374</v>
      </c>
      <c r="F394" s="66">
        <v>45012</v>
      </c>
      <c r="G394" s="66">
        <v>45169</v>
      </c>
      <c r="H394" s="67" t="s">
        <v>40</v>
      </c>
      <c r="I394" s="68" t="str">
        <f>_xlfn.IFNA(VLOOKUP($H394,[1]Répertoire!$A$2:$G$104,2,FALSE),"")</f>
        <v xml:space="preserve">Notre-Dame Enclos             </v>
      </c>
      <c r="J394" s="68" t="str">
        <f>_xlfn.IFNA(VLOOKUP($H394,[1]Répertoire!$A$2:$G$104,6,FALSE),"")</f>
        <v xml:space="preserve">ST OMER                   </v>
      </c>
      <c r="K394" s="68" t="str">
        <f>_xlfn.IFNA(VLOOKUP($H394,[1]Répertoire!$A$2:$G$104,7,FALSE),"")</f>
        <v>ce.0622584X@ac-lille.fr</v>
      </c>
      <c r="L394" s="69" t="s">
        <v>9</v>
      </c>
      <c r="M394" s="69" t="s">
        <v>57</v>
      </c>
      <c r="N394" s="69" t="e">
        <f t="shared" si="38"/>
        <v>#VALUE!</v>
      </c>
      <c r="O394" s="70">
        <f t="shared" ca="1" si="39"/>
        <v>0</v>
      </c>
      <c r="P394" s="71" t="str">
        <f t="shared" ca="1" si="40"/>
        <v>-</v>
      </c>
      <c r="Q394" s="71"/>
      <c r="R394" s="72" t="str">
        <f t="shared" si="41"/>
        <v>_03.jj-08.jj_2584X_Just1</v>
      </c>
      <c r="S394" s="73">
        <v>45481</v>
      </c>
      <c r="T394" s="74"/>
      <c r="U394" s="75"/>
      <c r="V394" s="75"/>
      <c r="W394" s="63"/>
      <c r="X394" s="63"/>
      <c r="Y394" s="63"/>
      <c r="Z394" s="63"/>
      <c r="AA394" s="63"/>
      <c r="AB394" s="63"/>
      <c r="AC394" s="63"/>
      <c r="AD394" s="63"/>
      <c r="AE394" s="63"/>
      <c r="AF394" s="63"/>
      <c r="AG394" s="63"/>
    </row>
    <row r="395" spans="1:33" x14ac:dyDescent="0.25">
      <c r="A395" s="62"/>
      <c r="B395" s="63" t="s">
        <v>32</v>
      </c>
      <c r="C395" s="63"/>
      <c r="D395" s="64" t="s">
        <v>465</v>
      </c>
      <c r="E395" s="65">
        <v>375</v>
      </c>
      <c r="F395" s="66">
        <v>45012</v>
      </c>
      <c r="G395" s="66">
        <v>45169</v>
      </c>
      <c r="H395" s="67" t="s">
        <v>40</v>
      </c>
      <c r="I395" s="68" t="str">
        <f>_xlfn.IFNA(VLOOKUP($H395,[1]Répertoire!$A$2:$G$104,2,FALSE),"")</f>
        <v xml:space="preserve">Notre-Dame Enclos             </v>
      </c>
      <c r="J395" s="68" t="str">
        <f>_xlfn.IFNA(VLOOKUP($H395,[1]Répertoire!$A$2:$G$104,6,FALSE),"")</f>
        <v xml:space="preserve">ST OMER                   </v>
      </c>
      <c r="K395" s="68" t="str">
        <f>_xlfn.IFNA(VLOOKUP($H395,[1]Répertoire!$A$2:$G$104,7,FALSE),"")</f>
        <v>ce.0622584X@ac-lille.fr</v>
      </c>
      <c r="L395" s="69" t="s">
        <v>9</v>
      </c>
      <c r="M395" s="69" t="s">
        <v>57</v>
      </c>
      <c r="N395" s="69" t="e">
        <f t="shared" si="38"/>
        <v>#VALUE!</v>
      </c>
      <c r="O395" s="70">
        <f t="shared" ca="1" si="39"/>
        <v>0</v>
      </c>
      <c r="P395" s="71" t="str">
        <f t="shared" ca="1" si="40"/>
        <v>-</v>
      </c>
      <c r="Q395" s="71"/>
      <c r="R395" s="72" t="str">
        <f t="shared" si="41"/>
        <v>_03.jj-08.jj_2584X_Just</v>
      </c>
      <c r="S395" s="73">
        <v>45482</v>
      </c>
      <c r="T395" s="74"/>
      <c r="U395" s="75"/>
      <c r="V395" s="75"/>
      <c r="W395" s="63"/>
      <c r="X395" s="63"/>
      <c r="Y395" s="63"/>
      <c r="Z395" s="63"/>
      <c r="AA395" s="63"/>
      <c r="AB395" s="63"/>
      <c r="AC395" s="63"/>
      <c r="AD395" s="63"/>
      <c r="AE395" s="63"/>
      <c r="AF395" s="63"/>
      <c r="AG395" s="63"/>
    </row>
    <row r="396" spans="1:33" x14ac:dyDescent="0.25">
      <c r="A396" s="62"/>
      <c r="B396" s="63" t="s">
        <v>32</v>
      </c>
      <c r="C396" s="63"/>
      <c r="D396" s="64" t="s">
        <v>466</v>
      </c>
      <c r="E396" s="65">
        <v>376</v>
      </c>
      <c r="F396" s="66">
        <v>45012</v>
      </c>
      <c r="G396" s="66">
        <v>45169</v>
      </c>
      <c r="H396" s="67" t="s">
        <v>40</v>
      </c>
      <c r="I396" s="68" t="str">
        <f>_xlfn.IFNA(VLOOKUP($H396,[1]Répertoire!$A$2:$G$104,2,FALSE),"")</f>
        <v xml:space="preserve">Notre-Dame Enclos             </v>
      </c>
      <c r="J396" s="68" t="str">
        <f>_xlfn.IFNA(VLOOKUP($H396,[1]Répertoire!$A$2:$G$104,6,FALSE),"")</f>
        <v xml:space="preserve">ST OMER                   </v>
      </c>
      <c r="K396" s="68" t="str">
        <f>_xlfn.IFNA(VLOOKUP($H396,[1]Répertoire!$A$2:$G$104,7,FALSE),"")</f>
        <v>ce.0622584X@ac-lille.fr</v>
      </c>
      <c r="L396" s="69" t="s">
        <v>9</v>
      </c>
      <c r="M396" s="69" t="s">
        <v>57</v>
      </c>
      <c r="N396" s="69" t="e">
        <f t="shared" si="38"/>
        <v>#VALUE!</v>
      </c>
      <c r="O396" s="70">
        <f t="shared" ca="1" si="39"/>
        <v>0</v>
      </c>
      <c r="P396" s="71" t="str">
        <f t="shared" ca="1" si="40"/>
        <v>-</v>
      </c>
      <c r="Q396" s="71"/>
      <c r="R396" s="72" t="str">
        <f t="shared" si="41"/>
        <v>_03.jj-08.jj_2584X_Just1</v>
      </c>
      <c r="S396" s="73">
        <v>45483</v>
      </c>
      <c r="T396" s="74"/>
      <c r="U396" s="75"/>
      <c r="V396" s="75"/>
      <c r="W396" s="63"/>
      <c r="X396" s="63"/>
      <c r="Y396" s="63"/>
      <c r="Z396" s="63"/>
      <c r="AA396" s="63"/>
      <c r="AB396" s="63"/>
      <c r="AC396" s="63"/>
      <c r="AD396" s="63"/>
      <c r="AE396" s="63"/>
      <c r="AF396" s="63"/>
      <c r="AG396" s="63"/>
    </row>
    <row r="397" spans="1:33" x14ac:dyDescent="0.25">
      <c r="A397" s="62"/>
      <c r="B397" s="63" t="s">
        <v>32</v>
      </c>
      <c r="C397" s="63"/>
      <c r="D397" s="64" t="s">
        <v>467</v>
      </c>
      <c r="E397" s="65">
        <v>377</v>
      </c>
      <c r="F397" s="66">
        <v>45012</v>
      </c>
      <c r="G397" s="66">
        <v>45169</v>
      </c>
      <c r="H397" s="67" t="s">
        <v>40</v>
      </c>
      <c r="I397" s="68" t="str">
        <f>_xlfn.IFNA(VLOOKUP($H397,[1]Répertoire!$A$2:$G$104,2,FALSE),"")</f>
        <v xml:space="preserve">Notre-Dame Enclos             </v>
      </c>
      <c r="J397" s="68" t="str">
        <f>_xlfn.IFNA(VLOOKUP($H397,[1]Répertoire!$A$2:$G$104,6,FALSE),"")</f>
        <v xml:space="preserve">ST OMER                   </v>
      </c>
      <c r="K397" s="68" t="str">
        <f>_xlfn.IFNA(VLOOKUP($H397,[1]Répertoire!$A$2:$G$104,7,FALSE),"")</f>
        <v>ce.0622584X@ac-lille.fr</v>
      </c>
      <c r="L397" s="69" t="s">
        <v>9</v>
      </c>
      <c r="M397" s="69" t="s">
        <v>57</v>
      </c>
      <c r="N397" s="69" t="e">
        <f t="shared" si="38"/>
        <v>#VALUE!</v>
      </c>
      <c r="O397" s="70">
        <f t="shared" ca="1" si="39"/>
        <v>0</v>
      </c>
      <c r="P397" s="71" t="str">
        <f t="shared" ca="1" si="40"/>
        <v>-</v>
      </c>
      <c r="Q397" s="71"/>
      <c r="R397" s="72" t="str">
        <f t="shared" si="41"/>
        <v>_03.jj-08.jj_2584X_Just</v>
      </c>
      <c r="S397" s="73">
        <v>45484</v>
      </c>
      <c r="T397" s="74"/>
      <c r="U397" s="75"/>
      <c r="V397" s="75"/>
      <c r="W397" s="63"/>
      <c r="X397" s="63"/>
      <c r="Y397" s="63"/>
      <c r="Z397" s="63"/>
      <c r="AA397" s="63"/>
      <c r="AB397" s="63"/>
      <c r="AC397" s="63"/>
      <c r="AD397" s="63"/>
      <c r="AE397" s="63"/>
      <c r="AF397" s="63"/>
      <c r="AG397" s="63"/>
    </row>
    <row r="398" spans="1:33" x14ac:dyDescent="0.25">
      <c r="A398" s="62"/>
      <c r="B398" s="63" t="s">
        <v>32</v>
      </c>
      <c r="C398" s="63"/>
      <c r="D398" s="64" t="s">
        <v>468</v>
      </c>
      <c r="E398" s="65">
        <v>378</v>
      </c>
      <c r="F398" s="66">
        <v>45012</v>
      </c>
      <c r="G398" s="66">
        <v>45169</v>
      </c>
      <c r="H398" s="67" t="s">
        <v>40</v>
      </c>
      <c r="I398" s="68" t="str">
        <f>_xlfn.IFNA(VLOOKUP($H398,[1]Répertoire!$A$2:$G$104,2,FALSE),"")</f>
        <v xml:space="preserve">Notre-Dame Enclos             </v>
      </c>
      <c r="J398" s="68" t="str">
        <f>_xlfn.IFNA(VLOOKUP($H398,[1]Répertoire!$A$2:$G$104,6,FALSE),"")</f>
        <v xml:space="preserve">ST OMER                   </v>
      </c>
      <c r="K398" s="68" t="str">
        <f>_xlfn.IFNA(VLOOKUP($H398,[1]Répertoire!$A$2:$G$104,7,FALSE),"")</f>
        <v>ce.0622584X@ac-lille.fr</v>
      </c>
      <c r="L398" s="69" t="s">
        <v>9</v>
      </c>
      <c r="M398" s="69" t="s">
        <v>57</v>
      </c>
      <c r="N398" s="69" t="e">
        <f t="shared" si="38"/>
        <v>#VALUE!</v>
      </c>
      <c r="O398" s="70">
        <f t="shared" ca="1" si="39"/>
        <v>0</v>
      </c>
      <c r="P398" s="71" t="str">
        <f t="shared" ca="1" si="40"/>
        <v>-</v>
      </c>
      <c r="Q398" s="71"/>
      <c r="R398" s="72" t="str">
        <f t="shared" si="41"/>
        <v>_03.jj-08.jj_2584X_Just1</v>
      </c>
      <c r="S398" s="73">
        <v>45485</v>
      </c>
      <c r="T398" s="74"/>
      <c r="U398" s="75"/>
      <c r="V398" s="75"/>
      <c r="W398" s="63"/>
      <c r="X398" s="63"/>
      <c r="Y398" s="63"/>
      <c r="Z398" s="63"/>
      <c r="AA398" s="63"/>
      <c r="AB398" s="63"/>
      <c r="AC398" s="63"/>
      <c r="AD398" s="63"/>
      <c r="AE398" s="63"/>
      <c r="AF398" s="63"/>
      <c r="AG398" s="63"/>
    </row>
    <row r="399" spans="1:33" x14ac:dyDescent="0.25">
      <c r="A399" s="62"/>
      <c r="B399" s="63" t="s">
        <v>32</v>
      </c>
      <c r="C399" s="63"/>
      <c r="D399" s="64" t="s">
        <v>469</v>
      </c>
      <c r="E399" s="65">
        <v>379</v>
      </c>
      <c r="F399" s="66">
        <v>45012</v>
      </c>
      <c r="G399" s="66">
        <v>45169</v>
      </c>
      <c r="H399" s="67" t="s">
        <v>40</v>
      </c>
      <c r="I399" s="68" t="str">
        <f>_xlfn.IFNA(VLOOKUP($H399,[1]Répertoire!$A$2:$G$104,2,FALSE),"")</f>
        <v xml:space="preserve">Notre-Dame Enclos             </v>
      </c>
      <c r="J399" s="68" t="str">
        <f>_xlfn.IFNA(VLOOKUP($H399,[1]Répertoire!$A$2:$G$104,6,FALSE),"")</f>
        <v xml:space="preserve">ST OMER                   </v>
      </c>
      <c r="K399" s="68" t="str">
        <f>_xlfn.IFNA(VLOOKUP($H399,[1]Répertoire!$A$2:$G$104,7,FALSE),"")</f>
        <v>ce.0622584X@ac-lille.fr</v>
      </c>
      <c r="L399" s="69" t="s">
        <v>9</v>
      </c>
      <c r="M399" s="69" t="s">
        <v>57</v>
      </c>
      <c r="N399" s="69" t="e">
        <f t="shared" si="38"/>
        <v>#VALUE!</v>
      </c>
      <c r="O399" s="70">
        <f t="shared" ca="1" si="39"/>
        <v>0</v>
      </c>
      <c r="P399" s="71" t="str">
        <f t="shared" ca="1" si="40"/>
        <v>-</v>
      </c>
      <c r="Q399" s="71"/>
      <c r="R399" s="72" t="str">
        <f t="shared" si="41"/>
        <v>_03.jj-08.jj_2584X_Just</v>
      </c>
      <c r="S399" s="73">
        <v>45486</v>
      </c>
      <c r="T399" s="74"/>
      <c r="U399" s="75"/>
      <c r="V399" s="75"/>
      <c r="W399" s="63"/>
      <c r="X399" s="63"/>
      <c r="Y399" s="63"/>
      <c r="Z399" s="63"/>
      <c r="AA399" s="63"/>
      <c r="AB399" s="63"/>
      <c r="AC399" s="63"/>
      <c r="AD399" s="63"/>
      <c r="AE399" s="63"/>
      <c r="AF399" s="63"/>
      <c r="AG399" s="63"/>
    </row>
    <row r="400" spans="1:33" x14ac:dyDescent="0.25">
      <c r="A400" s="62"/>
      <c r="B400" s="63" t="s">
        <v>32</v>
      </c>
      <c r="C400" s="63"/>
      <c r="D400" s="64" t="s">
        <v>470</v>
      </c>
      <c r="E400" s="65">
        <v>380</v>
      </c>
      <c r="F400" s="66">
        <v>45012</v>
      </c>
      <c r="G400" s="66">
        <v>45169</v>
      </c>
      <c r="H400" s="67" t="s">
        <v>40</v>
      </c>
      <c r="I400" s="68" t="str">
        <f>_xlfn.IFNA(VLOOKUP($H400,[1]Répertoire!$A$2:$G$104,2,FALSE),"")</f>
        <v xml:space="preserve">Notre-Dame Enclos             </v>
      </c>
      <c r="J400" s="68" t="str">
        <f>_xlfn.IFNA(VLOOKUP($H400,[1]Répertoire!$A$2:$G$104,6,FALSE),"")</f>
        <v xml:space="preserve">ST OMER                   </v>
      </c>
      <c r="K400" s="68" t="str">
        <f>_xlfn.IFNA(VLOOKUP($H400,[1]Répertoire!$A$2:$G$104,7,FALSE),"")</f>
        <v>ce.0622584X@ac-lille.fr</v>
      </c>
      <c r="L400" s="69" t="s">
        <v>9</v>
      </c>
      <c r="M400" s="69" t="s">
        <v>57</v>
      </c>
      <c r="N400" s="69" t="e">
        <f t="shared" si="38"/>
        <v>#VALUE!</v>
      </c>
      <c r="O400" s="70">
        <f t="shared" ca="1" si="39"/>
        <v>0</v>
      </c>
      <c r="P400" s="71" t="str">
        <f t="shared" ca="1" si="40"/>
        <v>-</v>
      </c>
      <c r="Q400" s="71"/>
      <c r="R400" s="72" t="str">
        <f t="shared" si="41"/>
        <v>_03.jj-08.jj_2584X_Just1</v>
      </c>
      <c r="S400" s="73">
        <v>45487</v>
      </c>
      <c r="T400" s="74"/>
      <c r="U400" s="75"/>
      <c r="V400" s="75"/>
      <c r="W400" s="63"/>
      <c r="X400" s="63"/>
      <c r="Y400" s="63"/>
      <c r="Z400" s="63"/>
      <c r="AA400" s="63"/>
      <c r="AB400" s="63"/>
      <c r="AC400" s="63"/>
      <c r="AD400" s="63"/>
      <c r="AE400" s="63"/>
      <c r="AF400" s="63"/>
      <c r="AG400" s="63"/>
    </row>
    <row r="401" spans="1:33" x14ac:dyDescent="0.25">
      <c r="A401" s="62"/>
      <c r="B401" s="63" t="s">
        <v>32</v>
      </c>
      <c r="C401" s="63"/>
      <c r="D401" s="64" t="s">
        <v>471</v>
      </c>
      <c r="E401" s="65">
        <v>381</v>
      </c>
      <c r="F401" s="66">
        <v>45012</v>
      </c>
      <c r="G401" s="66">
        <v>45169</v>
      </c>
      <c r="H401" s="67" t="s">
        <v>40</v>
      </c>
      <c r="I401" s="68" t="str">
        <f>_xlfn.IFNA(VLOOKUP($H401,[1]Répertoire!$A$2:$G$104,2,FALSE),"")</f>
        <v xml:space="preserve">Notre-Dame Enclos             </v>
      </c>
      <c r="J401" s="68" t="str">
        <f>_xlfn.IFNA(VLOOKUP($H401,[1]Répertoire!$A$2:$G$104,6,FALSE),"")</f>
        <v xml:space="preserve">ST OMER                   </v>
      </c>
      <c r="K401" s="68" t="str">
        <f>_xlfn.IFNA(VLOOKUP($H401,[1]Répertoire!$A$2:$G$104,7,FALSE),"")</f>
        <v>ce.0622584X@ac-lille.fr</v>
      </c>
      <c r="L401" s="69" t="s">
        <v>9</v>
      </c>
      <c r="M401" s="69" t="s">
        <v>57</v>
      </c>
      <c r="N401" s="69" t="e">
        <f t="shared" si="38"/>
        <v>#VALUE!</v>
      </c>
      <c r="O401" s="70">
        <f t="shared" ca="1" si="39"/>
        <v>0</v>
      </c>
      <c r="P401" s="71" t="str">
        <f t="shared" ca="1" si="40"/>
        <v>-</v>
      </c>
      <c r="Q401" s="71"/>
      <c r="R401" s="72" t="str">
        <f t="shared" si="41"/>
        <v>_03.jj-08.jj_2584X_Just</v>
      </c>
      <c r="S401" s="73">
        <v>45488</v>
      </c>
      <c r="T401" s="74"/>
      <c r="U401" s="75"/>
      <c r="V401" s="75"/>
      <c r="W401" s="63"/>
      <c r="X401" s="63"/>
      <c r="Y401" s="63"/>
      <c r="Z401" s="63"/>
      <c r="AA401" s="63"/>
      <c r="AB401" s="63"/>
      <c r="AC401" s="63"/>
      <c r="AD401" s="63"/>
      <c r="AE401" s="63"/>
      <c r="AF401" s="63"/>
      <c r="AG401" s="63"/>
    </row>
    <row r="402" spans="1:33" x14ac:dyDescent="0.25">
      <c r="A402" s="62"/>
      <c r="B402" s="63" t="s">
        <v>32</v>
      </c>
      <c r="C402" s="63"/>
      <c r="D402" s="64" t="s">
        <v>472</v>
      </c>
      <c r="E402" s="65">
        <v>382</v>
      </c>
      <c r="F402" s="66">
        <v>45012</v>
      </c>
      <c r="G402" s="66">
        <v>45169</v>
      </c>
      <c r="H402" s="67" t="s">
        <v>40</v>
      </c>
      <c r="I402" s="68" t="str">
        <f>_xlfn.IFNA(VLOOKUP($H402,[1]Répertoire!$A$2:$G$104,2,FALSE),"")</f>
        <v xml:space="preserve">Notre-Dame Enclos             </v>
      </c>
      <c r="J402" s="68" t="str">
        <f>_xlfn.IFNA(VLOOKUP($H402,[1]Répertoire!$A$2:$G$104,6,FALSE),"")</f>
        <v xml:space="preserve">ST OMER                   </v>
      </c>
      <c r="K402" s="68" t="str">
        <f>_xlfn.IFNA(VLOOKUP($H402,[1]Répertoire!$A$2:$G$104,7,FALSE),"")</f>
        <v>ce.0622584X@ac-lille.fr</v>
      </c>
      <c r="L402" s="69" t="s">
        <v>9</v>
      </c>
      <c r="M402" s="69" t="s">
        <v>57</v>
      </c>
      <c r="N402" s="69" t="e">
        <f t="shared" si="38"/>
        <v>#VALUE!</v>
      </c>
      <c r="O402" s="70">
        <f t="shared" ca="1" si="39"/>
        <v>0</v>
      </c>
      <c r="P402" s="71" t="str">
        <f t="shared" ca="1" si="40"/>
        <v>-</v>
      </c>
      <c r="Q402" s="71"/>
      <c r="R402" s="72" t="str">
        <f t="shared" si="41"/>
        <v>_03.jj-08.jj_2584X_Just1</v>
      </c>
      <c r="S402" s="73">
        <v>45489</v>
      </c>
      <c r="T402" s="74"/>
      <c r="U402" s="75"/>
      <c r="V402" s="75"/>
      <c r="W402" s="63"/>
      <c r="X402" s="63"/>
      <c r="Y402" s="63"/>
      <c r="Z402" s="63"/>
      <c r="AA402" s="63"/>
      <c r="AB402" s="63"/>
      <c r="AC402" s="63"/>
      <c r="AD402" s="63"/>
      <c r="AE402" s="63"/>
      <c r="AF402" s="63"/>
      <c r="AG402" s="63"/>
    </row>
    <row r="403" spans="1:33" x14ac:dyDescent="0.25">
      <c r="A403" s="62"/>
      <c r="B403" s="63" t="s">
        <v>32</v>
      </c>
      <c r="C403" s="63"/>
      <c r="D403" s="64" t="s">
        <v>473</v>
      </c>
      <c r="E403" s="65">
        <v>383</v>
      </c>
      <c r="F403" s="66">
        <v>45012</v>
      </c>
      <c r="G403" s="66">
        <v>45169</v>
      </c>
      <c r="H403" s="67" t="s">
        <v>40</v>
      </c>
      <c r="I403" s="68" t="str">
        <f>_xlfn.IFNA(VLOOKUP($H403,[1]Répertoire!$A$2:$G$104,2,FALSE),"")</f>
        <v xml:space="preserve">Notre-Dame Enclos             </v>
      </c>
      <c r="J403" s="68" t="str">
        <f>_xlfn.IFNA(VLOOKUP($H403,[1]Répertoire!$A$2:$G$104,6,FALSE),"")</f>
        <v xml:space="preserve">ST OMER                   </v>
      </c>
      <c r="K403" s="68" t="str">
        <f>_xlfn.IFNA(VLOOKUP($H403,[1]Répertoire!$A$2:$G$104,7,FALSE),"")</f>
        <v>ce.0622584X@ac-lille.fr</v>
      </c>
      <c r="L403" s="69" t="s">
        <v>9</v>
      </c>
      <c r="M403" s="69" t="s">
        <v>57</v>
      </c>
      <c r="N403" s="69" t="e">
        <f t="shared" si="38"/>
        <v>#VALUE!</v>
      </c>
      <c r="O403" s="70">
        <f t="shared" ca="1" si="39"/>
        <v>0</v>
      </c>
      <c r="P403" s="71" t="str">
        <f t="shared" ca="1" si="40"/>
        <v>-</v>
      </c>
      <c r="Q403" s="71"/>
      <c r="R403" s="72" t="str">
        <f t="shared" si="41"/>
        <v>_03.jj-08.jj_2584X_Just</v>
      </c>
      <c r="S403" s="73">
        <v>45490</v>
      </c>
      <c r="T403" s="74"/>
      <c r="U403" s="75"/>
      <c r="V403" s="75"/>
      <c r="W403" s="63"/>
      <c r="X403" s="63"/>
      <c r="Y403" s="63"/>
      <c r="Z403" s="63"/>
      <c r="AA403" s="63"/>
      <c r="AB403" s="63"/>
      <c r="AC403" s="63"/>
      <c r="AD403" s="63"/>
      <c r="AE403" s="63"/>
      <c r="AF403" s="63"/>
      <c r="AG403" s="63"/>
    </row>
    <row r="404" spans="1:33" x14ac:dyDescent="0.25">
      <c r="A404" s="62"/>
      <c r="B404" s="63" t="s">
        <v>32</v>
      </c>
      <c r="C404" s="63"/>
      <c r="D404" s="64" t="s">
        <v>474</v>
      </c>
      <c r="E404" s="65">
        <v>384</v>
      </c>
      <c r="F404" s="66">
        <v>45012</v>
      </c>
      <c r="G404" s="66">
        <v>45169</v>
      </c>
      <c r="H404" s="67" t="s">
        <v>40</v>
      </c>
      <c r="I404" s="68" t="str">
        <f>_xlfn.IFNA(VLOOKUP($H404,[1]Répertoire!$A$2:$G$104,2,FALSE),"")</f>
        <v xml:space="preserve">Notre-Dame Enclos             </v>
      </c>
      <c r="J404" s="68" t="str">
        <f>_xlfn.IFNA(VLOOKUP($H404,[1]Répertoire!$A$2:$G$104,6,FALSE),"")</f>
        <v xml:space="preserve">ST OMER                   </v>
      </c>
      <c r="K404" s="68" t="str">
        <f>_xlfn.IFNA(VLOOKUP($H404,[1]Répertoire!$A$2:$G$104,7,FALSE),"")</f>
        <v>ce.0622584X@ac-lille.fr</v>
      </c>
      <c r="L404" s="69" t="s">
        <v>9</v>
      </c>
      <c r="M404" s="69" t="s">
        <v>57</v>
      </c>
      <c r="N404" s="69" t="e">
        <f t="shared" si="38"/>
        <v>#VALUE!</v>
      </c>
      <c r="O404" s="70">
        <f t="shared" ca="1" si="39"/>
        <v>0</v>
      </c>
      <c r="P404" s="71" t="str">
        <f t="shared" ca="1" si="40"/>
        <v>-</v>
      </c>
      <c r="Q404" s="71"/>
      <c r="R404" s="72" t="str">
        <f t="shared" si="41"/>
        <v>_03.jj-08.jj_2584X_Just1</v>
      </c>
      <c r="S404" s="73">
        <v>45491</v>
      </c>
      <c r="T404" s="74"/>
      <c r="U404" s="75"/>
      <c r="V404" s="75"/>
      <c r="W404" s="63"/>
      <c r="X404" s="63"/>
      <c r="Y404" s="63"/>
      <c r="Z404" s="63"/>
      <c r="AA404" s="63"/>
      <c r="AB404" s="63"/>
      <c r="AC404" s="63"/>
      <c r="AD404" s="63"/>
      <c r="AE404" s="63"/>
      <c r="AF404" s="63"/>
      <c r="AG404" s="63"/>
    </row>
    <row r="405" spans="1:33" x14ac:dyDescent="0.25">
      <c r="A405" s="62"/>
      <c r="B405" s="63" t="s">
        <v>32</v>
      </c>
      <c r="C405" s="63"/>
      <c r="D405" s="64" t="s">
        <v>475</v>
      </c>
      <c r="E405" s="65">
        <v>385</v>
      </c>
      <c r="F405" s="66">
        <v>45012</v>
      </c>
      <c r="G405" s="66">
        <v>45169</v>
      </c>
      <c r="H405" s="67" t="s">
        <v>40</v>
      </c>
      <c r="I405" s="68" t="str">
        <f>_xlfn.IFNA(VLOOKUP($H405,[1]Répertoire!$A$2:$G$104,2,FALSE),"")</f>
        <v xml:space="preserve">Notre-Dame Enclos             </v>
      </c>
      <c r="J405" s="68" t="str">
        <f>_xlfn.IFNA(VLOOKUP($H405,[1]Répertoire!$A$2:$G$104,6,FALSE),"")</f>
        <v xml:space="preserve">ST OMER                   </v>
      </c>
      <c r="K405" s="68" t="str">
        <f>_xlfn.IFNA(VLOOKUP($H405,[1]Répertoire!$A$2:$G$104,7,FALSE),"")</f>
        <v>ce.0622584X@ac-lille.fr</v>
      </c>
      <c r="L405" s="69" t="s">
        <v>9</v>
      </c>
      <c r="M405" s="69" t="s">
        <v>57</v>
      </c>
      <c r="N405" s="69" t="e">
        <f t="shared" si="38"/>
        <v>#VALUE!</v>
      </c>
      <c r="O405" s="70">
        <f t="shared" ca="1" si="39"/>
        <v>0</v>
      </c>
      <c r="P405" s="71" t="str">
        <f t="shared" ca="1" si="40"/>
        <v>-</v>
      </c>
      <c r="Q405" s="71"/>
      <c r="R405" s="72" t="str">
        <f t="shared" si="41"/>
        <v>_03.jj-08.jj_2584X_Just</v>
      </c>
      <c r="S405" s="73">
        <v>45492</v>
      </c>
      <c r="T405" s="74"/>
      <c r="U405" s="75"/>
      <c r="V405" s="75"/>
      <c r="W405" s="63"/>
      <c r="X405" s="63"/>
      <c r="Y405" s="63"/>
      <c r="Z405" s="63"/>
      <c r="AA405" s="63"/>
      <c r="AB405" s="63"/>
      <c r="AC405" s="63"/>
      <c r="AD405" s="63"/>
      <c r="AE405" s="63"/>
      <c r="AF405" s="63"/>
      <c r="AG405" s="63"/>
    </row>
    <row r="406" spans="1:33" x14ac:dyDescent="0.25">
      <c r="A406" s="62"/>
      <c r="B406" s="63" t="s">
        <v>32</v>
      </c>
      <c r="C406" s="63"/>
      <c r="D406" s="64" t="s">
        <v>476</v>
      </c>
      <c r="E406" s="65">
        <v>386</v>
      </c>
      <c r="F406" s="66">
        <v>45012</v>
      </c>
      <c r="G406" s="66">
        <v>45169</v>
      </c>
      <c r="H406" s="67" t="s">
        <v>40</v>
      </c>
      <c r="I406" s="68" t="str">
        <f>_xlfn.IFNA(VLOOKUP($H406,[1]Répertoire!$A$2:$G$104,2,FALSE),"")</f>
        <v xml:space="preserve">Notre-Dame Enclos             </v>
      </c>
      <c r="J406" s="68" t="str">
        <f>_xlfn.IFNA(VLOOKUP($H406,[1]Répertoire!$A$2:$G$104,6,FALSE),"")</f>
        <v xml:space="preserve">ST OMER                   </v>
      </c>
      <c r="K406" s="68" t="str">
        <f>_xlfn.IFNA(VLOOKUP($H406,[1]Répertoire!$A$2:$G$104,7,FALSE),"")</f>
        <v>ce.0622584X@ac-lille.fr</v>
      </c>
      <c r="L406" s="69" t="s">
        <v>9</v>
      </c>
      <c r="M406" s="69" t="s">
        <v>57</v>
      </c>
      <c r="N406" s="69" t="e">
        <f t="shared" ref="N406:N469" si="42">TEXT(S406,"JJ/MM/AA")</f>
        <v>#VALUE!</v>
      </c>
      <c r="O406" s="70">
        <f t="shared" ref="O406:O469" ca="1" si="43">IF(C406=OFFSET(C406,1,0),IF(DATE(YEAR(S406),MONTH(S406),DAY(S406))&gt;OFFSET(S406,1,0),1,0),0)</f>
        <v>0</v>
      </c>
      <c r="P406" s="71" t="str">
        <f t="shared" ref="P406:P469" ca="1" si="44">IF(F406="","",IF(C406&lt;&gt;OFFSET(C406,1,0),IF(G406&lt;TODAY(),"Prol. ?","-"),"-"))</f>
        <v>-</v>
      </c>
      <c r="Q406" s="71"/>
      <c r="R406" s="72" t="str">
        <f t="shared" ref="R406:R469" si="45">IF(F406="","",IF(C406&amp;"_"&amp;IF(ISBLANK(F406),"",TEXT(F406,"mm.jj")&amp;"-"&amp;TEXT(G406,"mm.jj")&amp;"_"&amp;H406&amp;"_Just")=R405,R405&amp;"1",C406&amp;"_"&amp;IF(ISBLANK(F406),"",TEXT(F406,"mm.jj")&amp;"-"&amp;TEXT(G406,"mm.jj")&amp;"_"&amp;H406&amp;"_Just")))</f>
        <v>_03.jj-08.jj_2584X_Just1</v>
      </c>
      <c r="S406" s="73">
        <v>45493</v>
      </c>
      <c r="T406" s="74"/>
      <c r="U406" s="75"/>
      <c r="V406" s="75"/>
      <c r="W406" s="63"/>
      <c r="X406" s="63"/>
      <c r="Y406" s="63"/>
      <c r="Z406" s="63"/>
      <c r="AA406" s="63"/>
      <c r="AB406" s="63"/>
      <c r="AC406" s="63"/>
      <c r="AD406" s="63"/>
      <c r="AE406" s="63"/>
      <c r="AF406" s="63"/>
      <c r="AG406" s="63"/>
    </row>
    <row r="407" spans="1:33" x14ac:dyDescent="0.25">
      <c r="A407" s="62"/>
      <c r="B407" s="63" t="s">
        <v>32</v>
      </c>
      <c r="C407" s="63"/>
      <c r="D407" s="64" t="s">
        <v>477</v>
      </c>
      <c r="E407" s="65">
        <v>387</v>
      </c>
      <c r="F407" s="66">
        <v>45012</v>
      </c>
      <c r="G407" s="66">
        <v>45169</v>
      </c>
      <c r="H407" s="67" t="s">
        <v>40</v>
      </c>
      <c r="I407" s="68" t="str">
        <f>_xlfn.IFNA(VLOOKUP($H407,[1]Répertoire!$A$2:$G$104,2,FALSE),"")</f>
        <v xml:space="preserve">Notre-Dame Enclos             </v>
      </c>
      <c r="J407" s="68" t="str">
        <f>_xlfn.IFNA(VLOOKUP($H407,[1]Répertoire!$A$2:$G$104,6,FALSE),"")</f>
        <v xml:space="preserve">ST OMER                   </v>
      </c>
      <c r="K407" s="68" t="str">
        <f>_xlfn.IFNA(VLOOKUP($H407,[1]Répertoire!$A$2:$G$104,7,FALSE),"")</f>
        <v>ce.0622584X@ac-lille.fr</v>
      </c>
      <c r="L407" s="69" t="s">
        <v>9</v>
      </c>
      <c r="M407" s="69" t="s">
        <v>57</v>
      </c>
      <c r="N407" s="69" t="e">
        <f t="shared" si="42"/>
        <v>#VALUE!</v>
      </c>
      <c r="O407" s="70">
        <f t="shared" ca="1" si="43"/>
        <v>0</v>
      </c>
      <c r="P407" s="71" t="str">
        <f t="shared" ca="1" si="44"/>
        <v>-</v>
      </c>
      <c r="Q407" s="71"/>
      <c r="R407" s="72" t="str">
        <f t="shared" si="45"/>
        <v>_03.jj-08.jj_2584X_Just</v>
      </c>
      <c r="S407" s="73">
        <v>45494</v>
      </c>
      <c r="T407" s="74"/>
      <c r="U407" s="75"/>
      <c r="V407" s="75"/>
      <c r="W407" s="63"/>
      <c r="X407" s="63"/>
      <c r="Y407" s="63"/>
      <c r="Z407" s="63"/>
      <c r="AA407" s="63"/>
      <c r="AB407" s="63"/>
      <c r="AC407" s="63"/>
      <c r="AD407" s="63"/>
      <c r="AE407" s="63"/>
      <c r="AF407" s="63"/>
      <c r="AG407" s="63"/>
    </row>
    <row r="408" spans="1:33" x14ac:dyDescent="0.25">
      <c r="A408" s="62"/>
      <c r="B408" s="63" t="s">
        <v>32</v>
      </c>
      <c r="C408" s="63"/>
      <c r="D408" s="64" t="s">
        <v>478</v>
      </c>
      <c r="E408" s="65">
        <v>388</v>
      </c>
      <c r="F408" s="66">
        <v>45012</v>
      </c>
      <c r="G408" s="66">
        <v>45169</v>
      </c>
      <c r="H408" s="67" t="s">
        <v>40</v>
      </c>
      <c r="I408" s="68" t="str">
        <f>_xlfn.IFNA(VLOOKUP($H408,[1]Répertoire!$A$2:$G$104,2,FALSE),"")</f>
        <v xml:space="preserve">Notre-Dame Enclos             </v>
      </c>
      <c r="J408" s="68" t="str">
        <f>_xlfn.IFNA(VLOOKUP($H408,[1]Répertoire!$A$2:$G$104,6,FALSE),"")</f>
        <v xml:space="preserve">ST OMER                   </v>
      </c>
      <c r="K408" s="68" t="str">
        <f>_xlfn.IFNA(VLOOKUP($H408,[1]Répertoire!$A$2:$G$104,7,FALSE),"")</f>
        <v>ce.0622584X@ac-lille.fr</v>
      </c>
      <c r="L408" s="69" t="s">
        <v>9</v>
      </c>
      <c r="M408" s="69" t="s">
        <v>57</v>
      </c>
      <c r="N408" s="69" t="e">
        <f t="shared" si="42"/>
        <v>#VALUE!</v>
      </c>
      <c r="O408" s="70">
        <f t="shared" ca="1" si="43"/>
        <v>0</v>
      </c>
      <c r="P408" s="71" t="str">
        <f t="shared" ca="1" si="44"/>
        <v>-</v>
      </c>
      <c r="Q408" s="71"/>
      <c r="R408" s="72" t="str">
        <f t="shared" si="45"/>
        <v>_03.jj-08.jj_2584X_Just1</v>
      </c>
      <c r="S408" s="73">
        <v>45495</v>
      </c>
      <c r="T408" s="74"/>
      <c r="U408" s="75"/>
      <c r="V408" s="75"/>
      <c r="W408" s="63"/>
      <c r="X408" s="63"/>
      <c r="Y408" s="63"/>
      <c r="Z408" s="63"/>
      <c r="AA408" s="63"/>
      <c r="AB408" s="63"/>
      <c r="AC408" s="63"/>
      <c r="AD408" s="63"/>
      <c r="AE408" s="63"/>
      <c r="AF408" s="63"/>
      <c r="AG408" s="63"/>
    </row>
    <row r="409" spans="1:33" x14ac:dyDescent="0.25">
      <c r="A409" s="62"/>
      <c r="B409" s="63" t="s">
        <v>32</v>
      </c>
      <c r="C409" s="63"/>
      <c r="D409" s="64" t="s">
        <v>479</v>
      </c>
      <c r="E409" s="65">
        <v>389</v>
      </c>
      <c r="F409" s="66">
        <v>45012</v>
      </c>
      <c r="G409" s="66">
        <v>45169</v>
      </c>
      <c r="H409" s="67" t="s">
        <v>40</v>
      </c>
      <c r="I409" s="68" t="str">
        <f>_xlfn.IFNA(VLOOKUP($H409,[1]Répertoire!$A$2:$G$104,2,FALSE),"")</f>
        <v xml:space="preserve">Notre-Dame Enclos             </v>
      </c>
      <c r="J409" s="68" t="str">
        <f>_xlfn.IFNA(VLOOKUP($H409,[1]Répertoire!$A$2:$G$104,6,FALSE),"")</f>
        <v xml:space="preserve">ST OMER                   </v>
      </c>
      <c r="K409" s="68" t="str">
        <f>_xlfn.IFNA(VLOOKUP($H409,[1]Répertoire!$A$2:$G$104,7,FALSE),"")</f>
        <v>ce.0622584X@ac-lille.fr</v>
      </c>
      <c r="L409" s="69" t="s">
        <v>9</v>
      </c>
      <c r="M409" s="69" t="s">
        <v>57</v>
      </c>
      <c r="N409" s="69" t="e">
        <f t="shared" si="42"/>
        <v>#VALUE!</v>
      </c>
      <c r="O409" s="70">
        <f t="shared" ca="1" si="43"/>
        <v>0</v>
      </c>
      <c r="P409" s="71" t="str">
        <f t="shared" ca="1" si="44"/>
        <v>-</v>
      </c>
      <c r="Q409" s="71"/>
      <c r="R409" s="72" t="str">
        <f t="shared" si="45"/>
        <v>_03.jj-08.jj_2584X_Just</v>
      </c>
      <c r="S409" s="73">
        <v>45496</v>
      </c>
      <c r="T409" s="74"/>
      <c r="U409" s="75"/>
      <c r="V409" s="75"/>
      <c r="W409" s="63"/>
      <c r="X409" s="63"/>
      <c r="Y409" s="63"/>
      <c r="Z409" s="63"/>
      <c r="AA409" s="63"/>
      <c r="AB409" s="63"/>
      <c r="AC409" s="63"/>
      <c r="AD409" s="63"/>
      <c r="AE409" s="63"/>
      <c r="AF409" s="63"/>
      <c r="AG409" s="63"/>
    </row>
    <row r="410" spans="1:33" x14ac:dyDescent="0.25">
      <c r="A410" s="62"/>
      <c r="B410" s="63" t="s">
        <v>32</v>
      </c>
      <c r="C410" s="63"/>
      <c r="D410" s="64" t="s">
        <v>480</v>
      </c>
      <c r="E410" s="65">
        <v>390</v>
      </c>
      <c r="F410" s="66">
        <v>45012</v>
      </c>
      <c r="G410" s="66">
        <v>45169</v>
      </c>
      <c r="H410" s="67" t="s">
        <v>40</v>
      </c>
      <c r="I410" s="68" t="str">
        <f>_xlfn.IFNA(VLOOKUP($H410,[1]Répertoire!$A$2:$G$104,2,FALSE),"")</f>
        <v xml:space="preserve">Notre-Dame Enclos             </v>
      </c>
      <c r="J410" s="68" t="str">
        <f>_xlfn.IFNA(VLOOKUP($H410,[1]Répertoire!$A$2:$G$104,6,FALSE),"")</f>
        <v xml:space="preserve">ST OMER                   </v>
      </c>
      <c r="K410" s="68" t="str">
        <f>_xlfn.IFNA(VLOOKUP($H410,[1]Répertoire!$A$2:$G$104,7,FALSE),"")</f>
        <v>ce.0622584X@ac-lille.fr</v>
      </c>
      <c r="L410" s="69" t="s">
        <v>9</v>
      </c>
      <c r="M410" s="69" t="s">
        <v>57</v>
      </c>
      <c r="N410" s="69" t="e">
        <f t="shared" si="42"/>
        <v>#VALUE!</v>
      </c>
      <c r="O410" s="70">
        <f t="shared" ca="1" si="43"/>
        <v>0</v>
      </c>
      <c r="P410" s="71" t="str">
        <f t="shared" ca="1" si="44"/>
        <v>-</v>
      </c>
      <c r="Q410" s="71"/>
      <c r="R410" s="72" t="str">
        <f t="shared" si="45"/>
        <v>_03.jj-08.jj_2584X_Just1</v>
      </c>
      <c r="S410" s="73">
        <v>45497</v>
      </c>
      <c r="T410" s="74"/>
      <c r="U410" s="75"/>
      <c r="V410" s="75"/>
      <c r="W410" s="63"/>
      <c r="X410" s="63"/>
      <c r="Y410" s="63"/>
      <c r="Z410" s="63"/>
      <c r="AA410" s="63"/>
      <c r="AB410" s="63"/>
      <c r="AC410" s="63"/>
      <c r="AD410" s="63"/>
      <c r="AE410" s="63"/>
      <c r="AF410" s="63"/>
      <c r="AG410" s="63"/>
    </row>
    <row r="411" spans="1:33" x14ac:dyDescent="0.25">
      <c r="A411" s="62"/>
      <c r="B411" s="63" t="s">
        <v>32</v>
      </c>
      <c r="C411" s="63"/>
      <c r="D411" s="64" t="s">
        <v>481</v>
      </c>
      <c r="E411" s="65">
        <v>391</v>
      </c>
      <c r="F411" s="66">
        <v>45012</v>
      </c>
      <c r="G411" s="66">
        <v>45169</v>
      </c>
      <c r="H411" s="67" t="s">
        <v>40</v>
      </c>
      <c r="I411" s="68" t="str">
        <f>_xlfn.IFNA(VLOOKUP($H411,[1]Répertoire!$A$2:$G$104,2,FALSE),"")</f>
        <v xml:space="preserve">Notre-Dame Enclos             </v>
      </c>
      <c r="J411" s="68" t="str">
        <f>_xlfn.IFNA(VLOOKUP($H411,[1]Répertoire!$A$2:$G$104,6,FALSE),"")</f>
        <v xml:space="preserve">ST OMER                   </v>
      </c>
      <c r="K411" s="68" t="str">
        <f>_xlfn.IFNA(VLOOKUP($H411,[1]Répertoire!$A$2:$G$104,7,FALSE),"")</f>
        <v>ce.0622584X@ac-lille.fr</v>
      </c>
      <c r="L411" s="69" t="s">
        <v>9</v>
      </c>
      <c r="M411" s="69" t="s">
        <v>57</v>
      </c>
      <c r="N411" s="69" t="e">
        <f t="shared" si="42"/>
        <v>#VALUE!</v>
      </c>
      <c r="O411" s="70">
        <f t="shared" ca="1" si="43"/>
        <v>0</v>
      </c>
      <c r="P411" s="71" t="str">
        <f t="shared" ca="1" si="44"/>
        <v>-</v>
      </c>
      <c r="Q411" s="71"/>
      <c r="R411" s="72" t="str">
        <f t="shared" si="45"/>
        <v>_03.jj-08.jj_2584X_Just</v>
      </c>
      <c r="S411" s="73">
        <v>45498</v>
      </c>
      <c r="T411" s="74"/>
      <c r="U411" s="75"/>
      <c r="V411" s="75"/>
      <c r="W411" s="63"/>
      <c r="X411" s="63"/>
      <c r="Y411" s="63"/>
      <c r="Z411" s="63"/>
      <c r="AA411" s="63"/>
      <c r="AB411" s="63"/>
      <c r="AC411" s="63"/>
      <c r="AD411" s="63"/>
      <c r="AE411" s="63"/>
      <c r="AF411" s="63"/>
      <c r="AG411" s="63"/>
    </row>
    <row r="412" spans="1:33" x14ac:dyDescent="0.25">
      <c r="A412" s="62"/>
      <c r="B412" s="63" t="s">
        <v>32</v>
      </c>
      <c r="C412" s="63"/>
      <c r="D412" s="64" t="s">
        <v>482</v>
      </c>
      <c r="E412" s="65">
        <v>392</v>
      </c>
      <c r="F412" s="66">
        <v>45012</v>
      </c>
      <c r="G412" s="66">
        <v>45169</v>
      </c>
      <c r="H412" s="67" t="s">
        <v>40</v>
      </c>
      <c r="I412" s="68" t="str">
        <f>_xlfn.IFNA(VLOOKUP($H412,[1]Répertoire!$A$2:$G$104,2,FALSE),"")</f>
        <v xml:space="preserve">Notre-Dame Enclos             </v>
      </c>
      <c r="J412" s="68" t="str">
        <f>_xlfn.IFNA(VLOOKUP($H412,[1]Répertoire!$A$2:$G$104,6,FALSE),"")</f>
        <v xml:space="preserve">ST OMER                   </v>
      </c>
      <c r="K412" s="68" t="str">
        <f>_xlfn.IFNA(VLOOKUP($H412,[1]Répertoire!$A$2:$G$104,7,FALSE),"")</f>
        <v>ce.0622584X@ac-lille.fr</v>
      </c>
      <c r="L412" s="69" t="s">
        <v>9</v>
      </c>
      <c r="M412" s="69" t="s">
        <v>57</v>
      </c>
      <c r="N412" s="69" t="e">
        <f t="shared" si="42"/>
        <v>#VALUE!</v>
      </c>
      <c r="O412" s="70">
        <f t="shared" ca="1" si="43"/>
        <v>0</v>
      </c>
      <c r="P412" s="71" t="str">
        <f t="shared" ca="1" si="44"/>
        <v>-</v>
      </c>
      <c r="Q412" s="71"/>
      <c r="R412" s="72" t="str">
        <f t="shared" si="45"/>
        <v>_03.jj-08.jj_2584X_Just1</v>
      </c>
      <c r="S412" s="73">
        <v>45499</v>
      </c>
      <c r="T412" s="74"/>
      <c r="U412" s="75"/>
      <c r="V412" s="75"/>
      <c r="W412" s="63"/>
      <c r="X412" s="63"/>
      <c r="Y412" s="63"/>
      <c r="Z412" s="63"/>
      <c r="AA412" s="63"/>
      <c r="AB412" s="63"/>
      <c r="AC412" s="63"/>
      <c r="AD412" s="63"/>
      <c r="AE412" s="63"/>
      <c r="AF412" s="63"/>
      <c r="AG412" s="63"/>
    </row>
    <row r="413" spans="1:33" x14ac:dyDescent="0.25">
      <c r="A413" s="62"/>
      <c r="B413" s="63" t="s">
        <v>32</v>
      </c>
      <c r="C413" s="63"/>
      <c r="D413" s="64" t="s">
        <v>483</v>
      </c>
      <c r="E413" s="65">
        <v>393</v>
      </c>
      <c r="F413" s="66">
        <v>45012</v>
      </c>
      <c r="G413" s="66">
        <v>45169</v>
      </c>
      <c r="H413" s="67" t="s">
        <v>40</v>
      </c>
      <c r="I413" s="68" t="str">
        <f>_xlfn.IFNA(VLOOKUP($H413,[1]Répertoire!$A$2:$G$104,2,FALSE),"")</f>
        <v xml:space="preserve">Notre-Dame Enclos             </v>
      </c>
      <c r="J413" s="68" t="str">
        <f>_xlfn.IFNA(VLOOKUP($H413,[1]Répertoire!$A$2:$G$104,6,FALSE),"")</f>
        <v xml:space="preserve">ST OMER                   </v>
      </c>
      <c r="K413" s="68" t="str">
        <f>_xlfn.IFNA(VLOOKUP($H413,[1]Répertoire!$A$2:$G$104,7,FALSE),"")</f>
        <v>ce.0622584X@ac-lille.fr</v>
      </c>
      <c r="L413" s="69" t="s">
        <v>9</v>
      </c>
      <c r="M413" s="69" t="s">
        <v>57</v>
      </c>
      <c r="N413" s="69" t="e">
        <f t="shared" si="42"/>
        <v>#VALUE!</v>
      </c>
      <c r="O413" s="70">
        <f t="shared" ca="1" si="43"/>
        <v>0</v>
      </c>
      <c r="P413" s="71" t="str">
        <f t="shared" ca="1" si="44"/>
        <v>-</v>
      </c>
      <c r="Q413" s="71"/>
      <c r="R413" s="72" t="str">
        <f t="shared" si="45"/>
        <v>_03.jj-08.jj_2584X_Just</v>
      </c>
      <c r="S413" s="73">
        <v>45500</v>
      </c>
      <c r="T413" s="74"/>
      <c r="U413" s="75"/>
      <c r="V413" s="75"/>
      <c r="W413" s="63"/>
      <c r="X413" s="63"/>
      <c r="Y413" s="63"/>
      <c r="Z413" s="63"/>
      <c r="AA413" s="63"/>
      <c r="AB413" s="63"/>
      <c r="AC413" s="63"/>
      <c r="AD413" s="63"/>
      <c r="AE413" s="63"/>
      <c r="AF413" s="63"/>
      <c r="AG413" s="63"/>
    </row>
    <row r="414" spans="1:33" x14ac:dyDescent="0.25">
      <c r="A414" s="62"/>
      <c r="B414" s="63" t="s">
        <v>32</v>
      </c>
      <c r="C414" s="63"/>
      <c r="D414" s="64" t="s">
        <v>484</v>
      </c>
      <c r="E414" s="65">
        <v>394</v>
      </c>
      <c r="F414" s="66">
        <v>45012</v>
      </c>
      <c r="G414" s="66">
        <v>45169</v>
      </c>
      <c r="H414" s="67" t="s">
        <v>40</v>
      </c>
      <c r="I414" s="68" t="str">
        <f>_xlfn.IFNA(VLOOKUP($H414,[1]Répertoire!$A$2:$G$104,2,FALSE),"")</f>
        <v xml:space="preserve">Notre-Dame Enclos             </v>
      </c>
      <c r="J414" s="68" t="str">
        <f>_xlfn.IFNA(VLOOKUP($H414,[1]Répertoire!$A$2:$G$104,6,FALSE),"")</f>
        <v xml:space="preserve">ST OMER                   </v>
      </c>
      <c r="K414" s="68" t="str">
        <f>_xlfn.IFNA(VLOOKUP($H414,[1]Répertoire!$A$2:$G$104,7,FALSE),"")</f>
        <v>ce.0622584X@ac-lille.fr</v>
      </c>
      <c r="L414" s="69" t="s">
        <v>9</v>
      </c>
      <c r="M414" s="69" t="s">
        <v>57</v>
      </c>
      <c r="N414" s="69" t="e">
        <f t="shared" si="42"/>
        <v>#VALUE!</v>
      </c>
      <c r="O414" s="70">
        <f t="shared" ca="1" si="43"/>
        <v>0</v>
      </c>
      <c r="P414" s="71" t="str">
        <f t="shared" ca="1" si="44"/>
        <v>-</v>
      </c>
      <c r="Q414" s="71"/>
      <c r="R414" s="72" t="str">
        <f t="shared" si="45"/>
        <v>_03.jj-08.jj_2584X_Just1</v>
      </c>
      <c r="S414" s="73">
        <v>45501</v>
      </c>
      <c r="T414" s="74"/>
      <c r="U414" s="75"/>
      <c r="V414" s="75"/>
      <c r="W414" s="63"/>
      <c r="X414" s="63"/>
      <c r="Y414" s="63"/>
      <c r="Z414" s="63"/>
      <c r="AA414" s="63"/>
      <c r="AB414" s="63"/>
      <c r="AC414" s="63"/>
      <c r="AD414" s="63"/>
      <c r="AE414" s="63"/>
      <c r="AF414" s="63"/>
      <c r="AG414" s="63"/>
    </row>
    <row r="415" spans="1:33" x14ac:dyDescent="0.25">
      <c r="A415" s="62"/>
      <c r="B415" s="63" t="s">
        <v>32</v>
      </c>
      <c r="C415" s="63"/>
      <c r="D415" s="64" t="s">
        <v>485</v>
      </c>
      <c r="E415" s="65">
        <v>395</v>
      </c>
      <c r="F415" s="66">
        <v>45012</v>
      </c>
      <c r="G415" s="66">
        <v>45169</v>
      </c>
      <c r="H415" s="67" t="s">
        <v>40</v>
      </c>
      <c r="I415" s="68" t="str">
        <f>_xlfn.IFNA(VLOOKUP($H415,[1]Répertoire!$A$2:$G$104,2,FALSE),"")</f>
        <v xml:space="preserve">Notre-Dame Enclos             </v>
      </c>
      <c r="J415" s="68" t="str">
        <f>_xlfn.IFNA(VLOOKUP($H415,[1]Répertoire!$A$2:$G$104,6,FALSE),"")</f>
        <v xml:space="preserve">ST OMER                   </v>
      </c>
      <c r="K415" s="68" t="str">
        <f>_xlfn.IFNA(VLOOKUP($H415,[1]Répertoire!$A$2:$G$104,7,FALSE),"")</f>
        <v>ce.0622584X@ac-lille.fr</v>
      </c>
      <c r="L415" s="69" t="s">
        <v>9</v>
      </c>
      <c r="M415" s="69" t="s">
        <v>57</v>
      </c>
      <c r="N415" s="69" t="e">
        <f t="shared" si="42"/>
        <v>#VALUE!</v>
      </c>
      <c r="O415" s="70">
        <f t="shared" ca="1" si="43"/>
        <v>0</v>
      </c>
      <c r="P415" s="71" t="str">
        <f t="shared" ca="1" si="44"/>
        <v>-</v>
      </c>
      <c r="Q415" s="71"/>
      <c r="R415" s="72" t="str">
        <f t="shared" si="45"/>
        <v>_03.jj-08.jj_2584X_Just</v>
      </c>
      <c r="S415" s="73">
        <v>45502</v>
      </c>
      <c r="T415" s="74"/>
      <c r="U415" s="75"/>
      <c r="V415" s="75"/>
      <c r="W415" s="63"/>
      <c r="X415" s="63"/>
      <c r="Y415" s="63"/>
      <c r="Z415" s="63"/>
      <c r="AA415" s="63"/>
      <c r="AB415" s="63"/>
      <c r="AC415" s="63"/>
      <c r="AD415" s="63"/>
      <c r="AE415" s="63"/>
      <c r="AF415" s="63"/>
      <c r="AG415" s="63"/>
    </row>
    <row r="416" spans="1:33" x14ac:dyDescent="0.25">
      <c r="A416" s="62"/>
      <c r="B416" s="63" t="s">
        <v>32</v>
      </c>
      <c r="C416" s="63"/>
      <c r="D416" s="64" t="s">
        <v>486</v>
      </c>
      <c r="E416" s="65">
        <v>396</v>
      </c>
      <c r="F416" s="66">
        <v>45012</v>
      </c>
      <c r="G416" s="66">
        <v>45169</v>
      </c>
      <c r="H416" s="67" t="s">
        <v>40</v>
      </c>
      <c r="I416" s="68" t="str">
        <f>_xlfn.IFNA(VLOOKUP($H416,[1]Répertoire!$A$2:$G$104,2,FALSE),"")</f>
        <v xml:space="preserve">Notre-Dame Enclos             </v>
      </c>
      <c r="J416" s="68" t="str">
        <f>_xlfn.IFNA(VLOOKUP($H416,[1]Répertoire!$A$2:$G$104,6,FALSE),"")</f>
        <v xml:space="preserve">ST OMER                   </v>
      </c>
      <c r="K416" s="68" t="str">
        <f>_xlfn.IFNA(VLOOKUP($H416,[1]Répertoire!$A$2:$G$104,7,FALSE),"")</f>
        <v>ce.0622584X@ac-lille.fr</v>
      </c>
      <c r="L416" s="69" t="s">
        <v>9</v>
      </c>
      <c r="M416" s="69" t="s">
        <v>57</v>
      </c>
      <c r="N416" s="69" t="e">
        <f t="shared" si="42"/>
        <v>#VALUE!</v>
      </c>
      <c r="O416" s="70">
        <f t="shared" ca="1" si="43"/>
        <v>0</v>
      </c>
      <c r="P416" s="71" t="str">
        <f t="shared" ca="1" si="44"/>
        <v>-</v>
      </c>
      <c r="Q416" s="71"/>
      <c r="R416" s="72" t="str">
        <f t="shared" si="45"/>
        <v>_03.jj-08.jj_2584X_Just1</v>
      </c>
      <c r="S416" s="73">
        <v>45503</v>
      </c>
      <c r="T416" s="74"/>
      <c r="U416" s="75"/>
      <c r="V416" s="75"/>
      <c r="W416" s="63"/>
      <c r="X416" s="63"/>
      <c r="Y416" s="63"/>
      <c r="Z416" s="63"/>
      <c r="AA416" s="63"/>
      <c r="AB416" s="63"/>
      <c r="AC416" s="63"/>
      <c r="AD416" s="63"/>
      <c r="AE416" s="63"/>
      <c r="AF416" s="63"/>
      <c r="AG416" s="63"/>
    </row>
    <row r="417" spans="1:33" x14ac:dyDescent="0.25">
      <c r="A417" s="62"/>
      <c r="B417" s="63" t="s">
        <v>32</v>
      </c>
      <c r="C417" s="63"/>
      <c r="D417" s="64" t="s">
        <v>487</v>
      </c>
      <c r="E417" s="65">
        <v>397</v>
      </c>
      <c r="F417" s="66">
        <v>45012</v>
      </c>
      <c r="G417" s="66">
        <v>45169</v>
      </c>
      <c r="H417" s="67" t="s">
        <v>40</v>
      </c>
      <c r="I417" s="68" t="str">
        <f>_xlfn.IFNA(VLOOKUP($H417,[1]Répertoire!$A$2:$G$104,2,FALSE),"")</f>
        <v xml:space="preserve">Notre-Dame Enclos             </v>
      </c>
      <c r="J417" s="68" t="str">
        <f>_xlfn.IFNA(VLOOKUP($H417,[1]Répertoire!$A$2:$G$104,6,FALSE),"")</f>
        <v xml:space="preserve">ST OMER                   </v>
      </c>
      <c r="K417" s="68" t="str">
        <f>_xlfn.IFNA(VLOOKUP($H417,[1]Répertoire!$A$2:$G$104,7,FALSE),"")</f>
        <v>ce.0622584X@ac-lille.fr</v>
      </c>
      <c r="L417" s="69" t="s">
        <v>9</v>
      </c>
      <c r="M417" s="69" t="s">
        <v>57</v>
      </c>
      <c r="N417" s="69" t="e">
        <f t="shared" si="42"/>
        <v>#VALUE!</v>
      </c>
      <c r="O417" s="70">
        <f t="shared" ca="1" si="43"/>
        <v>0</v>
      </c>
      <c r="P417" s="71" t="str">
        <f t="shared" ca="1" si="44"/>
        <v>-</v>
      </c>
      <c r="Q417" s="71"/>
      <c r="R417" s="72" t="str">
        <f t="shared" si="45"/>
        <v>_03.jj-08.jj_2584X_Just</v>
      </c>
      <c r="S417" s="73">
        <v>45504</v>
      </c>
      <c r="T417" s="74"/>
      <c r="U417" s="75"/>
      <c r="V417" s="75"/>
      <c r="W417" s="63"/>
      <c r="X417" s="63"/>
      <c r="Y417" s="63"/>
      <c r="Z417" s="63"/>
      <c r="AA417" s="63"/>
      <c r="AB417" s="63"/>
      <c r="AC417" s="63"/>
      <c r="AD417" s="63"/>
      <c r="AE417" s="63"/>
      <c r="AF417" s="63"/>
      <c r="AG417" s="63"/>
    </row>
    <row r="418" spans="1:33" x14ac:dyDescent="0.25">
      <c r="A418" s="62"/>
      <c r="B418" s="63" t="s">
        <v>32</v>
      </c>
      <c r="C418" s="63"/>
      <c r="D418" s="64" t="s">
        <v>488</v>
      </c>
      <c r="E418" s="65">
        <v>398</v>
      </c>
      <c r="F418" s="66">
        <v>45012</v>
      </c>
      <c r="G418" s="66">
        <v>45169</v>
      </c>
      <c r="H418" s="67" t="s">
        <v>40</v>
      </c>
      <c r="I418" s="68" t="str">
        <f>_xlfn.IFNA(VLOOKUP($H418,[1]Répertoire!$A$2:$G$104,2,FALSE),"")</f>
        <v xml:space="preserve">Notre-Dame Enclos             </v>
      </c>
      <c r="J418" s="68" t="str">
        <f>_xlfn.IFNA(VLOOKUP($H418,[1]Répertoire!$A$2:$G$104,6,FALSE),"")</f>
        <v xml:space="preserve">ST OMER                   </v>
      </c>
      <c r="K418" s="68" t="str">
        <f>_xlfn.IFNA(VLOOKUP($H418,[1]Répertoire!$A$2:$G$104,7,FALSE),"")</f>
        <v>ce.0622584X@ac-lille.fr</v>
      </c>
      <c r="L418" s="69" t="s">
        <v>9</v>
      </c>
      <c r="M418" s="69" t="s">
        <v>57</v>
      </c>
      <c r="N418" s="69" t="e">
        <f t="shared" si="42"/>
        <v>#VALUE!</v>
      </c>
      <c r="O418" s="70">
        <f t="shared" ca="1" si="43"/>
        <v>0</v>
      </c>
      <c r="P418" s="71" t="str">
        <f t="shared" ca="1" si="44"/>
        <v>-</v>
      </c>
      <c r="Q418" s="71"/>
      <c r="R418" s="72" t="str">
        <f t="shared" si="45"/>
        <v>_03.jj-08.jj_2584X_Just1</v>
      </c>
      <c r="S418" s="73">
        <v>45505</v>
      </c>
      <c r="T418" s="74"/>
      <c r="U418" s="75"/>
      <c r="V418" s="75"/>
      <c r="W418" s="63"/>
      <c r="X418" s="63"/>
      <c r="Y418" s="63"/>
      <c r="Z418" s="63"/>
      <c r="AA418" s="63"/>
      <c r="AB418" s="63"/>
      <c r="AC418" s="63"/>
      <c r="AD418" s="63"/>
      <c r="AE418" s="63"/>
      <c r="AF418" s="63"/>
      <c r="AG418" s="63"/>
    </row>
    <row r="419" spans="1:33" x14ac:dyDescent="0.25">
      <c r="A419" s="62"/>
      <c r="B419" s="63" t="s">
        <v>32</v>
      </c>
      <c r="C419" s="63"/>
      <c r="D419" s="64" t="s">
        <v>489</v>
      </c>
      <c r="E419" s="65">
        <v>399</v>
      </c>
      <c r="F419" s="66">
        <v>45012</v>
      </c>
      <c r="G419" s="66">
        <v>45169</v>
      </c>
      <c r="H419" s="67" t="s">
        <v>40</v>
      </c>
      <c r="I419" s="68" t="str">
        <f>_xlfn.IFNA(VLOOKUP($H419,[1]Répertoire!$A$2:$G$104,2,FALSE),"")</f>
        <v xml:space="preserve">Notre-Dame Enclos             </v>
      </c>
      <c r="J419" s="68" t="str">
        <f>_xlfn.IFNA(VLOOKUP($H419,[1]Répertoire!$A$2:$G$104,6,FALSE),"")</f>
        <v xml:space="preserve">ST OMER                   </v>
      </c>
      <c r="K419" s="68" t="str">
        <f>_xlfn.IFNA(VLOOKUP($H419,[1]Répertoire!$A$2:$G$104,7,FALSE),"")</f>
        <v>ce.0622584X@ac-lille.fr</v>
      </c>
      <c r="L419" s="69" t="s">
        <v>9</v>
      </c>
      <c r="M419" s="69" t="s">
        <v>57</v>
      </c>
      <c r="N419" s="69" t="e">
        <f t="shared" si="42"/>
        <v>#VALUE!</v>
      </c>
      <c r="O419" s="70">
        <f t="shared" ca="1" si="43"/>
        <v>0</v>
      </c>
      <c r="P419" s="71" t="str">
        <f t="shared" ca="1" si="44"/>
        <v>-</v>
      </c>
      <c r="Q419" s="71"/>
      <c r="R419" s="72" t="str">
        <f t="shared" si="45"/>
        <v>_03.jj-08.jj_2584X_Just</v>
      </c>
      <c r="S419" s="73">
        <v>45506</v>
      </c>
      <c r="T419" s="74"/>
      <c r="U419" s="75"/>
      <c r="V419" s="75"/>
      <c r="W419" s="63"/>
      <c r="X419" s="63"/>
      <c r="Y419" s="63"/>
      <c r="Z419" s="63"/>
      <c r="AA419" s="63"/>
      <c r="AB419" s="63"/>
      <c r="AC419" s="63"/>
      <c r="AD419" s="63"/>
      <c r="AE419" s="63"/>
      <c r="AF419" s="63"/>
      <c r="AG419" s="63"/>
    </row>
    <row r="420" spans="1:33" x14ac:dyDescent="0.25">
      <c r="A420" s="62"/>
      <c r="B420" s="63" t="s">
        <v>32</v>
      </c>
      <c r="C420" s="63"/>
      <c r="D420" s="64" t="s">
        <v>490</v>
      </c>
      <c r="E420" s="65">
        <v>400</v>
      </c>
      <c r="F420" s="66">
        <v>45012</v>
      </c>
      <c r="G420" s="66">
        <v>45169</v>
      </c>
      <c r="H420" s="67" t="s">
        <v>40</v>
      </c>
      <c r="I420" s="68" t="str">
        <f>_xlfn.IFNA(VLOOKUP($H420,[1]Répertoire!$A$2:$G$104,2,FALSE),"")</f>
        <v xml:space="preserve">Notre-Dame Enclos             </v>
      </c>
      <c r="J420" s="68" t="str">
        <f>_xlfn.IFNA(VLOOKUP($H420,[1]Répertoire!$A$2:$G$104,6,FALSE),"")</f>
        <v xml:space="preserve">ST OMER                   </v>
      </c>
      <c r="K420" s="68" t="str">
        <f>_xlfn.IFNA(VLOOKUP($H420,[1]Répertoire!$A$2:$G$104,7,FALSE),"")</f>
        <v>ce.0622584X@ac-lille.fr</v>
      </c>
      <c r="L420" s="69" t="s">
        <v>9</v>
      </c>
      <c r="M420" s="69" t="s">
        <v>57</v>
      </c>
      <c r="N420" s="69" t="e">
        <f t="shared" si="42"/>
        <v>#VALUE!</v>
      </c>
      <c r="O420" s="70">
        <f t="shared" ca="1" si="43"/>
        <v>0</v>
      </c>
      <c r="P420" s="71" t="str">
        <f t="shared" ca="1" si="44"/>
        <v>-</v>
      </c>
      <c r="Q420" s="71"/>
      <c r="R420" s="72" t="str">
        <f t="shared" si="45"/>
        <v>_03.jj-08.jj_2584X_Just1</v>
      </c>
      <c r="S420" s="73">
        <v>45507</v>
      </c>
      <c r="T420" s="74"/>
      <c r="U420" s="75"/>
      <c r="V420" s="75"/>
      <c r="W420" s="63"/>
      <c r="X420" s="63"/>
      <c r="Y420" s="63"/>
      <c r="Z420" s="63"/>
      <c r="AA420" s="63"/>
      <c r="AB420" s="63"/>
      <c r="AC420" s="63"/>
      <c r="AD420" s="63"/>
      <c r="AE420" s="63"/>
      <c r="AF420" s="63"/>
      <c r="AG420" s="63"/>
    </row>
    <row r="421" spans="1:33" x14ac:dyDescent="0.25">
      <c r="A421" s="62"/>
      <c r="B421" s="63" t="s">
        <v>32</v>
      </c>
      <c r="C421" s="63"/>
      <c r="D421" s="64" t="s">
        <v>491</v>
      </c>
      <c r="E421" s="65">
        <v>401</v>
      </c>
      <c r="F421" s="66">
        <v>45012</v>
      </c>
      <c r="G421" s="66">
        <v>45169</v>
      </c>
      <c r="H421" s="67" t="s">
        <v>40</v>
      </c>
      <c r="I421" s="68" t="str">
        <f>_xlfn.IFNA(VLOOKUP($H421,[1]Répertoire!$A$2:$G$104,2,FALSE),"")</f>
        <v xml:space="preserve">Notre-Dame Enclos             </v>
      </c>
      <c r="J421" s="68" t="str">
        <f>_xlfn.IFNA(VLOOKUP($H421,[1]Répertoire!$A$2:$G$104,6,FALSE),"")</f>
        <v xml:space="preserve">ST OMER                   </v>
      </c>
      <c r="K421" s="68" t="str">
        <f>_xlfn.IFNA(VLOOKUP($H421,[1]Répertoire!$A$2:$G$104,7,FALSE),"")</f>
        <v>ce.0622584X@ac-lille.fr</v>
      </c>
      <c r="L421" s="69" t="s">
        <v>9</v>
      </c>
      <c r="M421" s="69" t="s">
        <v>57</v>
      </c>
      <c r="N421" s="69" t="e">
        <f t="shared" si="42"/>
        <v>#VALUE!</v>
      </c>
      <c r="O421" s="70">
        <f t="shared" ca="1" si="43"/>
        <v>0</v>
      </c>
      <c r="P421" s="71" t="str">
        <f t="shared" ca="1" si="44"/>
        <v>-</v>
      </c>
      <c r="Q421" s="71"/>
      <c r="R421" s="72" t="str">
        <f t="shared" si="45"/>
        <v>_03.jj-08.jj_2584X_Just</v>
      </c>
      <c r="S421" s="73">
        <v>45508</v>
      </c>
      <c r="T421" s="74"/>
      <c r="U421" s="75"/>
      <c r="V421" s="75"/>
      <c r="W421" s="63"/>
      <c r="X421" s="63"/>
      <c r="Y421" s="63"/>
      <c r="Z421" s="63"/>
      <c r="AA421" s="63"/>
      <c r="AB421" s="63"/>
      <c r="AC421" s="63"/>
      <c r="AD421" s="63"/>
      <c r="AE421" s="63"/>
      <c r="AF421" s="63"/>
      <c r="AG421" s="63"/>
    </row>
    <row r="422" spans="1:33" x14ac:dyDescent="0.25">
      <c r="A422" s="62"/>
      <c r="B422" s="63" t="s">
        <v>32</v>
      </c>
      <c r="C422" s="63"/>
      <c r="D422" s="64" t="s">
        <v>492</v>
      </c>
      <c r="E422" s="65">
        <v>402</v>
      </c>
      <c r="F422" s="66">
        <v>45012</v>
      </c>
      <c r="G422" s="66">
        <v>45169</v>
      </c>
      <c r="H422" s="67" t="s">
        <v>40</v>
      </c>
      <c r="I422" s="68" t="str">
        <f>_xlfn.IFNA(VLOOKUP($H422,[1]Répertoire!$A$2:$G$104,2,FALSE),"")</f>
        <v xml:space="preserve">Notre-Dame Enclos             </v>
      </c>
      <c r="J422" s="68" t="str">
        <f>_xlfn.IFNA(VLOOKUP($H422,[1]Répertoire!$A$2:$G$104,6,FALSE),"")</f>
        <v xml:space="preserve">ST OMER                   </v>
      </c>
      <c r="K422" s="68" t="str">
        <f>_xlfn.IFNA(VLOOKUP($H422,[1]Répertoire!$A$2:$G$104,7,FALSE),"")</f>
        <v>ce.0622584X@ac-lille.fr</v>
      </c>
      <c r="L422" s="69" t="s">
        <v>9</v>
      </c>
      <c r="M422" s="69" t="s">
        <v>57</v>
      </c>
      <c r="N422" s="69" t="e">
        <f t="shared" si="42"/>
        <v>#VALUE!</v>
      </c>
      <c r="O422" s="70">
        <f t="shared" ca="1" si="43"/>
        <v>0</v>
      </c>
      <c r="P422" s="71" t="str">
        <f t="shared" ca="1" si="44"/>
        <v>-</v>
      </c>
      <c r="Q422" s="71"/>
      <c r="R422" s="72" t="str">
        <f t="shared" si="45"/>
        <v>_03.jj-08.jj_2584X_Just1</v>
      </c>
      <c r="S422" s="73">
        <v>45509</v>
      </c>
      <c r="T422" s="74"/>
      <c r="U422" s="75"/>
      <c r="V422" s="75"/>
      <c r="W422" s="63"/>
      <c r="X422" s="63"/>
      <c r="Y422" s="63"/>
      <c r="Z422" s="63"/>
      <c r="AA422" s="63"/>
      <c r="AB422" s="63"/>
      <c r="AC422" s="63"/>
      <c r="AD422" s="63"/>
      <c r="AE422" s="63"/>
      <c r="AF422" s="63"/>
      <c r="AG422" s="63"/>
    </row>
    <row r="423" spans="1:33" x14ac:dyDescent="0.25">
      <c r="A423" s="62"/>
      <c r="B423" s="63" t="s">
        <v>32</v>
      </c>
      <c r="C423" s="63"/>
      <c r="D423" s="64" t="s">
        <v>493</v>
      </c>
      <c r="E423" s="65">
        <v>403</v>
      </c>
      <c r="F423" s="66">
        <v>45012</v>
      </c>
      <c r="G423" s="66">
        <v>45169</v>
      </c>
      <c r="H423" s="67" t="s">
        <v>40</v>
      </c>
      <c r="I423" s="68" t="str">
        <f>_xlfn.IFNA(VLOOKUP($H423,[1]Répertoire!$A$2:$G$104,2,FALSE),"")</f>
        <v xml:space="preserve">Notre-Dame Enclos             </v>
      </c>
      <c r="J423" s="68" t="str">
        <f>_xlfn.IFNA(VLOOKUP($H423,[1]Répertoire!$A$2:$G$104,6,FALSE),"")</f>
        <v xml:space="preserve">ST OMER                   </v>
      </c>
      <c r="K423" s="68" t="str">
        <f>_xlfn.IFNA(VLOOKUP($H423,[1]Répertoire!$A$2:$G$104,7,FALSE),"")</f>
        <v>ce.0622584X@ac-lille.fr</v>
      </c>
      <c r="L423" s="69" t="s">
        <v>9</v>
      </c>
      <c r="M423" s="69" t="s">
        <v>57</v>
      </c>
      <c r="N423" s="69" t="e">
        <f t="shared" si="42"/>
        <v>#VALUE!</v>
      </c>
      <c r="O423" s="70">
        <f t="shared" ca="1" si="43"/>
        <v>0</v>
      </c>
      <c r="P423" s="71" t="str">
        <f t="shared" ca="1" si="44"/>
        <v>-</v>
      </c>
      <c r="Q423" s="71"/>
      <c r="R423" s="72" t="str">
        <f t="shared" si="45"/>
        <v>_03.jj-08.jj_2584X_Just</v>
      </c>
      <c r="S423" s="73">
        <v>45510</v>
      </c>
      <c r="T423" s="74"/>
      <c r="U423" s="75"/>
      <c r="V423" s="75"/>
      <c r="W423" s="63"/>
      <c r="X423" s="63"/>
      <c r="Y423" s="63"/>
      <c r="Z423" s="63"/>
      <c r="AA423" s="63"/>
      <c r="AB423" s="63"/>
      <c r="AC423" s="63"/>
      <c r="AD423" s="63"/>
      <c r="AE423" s="63"/>
      <c r="AF423" s="63"/>
      <c r="AG423" s="63"/>
    </row>
    <row r="424" spans="1:33" x14ac:dyDescent="0.25">
      <c r="A424" s="62"/>
      <c r="B424" s="63" t="s">
        <v>32</v>
      </c>
      <c r="C424" s="63"/>
      <c r="D424" s="64" t="s">
        <v>494</v>
      </c>
      <c r="E424" s="65">
        <v>404</v>
      </c>
      <c r="F424" s="66">
        <v>45012</v>
      </c>
      <c r="G424" s="66">
        <v>45169</v>
      </c>
      <c r="H424" s="67" t="s">
        <v>40</v>
      </c>
      <c r="I424" s="68" t="str">
        <f>_xlfn.IFNA(VLOOKUP($H424,[1]Répertoire!$A$2:$G$104,2,FALSE),"")</f>
        <v xml:space="preserve">Notre-Dame Enclos             </v>
      </c>
      <c r="J424" s="68" t="str">
        <f>_xlfn.IFNA(VLOOKUP($H424,[1]Répertoire!$A$2:$G$104,6,FALSE),"")</f>
        <v xml:space="preserve">ST OMER                   </v>
      </c>
      <c r="K424" s="68" t="str">
        <f>_xlfn.IFNA(VLOOKUP($H424,[1]Répertoire!$A$2:$G$104,7,FALSE),"")</f>
        <v>ce.0622584X@ac-lille.fr</v>
      </c>
      <c r="L424" s="69" t="s">
        <v>9</v>
      </c>
      <c r="M424" s="69" t="s">
        <v>57</v>
      </c>
      <c r="N424" s="69" t="e">
        <f t="shared" si="42"/>
        <v>#VALUE!</v>
      </c>
      <c r="O424" s="70">
        <f t="shared" ca="1" si="43"/>
        <v>0</v>
      </c>
      <c r="P424" s="71" t="str">
        <f t="shared" ca="1" si="44"/>
        <v>-</v>
      </c>
      <c r="Q424" s="71"/>
      <c r="R424" s="72" t="str">
        <f t="shared" si="45"/>
        <v>_03.jj-08.jj_2584X_Just1</v>
      </c>
      <c r="S424" s="73">
        <v>45511</v>
      </c>
      <c r="T424" s="74"/>
      <c r="U424" s="75"/>
      <c r="V424" s="75"/>
      <c r="W424" s="63"/>
      <c r="X424" s="63"/>
      <c r="Y424" s="63"/>
      <c r="Z424" s="63"/>
      <c r="AA424" s="63"/>
      <c r="AB424" s="63"/>
      <c r="AC424" s="63"/>
      <c r="AD424" s="63"/>
      <c r="AE424" s="63"/>
      <c r="AF424" s="63"/>
      <c r="AG424" s="63"/>
    </row>
    <row r="425" spans="1:33" x14ac:dyDescent="0.25">
      <c r="A425" s="62"/>
      <c r="B425" s="63" t="s">
        <v>32</v>
      </c>
      <c r="C425" s="63"/>
      <c r="D425" s="64" t="s">
        <v>495</v>
      </c>
      <c r="E425" s="65">
        <v>405</v>
      </c>
      <c r="F425" s="66">
        <v>45012</v>
      </c>
      <c r="G425" s="66">
        <v>45169</v>
      </c>
      <c r="H425" s="67" t="s">
        <v>40</v>
      </c>
      <c r="I425" s="68" t="str">
        <f>_xlfn.IFNA(VLOOKUP($H425,[1]Répertoire!$A$2:$G$104,2,FALSE),"")</f>
        <v xml:space="preserve">Notre-Dame Enclos             </v>
      </c>
      <c r="J425" s="68" t="str">
        <f>_xlfn.IFNA(VLOOKUP($H425,[1]Répertoire!$A$2:$G$104,6,FALSE),"")</f>
        <v xml:space="preserve">ST OMER                   </v>
      </c>
      <c r="K425" s="68" t="str">
        <f>_xlfn.IFNA(VLOOKUP($H425,[1]Répertoire!$A$2:$G$104,7,FALSE),"")</f>
        <v>ce.0622584X@ac-lille.fr</v>
      </c>
      <c r="L425" s="69" t="s">
        <v>9</v>
      </c>
      <c r="M425" s="69" t="s">
        <v>57</v>
      </c>
      <c r="N425" s="69" t="e">
        <f t="shared" si="42"/>
        <v>#VALUE!</v>
      </c>
      <c r="O425" s="70">
        <f t="shared" ca="1" si="43"/>
        <v>0</v>
      </c>
      <c r="P425" s="71" t="str">
        <f t="shared" ca="1" si="44"/>
        <v>-</v>
      </c>
      <c r="Q425" s="71"/>
      <c r="R425" s="72" t="str">
        <f t="shared" si="45"/>
        <v>_03.jj-08.jj_2584X_Just</v>
      </c>
      <c r="S425" s="73">
        <v>45512</v>
      </c>
      <c r="T425" s="74"/>
      <c r="U425" s="75"/>
      <c r="V425" s="75"/>
      <c r="W425" s="63"/>
      <c r="X425" s="63"/>
      <c r="Y425" s="63"/>
      <c r="Z425" s="63"/>
      <c r="AA425" s="63"/>
      <c r="AB425" s="63"/>
      <c r="AC425" s="63"/>
      <c r="AD425" s="63"/>
      <c r="AE425" s="63"/>
      <c r="AF425" s="63"/>
      <c r="AG425" s="63"/>
    </row>
    <row r="426" spans="1:33" x14ac:dyDescent="0.25">
      <c r="A426" s="62"/>
      <c r="B426" s="63" t="s">
        <v>32</v>
      </c>
      <c r="C426" s="63"/>
      <c r="D426" s="64" t="s">
        <v>496</v>
      </c>
      <c r="E426" s="65">
        <v>406</v>
      </c>
      <c r="F426" s="66">
        <v>45012</v>
      </c>
      <c r="G426" s="66">
        <v>45169</v>
      </c>
      <c r="H426" s="67" t="s">
        <v>40</v>
      </c>
      <c r="I426" s="68" t="str">
        <f>_xlfn.IFNA(VLOOKUP($H426,[1]Répertoire!$A$2:$G$104,2,FALSE),"")</f>
        <v xml:space="preserve">Notre-Dame Enclos             </v>
      </c>
      <c r="J426" s="68" t="str">
        <f>_xlfn.IFNA(VLOOKUP($H426,[1]Répertoire!$A$2:$G$104,6,FALSE),"")</f>
        <v xml:space="preserve">ST OMER                   </v>
      </c>
      <c r="K426" s="68" t="str">
        <f>_xlfn.IFNA(VLOOKUP($H426,[1]Répertoire!$A$2:$G$104,7,FALSE),"")</f>
        <v>ce.0622584X@ac-lille.fr</v>
      </c>
      <c r="L426" s="69" t="s">
        <v>9</v>
      </c>
      <c r="M426" s="69" t="s">
        <v>57</v>
      </c>
      <c r="N426" s="69" t="e">
        <f t="shared" si="42"/>
        <v>#VALUE!</v>
      </c>
      <c r="O426" s="70">
        <f t="shared" ca="1" si="43"/>
        <v>0</v>
      </c>
      <c r="P426" s="71" t="str">
        <f t="shared" ca="1" si="44"/>
        <v>-</v>
      </c>
      <c r="Q426" s="71"/>
      <c r="R426" s="72" t="str">
        <f t="shared" si="45"/>
        <v>_03.jj-08.jj_2584X_Just1</v>
      </c>
      <c r="S426" s="73">
        <v>45513</v>
      </c>
      <c r="T426" s="74"/>
      <c r="U426" s="75"/>
      <c r="V426" s="75"/>
      <c r="W426" s="63"/>
      <c r="X426" s="63"/>
      <c r="Y426" s="63"/>
      <c r="Z426" s="63"/>
      <c r="AA426" s="63"/>
      <c r="AB426" s="63"/>
      <c r="AC426" s="63"/>
      <c r="AD426" s="63"/>
      <c r="AE426" s="63"/>
      <c r="AF426" s="63"/>
      <c r="AG426" s="63"/>
    </row>
    <row r="427" spans="1:33" x14ac:dyDescent="0.25">
      <c r="A427" s="62"/>
      <c r="B427" s="63" t="s">
        <v>32</v>
      </c>
      <c r="C427" s="63"/>
      <c r="D427" s="64" t="s">
        <v>497</v>
      </c>
      <c r="E427" s="65">
        <v>407</v>
      </c>
      <c r="F427" s="66">
        <v>45012</v>
      </c>
      <c r="G427" s="66">
        <v>45169</v>
      </c>
      <c r="H427" s="67" t="s">
        <v>40</v>
      </c>
      <c r="I427" s="68" t="str">
        <f>_xlfn.IFNA(VLOOKUP($H427,[1]Répertoire!$A$2:$G$104,2,FALSE),"")</f>
        <v xml:space="preserve">Notre-Dame Enclos             </v>
      </c>
      <c r="J427" s="68" t="str">
        <f>_xlfn.IFNA(VLOOKUP($H427,[1]Répertoire!$A$2:$G$104,6,FALSE),"")</f>
        <v xml:space="preserve">ST OMER                   </v>
      </c>
      <c r="K427" s="68" t="str">
        <f>_xlfn.IFNA(VLOOKUP($H427,[1]Répertoire!$A$2:$G$104,7,FALSE),"")</f>
        <v>ce.0622584X@ac-lille.fr</v>
      </c>
      <c r="L427" s="69" t="s">
        <v>9</v>
      </c>
      <c r="M427" s="69" t="s">
        <v>57</v>
      </c>
      <c r="N427" s="69" t="e">
        <f t="shared" si="42"/>
        <v>#VALUE!</v>
      </c>
      <c r="O427" s="70">
        <f t="shared" ca="1" si="43"/>
        <v>0</v>
      </c>
      <c r="P427" s="71" t="str">
        <f t="shared" ca="1" si="44"/>
        <v>-</v>
      </c>
      <c r="Q427" s="71"/>
      <c r="R427" s="72" t="str">
        <f t="shared" si="45"/>
        <v>_03.jj-08.jj_2584X_Just</v>
      </c>
      <c r="S427" s="73">
        <v>45514</v>
      </c>
      <c r="T427" s="74"/>
      <c r="U427" s="75"/>
      <c r="V427" s="75"/>
      <c r="W427" s="63"/>
      <c r="X427" s="63"/>
      <c r="Y427" s="63"/>
      <c r="Z427" s="63"/>
      <c r="AA427" s="63"/>
      <c r="AB427" s="63"/>
      <c r="AC427" s="63"/>
      <c r="AD427" s="63"/>
      <c r="AE427" s="63"/>
      <c r="AF427" s="63"/>
      <c r="AG427" s="63"/>
    </row>
    <row r="428" spans="1:33" x14ac:dyDescent="0.25">
      <c r="A428" s="62"/>
      <c r="B428" s="63" t="s">
        <v>32</v>
      </c>
      <c r="C428" s="63"/>
      <c r="D428" s="64" t="s">
        <v>498</v>
      </c>
      <c r="E428" s="65">
        <v>408</v>
      </c>
      <c r="F428" s="66">
        <v>45012</v>
      </c>
      <c r="G428" s="66">
        <v>45169</v>
      </c>
      <c r="H428" s="67" t="s">
        <v>40</v>
      </c>
      <c r="I428" s="68" t="str">
        <f>_xlfn.IFNA(VLOOKUP($H428,[1]Répertoire!$A$2:$G$104,2,FALSE),"")</f>
        <v xml:space="preserve">Notre-Dame Enclos             </v>
      </c>
      <c r="J428" s="68" t="str">
        <f>_xlfn.IFNA(VLOOKUP($H428,[1]Répertoire!$A$2:$G$104,6,FALSE),"")</f>
        <v xml:space="preserve">ST OMER                   </v>
      </c>
      <c r="K428" s="68" t="str">
        <f>_xlfn.IFNA(VLOOKUP($H428,[1]Répertoire!$A$2:$G$104,7,FALSE),"")</f>
        <v>ce.0622584X@ac-lille.fr</v>
      </c>
      <c r="L428" s="69" t="s">
        <v>9</v>
      </c>
      <c r="M428" s="69" t="s">
        <v>57</v>
      </c>
      <c r="N428" s="69" t="e">
        <f t="shared" si="42"/>
        <v>#VALUE!</v>
      </c>
      <c r="O428" s="70">
        <f t="shared" ca="1" si="43"/>
        <v>0</v>
      </c>
      <c r="P428" s="71" t="str">
        <f t="shared" ca="1" si="44"/>
        <v>-</v>
      </c>
      <c r="Q428" s="71"/>
      <c r="R428" s="72" t="str">
        <f t="shared" si="45"/>
        <v>_03.jj-08.jj_2584X_Just1</v>
      </c>
      <c r="S428" s="73">
        <v>45515</v>
      </c>
      <c r="T428" s="74"/>
      <c r="U428" s="75"/>
      <c r="V428" s="75"/>
      <c r="W428" s="63"/>
      <c r="X428" s="63"/>
      <c r="Y428" s="63"/>
      <c r="Z428" s="63"/>
      <c r="AA428" s="63"/>
      <c r="AB428" s="63"/>
      <c r="AC428" s="63"/>
      <c r="AD428" s="63"/>
      <c r="AE428" s="63"/>
      <c r="AF428" s="63"/>
      <c r="AG428" s="63"/>
    </row>
    <row r="429" spans="1:33" x14ac:dyDescent="0.25">
      <c r="A429" s="62"/>
      <c r="B429" s="63" t="s">
        <v>32</v>
      </c>
      <c r="C429" s="63"/>
      <c r="D429" s="64" t="s">
        <v>499</v>
      </c>
      <c r="E429" s="65">
        <v>409</v>
      </c>
      <c r="F429" s="66">
        <v>45012</v>
      </c>
      <c r="G429" s="66">
        <v>45169</v>
      </c>
      <c r="H429" s="67" t="s">
        <v>40</v>
      </c>
      <c r="I429" s="68" t="str">
        <f>_xlfn.IFNA(VLOOKUP($H429,[1]Répertoire!$A$2:$G$104,2,FALSE),"")</f>
        <v xml:space="preserve">Notre-Dame Enclos             </v>
      </c>
      <c r="J429" s="68" t="str">
        <f>_xlfn.IFNA(VLOOKUP($H429,[1]Répertoire!$A$2:$G$104,6,FALSE),"")</f>
        <v xml:space="preserve">ST OMER                   </v>
      </c>
      <c r="K429" s="68" t="str">
        <f>_xlfn.IFNA(VLOOKUP($H429,[1]Répertoire!$A$2:$G$104,7,FALSE),"")</f>
        <v>ce.0622584X@ac-lille.fr</v>
      </c>
      <c r="L429" s="69" t="s">
        <v>9</v>
      </c>
      <c r="M429" s="69" t="s">
        <v>57</v>
      </c>
      <c r="N429" s="69" t="e">
        <f t="shared" si="42"/>
        <v>#VALUE!</v>
      </c>
      <c r="O429" s="70">
        <f t="shared" ca="1" si="43"/>
        <v>0</v>
      </c>
      <c r="P429" s="71" t="str">
        <f t="shared" ca="1" si="44"/>
        <v>-</v>
      </c>
      <c r="Q429" s="71"/>
      <c r="R429" s="72" t="str">
        <f t="shared" si="45"/>
        <v>_03.jj-08.jj_2584X_Just</v>
      </c>
      <c r="S429" s="73">
        <v>45516</v>
      </c>
      <c r="T429" s="74"/>
      <c r="U429" s="75"/>
      <c r="V429" s="75"/>
      <c r="W429" s="63"/>
      <c r="X429" s="63"/>
      <c r="Y429" s="63"/>
      <c r="Z429" s="63"/>
      <c r="AA429" s="63"/>
      <c r="AB429" s="63"/>
      <c r="AC429" s="63"/>
      <c r="AD429" s="63"/>
      <c r="AE429" s="63"/>
      <c r="AF429" s="63"/>
      <c r="AG429" s="63"/>
    </row>
    <row r="430" spans="1:33" x14ac:dyDescent="0.25">
      <c r="A430" s="62"/>
      <c r="B430" s="63" t="s">
        <v>32</v>
      </c>
      <c r="C430" s="63"/>
      <c r="D430" s="64" t="s">
        <v>500</v>
      </c>
      <c r="E430" s="65">
        <v>410</v>
      </c>
      <c r="F430" s="66">
        <v>45012</v>
      </c>
      <c r="G430" s="66">
        <v>45169</v>
      </c>
      <c r="H430" s="67" t="s">
        <v>40</v>
      </c>
      <c r="I430" s="68" t="str">
        <f>_xlfn.IFNA(VLOOKUP($H430,[1]Répertoire!$A$2:$G$104,2,FALSE),"")</f>
        <v xml:space="preserve">Notre-Dame Enclos             </v>
      </c>
      <c r="J430" s="68" t="str">
        <f>_xlfn.IFNA(VLOOKUP($H430,[1]Répertoire!$A$2:$G$104,6,FALSE),"")</f>
        <v xml:space="preserve">ST OMER                   </v>
      </c>
      <c r="K430" s="68" t="str">
        <f>_xlfn.IFNA(VLOOKUP($H430,[1]Répertoire!$A$2:$G$104,7,FALSE),"")</f>
        <v>ce.0622584X@ac-lille.fr</v>
      </c>
      <c r="L430" s="69" t="s">
        <v>9</v>
      </c>
      <c r="M430" s="69" t="s">
        <v>57</v>
      </c>
      <c r="N430" s="69" t="e">
        <f t="shared" si="42"/>
        <v>#VALUE!</v>
      </c>
      <c r="O430" s="70">
        <f t="shared" ca="1" si="43"/>
        <v>0</v>
      </c>
      <c r="P430" s="71" t="str">
        <f t="shared" ca="1" si="44"/>
        <v>-</v>
      </c>
      <c r="Q430" s="71"/>
      <c r="R430" s="72" t="str">
        <f t="shared" si="45"/>
        <v>_03.jj-08.jj_2584X_Just1</v>
      </c>
      <c r="S430" s="73">
        <v>45517</v>
      </c>
      <c r="T430" s="74"/>
      <c r="U430" s="75"/>
      <c r="V430" s="75"/>
      <c r="W430" s="63"/>
      <c r="X430" s="63"/>
      <c r="Y430" s="63"/>
      <c r="Z430" s="63"/>
      <c r="AA430" s="63"/>
      <c r="AB430" s="63"/>
      <c r="AC430" s="63"/>
      <c r="AD430" s="63"/>
      <c r="AE430" s="63"/>
      <c r="AF430" s="63"/>
      <c r="AG430" s="63"/>
    </row>
    <row r="431" spans="1:33" x14ac:dyDescent="0.25">
      <c r="A431" s="62"/>
      <c r="B431" s="63" t="s">
        <v>32</v>
      </c>
      <c r="C431" s="63"/>
      <c r="D431" s="64" t="s">
        <v>501</v>
      </c>
      <c r="E431" s="65">
        <v>411</v>
      </c>
      <c r="F431" s="66">
        <v>45012</v>
      </c>
      <c r="G431" s="66">
        <v>45169</v>
      </c>
      <c r="H431" s="67" t="s">
        <v>40</v>
      </c>
      <c r="I431" s="68" t="str">
        <f>_xlfn.IFNA(VLOOKUP($H431,[1]Répertoire!$A$2:$G$104,2,FALSE),"")</f>
        <v xml:space="preserve">Notre-Dame Enclos             </v>
      </c>
      <c r="J431" s="68" t="str">
        <f>_xlfn.IFNA(VLOOKUP($H431,[1]Répertoire!$A$2:$G$104,6,FALSE),"")</f>
        <v xml:space="preserve">ST OMER                   </v>
      </c>
      <c r="K431" s="68" t="str">
        <f>_xlfn.IFNA(VLOOKUP($H431,[1]Répertoire!$A$2:$G$104,7,FALSE),"")</f>
        <v>ce.0622584X@ac-lille.fr</v>
      </c>
      <c r="L431" s="69" t="s">
        <v>9</v>
      </c>
      <c r="M431" s="69" t="s">
        <v>57</v>
      </c>
      <c r="N431" s="69" t="e">
        <f t="shared" si="42"/>
        <v>#VALUE!</v>
      </c>
      <c r="O431" s="70">
        <f t="shared" ca="1" si="43"/>
        <v>0</v>
      </c>
      <c r="P431" s="71" t="str">
        <f t="shared" ca="1" si="44"/>
        <v>-</v>
      </c>
      <c r="Q431" s="71"/>
      <c r="R431" s="72" t="str">
        <f t="shared" si="45"/>
        <v>_03.jj-08.jj_2584X_Just</v>
      </c>
      <c r="S431" s="73">
        <v>45518</v>
      </c>
      <c r="T431" s="74"/>
      <c r="U431" s="75"/>
      <c r="V431" s="75"/>
      <c r="W431" s="63"/>
      <c r="X431" s="63"/>
      <c r="Y431" s="63"/>
      <c r="Z431" s="63"/>
      <c r="AA431" s="63"/>
      <c r="AB431" s="63"/>
      <c r="AC431" s="63"/>
      <c r="AD431" s="63"/>
      <c r="AE431" s="63"/>
      <c r="AF431" s="63"/>
      <c r="AG431" s="63"/>
    </row>
    <row r="432" spans="1:33" x14ac:dyDescent="0.25">
      <c r="A432" s="62"/>
      <c r="B432" s="63" t="s">
        <v>32</v>
      </c>
      <c r="C432" s="63"/>
      <c r="D432" s="64" t="s">
        <v>502</v>
      </c>
      <c r="E432" s="65">
        <v>412</v>
      </c>
      <c r="F432" s="66">
        <v>45012</v>
      </c>
      <c r="G432" s="66">
        <v>45169</v>
      </c>
      <c r="H432" s="67" t="s">
        <v>40</v>
      </c>
      <c r="I432" s="68" t="str">
        <f>_xlfn.IFNA(VLOOKUP($H432,[1]Répertoire!$A$2:$G$104,2,FALSE),"")</f>
        <v xml:space="preserve">Notre-Dame Enclos             </v>
      </c>
      <c r="J432" s="68" t="str">
        <f>_xlfn.IFNA(VLOOKUP($H432,[1]Répertoire!$A$2:$G$104,6,FALSE),"")</f>
        <v xml:space="preserve">ST OMER                   </v>
      </c>
      <c r="K432" s="68" t="str">
        <f>_xlfn.IFNA(VLOOKUP($H432,[1]Répertoire!$A$2:$G$104,7,FALSE),"")</f>
        <v>ce.0622584X@ac-lille.fr</v>
      </c>
      <c r="L432" s="69" t="s">
        <v>9</v>
      </c>
      <c r="M432" s="69" t="s">
        <v>57</v>
      </c>
      <c r="N432" s="69" t="e">
        <f t="shared" si="42"/>
        <v>#VALUE!</v>
      </c>
      <c r="O432" s="70">
        <f t="shared" ca="1" si="43"/>
        <v>0</v>
      </c>
      <c r="P432" s="71" t="str">
        <f t="shared" ca="1" si="44"/>
        <v>-</v>
      </c>
      <c r="Q432" s="71"/>
      <c r="R432" s="72" t="str">
        <f t="shared" si="45"/>
        <v>_03.jj-08.jj_2584X_Just1</v>
      </c>
      <c r="S432" s="73">
        <v>45519</v>
      </c>
      <c r="T432" s="74"/>
      <c r="U432" s="75"/>
      <c r="V432" s="75"/>
      <c r="W432" s="63"/>
      <c r="X432" s="63"/>
      <c r="Y432" s="63"/>
      <c r="Z432" s="63"/>
      <c r="AA432" s="63"/>
      <c r="AB432" s="63"/>
      <c r="AC432" s="63"/>
      <c r="AD432" s="63"/>
      <c r="AE432" s="63"/>
      <c r="AF432" s="63"/>
      <c r="AG432" s="63"/>
    </row>
    <row r="433" spans="1:33" x14ac:dyDescent="0.25">
      <c r="A433" s="62"/>
      <c r="B433" s="63" t="s">
        <v>32</v>
      </c>
      <c r="C433" s="63"/>
      <c r="D433" s="64" t="s">
        <v>503</v>
      </c>
      <c r="E433" s="65">
        <v>413</v>
      </c>
      <c r="F433" s="66">
        <v>45012</v>
      </c>
      <c r="G433" s="66">
        <v>45169</v>
      </c>
      <c r="H433" s="67" t="s">
        <v>40</v>
      </c>
      <c r="I433" s="68" t="str">
        <f>_xlfn.IFNA(VLOOKUP($H433,[1]Répertoire!$A$2:$G$104,2,FALSE),"")</f>
        <v xml:space="preserve">Notre-Dame Enclos             </v>
      </c>
      <c r="J433" s="68" t="str">
        <f>_xlfn.IFNA(VLOOKUP($H433,[1]Répertoire!$A$2:$G$104,6,FALSE),"")</f>
        <v xml:space="preserve">ST OMER                   </v>
      </c>
      <c r="K433" s="68" t="str">
        <f>_xlfn.IFNA(VLOOKUP($H433,[1]Répertoire!$A$2:$G$104,7,FALSE),"")</f>
        <v>ce.0622584X@ac-lille.fr</v>
      </c>
      <c r="L433" s="69" t="s">
        <v>9</v>
      </c>
      <c r="M433" s="69" t="s">
        <v>57</v>
      </c>
      <c r="N433" s="69" t="e">
        <f t="shared" si="42"/>
        <v>#VALUE!</v>
      </c>
      <c r="O433" s="70">
        <f t="shared" ca="1" si="43"/>
        <v>0</v>
      </c>
      <c r="P433" s="71" t="str">
        <f t="shared" ca="1" si="44"/>
        <v>-</v>
      </c>
      <c r="Q433" s="71"/>
      <c r="R433" s="72" t="str">
        <f t="shared" si="45"/>
        <v>_03.jj-08.jj_2584X_Just</v>
      </c>
      <c r="S433" s="73">
        <v>45520</v>
      </c>
      <c r="T433" s="74"/>
      <c r="U433" s="75"/>
      <c r="V433" s="75"/>
      <c r="W433" s="63"/>
      <c r="X433" s="63"/>
      <c r="Y433" s="63"/>
      <c r="Z433" s="63"/>
      <c r="AA433" s="63"/>
      <c r="AB433" s="63"/>
      <c r="AC433" s="63"/>
      <c r="AD433" s="63"/>
      <c r="AE433" s="63"/>
      <c r="AF433" s="63"/>
      <c r="AG433" s="63"/>
    </row>
    <row r="434" spans="1:33" x14ac:dyDescent="0.25">
      <c r="A434" s="62"/>
      <c r="B434" s="63" t="s">
        <v>32</v>
      </c>
      <c r="C434" s="63"/>
      <c r="D434" s="64" t="s">
        <v>504</v>
      </c>
      <c r="E434" s="65">
        <v>414</v>
      </c>
      <c r="F434" s="66">
        <v>45012</v>
      </c>
      <c r="G434" s="66">
        <v>45169</v>
      </c>
      <c r="H434" s="67" t="s">
        <v>40</v>
      </c>
      <c r="I434" s="68" t="str">
        <f>_xlfn.IFNA(VLOOKUP($H434,[1]Répertoire!$A$2:$G$104,2,FALSE),"")</f>
        <v xml:space="preserve">Notre-Dame Enclos             </v>
      </c>
      <c r="J434" s="68" t="str">
        <f>_xlfn.IFNA(VLOOKUP($H434,[1]Répertoire!$A$2:$G$104,6,FALSE),"")</f>
        <v xml:space="preserve">ST OMER                   </v>
      </c>
      <c r="K434" s="68" t="str">
        <f>_xlfn.IFNA(VLOOKUP($H434,[1]Répertoire!$A$2:$G$104,7,FALSE),"")</f>
        <v>ce.0622584X@ac-lille.fr</v>
      </c>
      <c r="L434" s="69" t="s">
        <v>9</v>
      </c>
      <c r="M434" s="69" t="s">
        <v>57</v>
      </c>
      <c r="N434" s="69" t="e">
        <f t="shared" si="42"/>
        <v>#VALUE!</v>
      </c>
      <c r="O434" s="70">
        <f t="shared" ca="1" si="43"/>
        <v>0</v>
      </c>
      <c r="P434" s="71" t="str">
        <f t="shared" ca="1" si="44"/>
        <v>-</v>
      </c>
      <c r="Q434" s="71"/>
      <c r="R434" s="72" t="str">
        <f t="shared" si="45"/>
        <v>_03.jj-08.jj_2584X_Just1</v>
      </c>
      <c r="S434" s="73">
        <v>45521</v>
      </c>
      <c r="T434" s="74"/>
      <c r="U434" s="75"/>
      <c r="V434" s="75"/>
      <c r="W434" s="63"/>
      <c r="X434" s="63"/>
      <c r="Y434" s="63"/>
      <c r="Z434" s="63"/>
      <c r="AA434" s="63"/>
      <c r="AB434" s="63"/>
      <c r="AC434" s="63"/>
      <c r="AD434" s="63"/>
      <c r="AE434" s="63"/>
      <c r="AF434" s="63"/>
      <c r="AG434" s="63"/>
    </row>
    <row r="435" spans="1:33" x14ac:dyDescent="0.25">
      <c r="A435" s="62"/>
      <c r="B435" s="63" t="s">
        <v>32</v>
      </c>
      <c r="C435" s="63"/>
      <c r="D435" s="64" t="s">
        <v>505</v>
      </c>
      <c r="E435" s="65">
        <v>415</v>
      </c>
      <c r="F435" s="66">
        <v>45012</v>
      </c>
      <c r="G435" s="66">
        <v>45169</v>
      </c>
      <c r="H435" s="67" t="s">
        <v>40</v>
      </c>
      <c r="I435" s="68" t="str">
        <f>_xlfn.IFNA(VLOOKUP($H435,[1]Répertoire!$A$2:$G$104,2,FALSE),"")</f>
        <v xml:space="preserve">Notre-Dame Enclos             </v>
      </c>
      <c r="J435" s="68" t="str">
        <f>_xlfn.IFNA(VLOOKUP($H435,[1]Répertoire!$A$2:$G$104,6,FALSE),"")</f>
        <v xml:space="preserve">ST OMER                   </v>
      </c>
      <c r="K435" s="68" t="str">
        <f>_xlfn.IFNA(VLOOKUP($H435,[1]Répertoire!$A$2:$G$104,7,FALSE),"")</f>
        <v>ce.0622584X@ac-lille.fr</v>
      </c>
      <c r="L435" s="69" t="s">
        <v>9</v>
      </c>
      <c r="M435" s="69" t="s">
        <v>57</v>
      </c>
      <c r="N435" s="69" t="e">
        <f t="shared" si="42"/>
        <v>#VALUE!</v>
      </c>
      <c r="O435" s="70">
        <f t="shared" ca="1" si="43"/>
        <v>0</v>
      </c>
      <c r="P435" s="71" t="str">
        <f t="shared" ca="1" si="44"/>
        <v>-</v>
      </c>
      <c r="Q435" s="71"/>
      <c r="R435" s="72" t="str">
        <f t="shared" si="45"/>
        <v>_03.jj-08.jj_2584X_Just</v>
      </c>
      <c r="S435" s="73">
        <v>45522</v>
      </c>
      <c r="T435" s="74"/>
      <c r="U435" s="75"/>
      <c r="V435" s="75"/>
      <c r="W435" s="63"/>
      <c r="X435" s="63"/>
      <c r="Y435" s="63"/>
      <c r="Z435" s="63"/>
      <c r="AA435" s="63"/>
      <c r="AB435" s="63"/>
      <c r="AC435" s="63"/>
      <c r="AD435" s="63"/>
      <c r="AE435" s="63"/>
      <c r="AF435" s="63"/>
      <c r="AG435" s="63"/>
    </row>
    <row r="436" spans="1:33" x14ac:dyDescent="0.25">
      <c r="A436" s="62"/>
      <c r="B436" s="63" t="s">
        <v>32</v>
      </c>
      <c r="C436" s="63"/>
      <c r="D436" s="64" t="s">
        <v>506</v>
      </c>
      <c r="E436" s="65">
        <v>416</v>
      </c>
      <c r="F436" s="66">
        <v>45012</v>
      </c>
      <c r="G436" s="66">
        <v>45169</v>
      </c>
      <c r="H436" s="67" t="s">
        <v>40</v>
      </c>
      <c r="I436" s="68" t="str">
        <f>_xlfn.IFNA(VLOOKUP($H436,[1]Répertoire!$A$2:$G$104,2,FALSE),"")</f>
        <v xml:space="preserve">Notre-Dame Enclos             </v>
      </c>
      <c r="J436" s="68" t="str">
        <f>_xlfn.IFNA(VLOOKUP($H436,[1]Répertoire!$A$2:$G$104,6,FALSE),"")</f>
        <v xml:space="preserve">ST OMER                   </v>
      </c>
      <c r="K436" s="68" t="str">
        <f>_xlfn.IFNA(VLOOKUP($H436,[1]Répertoire!$A$2:$G$104,7,FALSE),"")</f>
        <v>ce.0622584X@ac-lille.fr</v>
      </c>
      <c r="L436" s="69" t="s">
        <v>9</v>
      </c>
      <c r="M436" s="69" t="s">
        <v>57</v>
      </c>
      <c r="N436" s="69" t="e">
        <f t="shared" si="42"/>
        <v>#VALUE!</v>
      </c>
      <c r="O436" s="70">
        <f t="shared" ca="1" si="43"/>
        <v>0</v>
      </c>
      <c r="P436" s="71" t="str">
        <f t="shared" ca="1" si="44"/>
        <v>-</v>
      </c>
      <c r="Q436" s="71"/>
      <c r="R436" s="72" t="str">
        <f t="shared" si="45"/>
        <v>_03.jj-08.jj_2584X_Just1</v>
      </c>
      <c r="S436" s="73">
        <v>45523</v>
      </c>
      <c r="T436" s="74"/>
      <c r="U436" s="75"/>
      <c r="V436" s="75"/>
      <c r="W436" s="63"/>
      <c r="X436" s="63"/>
      <c r="Y436" s="63"/>
      <c r="Z436" s="63"/>
      <c r="AA436" s="63"/>
      <c r="AB436" s="63"/>
      <c r="AC436" s="63"/>
      <c r="AD436" s="63"/>
      <c r="AE436" s="63"/>
      <c r="AF436" s="63"/>
      <c r="AG436" s="63"/>
    </row>
    <row r="437" spans="1:33" x14ac:dyDescent="0.25">
      <c r="A437" s="62"/>
      <c r="B437" s="63" t="s">
        <v>32</v>
      </c>
      <c r="C437" s="63"/>
      <c r="D437" s="64" t="s">
        <v>507</v>
      </c>
      <c r="E437" s="65">
        <v>417</v>
      </c>
      <c r="F437" s="66">
        <v>45012</v>
      </c>
      <c r="G437" s="66">
        <v>45169</v>
      </c>
      <c r="H437" s="67" t="s">
        <v>40</v>
      </c>
      <c r="I437" s="68" t="str">
        <f>_xlfn.IFNA(VLOOKUP($H437,[1]Répertoire!$A$2:$G$104,2,FALSE),"")</f>
        <v xml:space="preserve">Notre-Dame Enclos             </v>
      </c>
      <c r="J437" s="68" t="str">
        <f>_xlfn.IFNA(VLOOKUP($H437,[1]Répertoire!$A$2:$G$104,6,FALSE),"")</f>
        <v xml:space="preserve">ST OMER                   </v>
      </c>
      <c r="K437" s="68" t="str">
        <f>_xlfn.IFNA(VLOOKUP($H437,[1]Répertoire!$A$2:$G$104,7,FALSE),"")</f>
        <v>ce.0622584X@ac-lille.fr</v>
      </c>
      <c r="L437" s="69" t="s">
        <v>9</v>
      </c>
      <c r="M437" s="69" t="s">
        <v>57</v>
      </c>
      <c r="N437" s="69" t="e">
        <f t="shared" si="42"/>
        <v>#VALUE!</v>
      </c>
      <c r="O437" s="70">
        <f t="shared" ca="1" si="43"/>
        <v>0</v>
      </c>
      <c r="P437" s="71" t="str">
        <f t="shared" ca="1" si="44"/>
        <v>-</v>
      </c>
      <c r="Q437" s="71"/>
      <c r="R437" s="72" t="str">
        <f t="shared" si="45"/>
        <v>_03.jj-08.jj_2584X_Just</v>
      </c>
      <c r="S437" s="73">
        <v>45524</v>
      </c>
      <c r="T437" s="74"/>
      <c r="U437" s="75"/>
      <c r="V437" s="75"/>
      <c r="W437" s="63"/>
      <c r="X437" s="63"/>
      <c r="Y437" s="63"/>
      <c r="Z437" s="63"/>
      <c r="AA437" s="63"/>
      <c r="AB437" s="63"/>
      <c r="AC437" s="63"/>
      <c r="AD437" s="63"/>
      <c r="AE437" s="63"/>
      <c r="AF437" s="63"/>
      <c r="AG437" s="63"/>
    </row>
    <row r="438" spans="1:33" x14ac:dyDescent="0.25">
      <c r="A438" s="62"/>
      <c r="B438" s="63" t="s">
        <v>32</v>
      </c>
      <c r="C438" s="63"/>
      <c r="D438" s="64" t="s">
        <v>508</v>
      </c>
      <c r="E438" s="65">
        <v>418</v>
      </c>
      <c r="F438" s="66">
        <v>45012</v>
      </c>
      <c r="G438" s="66">
        <v>45169</v>
      </c>
      <c r="H438" s="67" t="s">
        <v>40</v>
      </c>
      <c r="I438" s="68" t="str">
        <f>_xlfn.IFNA(VLOOKUP($H438,[1]Répertoire!$A$2:$G$104,2,FALSE),"")</f>
        <v xml:space="preserve">Notre-Dame Enclos             </v>
      </c>
      <c r="J438" s="68" t="str">
        <f>_xlfn.IFNA(VLOOKUP($H438,[1]Répertoire!$A$2:$G$104,6,FALSE),"")</f>
        <v xml:space="preserve">ST OMER                   </v>
      </c>
      <c r="K438" s="68" t="str">
        <f>_xlfn.IFNA(VLOOKUP($H438,[1]Répertoire!$A$2:$G$104,7,FALSE),"")</f>
        <v>ce.0622584X@ac-lille.fr</v>
      </c>
      <c r="L438" s="69" t="s">
        <v>9</v>
      </c>
      <c r="M438" s="69" t="s">
        <v>57</v>
      </c>
      <c r="N438" s="69" t="e">
        <f t="shared" si="42"/>
        <v>#VALUE!</v>
      </c>
      <c r="O438" s="70">
        <f t="shared" ca="1" si="43"/>
        <v>0</v>
      </c>
      <c r="P438" s="71" t="str">
        <f t="shared" ca="1" si="44"/>
        <v>-</v>
      </c>
      <c r="Q438" s="71"/>
      <c r="R438" s="72" t="str">
        <f t="shared" si="45"/>
        <v>_03.jj-08.jj_2584X_Just1</v>
      </c>
      <c r="S438" s="73">
        <v>45525</v>
      </c>
      <c r="T438" s="74"/>
      <c r="U438" s="75"/>
      <c r="V438" s="75"/>
      <c r="W438" s="63"/>
      <c r="X438" s="63"/>
      <c r="Y438" s="63"/>
      <c r="Z438" s="63"/>
      <c r="AA438" s="63"/>
      <c r="AB438" s="63"/>
      <c r="AC438" s="63"/>
      <c r="AD438" s="63"/>
      <c r="AE438" s="63"/>
      <c r="AF438" s="63"/>
      <c r="AG438" s="63"/>
    </row>
    <row r="439" spans="1:33" x14ac:dyDescent="0.25">
      <c r="A439" s="62"/>
      <c r="B439" s="63" t="s">
        <v>32</v>
      </c>
      <c r="C439" s="63"/>
      <c r="D439" s="64" t="s">
        <v>509</v>
      </c>
      <c r="E439" s="65">
        <v>419</v>
      </c>
      <c r="F439" s="66">
        <v>45012</v>
      </c>
      <c r="G439" s="66">
        <v>45169</v>
      </c>
      <c r="H439" s="67" t="s">
        <v>40</v>
      </c>
      <c r="I439" s="68" t="str">
        <f>_xlfn.IFNA(VLOOKUP($H439,[1]Répertoire!$A$2:$G$104,2,FALSE),"")</f>
        <v xml:space="preserve">Notre-Dame Enclos             </v>
      </c>
      <c r="J439" s="68" t="str">
        <f>_xlfn.IFNA(VLOOKUP($H439,[1]Répertoire!$A$2:$G$104,6,FALSE),"")</f>
        <v xml:space="preserve">ST OMER                   </v>
      </c>
      <c r="K439" s="68" t="str">
        <f>_xlfn.IFNA(VLOOKUP($H439,[1]Répertoire!$A$2:$G$104,7,FALSE),"")</f>
        <v>ce.0622584X@ac-lille.fr</v>
      </c>
      <c r="L439" s="69" t="s">
        <v>9</v>
      </c>
      <c r="M439" s="69" t="s">
        <v>57</v>
      </c>
      <c r="N439" s="69" t="e">
        <f t="shared" si="42"/>
        <v>#VALUE!</v>
      </c>
      <c r="O439" s="70">
        <f t="shared" ca="1" si="43"/>
        <v>0</v>
      </c>
      <c r="P439" s="71" t="str">
        <f t="shared" ca="1" si="44"/>
        <v>-</v>
      </c>
      <c r="Q439" s="71"/>
      <c r="R439" s="72" t="str">
        <f t="shared" si="45"/>
        <v>_03.jj-08.jj_2584X_Just</v>
      </c>
      <c r="S439" s="73">
        <v>45526</v>
      </c>
      <c r="T439" s="74"/>
      <c r="U439" s="75"/>
      <c r="V439" s="75"/>
      <c r="W439" s="63"/>
      <c r="X439" s="63"/>
      <c r="Y439" s="63"/>
      <c r="Z439" s="63"/>
      <c r="AA439" s="63"/>
      <c r="AB439" s="63"/>
      <c r="AC439" s="63"/>
      <c r="AD439" s="63"/>
      <c r="AE439" s="63"/>
      <c r="AF439" s="63"/>
      <c r="AG439" s="63"/>
    </row>
    <row r="440" spans="1:33" x14ac:dyDescent="0.25">
      <c r="A440" s="62"/>
      <c r="B440" s="63" t="s">
        <v>32</v>
      </c>
      <c r="C440" s="63"/>
      <c r="D440" s="64" t="s">
        <v>510</v>
      </c>
      <c r="E440" s="65">
        <v>420</v>
      </c>
      <c r="F440" s="66">
        <v>45012</v>
      </c>
      <c r="G440" s="66">
        <v>45169</v>
      </c>
      <c r="H440" s="67" t="s">
        <v>40</v>
      </c>
      <c r="I440" s="68" t="str">
        <f>_xlfn.IFNA(VLOOKUP($H440,[1]Répertoire!$A$2:$G$104,2,FALSE),"")</f>
        <v xml:space="preserve">Notre-Dame Enclos             </v>
      </c>
      <c r="J440" s="68" t="str">
        <f>_xlfn.IFNA(VLOOKUP($H440,[1]Répertoire!$A$2:$G$104,6,FALSE),"")</f>
        <v xml:space="preserve">ST OMER                   </v>
      </c>
      <c r="K440" s="68" t="str">
        <f>_xlfn.IFNA(VLOOKUP($H440,[1]Répertoire!$A$2:$G$104,7,FALSE),"")</f>
        <v>ce.0622584X@ac-lille.fr</v>
      </c>
      <c r="L440" s="69" t="s">
        <v>9</v>
      </c>
      <c r="M440" s="69" t="s">
        <v>57</v>
      </c>
      <c r="N440" s="69" t="e">
        <f t="shared" si="42"/>
        <v>#VALUE!</v>
      </c>
      <c r="O440" s="70">
        <f t="shared" ca="1" si="43"/>
        <v>0</v>
      </c>
      <c r="P440" s="71" t="str">
        <f t="shared" ca="1" si="44"/>
        <v>-</v>
      </c>
      <c r="Q440" s="71"/>
      <c r="R440" s="72" t="str">
        <f t="shared" si="45"/>
        <v>_03.jj-08.jj_2584X_Just1</v>
      </c>
      <c r="S440" s="73">
        <v>45527</v>
      </c>
      <c r="T440" s="74"/>
      <c r="U440" s="75"/>
      <c r="V440" s="75"/>
      <c r="W440" s="63"/>
      <c r="X440" s="63"/>
      <c r="Y440" s="63"/>
      <c r="Z440" s="63"/>
      <c r="AA440" s="63"/>
      <c r="AB440" s="63"/>
      <c r="AC440" s="63"/>
      <c r="AD440" s="63"/>
      <c r="AE440" s="63"/>
      <c r="AF440" s="63"/>
      <c r="AG440" s="63"/>
    </row>
    <row r="441" spans="1:33" x14ac:dyDescent="0.25">
      <c r="A441" s="62"/>
      <c r="B441" s="63" t="s">
        <v>32</v>
      </c>
      <c r="C441" s="63"/>
      <c r="D441" s="64" t="s">
        <v>511</v>
      </c>
      <c r="E441" s="65">
        <v>421</v>
      </c>
      <c r="F441" s="66">
        <v>45012</v>
      </c>
      <c r="G441" s="66">
        <v>45169</v>
      </c>
      <c r="H441" s="67" t="s">
        <v>40</v>
      </c>
      <c r="I441" s="68" t="str">
        <f>_xlfn.IFNA(VLOOKUP($H441,[1]Répertoire!$A$2:$G$104,2,FALSE),"")</f>
        <v xml:space="preserve">Notre-Dame Enclos             </v>
      </c>
      <c r="J441" s="68" t="str">
        <f>_xlfn.IFNA(VLOOKUP($H441,[1]Répertoire!$A$2:$G$104,6,FALSE),"")</f>
        <v xml:space="preserve">ST OMER                   </v>
      </c>
      <c r="K441" s="68" t="str">
        <f>_xlfn.IFNA(VLOOKUP($H441,[1]Répertoire!$A$2:$G$104,7,FALSE),"")</f>
        <v>ce.0622584X@ac-lille.fr</v>
      </c>
      <c r="L441" s="69" t="s">
        <v>9</v>
      </c>
      <c r="M441" s="69" t="s">
        <v>57</v>
      </c>
      <c r="N441" s="69" t="e">
        <f t="shared" si="42"/>
        <v>#VALUE!</v>
      </c>
      <c r="O441" s="70">
        <f t="shared" ca="1" si="43"/>
        <v>0</v>
      </c>
      <c r="P441" s="71" t="str">
        <f t="shared" ca="1" si="44"/>
        <v>-</v>
      </c>
      <c r="Q441" s="71"/>
      <c r="R441" s="72" t="str">
        <f t="shared" si="45"/>
        <v>_03.jj-08.jj_2584X_Just</v>
      </c>
      <c r="S441" s="73">
        <v>45528</v>
      </c>
      <c r="T441" s="74"/>
      <c r="U441" s="75"/>
      <c r="V441" s="75"/>
      <c r="W441" s="63"/>
      <c r="X441" s="63"/>
      <c r="Y441" s="63"/>
      <c r="Z441" s="63"/>
      <c r="AA441" s="63"/>
      <c r="AB441" s="63"/>
      <c r="AC441" s="63"/>
      <c r="AD441" s="63"/>
      <c r="AE441" s="63"/>
      <c r="AF441" s="63"/>
      <c r="AG441" s="63"/>
    </row>
    <row r="442" spans="1:33" x14ac:dyDescent="0.25">
      <c r="A442" s="62"/>
      <c r="B442" s="63" t="s">
        <v>32</v>
      </c>
      <c r="C442" s="63"/>
      <c r="D442" s="64" t="s">
        <v>512</v>
      </c>
      <c r="E442" s="65">
        <v>422</v>
      </c>
      <c r="F442" s="66">
        <v>45012</v>
      </c>
      <c r="G442" s="66">
        <v>45169</v>
      </c>
      <c r="H442" s="67" t="s">
        <v>40</v>
      </c>
      <c r="I442" s="68" t="str">
        <f>_xlfn.IFNA(VLOOKUP($H442,[1]Répertoire!$A$2:$G$104,2,FALSE),"")</f>
        <v xml:space="preserve">Notre-Dame Enclos             </v>
      </c>
      <c r="J442" s="68" t="str">
        <f>_xlfn.IFNA(VLOOKUP($H442,[1]Répertoire!$A$2:$G$104,6,FALSE),"")</f>
        <v xml:space="preserve">ST OMER                   </v>
      </c>
      <c r="K442" s="68" t="str">
        <f>_xlfn.IFNA(VLOOKUP($H442,[1]Répertoire!$A$2:$G$104,7,FALSE),"")</f>
        <v>ce.0622584X@ac-lille.fr</v>
      </c>
      <c r="L442" s="69" t="s">
        <v>9</v>
      </c>
      <c r="M442" s="69" t="s">
        <v>57</v>
      </c>
      <c r="N442" s="69" t="e">
        <f t="shared" si="42"/>
        <v>#VALUE!</v>
      </c>
      <c r="O442" s="70">
        <f t="shared" ca="1" si="43"/>
        <v>0</v>
      </c>
      <c r="P442" s="71" t="str">
        <f t="shared" ca="1" si="44"/>
        <v>-</v>
      </c>
      <c r="Q442" s="71"/>
      <c r="R442" s="72" t="str">
        <f t="shared" si="45"/>
        <v>_03.jj-08.jj_2584X_Just1</v>
      </c>
      <c r="S442" s="73">
        <v>45529</v>
      </c>
      <c r="T442" s="74"/>
      <c r="U442" s="75"/>
      <c r="V442" s="75"/>
      <c r="W442" s="63"/>
      <c r="X442" s="63"/>
      <c r="Y442" s="63"/>
      <c r="Z442" s="63"/>
      <c r="AA442" s="63"/>
      <c r="AB442" s="63"/>
      <c r="AC442" s="63"/>
      <c r="AD442" s="63"/>
      <c r="AE442" s="63"/>
      <c r="AF442" s="63"/>
      <c r="AG442" s="63"/>
    </row>
    <row r="443" spans="1:33" x14ac:dyDescent="0.25">
      <c r="A443" s="62"/>
      <c r="B443" s="63" t="s">
        <v>32</v>
      </c>
      <c r="C443" s="63"/>
      <c r="D443" s="64" t="s">
        <v>513</v>
      </c>
      <c r="E443" s="65">
        <v>423</v>
      </c>
      <c r="F443" s="66">
        <v>45012</v>
      </c>
      <c r="G443" s="66">
        <v>45169</v>
      </c>
      <c r="H443" s="67" t="s">
        <v>40</v>
      </c>
      <c r="I443" s="68" t="str">
        <f>_xlfn.IFNA(VLOOKUP($H443,[1]Répertoire!$A$2:$G$104,2,FALSE),"")</f>
        <v xml:space="preserve">Notre-Dame Enclos             </v>
      </c>
      <c r="J443" s="68" t="str">
        <f>_xlfn.IFNA(VLOOKUP($H443,[1]Répertoire!$A$2:$G$104,6,FALSE),"")</f>
        <v xml:space="preserve">ST OMER                   </v>
      </c>
      <c r="K443" s="68" t="str">
        <f>_xlfn.IFNA(VLOOKUP($H443,[1]Répertoire!$A$2:$G$104,7,FALSE),"")</f>
        <v>ce.0622584X@ac-lille.fr</v>
      </c>
      <c r="L443" s="69" t="s">
        <v>9</v>
      </c>
      <c r="M443" s="69" t="s">
        <v>57</v>
      </c>
      <c r="N443" s="69" t="e">
        <f t="shared" si="42"/>
        <v>#VALUE!</v>
      </c>
      <c r="O443" s="70">
        <f t="shared" ca="1" si="43"/>
        <v>0</v>
      </c>
      <c r="P443" s="71" t="str">
        <f t="shared" ca="1" si="44"/>
        <v>-</v>
      </c>
      <c r="Q443" s="71"/>
      <c r="R443" s="72" t="str">
        <f t="shared" si="45"/>
        <v>_03.jj-08.jj_2584X_Just</v>
      </c>
      <c r="S443" s="73">
        <v>45530</v>
      </c>
      <c r="T443" s="74"/>
      <c r="U443" s="75"/>
      <c r="V443" s="75"/>
      <c r="W443" s="63"/>
      <c r="X443" s="63"/>
      <c r="Y443" s="63"/>
      <c r="Z443" s="63"/>
      <c r="AA443" s="63"/>
      <c r="AB443" s="63"/>
      <c r="AC443" s="63"/>
      <c r="AD443" s="63"/>
      <c r="AE443" s="63"/>
      <c r="AF443" s="63"/>
      <c r="AG443" s="63"/>
    </row>
    <row r="444" spans="1:33" x14ac:dyDescent="0.25">
      <c r="A444" s="62"/>
      <c r="B444" s="63" t="s">
        <v>32</v>
      </c>
      <c r="C444" s="63"/>
      <c r="D444" s="64" t="s">
        <v>514</v>
      </c>
      <c r="E444" s="65">
        <v>424</v>
      </c>
      <c r="F444" s="66">
        <v>45012</v>
      </c>
      <c r="G444" s="66">
        <v>45169</v>
      </c>
      <c r="H444" s="67" t="s">
        <v>40</v>
      </c>
      <c r="I444" s="68" t="str">
        <f>_xlfn.IFNA(VLOOKUP($H444,[1]Répertoire!$A$2:$G$104,2,FALSE),"")</f>
        <v xml:space="preserve">Notre-Dame Enclos             </v>
      </c>
      <c r="J444" s="68" t="str">
        <f>_xlfn.IFNA(VLOOKUP($H444,[1]Répertoire!$A$2:$G$104,6,FALSE),"")</f>
        <v xml:space="preserve">ST OMER                   </v>
      </c>
      <c r="K444" s="68" t="str">
        <f>_xlfn.IFNA(VLOOKUP($H444,[1]Répertoire!$A$2:$G$104,7,FALSE),"")</f>
        <v>ce.0622584X@ac-lille.fr</v>
      </c>
      <c r="L444" s="69" t="s">
        <v>9</v>
      </c>
      <c r="M444" s="69" t="s">
        <v>57</v>
      </c>
      <c r="N444" s="69" t="e">
        <f t="shared" si="42"/>
        <v>#VALUE!</v>
      </c>
      <c r="O444" s="70">
        <f t="shared" ca="1" si="43"/>
        <v>0</v>
      </c>
      <c r="P444" s="71" t="str">
        <f t="shared" ca="1" si="44"/>
        <v>-</v>
      </c>
      <c r="Q444" s="71"/>
      <c r="R444" s="72" t="str">
        <f t="shared" si="45"/>
        <v>_03.jj-08.jj_2584X_Just1</v>
      </c>
      <c r="S444" s="73">
        <v>45531</v>
      </c>
      <c r="T444" s="74"/>
      <c r="U444" s="75"/>
      <c r="V444" s="75"/>
      <c r="W444" s="63"/>
      <c r="X444" s="63"/>
      <c r="Y444" s="63"/>
      <c r="Z444" s="63"/>
      <c r="AA444" s="63"/>
      <c r="AB444" s="63"/>
      <c r="AC444" s="63"/>
      <c r="AD444" s="63"/>
      <c r="AE444" s="63"/>
      <c r="AF444" s="63"/>
      <c r="AG444" s="63"/>
    </row>
    <row r="445" spans="1:33" x14ac:dyDescent="0.25">
      <c r="A445" s="62"/>
      <c r="B445" s="63" t="s">
        <v>32</v>
      </c>
      <c r="C445" s="63"/>
      <c r="D445" s="64" t="s">
        <v>515</v>
      </c>
      <c r="E445" s="65">
        <v>425</v>
      </c>
      <c r="F445" s="66">
        <v>45012</v>
      </c>
      <c r="G445" s="66">
        <v>45169</v>
      </c>
      <c r="H445" s="67" t="s">
        <v>40</v>
      </c>
      <c r="I445" s="68" t="str">
        <f>_xlfn.IFNA(VLOOKUP($H445,[1]Répertoire!$A$2:$G$104,2,FALSE),"")</f>
        <v xml:space="preserve">Notre-Dame Enclos             </v>
      </c>
      <c r="J445" s="68" t="str">
        <f>_xlfn.IFNA(VLOOKUP($H445,[1]Répertoire!$A$2:$G$104,6,FALSE),"")</f>
        <v xml:space="preserve">ST OMER                   </v>
      </c>
      <c r="K445" s="68" t="str">
        <f>_xlfn.IFNA(VLOOKUP($H445,[1]Répertoire!$A$2:$G$104,7,FALSE),"")</f>
        <v>ce.0622584X@ac-lille.fr</v>
      </c>
      <c r="L445" s="69" t="s">
        <v>9</v>
      </c>
      <c r="M445" s="69" t="s">
        <v>57</v>
      </c>
      <c r="N445" s="69" t="e">
        <f t="shared" si="42"/>
        <v>#VALUE!</v>
      </c>
      <c r="O445" s="70">
        <f t="shared" ca="1" si="43"/>
        <v>0</v>
      </c>
      <c r="P445" s="71" t="str">
        <f t="shared" ca="1" si="44"/>
        <v>-</v>
      </c>
      <c r="Q445" s="71"/>
      <c r="R445" s="72" t="str">
        <f t="shared" si="45"/>
        <v>_03.jj-08.jj_2584X_Just</v>
      </c>
      <c r="S445" s="73">
        <v>45532</v>
      </c>
      <c r="T445" s="74"/>
      <c r="U445" s="75"/>
      <c r="V445" s="75"/>
      <c r="W445" s="63"/>
      <c r="X445" s="63"/>
      <c r="Y445" s="63"/>
      <c r="Z445" s="63"/>
      <c r="AA445" s="63"/>
      <c r="AB445" s="63"/>
      <c r="AC445" s="63"/>
      <c r="AD445" s="63"/>
      <c r="AE445" s="63"/>
      <c r="AF445" s="63"/>
      <c r="AG445" s="63"/>
    </row>
    <row r="446" spans="1:33" x14ac:dyDescent="0.25">
      <c r="A446" s="62"/>
      <c r="B446" s="63" t="s">
        <v>32</v>
      </c>
      <c r="C446" s="63"/>
      <c r="D446" s="64" t="s">
        <v>516</v>
      </c>
      <c r="E446" s="65">
        <v>426</v>
      </c>
      <c r="F446" s="66">
        <v>45012</v>
      </c>
      <c r="G446" s="66">
        <v>45169</v>
      </c>
      <c r="H446" s="67" t="s">
        <v>40</v>
      </c>
      <c r="I446" s="68" t="str">
        <f>_xlfn.IFNA(VLOOKUP($H446,[1]Répertoire!$A$2:$G$104,2,FALSE),"")</f>
        <v xml:space="preserve">Notre-Dame Enclos             </v>
      </c>
      <c r="J446" s="68" t="str">
        <f>_xlfn.IFNA(VLOOKUP($H446,[1]Répertoire!$A$2:$G$104,6,FALSE),"")</f>
        <v xml:space="preserve">ST OMER                   </v>
      </c>
      <c r="K446" s="68" t="str">
        <f>_xlfn.IFNA(VLOOKUP($H446,[1]Répertoire!$A$2:$G$104,7,FALSE),"")</f>
        <v>ce.0622584X@ac-lille.fr</v>
      </c>
      <c r="L446" s="69" t="s">
        <v>9</v>
      </c>
      <c r="M446" s="69" t="s">
        <v>57</v>
      </c>
      <c r="N446" s="69" t="e">
        <f t="shared" si="42"/>
        <v>#VALUE!</v>
      </c>
      <c r="O446" s="70">
        <f t="shared" ca="1" si="43"/>
        <v>0</v>
      </c>
      <c r="P446" s="71" t="str">
        <f t="shared" ca="1" si="44"/>
        <v>-</v>
      </c>
      <c r="Q446" s="71"/>
      <c r="R446" s="72" t="str">
        <f t="shared" si="45"/>
        <v>_03.jj-08.jj_2584X_Just1</v>
      </c>
      <c r="S446" s="73">
        <v>45533</v>
      </c>
      <c r="T446" s="74"/>
      <c r="U446" s="75"/>
      <c r="V446" s="75"/>
      <c r="W446" s="63"/>
      <c r="X446" s="63"/>
      <c r="Y446" s="63"/>
      <c r="Z446" s="63"/>
      <c r="AA446" s="63"/>
      <c r="AB446" s="63"/>
      <c r="AC446" s="63"/>
      <c r="AD446" s="63"/>
      <c r="AE446" s="63"/>
      <c r="AF446" s="63"/>
      <c r="AG446" s="63"/>
    </row>
    <row r="447" spans="1:33" x14ac:dyDescent="0.25">
      <c r="A447" s="62"/>
      <c r="B447" s="63" t="s">
        <v>32</v>
      </c>
      <c r="C447" s="63"/>
      <c r="D447" s="64" t="s">
        <v>517</v>
      </c>
      <c r="E447" s="65">
        <v>427</v>
      </c>
      <c r="F447" s="66">
        <v>45012</v>
      </c>
      <c r="G447" s="66">
        <v>45169</v>
      </c>
      <c r="H447" s="67" t="s">
        <v>40</v>
      </c>
      <c r="I447" s="68" t="str">
        <f>_xlfn.IFNA(VLOOKUP($H447,[1]Répertoire!$A$2:$G$104,2,FALSE),"")</f>
        <v xml:space="preserve">Notre-Dame Enclos             </v>
      </c>
      <c r="J447" s="68" t="str">
        <f>_xlfn.IFNA(VLOOKUP($H447,[1]Répertoire!$A$2:$G$104,6,FALSE),"")</f>
        <v xml:space="preserve">ST OMER                   </v>
      </c>
      <c r="K447" s="68" t="str">
        <f>_xlfn.IFNA(VLOOKUP($H447,[1]Répertoire!$A$2:$G$104,7,FALSE),"")</f>
        <v>ce.0622584X@ac-lille.fr</v>
      </c>
      <c r="L447" s="69" t="s">
        <v>9</v>
      </c>
      <c r="M447" s="69" t="s">
        <v>57</v>
      </c>
      <c r="N447" s="69" t="e">
        <f t="shared" si="42"/>
        <v>#VALUE!</v>
      </c>
      <c r="O447" s="70">
        <f t="shared" ca="1" si="43"/>
        <v>0</v>
      </c>
      <c r="P447" s="71" t="str">
        <f t="shared" ca="1" si="44"/>
        <v>-</v>
      </c>
      <c r="Q447" s="71"/>
      <c r="R447" s="72" t="str">
        <f t="shared" si="45"/>
        <v>_03.jj-08.jj_2584X_Just</v>
      </c>
      <c r="S447" s="73">
        <v>45534</v>
      </c>
      <c r="T447" s="74"/>
      <c r="U447" s="75"/>
      <c r="V447" s="75"/>
      <c r="W447" s="63"/>
      <c r="X447" s="63"/>
      <c r="Y447" s="63"/>
      <c r="Z447" s="63"/>
      <c r="AA447" s="63"/>
      <c r="AB447" s="63"/>
      <c r="AC447" s="63"/>
      <c r="AD447" s="63"/>
      <c r="AE447" s="63"/>
      <c r="AF447" s="63"/>
      <c r="AG447" s="63"/>
    </row>
    <row r="448" spans="1:33" x14ac:dyDescent="0.25">
      <c r="A448" s="62"/>
      <c r="B448" s="63" t="s">
        <v>32</v>
      </c>
      <c r="C448" s="63"/>
      <c r="D448" s="64" t="s">
        <v>518</v>
      </c>
      <c r="E448" s="65">
        <v>428</v>
      </c>
      <c r="F448" s="66">
        <v>45012</v>
      </c>
      <c r="G448" s="66">
        <v>45169</v>
      </c>
      <c r="H448" s="67" t="s">
        <v>40</v>
      </c>
      <c r="I448" s="68" t="str">
        <f>_xlfn.IFNA(VLOOKUP($H448,[1]Répertoire!$A$2:$G$104,2,FALSE),"")</f>
        <v xml:space="preserve">Notre-Dame Enclos             </v>
      </c>
      <c r="J448" s="68" t="str">
        <f>_xlfn.IFNA(VLOOKUP($H448,[1]Répertoire!$A$2:$G$104,6,FALSE),"")</f>
        <v xml:space="preserve">ST OMER                   </v>
      </c>
      <c r="K448" s="68" t="str">
        <f>_xlfn.IFNA(VLOOKUP($H448,[1]Répertoire!$A$2:$G$104,7,FALSE),"")</f>
        <v>ce.0622584X@ac-lille.fr</v>
      </c>
      <c r="L448" s="69" t="s">
        <v>9</v>
      </c>
      <c r="M448" s="69" t="s">
        <v>57</v>
      </c>
      <c r="N448" s="69" t="e">
        <f t="shared" si="42"/>
        <v>#VALUE!</v>
      </c>
      <c r="O448" s="70">
        <f t="shared" ca="1" si="43"/>
        <v>0</v>
      </c>
      <c r="P448" s="71" t="str">
        <f t="shared" ca="1" si="44"/>
        <v>-</v>
      </c>
      <c r="Q448" s="71"/>
      <c r="R448" s="72" t="str">
        <f t="shared" si="45"/>
        <v>_03.jj-08.jj_2584X_Just1</v>
      </c>
      <c r="S448" s="73">
        <v>45535</v>
      </c>
      <c r="T448" s="74"/>
      <c r="U448" s="75"/>
      <c r="V448" s="75"/>
      <c r="W448" s="63"/>
      <c r="X448" s="63"/>
      <c r="Y448" s="63"/>
      <c r="Z448" s="63"/>
      <c r="AA448" s="63"/>
      <c r="AB448" s="63"/>
      <c r="AC448" s="63"/>
      <c r="AD448" s="63"/>
      <c r="AE448" s="63"/>
      <c r="AF448" s="63"/>
      <c r="AG448" s="63"/>
    </row>
    <row r="449" spans="1:33" x14ac:dyDescent="0.25">
      <c r="A449" s="62"/>
      <c r="B449" s="63" t="s">
        <v>32</v>
      </c>
      <c r="C449" s="63"/>
      <c r="D449" s="64" t="s">
        <v>519</v>
      </c>
      <c r="E449" s="65">
        <v>429</v>
      </c>
      <c r="F449" s="66">
        <v>45012</v>
      </c>
      <c r="G449" s="66">
        <v>45169</v>
      </c>
      <c r="H449" s="67" t="s">
        <v>40</v>
      </c>
      <c r="I449" s="68" t="str">
        <f>_xlfn.IFNA(VLOOKUP($H449,[1]Répertoire!$A$2:$G$104,2,FALSE),"")</f>
        <v xml:space="preserve">Notre-Dame Enclos             </v>
      </c>
      <c r="J449" s="68" t="str">
        <f>_xlfn.IFNA(VLOOKUP($H449,[1]Répertoire!$A$2:$G$104,6,FALSE),"")</f>
        <v xml:space="preserve">ST OMER                   </v>
      </c>
      <c r="K449" s="68" t="str">
        <f>_xlfn.IFNA(VLOOKUP($H449,[1]Répertoire!$A$2:$G$104,7,FALSE),"")</f>
        <v>ce.0622584X@ac-lille.fr</v>
      </c>
      <c r="L449" s="69" t="s">
        <v>9</v>
      </c>
      <c r="M449" s="69" t="s">
        <v>57</v>
      </c>
      <c r="N449" s="69" t="e">
        <f t="shared" si="42"/>
        <v>#VALUE!</v>
      </c>
      <c r="O449" s="70">
        <f t="shared" ca="1" si="43"/>
        <v>0</v>
      </c>
      <c r="P449" s="71" t="str">
        <f t="shared" ca="1" si="44"/>
        <v>-</v>
      </c>
      <c r="Q449" s="71"/>
      <c r="R449" s="72" t="str">
        <f t="shared" si="45"/>
        <v>_03.jj-08.jj_2584X_Just</v>
      </c>
      <c r="S449" s="73">
        <v>45536</v>
      </c>
      <c r="T449" s="74"/>
      <c r="U449" s="75"/>
      <c r="V449" s="75"/>
      <c r="W449" s="63"/>
      <c r="X449" s="63"/>
      <c r="Y449" s="63"/>
      <c r="Z449" s="63"/>
      <c r="AA449" s="63"/>
      <c r="AB449" s="63"/>
      <c r="AC449" s="63"/>
      <c r="AD449" s="63"/>
      <c r="AE449" s="63"/>
      <c r="AF449" s="63"/>
      <c r="AG449" s="63"/>
    </row>
    <row r="450" spans="1:33" x14ac:dyDescent="0.25">
      <c r="A450" s="62"/>
      <c r="B450" s="63" t="s">
        <v>32</v>
      </c>
      <c r="C450" s="63"/>
      <c r="D450" s="64" t="s">
        <v>520</v>
      </c>
      <c r="E450" s="65">
        <v>430</v>
      </c>
      <c r="F450" s="66">
        <v>45012</v>
      </c>
      <c r="G450" s="66">
        <v>45169</v>
      </c>
      <c r="H450" s="67" t="s">
        <v>40</v>
      </c>
      <c r="I450" s="68" t="str">
        <f>_xlfn.IFNA(VLOOKUP($H450,[1]Répertoire!$A$2:$G$104,2,FALSE),"")</f>
        <v xml:space="preserve">Notre-Dame Enclos             </v>
      </c>
      <c r="J450" s="68" t="str">
        <f>_xlfn.IFNA(VLOOKUP($H450,[1]Répertoire!$A$2:$G$104,6,FALSE),"")</f>
        <v xml:space="preserve">ST OMER                   </v>
      </c>
      <c r="K450" s="68" t="str">
        <f>_xlfn.IFNA(VLOOKUP($H450,[1]Répertoire!$A$2:$G$104,7,FALSE),"")</f>
        <v>ce.0622584X@ac-lille.fr</v>
      </c>
      <c r="L450" s="69" t="s">
        <v>9</v>
      </c>
      <c r="M450" s="69" t="s">
        <v>57</v>
      </c>
      <c r="N450" s="69" t="e">
        <f t="shared" si="42"/>
        <v>#VALUE!</v>
      </c>
      <c r="O450" s="70">
        <f t="shared" ca="1" si="43"/>
        <v>0</v>
      </c>
      <c r="P450" s="71" t="str">
        <f t="shared" ca="1" si="44"/>
        <v>-</v>
      </c>
      <c r="Q450" s="71"/>
      <c r="R450" s="72" t="str">
        <f t="shared" si="45"/>
        <v>_03.jj-08.jj_2584X_Just1</v>
      </c>
      <c r="S450" s="73">
        <v>45537</v>
      </c>
      <c r="T450" s="74"/>
      <c r="U450" s="75"/>
      <c r="V450" s="75"/>
      <c r="W450" s="63"/>
      <c r="X450" s="63"/>
      <c r="Y450" s="63"/>
      <c r="Z450" s="63"/>
      <c r="AA450" s="63"/>
      <c r="AB450" s="63"/>
      <c r="AC450" s="63"/>
      <c r="AD450" s="63"/>
      <c r="AE450" s="63"/>
      <c r="AF450" s="63"/>
      <c r="AG450" s="63"/>
    </row>
    <row r="451" spans="1:33" x14ac:dyDescent="0.25">
      <c r="A451" s="62"/>
      <c r="B451" s="63" t="s">
        <v>32</v>
      </c>
      <c r="C451" s="63"/>
      <c r="D451" s="64" t="s">
        <v>521</v>
      </c>
      <c r="E451" s="65">
        <v>431</v>
      </c>
      <c r="F451" s="66">
        <v>45012</v>
      </c>
      <c r="G451" s="66">
        <v>45169</v>
      </c>
      <c r="H451" s="67" t="s">
        <v>40</v>
      </c>
      <c r="I451" s="68" t="str">
        <f>_xlfn.IFNA(VLOOKUP($H451,[1]Répertoire!$A$2:$G$104,2,FALSE),"")</f>
        <v xml:space="preserve">Notre-Dame Enclos             </v>
      </c>
      <c r="J451" s="68" t="str">
        <f>_xlfn.IFNA(VLOOKUP($H451,[1]Répertoire!$A$2:$G$104,6,FALSE),"")</f>
        <v xml:space="preserve">ST OMER                   </v>
      </c>
      <c r="K451" s="68" t="str">
        <f>_xlfn.IFNA(VLOOKUP($H451,[1]Répertoire!$A$2:$G$104,7,FALSE),"")</f>
        <v>ce.0622584X@ac-lille.fr</v>
      </c>
      <c r="L451" s="69" t="s">
        <v>9</v>
      </c>
      <c r="M451" s="69" t="s">
        <v>57</v>
      </c>
      <c r="N451" s="69" t="e">
        <f t="shared" si="42"/>
        <v>#VALUE!</v>
      </c>
      <c r="O451" s="70">
        <f t="shared" ca="1" si="43"/>
        <v>0</v>
      </c>
      <c r="P451" s="71" t="str">
        <f t="shared" ca="1" si="44"/>
        <v>-</v>
      </c>
      <c r="Q451" s="71"/>
      <c r="R451" s="72" t="str">
        <f t="shared" si="45"/>
        <v>_03.jj-08.jj_2584X_Just</v>
      </c>
      <c r="S451" s="73">
        <v>45538</v>
      </c>
      <c r="T451" s="74"/>
      <c r="U451" s="75"/>
      <c r="V451" s="75"/>
      <c r="W451" s="63"/>
      <c r="X451" s="63"/>
      <c r="Y451" s="63"/>
      <c r="Z451" s="63"/>
      <c r="AA451" s="63"/>
      <c r="AB451" s="63"/>
      <c r="AC451" s="63"/>
      <c r="AD451" s="63"/>
      <c r="AE451" s="63"/>
      <c r="AF451" s="63"/>
      <c r="AG451" s="63"/>
    </row>
    <row r="452" spans="1:33" x14ac:dyDescent="0.25">
      <c r="A452" s="62"/>
      <c r="B452" s="63" t="s">
        <v>32</v>
      </c>
      <c r="C452" s="63"/>
      <c r="D452" s="64" t="s">
        <v>522</v>
      </c>
      <c r="E452" s="65">
        <v>432</v>
      </c>
      <c r="F452" s="66">
        <v>45012</v>
      </c>
      <c r="G452" s="66">
        <v>45169</v>
      </c>
      <c r="H452" s="67" t="s">
        <v>40</v>
      </c>
      <c r="I452" s="68" t="str">
        <f>_xlfn.IFNA(VLOOKUP($H452,[1]Répertoire!$A$2:$G$104,2,FALSE),"")</f>
        <v xml:space="preserve">Notre-Dame Enclos             </v>
      </c>
      <c r="J452" s="68" t="str">
        <f>_xlfn.IFNA(VLOOKUP($H452,[1]Répertoire!$A$2:$G$104,6,FALSE),"")</f>
        <v xml:space="preserve">ST OMER                   </v>
      </c>
      <c r="K452" s="68" t="str">
        <f>_xlfn.IFNA(VLOOKUP($H452,[1]Répertoire!$A$2:$G$104,7,FALSE),"")</f>
        <v>ce.0622584X@ac-lille.fr</v>
      </c>
      <c r="L452" s="69" t="s">
        <v>9</v>
      </c>
      <c r="M452" s="69" t="s">
        <v>57</v>
      </c>
      <c r="N452" s="69" t="e">
        <f t="shared" si="42"/>
        <v>#VALUE!</v>
      </c>
      <c r="O452" s="70">
        <f t="shared" ca="1" si="43"/>
        <v>0</v>
      </c>
      <c r="P452" s="71" t="str">
        <f t="shared" ca="1" si="44"/>
        <v>-</v>
      </c>
      <c r="Q452" s="71"/>
      <c r="R452" s="72" t="str">
        <f t="shared" si="45"/>
        <v>_03.jj-08.jj_2584X_Just1</v>
      </c>
      <c r="S452" s="73">
        <v>45539</v>
      </c>
      <c r="T452" s="74"/>
      <c r="U452" s="75"/>
      <c r="V452" s="75"/>
      <c r="W452" s="63"/>
      <c r="X452" s="63"/>
      <c r="Y452" s="63"/>
      <c r="Z452" s="63"/>
      <c r="AA452" s="63"/>
      <c r="AB452" s="63"/>
      <c r="AC452" s="63"/>
      <c r="AD452" s="63"/>
      <c r="AE452" s="63"/>
      <c r="AF452" s="63"/>
      <c r="AG452" s="63"/>
    </row>
    <row r="453" spans="1:33" x14ac:dyDescent="0.25">
      <c r="A453" s="62"/>
      <c r="B453" s="63" t="s">
        <v>32</v>
      </c>
      <c r="C453" s="63"/>
      <c r="D453" s="64" t="s">
        <v>523</v>
      </c>
      <c r="E453" s="65">
        <v>433</v>
      </c>
      <c r="F453" s="66">
        <v>45012</v>
      </c>
      <c r="G453" s="66">
        <v>45169</v>
      </c>
      <c r="H453" s="67" t="s">
        <v>40</v>
      </c>
      <c r="I453" s="68" t="str">
        <f>_xlfn.IFNA(VLOOKUP($H453,[1]Répertoire!$A$2:$G$104,2,FALSE),"")</f>
        <v xml:space="preserve">Notre-Dame Enclos             </v>
      </c>
      <c r="J453" s="68" t="str">
        <f>_xlfn.IFNA(VLOOKUP($H453,[1]Répertoire!$A$2:$G$104,6,FALSE),"")</f>
        <v xml:space="preserve">ST OMER                   </v>
      </c>
      <c r="K453" s="68" t="str">
        <f>_xlfn.IFNA(VLOOKUP($H453,[1]Répertoire!$A$2:$G$104,7,FALSE),"")</f>
        <v>ce.0622584X@ac-lille.fr</v>
      </c>
      <c r="L453" s="69" t="s">
        <v>9</v>
      </c>
      <c r="M453" s="69" t="s">
        <v>57</v>
      </c>
      <c r="N453" s="69" t="e">
        <f t="shared" si="42"/>
        <v>#VALUE!</v>
      </c>
      <c r="O453" s="70">
        <f t="shared" ca="1" si="43"/>
        <v>0</v>
      </c>
      <c r="P453" s="71" t="str">
        <f t="shared" ca="1" si="44"/>
        <v>-</v>
      </c>
      <c r="Q453" s="71"/>
      <c r="R453" s="72" t="str">
        <f t="shared" si="45"/>
        <v>_03.jj-08.jj_2584X_Just</v>
      </c>
      <c r="S453" s="73">
        <v>45540</v>
      </c>
      <c r="T453" s="74"/>
      <c r="U453" s="75"/>
      <c r="V453" s="75"/>
      <c r="W453" s="63"/>
      <c r="X453" s="63"/>
      <c r="Y453" s="63"/>
      <c r="Z453" s="63"/>
      <c r="AA453" s="63"/>
      <c r="AB453" s="63"/>
      <c r="AC453" s="63"/>
      <c r="AD453" s="63"/>
      <c r="AE453" s="63"/>
      <c r="AF453" s="63"/>
      <c r="AG453" s="63"/>
    </row>
    <row r="454" spans="1:33" x14ac:dyDescent="0.25">
      <c r="A454" s="62"/>
      <c r="B454" s="63" t="s">
        <v>32</v>
      </c>
      <c r="C454" s="63"/>
      <c r="D454" s="64" t="s">
        <v>524</v>
      </c>
      <c r="E454" s="65">
        <v>434</v>
      </c>
      <c r="F454" s="66">
        <v>45012</v>
      </c>
      <c r="G454" s="66">
        <v>45169</v>
      </c>
      <c r="H454" s="67" t="s">
        <v>40</v>
      </c>
      <c r="I454" s="68" t="str">
        <f>_xlfn.IFNA(VLOOKUP($H454,[1]Répertoire!$A$2:$G$104,2,FALSE),"")</f>
        <v xml:space="preserve">Notre-Dame Enclos             </v>
      </c>
      <c r="J454" s="68" t="str">
        <f>_xlfn.IFNA(VLOOKUP($H454,[1]Répertoire!$A$2:$G$104,6,FALSE),"")</f>
        <v xml:space="preserve">ST OMER                   </v>
      </c>
      <c r="K454" s="68" t="str">
        <f>_xlfn.IFNA(VLOOKUP($H454,[1]Répertoire!$A$2:$G$104,7,FALSE),"")</f>
        <v>ce.0622584X@ac-lille.fr</v>
      </c>
      <c r="L454" s="69" t="s">
        <v>9</v>
      </c>
      <c r="M454" s="69" t="s">
        <v>57</v>
      </c>
      <c r="N454" s="69" t="e">
        <f t="shared" si="42"/>
        <v>#VALUE!</v>
      </c>
      <c r="O454" s="70">
        <f t="shared" ca="1" si="43"/>
        <v>0</v>
      </c>
      <c r="P454" s="71" t="str">
        <f t="shared" ca="1" si="44"/>
        <v>-</v>
      </c>
      <c r="Q454" s="71"/>
      <c r="R454" s="72" t="str">
        <f t="shared" si="45"/>
        <v>_03.jj-08.jj_2584X_Just1</v>
      </c>
      <c r="S454" s="73">
        <v>45541</v>
      </c>
      <c r="T454" s="74"/>
      <c r="U454" s="75"/>
      <c r="V454" s="75"/>
      <c r="W454" s="63"/>
      <c r="X454" s="63"/>
      <c r="Y454" s="63"/>
      <c r="Z454" s="63"/>
      <c r="AA454" s="63"/>
      <c r="AB454" s="63"/>
      <c r="AC454" s="63"/>
      <c r="AD454" s="63"/>
      <c r="AE454" s="63"/>
      <c r="AF454" s="63"/>
      <c r="AG454" s="63"/>
    </row>
    <row r="455" spans="1:33" x14ac:dyDescent="0.25">
      <c r="A455" s="62"/>
      <c r="B455" s="63" t="s">
        <v>32</v>
      </c>
      <c r="C455" s="63"/>
      <c r="D455" s="64" t="s">
        <v>525</v>
      </c>
      <c r="E455" s="65">
        <v>435</v>
      </c>
      <c r="F455" s="66">
        <v>45012</v>
      </c>
      <c r="G455" s="66">
        <v>45169</v>
      </c>
      <c r="H455" s="67" t="s">
        <v>40</v>
      </c>
      <c r="I455" s="68" t="str">
        <f>_xlfn.IFNA(VLOOKUP($H455,[1]Répertoire!$A$2:$G$104,2,FALSE),"")</f>
        <v xml:space="preserve">Notre-Dame Enclos             </v>
      </c>
      <c r="J455" s="68" t="str">
        <f>_xlfn.IFNA(VLOOKUP($H455,[1]Répertoire!$A$2:$G$104,6,FALSE),"")</f>
        <v xml:space="preserve">ST OMER                   </v>
      </c>
      <c r="K455" s="68" t="str">
        <f>_xlfn.IFNA(VLOOKUP($H455,[1]Répertoire!$A$2:$G$104,7,FALSE),"")</f>
        <v>ce.0622584X@ac-lille.fr</v>
      </c>
      <c r="L455" s="69" t="s">
        <v>9</v>
      </c>
      <c r="M455" s="69" t="s">
        <v>57</v>
      </c>
      <c r="N455" s="69" t="e">
        <f t="shared" si="42"/>
        <v>#VALUE!</v>
      </c>
      <c r="O455" s="70">
        <f t="shared" ca="1" si="43"/>
        <v>0</v>
      </c>
      <c r="P455" s="71" t="str">
        <f t="shared" ca="1" si="44"/>
        <v>-</v>
      </c>
      <c r="Q455" s="71"/>
      <c r="R455" s="72" t="str">
        <f t="shared" si="45"/>
        <v>_03.jj-08.jj_2584X_Just</v>
      </c>
      <c r="S455" s="73">
        <v>45542</v>
      </c>
      <c r="T455" s="74"/>
      <c r="U455" s="75"/>
      <c r="V455" s="75"/>
      <c r="W455" s="63"/>
      <c r="X455" s="63"/>
      <c r="Y455" s="63"/>
      <c r="Z455" s="63"/>
      <c r="AA455" s="63"/>
      <c r="AB455" s="63"/>
      <c r="AC455" s="63"/>
      <c r="AD455" s="63"/>
      <c r="AE455" s="63"/>
      <c r="AF455" s="63"/>
      <c r="AG455" s="63"/>
    </row>
    <row r="456" spans="1:33" x14ac:dyDescent="0.25">
      <c r="A456" s="62"/>
      <c r="B456" s="63" t="s">
        <v>32</v>
      </c>
      <c r="C456" s="63"/>
      <c r="D456" s="64" t="s">
        <v>526</v>
      </c>
      <c r="E456" s="65">
        <v>436</v>
      </c>
      <c r="F456" s="66">
        <v>45012</v>
      </c>
      <c r="G456" s="66">
        <v>45169</v>
      </c>
      <c r="H456" s="67" t="s">
        <v>40</v>
      </c>
      <c r="I456" s="68" t="str">
        <f>_xlfn.IFNA(VLOOKUP($H456,[1]Répertoire!$A$2:$G$104,2,FALSE),"")</f>
        <v xml:space="preserve">Notre-Dame Enclos             </v>
      </c>
      <c r="J456" s="68" t="str">
        <f>_xlfn.IFNA(VLOOKUP($H456,[1]Répertoire!$A$2:$G$104,6,FALSE),"")</f>
        <v xml:space="preserve">ST OMER                   </v>
      </c>
      <c r="K456" s="68" t="str">
        <f>_xlfn.IFNA(VLOOKUP($H456,[1]Répertoire!$A$2:$G$104,7,FALSE),"")</f>
        <v>ce.0622584X@ac-lille.fr</v>
      </c>
      <c r="L456" s="69" t="s">
        <v>9</v>
      </c>
      <c r="M456" s="69" t="s">
        <v>57</v>
      </c>
      <c r="N456" s="69" t="e">
        <f t="shared" si="42"/>
        <v>#VALUE!</v>
      </c>
      <c r="O456" s="70">
        <f t="shared" ca="1" si="43"/>
        <v>0</v>
      </c>
      <c r="P456" s="71" t="str">
        <f t="shared" ca="1" si="44"/>
        <v>-</v>
      </c>
      <c r="Q456" s="71"/>
      <c r="R456" s="72" t="str">
        <f t="shared" si="45"/>
        <v>_03.jj-08.jj_2584X_Just1</v>
      </c>
      <c r="S456" s="73">
        <v>45543</v>
      </c>
      <c r="T456" s="74"/>
      <c r="U456" s="75"/>
      <c r="V456" s="75"/>
      <c r="W456" s="63"/>
      <c r="X456" s="63"/>
      <c r="Y456" s="63"/>
      <c r="Z456" s="63"/>
      <c r="AA456" s="63"/>
      <c r="AB456" s="63"/>
      <c r="AC456" s="63"/>
      <c r="AD456" s="63"/>
      <c r="AE456" s="63"/>
      <c r="AF456" s="63"/>
      <c r="AG456" s="63"/>
    </row>
    <row r="457" spans="1:33" x14ac:dyDescent="0.25">
      <c r="A457" s="62"/>
      <c r="B457" s="63" t="s">
        <v>32</v>
      </c>
      <c r="C457" s="63"/>
      <c r="D457" s="64" t="s">
        <v>527</v>
      </c>
      <c r="E457" s="65">
        <v>437</v>
      </c>
      <c r="F457" s="66">
        <v>45012</v>
      </c>
      <c r="G457" s="66">
        <v>45169</v>
      </c>
      <c r="H457" s="67" t="s">
        <v>40</v>
      </c>
      <c r="I457" s="68" t="str">
        <f>_xlfn.IFNA(VLOOKUP($H457,[1]Répertoire!$A$2:$G$104,2,FALSE),"")</f>
        <v xml:space="preserve">Notre-Dame Enclos             </v>
      </c>
      <c r="J457" s="68" t="str">
        <f>_xlfn.IFNA(VLOOKUP($H457,[1]Répertoire!$A$2:$G$104,6,FALSE),"")</f>
        <v xml:space="preserve">ST OMER                   </v>
      </c>
      <c r="K457" s="68" t="str">
        <f>_xlfn.IFNA(VLOOKUP($H457,[1]Répertoire!$A$2:$G$104,7,FALSE),"")</f>
        <v>ce.0622584X@ac-lille.fr</v>
      </c>
      <c r="L457" s="69" t="s">
        <v>9</v>
      </c>
      <c r="M457" s="69" t="s">
        <v>57</v>
      </c>
      <c r="N457" s="69" t="e">
        <f t="shared" si="42"/>
        <v>#VALUE!</v>
      </c>
      <c r="O457" s="70">
        <f t="shared" ca="1" si="43"/>
        <v>0</v>
      </c>
      <c r="P457" s="71" t="str">
        <f t="shared" ca="1" si="44"/>
        <v>-</v>
      </c>
      <c r="Q457" s="71"/>
      <c r="R457" s="72" t="str">
        <f t="shared" si="45"/>
        <v>_03.jj-08.jj_2584X_Just</v>
      </c>
      <c r="S457" s="73">
        <v>45544</v>
      </c>
      <c r="T457" s="74"/>
      <c r="U457" s="75"/>
      <c r="V457" s="75"/>
      <c r="W457" s="63"/>
      <c r="X457" s="63"/>
      <c r="Y457" s="63"/>
      <c r="Z457" s="63"/>
      <c r="AA457" s="63"/>
      <c r="AB457" s="63"/>
      <c r="AC457" s="63"/>
      <c r="AD457" s="63"/>
      <c r="AE457" s="63"/>
      <c r="AF457" s="63"/>
      <c r="AG457" s="63"/>
    </row>
    <row r="458" spans="1:33" x14ac:dyDescent="0.25">
      <c r="A458" s="62"/>
      <c r="B458" s="63" t="s">
        <v>32</v>
      </c>
      <c r="C458" s="63"/>
      <c r="D458" s="64" t="s">
        <v>528</v>
      </c>
      <c r="E458" s="65">
        <v>438</v>
      </c>
      <c r="F458" s="66">
        <v>45012</v>
      </c>
      <c r="G458" s="66">
        <v>45169</v>
      </c>
      <c r="H458" s="67" t="s">
        <v>40</v>
      </c>
      <c r="I458" s="68" t="str">
        <f>_xlfn.IFNA(VLOOKUP($H458,[1]Répertoire!$A$2:$G$104,2,FALSE),"")</f>
        <v xml:space="preserve">Notre-Dame Enclos             </v>
      </c>
      <c r="J458" s="68" t="str">
        <f>_xlfn.IFNA(VLOOKUP($H458,[1]Répertoire!$A$2:$G$104,6,FALSE),"")</f>
        <v xml:space="preserve">ST OMER                   </v>
      </c>
      <c r="K458" s="68" t="str">
        <f>_xlfn.IFNA(VLOOKUP($H458,[1]Répertoire!$A$2:$G$104,7,FALSE),"")</f>
        <v>ce.0622584X@ac-lille.fr</v>
      </c>
      <c r="L458" s="69" t="s">
        <v>9</v>
      </c>
      <c r="M458" s="69" t="s">
        <v>57</v>
      </c>
      <c r="N458" s="69" t="e">
        <f t="shared" si="42"/>
        <v>#VALUE!</v>
      </c>
      <c r="O458" s="70">
        <f t="shared" ca="1" si="43"/>
        <v>0</v>
      </c>
      <c r="P458" s="71" t="str">
        <f t="shared" ca="1" si="44"/>
        <v>-</v>
      </c>
      <c r="Q458" s="71"/>
      <c r="R458" s="72" t="str">
        <f t="shared" si="45"/>
        <v>_03.jj-08.jj_2584X_Just1</v>
      </c>
      <c r="S458" s="73">
        <v>45545</v>
      </c>
      <c r="T458" s="74"/>
      <c r="U458" s="75"/>
      <c r="V458" s="75"/>
      <c r="W458" s="63"/>
      <c r="X458" s="63"/>
      <c r="Y458" s="63"/>
      <c r="Z458" s="63"/>
      <c r="AA458" s="63"/>
      <c r="AB458" s="63"/>
      <c r="AC458" s="63"/>
      <c r="AD458" s="63"/>
      <c r="AE458" s="63"/>
      <c r="AF458" s="63"/>
      <c r="AG458" s="63"/>
    </row>
    <row r="459" spans="1:33" x14ac:dyDescent="0.25">
      <c r="A459" s="62"/>
      <c r="B459" s="63" t="s">
        <v>32</v>
      </c>
      <c r="C459" s="63"/>
      <c r="D459" s="64" t="s">
        <v>529</v>
      </c>
      <c r="E459" s="65">
        <v>439</v>
      </c>
      <c r="F459" s="66">
        <v>45012</v>
      </c>
      <c r="G459" s="66">
        <v>45169</v>
      </c>
      <c r="H459" s="67" t="s">
        <v>40</v>
      </c>
      <c r="I459" s="68" t="str">
        <f>_xlfn.IFNA(VLOOKUP($H459,[1]Répertoire!$A$2:$G$104,2,FALSE),"")</f>
        <v xml:space="preserve">Notre-Dame Enclos             </v>
      </c>
      <c r="J459" s="68" t="str">
        <f>_xlfn.IFNA(VLOOKUP($H459,[1]Répertoire!$A$2:$G$104,6,FALSE),"")</f>
        <v xml:space="preserve">ST OMER                   </v>
      </c>
      <c r="K459" s="68" t="str">
        <f>_xlfn.IFNA(VLOOKUP($H459,[1]Répertoire!$A$2:$G$104,7,FALSE),"")</f>
        <v>ce.0622584X@ac-lille.fr</v>
      </c>
      <c r="L459" s="69" t="s">
        <v>9</v>
      </c>
      <c r="M459" s="69" t="s">
        <v>57</v>
      </c>
      <c r="N459" s="69" t="e">
        <f t="shared" si="42"/>
        <v>#VALUE!</v>
      </c>
      <c r="O459" s="70">
        <f t="shared" ca="1" si="43"/>
        <v>0</v>
      </c>
      <c r="P459" s="71" t="str">
        <f t="shared" ca="1" si="44"/>
        <v>-</v>
      </c>
      <c r="Q459" s="71"/>
      <c r="R459" s="72" t="str">
        <f t="shared" si="45"/>
        <v>_03.jj-08.jj_2584X_Just</v>
      </c>
      <c r="S459" s="73">
        <v>45546</v>
      </c>
      <c r="T459" s="74"/>
      <c r="U459" s="75"/>
      <c r="V459" s="75"/>
      <c r="W459" s="63"/>
      <c r="X459" s="63"/>
      <c r="Y459" s="63"/>
      <c r="Z459" s="63"/>
      <c r="AA459" s="63"/>
      <c r="AB459" s="63"/>
      <c r="AC459" s="63"/>
      <c r="AD459" s="63"/>
      <c r="AE459" s="63"/>
      <c r="AF459" s="63"/>
      <c r="AG459" s="63"/>
    </row>
    <row r="460" spans="1:33" x14ac:dyDescent="0.25">
      <c r="A460" s="62"/>
      <c r="B460" s="63" t="s">
        <v>32</v>
      </c>
      <c r="C460" s="63"/>
      <c r="D460" s="64" t="s">
        <v>530</v>
      </c>
      <c r="E460" s="65">
        <v>440</v>
      </c>
      <c r="F460" s="66">
        <v>45012</v>
      </c>
      <c r="G460" s="66">
        <v>45169</v>
      </c>
      <c r="H460" s="67" t="s">
        <v>40</v>
      </c>
      <c r="I460" s="68" t="str">
        <f>_xlfn.IFNA(VLOOKUP($H460,[1]Répertoire!$A$2:$G$104,2,FALSE),"")</f>
        <v xml:space="preserve">Notre-Dame Enclos             </v>
      </c>
      <c r="J460" s="68" t="str">
        <f>_xlfn.IFNA(VLOOKUP($H460,[1]Répertoire!$A$2:$G$104,6,FALSE),"")</f>
        <v xml:space="preserve">ST OMER                   </v>
      </c>
      <c r="K460" s="68" t="str">
        <f>_xlfn.IFNA(VLOOKUP($H460,[1]Répertoire!$A$2:$G$104,7,FALSE),"")</f>
        <v>ce.0622584X@ac-lille.fr</v>
      </c>
      <c r="L460" s="69" t="s">
        <v>9</v>
      </c>
      <c r="M460" s="69" t="s">
        <v>57</v>
      </c>
      <c r="N460" s="69" t="e">
        <f t="shared" si="42"/>
        <v>#VALUE!</v>
      </c>
      <c r="O460" s="70">
        <f t="shared" ca="1" si="43"/>
        <v>0</v>
      </c>
      <c r="P460" s="71" t="str">
        <f t="shared" ca="1" si="44"/>
        <v>-</v>
      </c>
      <c r="Q460" s="71"/>
      <c r="R460" s="72" t="str">
        <f t="shared" si="45"/>
        <v>_03.jj-08.jj_2584X_Just1</v>
      </c>
      <c r="S460" s="73">
        <v>45547</v>
      </c>
      <c r="T460" s="74"/>
      <c r="U460" s="75"/>
      <c r="V460" s="75"/>
      <c r="W460" s="63"/>
      <c r="X460" s="63"/>
      <c r="Y460" s="63"/>
      <c r="Z460" s="63"/>
      <c r="AA460" s="63"/>
      <c r="AB460" s="63"/>
      <c r="AC460" s="63"/>
      <c r="AD460" s="63"/>
      <c r="AE460" s="63"/>
      <c r="AF460" s="63"/>
      <c r="AG460" s="63"/>
    </row>
    <row r="461" spans="1:33" x14ac:dyDescent="0.25">
      <c r="A461" s="62"/>
      <c r="B461" s="63" t="s">
        <v>32</v>
      </c>
      <c r="C461" s="63"/>
      <c r="D461" s="64" t="s">
        <v>531</v>
      </c>
      <c r="E461" s="65">
        <v>441</v>
      </c>
      <c r="F461" s="66">
        <v>45012</v>
      </c>
      <c r="G461" s="66">
        <v>45169</v>
      </c>
      <c r="H461" s="67" t="s">
        <v>40</v>
      </c>
      <c r="I461" s="68" t="str">
        <f>_xlfn.IFNA(VLOOKUP($H461,[1]Répertoire!$A$2:$G$104,2,FALSE),"")</f>
        <v xml:space="preserve">Notre-Dame Enclos             </v>
      </c>
      <c r="J461" s="68" t="str">
        <f>_xlfn.IFNA(VLOOKUP($H461,[1]Répertoire!$A$2:$G$104,6,FALSE),"")</f>
        <v xml:space="preserve">ST OMER                   </v>
      </c>
      <c r="K461" s="68" t="str">
        <f>_xlfn.IFNA(VLOOKUP($H461,[1]Répertoire!$A$2:$G$104,7,FALSE),"")</f>
        <v>ce.0622584X@ac-lille.fr</v>
      </c>
      <c r="L461" s="69" t="s">
        <v>9</v>
      </c>
      <c r="M461" s="69" t="s">
        <v>57</v>
      </c>
      <c r="N461" s="69" t="e">
        <f t="shared" si="42"/>
        <v>#VALUE!</v>
      </c>
      <c r="O461" s="70">
        <f t="shared" ca="1" si="43"/>
        <v>0</v>
      </c>
      <c r="P461" s="71" t="str">
        <f t="shared" ca="1" si="44"/>
        <v>-</v>
      </c>
      <c r="Q461" s="71"/>
      <c r="R461" s="72" t="str">
        <f t="shared" si="45"/>
        <v>_03.jj-08.jj_2584X_Just</v>
      </c>
      <c r="S461" s="73">
        <v>45548</v>
      </c>
      <c r="T461" s="74"/>
      <c r="U461" s="75"/>
      <c r="V461" s="75"/>
      <c r="W461" s="63"/>
      <c r="X461" s="63"/>
      <c r="Y461" s="63"/>
      <c r="Z461" s="63"/>
      <c r="AA461" s="63"/>
      <c r="AB461" s="63"/>
      <c r="AC461" s="63"/>
      <c r="AD461" s="63"/>
      <c r="AE461" s="63"/>
      <c r="AF461" s="63"/>
      <c r="AG461" s="63"/>
    </row>
    <row r="462" spans="1:33" x14ac:dyDescent="0.25">
      <c r="A462" s="62"/>
      <c r="B462" s="63" t="s">
        <v>32</v>
      </c>
      <c r="C462" s="63"/>
      <c r="D462" s="64" t="s">
        <v>532</v>
      </c>
      <c r="E462" s="65">
        <v>442</v>
      </c>
      <c r="F462" s="66">
        <v>45012</v>
      </c>
      <c r="G462" s="66">
        <v>45169</v>
      </c>
      <c r="H462" s="67" t="s">
        <v>40</v>
      </c>
      <c r="I462" s="68" t="str">
        <f>_xlfn.IFNA(VLOOKUP($H462,[1]Répertoire!$A$2:$G$104,2,FALSE),"")</f>
        <v xml:space="preserve">Notre-Dame Enclos             </v>
      </c>
      <c r="J462" s="68" t="str">
        <f>_xlfn.IFNA(VLOOKUP($H462,[1]Répertoire!$A$2:$G$104,6,FALSE),"")</f>
        <v xml:space="preserve">ST OMER                   </v>
      </c>
      <c r="K462" s="68" t="str">
        <f>_xlfn.IFNA(VLOOKUP($H462,[1]Répertoire!$A$2:$G$104,7,FALSE),"")</f>
        <v>ce.0622584X@ac-lille.fr</v>
      </c>
      <c r="L462" s="69" t="s">
        <v>9</v>
      </c>
      <c r="M462" s="69" t="s">
        <v>57</v>
      </c>
      <c r="N462" s="69" t="e">
        <f t="shared" si="42"/>
        <v>#VALUE!</v>
      </c>
      <c r="O462" s="70">
        <f t="shared" ca="1" si="43"/>
        <v>0</v>
      </c>
      <c r="P462" s="71" t="str">
        <f t="shared" ca="1" si="44"/>
        <v>-</v>
      </c>
      <c r="Q462" s="71"/>
      <c r="R462" s="72" t="str">
        <f t="shared" si="45"/>
        <v>_03.jj-08.jj_2584X_Just1</v>
      </c>
      <c r="S462" s="73">
        <v>45549</v>
      </c>
      <c r="T462" s="74"/>
      <c r="U462" s="75"/>
      <c r="V462" s="75"/>
      <c r="W462" s="63"/>
      <c r="X462" s="63"/>
      <c r="Y462" s="63"/>
      <c r="Z462" s="63"/>
      <c r="AA462" s="63"/>
      <c r="AB462" s="63"/>
      <c r="AC462" s="63"/>
      <c r="AD462" s="63"/>
      <c r="AE462" s="63"/>
      <c r="AF462" s="63"/>
      <c r="AG462" s="63"/>
    </row>
    <row r="463" spans="1:33" x14ac:dyDescent="0.25">
      <c r="A463" s="62"/>
      <c r="B463" s="63" t="s">
        <v>32</v>
      </c>
      <c r="C463" s="63"/>
      <c r="D463" s="64" t="s">
        <v>533</v>
      </c>
      <c r="E463" s="65">
        <v>443</v>
      </c>
      <c r="F463" s="66">
        <v>45012</v>
      </c>
      <c r="G463" s="66">
        <v>45169</v>
      </c>
      <c r="H463" s="67" t="s">
        <v>40</v>
      </c>
      <c r="I463" s="68" t="str">
        <f>_xlfn.IFNA(VLOOKUP($H463,[1]Répertoire!$A$2:$G$104,2,FALSE),"")</f>
        <v xml:space="preserve">Notre-Dame Enclos             </v>
      </c>
      <c r="J463" s="68" t="str">
        <f>_xlfn.IFNA(VLOOKUP($H463,[1]Répertoire!$A$2:$G$104,6,FALSE),"")</f>
        <v xml:space="preserve">ST OMER                   </v>
      </c>
      <c r="K463" s="68" t="str">
        <f>_xlfn.IFNA(VLOOKUP($H463,[1]Répertoire!$A$2:$G$104,7,FALSE),"")</f>
        <v>ce.0622584X@ac-lille.fr</v>
      </c>
      <c r="L463" s="69" t="s">
        <v>9</v>
      </c>
      <c r="M463" s="69" t="s">
        <v>57</v>
      </c>
      <c r="N463" s="69" t="e">
        <f t="shared" si="42"/>
        <v>#VALUE!</v>
      </c>
      <c r="O463" s="70">
        <f t="shared" ca="1" si="43"/>
        <v>0</v>
      </c>
      <c r="P463" s="71" t="str">
        <f t="shared" ca="1" si="44"/>
        <v>-</v>
      </c>
      <c r="Q463" s="71"/>
      <c r="R463" s="72" t="str">
        <f t="shared" si="45"/>
        <v>_03.jj-08.jj_2584X_Just</v>
      </c>
      <c r="S463" s="73">
        <v>45550</v>
      </c>
      <c r="T463" s="74"/>
      <c r="U463" s="75"/>
      <c r="V463" s="75"/>
      <c r="W463" s="63"/>
      <c r="X463" s="63"/>
      <c r="Y463" s="63"/>
      <c r="Z463" s="63"/>
      <c r="AA463" s="63"/>
      <c r="AB463" s="63"/>
      <c r="AC463" s="63"/>
      <c r="AD463" s="63"/>
      <c r="AE463" s="63"/>
      <c r="AF463" s="63"/>
      <c r="AG463" s="63"/>
    </row>
    <row r="464" spans="1:33" x14ac:dyDescent="0.25">
      <c r="A464" s="62"/>
      <c r="B464" s="63" t="s">
        <v>32</v>
      </c>
      <c r="C464" s="63"/>
      <c r="D464" s="64" t="s">
        <v>534</v>
      </c>
      <c r="E464" s="65">
        <v>444</v>
      </c>
      <c r="F464" s="66">
        <v>45012</v>
      </c>
      <c r="G464" s="66">
        <v>45169</v>
      </c>
      <c r="H464" s="67" t="s">
        <v>40</v>
      </c>
      <c r="I464" s="68" t="str">
        <f>_xlfn.IFNA(VLOOKUP($H464,[1]Répertoire!$A$2:$G$104,2,FALSE),"")</f>
        <v xml:space="preserve">Notre-Dame Enclos             </v>
      </c>
      <c r="J464" s="68" t="str">
        <f>_xlfn.IFNA(VLOOKUP($H464,[1]Répertoire!$A$2:$G$104,6,FALSE),"")</f>
        <v xml:space="preserve">ST OMER                   </v>
      </c>
      <c r="K464" s="68" t="str">
        <f>_xlfn.IFNA(VLOOKUP($H464,[1]Répertoire!$A$2:$G$104,7,FALSE),"")</f>
        <v>ce.0622584X@ac-lille.fr</v>
      </c>
      <c r="L464" s="69" t="s">
        <v>9</v>
      </c>
      <c r="M464" s="69" t="s">
        <v>57</v>
      </c>
      <c r="N464" s="69" t="e">
        <f t="shared" si="42"/>
        <v>#VALUE!</v>
      </c>
      <c r="O464" s="70">
        <f t="shared" ca="1" si="43"/>
        <v>0</v>
      </c>
      <c r="P464" s="71" t="str">
        <f t="shared" ca="1" si="44"/>
        <v>-</v>
      </c>
      <c r="Q464" s="71"/>
      <c r="R464" s="72" t="str">
        <f t="shared" si="45"/>
        <v>_03.jj-08.jj_2584X_Just1</v>
      </c>
      <c r="S464" s="73">
        <v>45551</v>
      </c>
      <c r="T464" s="74"/>
      <c r="U464" s="75"/>
      <c r="V464" s="75"/>
      <c r="W464" s="63"/>
      <c r="X464" s="63"/>
      <c r="Y464" s="63"/>
      <c r="Z464" s="63"/>
      <c r="AA464" s="63"/>
      <c r="AB464" s="63"/>
      <c r="AC464" s="63"/>
      <c r="AD464" s="63"/>
      <c r="AE464" s="63"/>
      <c r="AF464" s="63"/>
      <c r="AG464" s="63"/>
    </row>
    <row r="465" spans="1:33" x14ac:dyDescent="0.25">
      <c r="A465" s="62"/>
      <c r="B465" s="63" t="s">
        <v>32</v>
      </c>
      <c r="C465" s="63"/>
      <c r="D465" s="64" t="s">
        <v>535</v>
      </c>
      <c r="E465" s="65">
        <v>445</v>
      </c>
      <c r="F465" s="66">
        <v>45012</v>
      </c>
      <c r="G465" s="66">
        <v>45169</v>
      </c>
      <c r="H465" s="67" t="s">
        <v>40</v>
      </c>
      <c r="I465" s="68" t="str">
        <f>_xlfn.IFNA(VLOOKUP($H465,[1]Répertoire!$A$2:$G$104,2,FALSE),"")</f>
        <v xml:space="preserve">Notre-Dame Enclos             </v>
      </c>
      <c r="J465" s="68" t="str">
        <f>_xlfn.IFNA(VLOOKUP($H465,[1]Répertoire!$A$2:$G$104,6,FALSE),"")</f>
        <v xml:space="preserve">ST OMER                   </v>
      </c>
      <c r="K465" s="68" t="str">
        <f>_xlfn.IFNA(VLOOKUP($H465,[1]Répertoire!$A$2:$G$104,7,FALSE),"")</f>
        <v>ce.0622584X@ac-lille.fr</v>
      </c>
      <c r="L465" s="69" t="s">
        <v>9</v>
      </c>
      <c r="M465" s="69" t="s">
        <v>57</v>
      </c>
      <c r="N465" s="69" t="e">
        <f t="shared" si="42"/>
        <v>#VALUE!</v>
      </c>
      <c r="O465" s="70">
        <f t="shared" ca="1" si="43"/>
        <v>0</v>
      </c>
      <c r="P465" s="71" t="str">
        <f t="shared" ca="1" si="44"/>
        <v>-</v>
      </c>
      <c r="Q465" s="71"/>
      <c r="R465" s="72" t="str">
        <f t="shared" si="45"/>
        <v>_03.jj-08.jj_2584X_Just</v>
      </c>
      <c r="S465" s="73">
        <v>45552</v>
      </c>
      <c r="T465" s="74"/>
      <c r="U465" s="75"/>
      <c r="V465" s="75"/>
      <c r="W465" s="63"/>
      <c r="X465" s="63"/>
      <c r="Y465" s="63"/>
      <c r="Z465" s="63"/>
      <c r="AA465" s="63"/>
      <c r="AB465" s="63"/>
      <c r="AC465" s="63"/>
      <c r="AD465" s="63"/>
      <c r="AE465" s="63"/>
      <c r="AF465" s="63"/>
      <c r="AG465" s="63"/>
    </row>
    <row r="466" spans="1:33" x14ac:dyDescent="0.25">
      <c r="A466" s="62"/>
      <c r="B466" s="63" t="s">
        <v>32</v>
      </c>
      <c r="C466" s="63"/>
      <c r="D466" s="64" t="s">
        <v>536</v>
      </c>
      <c r="E466" s="65">
        <v>446</v>
      </c>
      <c r="F466" s="66">
        <v>45012</v>
      </c>
      <c r="G466" s="66">
        <v>45169</v>
      </c>
      <c r="H466" s="67" t="s">
        <v>40</v>
      </c>
      <c r="I466" s="68" t="str">
        <f>_xlfn.IFNA(VLOOKUP($H466,[1]Répertoire!$A$2:$G$104,2,FALSE),"")</f>
        <v xml:space="preserve">Notre-Dame Enclos             </v>
      </c>
      <c r="J466" s="68" t="str">
        <f>_xlfn.IFNA(VLOOKUP($H466,[1]Répertoire!$A$2:$G$104,6,FALSE),"")</f>
        <v xml:space="preserve">ST OMER                   </v>
      </c>
      <c r="K466" s="68" t="str">
        <f>_xlfn.IFNA(VLOOKUP($H466,[1]Répertoire!$A$2:$G$104,7,FALSE),"")</f>
        <v>ce.0622584X@ac-lille.fr</v>
      </c>
      <c r="L466" s="69" t="s">
        <v>9</v>
      </c>
      <c r="M466" s="69" t="s">
        <v>57</v>
      </c>
      <c r="N466" s="69" t="e">
        <f t="shared" si="42"/>
        <v>#VALUE!</v>
      </c>
      <c r="O466" s="70">
        <f t="shared" ca="1" si="43"/>
        <v>0</v>
      </c>
      <c r="P466" s="71" t="str">
        <f t="shared" ca="1" si="44"/>
        <v>-</v>
      </c>
      <c r="Q466" s="71"/>
      <c r="R466" s="72" t="str">
        <f t="shared" si="45"/>
        <v>_03.jj-08.jj_2584X_Just1</v>
      </c>
      <c r="S466" s="73">
        <v>45553</v>
      </c>
      <c r="T466" s="74"/>
      <c r="U466" s="75"/>
      <c r="V466" s="75"/>
      <c r="W466" s="63"/>
      <c r="X466" s="63"/>
      <c r="Y466" s="63"/>
      <c r="Z466" s="63"/>
      <c r="AA466" s="63"/>
      <c r="AB466" s="63"/>
      <c r="AC466" s="63"/>
      <c r="AD466" s="63"/>
      <c r="AE466" s="63"/>
      <c r="AF466" s="63"/>
      <c r="AG466" s="63"/>
    </row>
    <row r="467" spans="1:33" x14ac:dyDescent="0.25">
      <c r="A467" s="62"/>
      <c r="B467" s="63" t="s">
        <v>32</v>
      </c>
      <c r="C467" s="63"/>
      <c r="D467" s="64" t="s">
        <v>537</v>
      </c>
      <c r="E467" s="65">
        <v>447</v>
      </c>
      <c r="F467" s="66">
        <v>45012</v>
      </c>
      <c r="G467" s="66">
        <v>45169</v>
      </c>
      <c r="H467" s="67" t="s">
        <v>40</v>
      </c>
      <c r="I467" s="68" t="str">
        <f>_xlfn.IFNA(VLOOKUP($H467,[1]Répertoire!$A$2:$G$104,2,FALSE),"")</f>
        <v xml:space="preserve">Notre-Dame Enclos             </v>
      </c>
      <c r="J467" s="68" t="str">
        <f>_xlfn.IFNA(VLOOKUP($H467,[1]Répertoire!$A$2:$G$104,6,FALSE),"")</f>
        <v xml:space="preserve">ST OMER                   </v>
      </c>
      <c r="K467" s="68" t="str">
        <f>_xlfn.IFNA(VLOOKUP($H467,[1]Répertoire!$A$2:$G$104,7,FALSE),"")</f>
        <v>ce.0622584X@ac-lille.fr</v>
      </c>
      <c r="L467" s="69" t="s">
        <v>9</v>
      </c>
      <c r="M467" s="69" t="s">
        <v>57</v>
      </c>
      <c r="N467" s="69" t="e">
        <f t="shared" si="42"/>
        <v>#VALUE!</v>
      </c>
      <c r="O467" s="70">
        <f t="shared" ca="1" si="43"/>
        <v>0</v>
      </c>
      <c r="P467" s="71" t="str">
        <f t="shared" ca="1" si="44"/>
        <v>-</v>
      </c>
      <c r="Q467" s="71"/>
      <c r="R467" s="72" t="str">
        <f t="shared" si="45"/>
        <v>_03.jj-08.jj_2584X_Just</v>
      </c>
      <c r="S467" s="73">
        <v>45554</v>
      </c>
      <c r="T467" s="74"/>
      <c r="U467" s="75"/>
      <c r="V467" s="75"/>
      <c r="W467" s="63"/>
      <c r="X467" s="63"/>
      <c r="Y467" s="63"/>
      <c r="Z467" s="63"/>
      <c r="AA467" s="63"/>
      <c r="AB467" s="63"/>
      <c r="AC467" s="63"/>
      <c r="AD467" s="63"/>
      <c r="AE467" s="63"/>
      <c r="AF467" s="63"/>
      <c r="AG467" s="63"/>
    </row>
    <row r="468" spans="1:33" x14ac:dyDescent="0.25">
      <c r="A468" s="62"/>
      <c r="B468" s="63" t="s">
        <v>32</v>
      </c>
      <c r="C468" s="63"/>
      <c r="D468" s="64" t="s">
        <v>538</v>
      </c>
      <c r="E468" s="65">
        <v>448</v>
      </c>
      <c r="F468" s="66">
        <v>45012</v>
      </c>
      <c r="G468" s="66">
        <v>45169</v>
      </c>
      <c r="H468" s="67" t="s">
        <v>40</v>
      </c>
      <c r="I468" s="68" t="str">
        <f>_xlfn.IFNA(VLOOKUP($H468,[1]Répertoire!$A$2:$G$104,2,FALSE),"")</f>
        <v xml:space="preserve">Notre-Dame Enclos             </v>
      </c>
      <c r="J468" s="68" t="str">
        <f>_xlfn.IFNA(VLOOKUP($H468,[1]Répertoire!$A$2:$G$104,6,FALSE),"")</f>
        <v xml:space="preserve">ST OMER                   </v>
      </c>
      <c r="K468" s="68" t="str">
        <f>_xlfn.IFNA(VLOOKUP($H468,[1]Répertoire!$A$2:$G$104,7,FALSE),"")</f>
        <v>ce.0622584X@ac-lille.fr</v>
      </c>
      <c r="L468" s="69" t="s">
        <v>9</v>
      </c>
      <c r="M468" s="69" t="s">
        <v>57</v>
      </c>
      <c r="N468" s="69" t="e">
        <f t="shared" si="42"/>
        <v>#VALUE!</v>
      </c>
      <c r="O468" s="70">
        <f t="shared" ca="1" si="43"/>
        <v>0</v>
      </c>
      <c r="P468" s="71" t="str">
        <f t="shared" ca="1" si="44"/>
        <v>-</v>
      </c>
      <c r="Q468" s="71"/>
      <c r="R468" s="72" t="str">
        <f t="shared" si="45"/>
        <v>_03.jj-08.jj_2584X_Just1</v>
      </c>
      <c r="S468" s="73">
        <v>45555</v>
      </c>
      <c r="T468" s="74"/>
      <c r="U468" s="75"/>
      <c r="V468" s="75"/>
      <c r="W468" s="63"/>
      <c r="X468" s="63"/>
      <c r="Y468" s="63"/>
      <c r="Z468" s="63"/>
      <c r="AA468" s="63"/>
      <c r="AB468" s="63"/>
      <c r="AC468" s="63"/>
      <c r="AD468" s="63"/>
      <c r="AE468" s="63"/>
      <c r="AF468" s="63"/>
      <c r="AG468" s="63"/>
    </row>
    <row r="469" spans="1:33" x14ac:dyDescent="0.25">
      <c r="A469" s="62"/>
      <c r="B469" s="63" t="s">
        <v>32</v>
      </c>
      <c r="C469" s="63"/>
      <c r="D469" s="64" t="s">
        <v>539</v>
      </c>
      <c r="E469" s="65">
        <v>449</v>
      </c>
      <c r="F469" s="66">
        <v>45012</v>
      </c>
      <c r="G469" s="66">
        <v>45169</v>
      </c>
      <c r="H469" s="67" t="s">
        <v>40</v>
      </c>
      <c r="I469" s="68" t="str">
        <f>_xlfn.IFNA(VLOOKUP($H469,[1]Répertoire!$A$2:$G$104,2,FALSE),"")</f>
        <v xml:space="preserve">Notre-Dame Enclos             </v>
      </c>
      <c r="J469" s="68" t="str">
        <f>_xlfn.IFNA(VLOOKUP($H469,[1]Répertoire!$A$2:$G$104,6,FALSE),"")</f>
        <v xml:space="preserve">ST OMER                   </v>
      </c>
      <c r="K469" s="68" t="str">
        <f>_xlfn.IFNA(VLOOKUP($H469,[1]Répertoire!$A$2:$G$104,7,FALSE),"")</f>
        <v>ce.0622584X@ac-lille.fr</v>
      </c>
      <c r="L469" s="69" t="s">
        <v>9</v>
      </c>
      <c r="M469" s="69" t="s">
        <v>57</v>
      </c>
      <c r="N469" s="69" t="e">
        <f t="shared" si="42"/>
        <v>#VALUE!</v>
      </c>
      <c r="O469" s="70">
        <f t="shared" ca="1" si="43"/>
        <v>0</v>
      </c>
      <c r="P469" s="71" t="str">
        <f t="shared" ca="1" si="44"/>
        <v>-</v>
      </c>
      <c r="Q469" s="71"/>
      <c r="R469" s="72" t="str">
        <f t="shared" si="45"/>
        <v>_03.jj-08.jj_2584X_Just</v>
      </c>
      <c r="S469" s="73">
        <v>45556</v>
      </c>
      <c r="T469" s="74"/>
      <c r="U469" s="75"/>
      <c r="V469" s="75"/>
      <c r="W469" s="63"/>
      <c r="X469" s="63"/>
      <c r="Y469" s="63"/>
      <c r="Z469" s="63"/>
      <c r="AA469" s="63"/>
      <c r="AB469" s="63"/>
      <c r="AC469" s="63"/>
      <c r="AD469" s="63"/>
      <c r="AE469" s="63"/>
      <c r="AF469" s="63"/>
      <c r="AG469" s="63"/>
    </row>
    <row r="470" spans="1:33" x14ac:dyDescent="0.25">
      <c r="A470" s="62"/>
      <c r="B470" s="63" t="s">
        <v>32</v>
      </c>
      <c r="C470" s="63"/>
      <c r="D470" s="64" t="s">
        <v>540</v>
      </c>
      <c r="E470" s="65">
        <v>450</v>
      </c>
      <c r="F470" s="66">
        <v>45012</v>
      </c>
      <c r="G470" s="66">
        <v>45169</v>
      </c>
      <c r="H470" s="67" t="s">
        <v>40</v>
      </c>
      <c r="I470" s="68" t="str">
        <f>_xlfn.IFNA(VLOOKUP($H470,[1]Répertoire!$A$2:$G$104,2,FALSE),"")</f>
        <v xml:space="preserve">Notre-Dame Enclos             </v>
      </c>
      <c r="J470" s="68" t="str">
        <f>_xlfn.IFNA(VLOOKUP($H470,[1]Répertoire!$A$2:$G$104,6,FALSE),"")</f>
        <v xml:space="preserve">ST OMER                   </v>
      </c>
      <c r="K470" s="68" t="str">
        <f>_xlfn.IFNA(VLOOKUP($H470,[1]Répertoire!$A$2:$G$104,7,FALSE),"")</f>
        <v>ce.0622584X@ac-lille.fr</v>
      </c>
      <c r="L470" s="69" t="s">
        <v>9</v>
      </c>
      <c r="M470" s="69" t="s">
        <v>57</v>
      </c>
      <c r="N470" s="69" t="e">
        <f t="shared" ref="N470:N533" si="46">TEXT(S470,"JJ/MM/AA")</f>
        <v>#VALUE!</v>
      </c>
      <c r="O470" s="70">
        <f t="shared" ref="O470:O533" ca="1" si="47">IF(C470=OFFSET(C470,1,0),IF(DATE(YEAR(S470),MONTH(S470),DAY(S470))&gt;OFFSET(S470,1,0),1,0),0)</f>
        <v>0</v>
      </c>
      <c r="P470" s="71" t="str">
        <f t="shared" ref="P470:P533" ca="1" si="48">IF(F470="","",IF(C470&lt;&gt;OFFSET(C470,1,0),IF(G470&lt;TODAY(),"Prol. ?","-"),"-"))</f>
        <v>-</v>
      </c>
      <c r="Q470" s="71"/>
      <c r="R470" s="72" t="str">
        <f t="shared" ref="R470:R533" si="49">IF(F470="","",IF(C470&amp;"_"&amp;IF(ISBLANK(F470),"",TEXT(F470,"mm.jj")&amp;"-"&amp;TEXT(G470,"mm.jj")&amp;"_"&amp;H470&amp;"_Just")=R469,R469&amp;"1",C470&amp;"_"&amp;IF(ISBLANK(F470),"",TEXT(F470,"mm.jj")&amp;"-"&amp;TEXT(G470,"mm.jj")&amp;"_"&amp;H470&amp;"_Just")))</f>
        <v>_03.jj-08.jj_2584X_Just1</v>
      </c>
      <c r="S470" s="73">
        <v>45557</v>
      </c>
      <c r="T470" s="74"/>
      <c r="U470" s="75"/>
      <c r="V470" s="75"/>
      <c r="W470" s="63"/>
      <c r="X470" s="63"/>
      <c r="Y470" s="63"/>
      <c r="Z470" s="63"/>
      <c r="AA470" s="63"/>
      <c r="AB470" s="63"/>
      <c r="AC470" s="63"/>
      <c r="AD470" s="63"/>
      <c r="AE470" s="63"/>
      <c r="AF470" s="63"/>
      <c r="AG470" s="63"/>
    </row>
    <row r="471" spans="1:33" x14ac:dyDescent="0.25">
      <c r="A471" s="62"/>
      <c r="B471" s="63" t="s">
        <v>32</v>
      </c>
      <c r="C471" s="63"/>
      <c r="D471" s="64" t="s">
        <v>541</v>
      </c>
      <c r="E471" s="65">
        <v>451</v>
      </c>
      <c r="F471" s="66">
        <v>45012</v>
      </c>
      <c r="G471" s="66">
        <v>45169</v>
      </c>
      <c r="H471" s="67" t="s">
        <v>40</v>
      </c>
      <c r="I471" s="68" t="str">
        <f>_xlfn.IFNA(VLOOKUP($H471,[1]Répertoire!$A$2:$G$104,2,FALSE),"")</f>
        <v xml:space="preserve">Notre-Dame Enclos             </v>
      </c>
      <c r="J471" s="68" t="str">
        <f>_xlfn.IFNA(VLOOKUP($H471,[1]Répertoire!$A$2:$G$104,6,FALSE),"")</f>
        <v xml:space="preserve">ST OMER                   </v>
      </c>
      <c r="K471" s="68" t="str">
        <f>_xlfn.IFNA(VLOOKUP($H471,[1]Répertoire!$A$2:$G$104,7,FALSE),"")</f>
        <v>ce.0622584X@ac-lille.fr</v>
      </c>
      <c r="L471" s="69" t="s">
        <v>9</v>
      </c>
      <c r="M471" s="69" t="s">
        <v>57</v>
      </c>
      <c r="N471" s="69" t="e">
        <f t="shared" si="46"/>
        <v>#VALUE!</v>
      </c>
      <c r="O471" s="70">
        <f t="shared" ca="1" si="47"/>
        <v>0</v>
      </c>
      <c r="P471" s="71" t="str">
        <f t="shared" ca="1" si="48"/>
        <v>-</v>
      </c>
      <c r="Q471" s="71"/>
      <c r="R471" s="72" t="str">
        <f t="shared" si="49"/>
        <v>_03.jj-08.jj_2584X_Just</v>
      </c>
      <c r="S471" s="73">
        <v>45558</v>
      </c>
      <c r="T471" s="74"/>
      <c r="U471" s="75"/>
      <c r="V471" s="75"/>
      <c r="W471" s="63"/>
      <c r="X471" s="63"/>
      <c r="Y471" s="63"/>
      <c r="Z471" s="63"/>
      <c r="AA471" s="63"/>
      <c r="AB471" s="63"/>
      <c r="AC471" s="63"/>
      <c r="AD471" s="63"/>
      <c r="AE471" s="63"/>
      <c r="AF471" s="63"/>
      <c r="AG471" s="63"/>
    </row>
    <row r="472" spans="1:33" x14ac:dyDescent="0.25">
      <c r="A472" s="62"/>
      <c r="B472" s="63" t="s">
        <v>32</v>
      </c>
      <c r="C472" s="63"/>
      <c r="D472" s="64" t="s">
        <v>542</v>
      </c>
      <c r="E472" s="65">
        <v>452</v>
      </c>
      <c r="F472" s="66">
        <v>45012</v>
      </c>
      <c r="G472" s="66">
        <v>45169</v>
      </c>
      <c r="H472" s="67" t="s">
        <v>40</v>
      </c>
      <c r="I472" s="68" t="str">
        <f>_xlfn.IFNA(VLOOKUP($H472,[1]Répertoire!$A$2:$G$104,2,FALSE),"")</f>
        <v xml:space="preserve">Notre-Dame Enclos             </v>
      </c>
      <c r="J472" s="68" t="str">
        <f>_xlfn.IFNA(VLOOKUP($H472,[1]Répertoire!$A$2:$G$104,6,FALSE),"")</f>
        <v xml:space="preserve">ST OMER                   </v>
      </c>
      <c r="K472" s="68" t="str">
        <f>_xlfn.IFNA(VLOOKUP($H472,[1]Répertoire!$A$2:$G$104,7,FALSE),"")</f>
        <v>ce.0622584X@ac-lille.fr</v>
      </c>
      <c r="L472" s="69" t="s">
        <v>9</v>
      </c>
      <c r="M472" s="69" t="s">
        <v>57</v>
      </c>
      <c r="N472" s="69" t="e">
        <f t="shared" si="46"/>
        <v>#VALUE!</v>
      </c>
      <c r="O472" s="70">
        <f t="shared" ca="1" si="47"/>
        <v>0</v>
      </c>
      <c r="P472" s="71" t="str">
        <f t="shared" ca="1" si="48"/>
        <v>-</v>
      </c>
      <c r="Q472" s="71"/>
      <c r="R472" s="72" t="str">
        <f t="shared" si="49"/>
        <v>_03.jj-08.jj_2584X_Just1</v>
      </c>
      <c r="S472" s="73">
        <v>45559</v>
      </c>
      <c r="T472" s="74"/>
      <c r="U472" s="75"/>
      <c r="V472" s="75"/>
      <c r="W472" s="63"/>
      <c r="X472" s="63"/>
      <c r="Y472" s="63"/>
      <c r="Z472" s="63"/>
      <c r="AA472" s="63"/>
      <c r="AB472" s="63"/>
      <c r="AC472" s="63"/>
      <c r="AD472" s="63"/>
      <c r="AE472" s="63"/>
      <c r="AF472" s="63"/>
      <c r="AG472" s="63"/>
    </row>
    <row r="473" spans="1:33" x14ac:dyDescent="0.25">
      <c r="A473" s="62"/>
      <c r="B473" s="63" t="s">
        <v>32</v>
      </c>
      <c r="C473" s="63"/>
      <c r="D473" s="64" t="s">
        <v>543</v>
      </c>
      <c r="E473" s="65">
        <v>453</v>
      </c>
      <c r="F473" s="66">
        <v>45012</v>
      </c>
      <c r="G473" s="66">
        <v>45169</v>
      </c>
      <c r="H473" s="67" t="s">
        <v>40</v>
      </c>
      <c r="I473" s="68" t="str">
        <f>_xlfn.IFNA(VLOOKUP($H473,[1]Répertoire!$A$2:$G$104,2,FALSE),"")</f>
        <v xml:space="preserve">Notre-Dame Enclos             </v>
      </c>
      <c r="J473" s="68" t="str">
        <f>_xlfn.IFNA(VLOOKUP($H473,[1]Répertoire!$A$2:$G$104,6,FALSE),"")</f>
        <v xml:space="preserve">ST OMER                   </v>
      </c>
      <c r="K473" s="68" t="str">
        <f>_xlfn.IFNA(VLOOKUP($H473,[1]Répertoire!$A$2:$G$104,7,FALSE),"")</f>
        <v>ce.0622584X@ac-lille.fr</v>
      </c>
      <c r="L473" s="69" t="s">
        <v>9</v>
      </c>
      <c r="M473" s="69" t="s">
        <v>57</v>
      </c>
      <c r="N473" s="69" t="e">
        <f t="shared" si="46"/>
        <v>#VALUE!</v>
      </c>
      <c r="O473" s="70">
        <f t="shared" ca="1" si="47"/>
        <v>0</v>
      </c>
      <c r="P473" s="71" t="str">
        <f t="shared" ca="1" si="48"/>
        <v>-</v>
      </c>
      <c r="Q473" s="71"/>
      <c r="R473" s="72" t="str">
        <f t="shared" si="49"/>
        <v>_03.jj-08.jj_2584X_Just</v>
      </c>
      <c r="S473" s="73">
        <v>45560</v>
      </c>
      <c r="T473" s="74"/>
      <c r="U473" s="75"/>
      <c r="V473" s="75"/>
      <c r="W473" s="63"/>
      <c r="X473" s="63"/>
      <c r="Y473" s="63"/>
      <c r="Z473" s="63"/>
      <c r="AA473" s="63"/>
      <c r="AB473" s="63"/>
      <c r="AC473" s="63"/>
      <c r="AD473" s="63"/>
      <c r="AE473" s="63"/>
      <c r="AF473" s="63"/>
      <c r="AG473" s="63"/>
    </row>
    <row r="474" spans="1:33" x14ac:dyDescent="0.25">
      <c r="A474" s="62"/>
      <c r="B474" s="63" t="s">
        <v>32</v>
      </c>
      <c r="C474" s="63"/>
      <c r="D474" s="64" t="s">
        <v>544</v>
      </c>
      <c r="E474" s="65">
        <v>454</v>
      </c>
      <c r="F474" s="66">
        <v>45012</v>
      </c>
      <c r="G474" s="66">
        <v>45169</v>
      </c>
      <c r="H474" s="67" t="s">
        <v>40</v>
      </c>
      <c r="I474" s="68" t="str">
        <f>_xlfn.IFNA(VLOOKUP($H474,[1]Répertoire!$A$2:$G$104,2,FALSE),"")</f>
        <v xml:space="preserve">Notre-Dame Enclos             </v>
      </c>
      <c r="J474" s="68" t="str">
        <f>_xlfn.IFNA(VLOOKUP($H474,[1]Répertoire!$A$2:$G$104,6,FALSE),"")</f>
        <v xml:space="preserve">ST OMER                   </v>
      </c>
      <c r="K474" s="68" t="str">
        <f>_xlfn.IFNA(VLOOKUP($H474,[1]Répertoire!$A$2:$G$104,7,FALSE),"")</f>
        <v>ce.0622584X@ac-lille.fr</v>
      </c>
      <c r="L474" s="69" t="s">
        <v>9</v>
      </c>
      <c r="M474" s="69" t="s">
        <v>57</v>
      </c>
      <c r="N474" s="69" t="e">
        <f t="shared" si="46"/>
        <v>#VALUE!</v>
      </c>
      <c r="O474" s="70">
        <f t="shared" ca="1" si="47"/>
        <v>0</v>
      </c>
      <c r="P474" s="71" t="str">
        <f t="shared" ca="1" si="48"/>
        <v>-</v>
      </c>
      <c r="Q474" s="71"/>
      <c r="R474" s="72" t="str">
        <f t="shared" si="49"/>
        <v>_03.jj-08.jj_2584X_Just1</v>
      </c>
      <c r="S474" s="73">
        <v>45561</v>
      </c>
      <c r="T474" s="74"/>
      <c r="U474" s="75"/>
      <c r="V474" s="75"/>
      <c r="W474" s="63"/>
      <c r="X474" s="63"/>
      <c r="Y474" s="63"/>
      <c r="Z474" s="63"/>
      <c r="AA474" s="63"/>
      <c r="AB474" s="63"/>
      <c r="AC474" s="63"/>
      <c r="AD474" s="63"/>
      <c r="AE474" s="63"/>
      <c r="AF474" s="63"/>
      <c r="AG474" s="63"/>
    </row>
    <row r="475" spans="1:33" x14ac:dyDescent="0.25">
      <c r="A475" s="62"/>
      <c r="B475" s="63" t="s">
        <v>32</v>
      </c>
      <c r="C475" s="63"/>
      <c r="D475" s="64" t="s">
        <v>545</v>
      </c>
      <c r="E475" s="65">
        <v>455</v>
      </c>
      <c r="F475" s="66">
        <v>45012</v>
      </c>
      <c r="G475" s="66">
        <v>45169</v>
      </c>
      <c r="H475" s="67" t="s">
        <v>40</v>
      </c>
      <c r="I475" s="68" t="str">
        <f>_xlfn.IFNA(VLOOKUP($H475,[1]Répertoire!$A$2:$G$104,2,FALSE),"")</f>
        <v xml:space="preserve">Notre-Dame Enclos             </v>
      </c>
      <c r="J475" s="68" t="str">
        <f>_xlfn.IFNA(VLOOKUP($H475,[1]Répertoire!$A$2:$G$104,6,FALSE),"")</f>
        <v xml:space="preserve">ST OMER                   </v>
      </c>
      <c r="K475" s="68" t="str">
        <f>_xlfn.IFNA(VLOOKUP($H475,[1]Répertoire!$A$2:$G$104,7,FALSE),"")</f>
        <v>ce.0622584X@ac-lille.fr</v>
      </c>
      <c r="L475" s="69" t="s">
        <v>9</v>
      </c>
      <c r="M475" s="69" t="s">
        <v>57</v>
      </c>
      <c r="N475" s="69" t="e">
        <f t="shared" si="46"/>
        <v>#VALUE!</v>
      </c>
      <c r="O475" s="70">
        <f t="shared" ca="1" si="47"/>
        <v>0</v>
      </c>
      <c r="P475" s="71" t="str">
        <f t="shared" ca="1" si="48"/>
        <v>-</v>
      </c>
      <c r="Q475" s="71"/>
      <c r="R475" s="72" t="str">
        <f t="shared" si="49"/>
        <v>_03.jj-08.jj_2584X_Just</v>
      </c>
      <c r="S475" s="73">
        <v>45562</v>
      </c>
      <c r="T475" s="74"/>
      <c r="U475" s="75"/>
      <c r="V475" s="75"/>
      <c r="W475" s="63"/>
      <c r="X475" s="63"/>
      <c r="Y475" s="63"/>
      <c r="Z475" s="63"/>
      <c r="AA475" s="63"/>
      <c r="AB475" s="63"/>
      <c r="AC475" s="63"/>
      <c r="AD475" s="63"/>
      <c r="AE475" s="63"/>
      <c r="AF475" s="63"/>
      <c r="AG475" s="63"/>
    </row>
    <row r="476" spans="1:33" x14ac:dyDescent="0.25">
      <c r="A476" s="62"/>
      <c r="B476" s="63" t="s">
        <v>32</v>
      </c>
      <c r="C476" s="63"/>
      <c r="D476" s="64" t="s">
        <v>546</v>
      </c>
      <c r="E476" s="65">
        <v>456</v>
      </c>
      <c r="F476" s="66">
        <v>45012</v>
      </c>
      <c r="G476" s="66">
        <v>45169</v>
      </c>
      <c r="H476" s="67" t="s">
        <v>40</v>
      </c>
      <c r="I476" s="68" t="str">
        <f>_xlfn.IFNA(VLOOKUP($H476,[1]Répertoire!$A$2:$G$104,2,FALSE),"")</f>
        <v xml:space="preserve">Notre-Dame Enclos             </v>
      </c>
      <c r="J476" s="68" t="str">
        <f>_xlfn.IFNA(VLOOKUP($H476,[1]Répertoire!$A$2:$G$104,6,FALSE),"")</f>
        <v xml:space="preserve">ST OMER                   </v>
      </c>
      <c r="K476" s="68" t="str">
        <f>_xlfn.IFNA(VLOOKUP($H476,[1]Répertoire!$A$2:$G$104,7,FALSE),"")</f>
        <v>ce.0622584X@ac-lille.fr</v>
      </c>
      <c r="L476" s="69" t="s">
        <v>9</v>
      </c>
      <c r="M476" s="69" t="s">
        <v>57</v>
      </c>
      <c r="N476" s="69" t="e">
        <f t="shared" si="46"/>
        <v>#VALUE!</v>
      </c>
      <c r="O476" s="70">
        <f t="shared" ca="1" si="47"/>
        <v>0</v>
      </c>
      <c r="P476" s="71" t="str">
        <f t="shared" ca="1" si="48"/>
        <v>-</v>
      </c>
      <c r="Q476" s="71"/>
      <c r="R476" s="72" t="str">
        <f t="shared" si="49"/>
        <v>_03.jj-08.jj_2584X_Just1</v>
      </c>
      <c r="S476" s="73">
        <v>45563</v>
      </c>
      <c r="T476" s="74"/>
      <c r="U476" s="75"/>
      <c r="V476" s="75"/>
      <c r="W476" s="63"/>
      <c r="X476" s="63"/>
      <c r="Y476" s="63"/>
      <c r="Z476" s="63"/>
      <c r="AA476" s="63"/>
      <c r="AB476" s="63"/>
      <c r="AC476" s="63"/>
      <c r="AD476" s="63"/>
      <c r="AE476" s="63"/>
      <c r="AF476" s="63"/>
      <c r="AG476" s="63"/>
    </row>
    <row r="477" spans="1:33" x14ac:dyDescent="0.25">
      <c r="A477" s="62"/>
      <c r="B477" s="63" t="s">
        <v>32</v>
      </c>
      <c r="C477" s="63"/>
      <c r="D477" s="64" t="s">
        <v>547</v>
      </c>
      <c r="E477" s="65">
        <v>457</v>
      </c>
      <c r="F477" s="66">
        <v>45012</v>
      </c>
      <c r="G477" s="66">
        <v>45169</v>
      </c>
      <c r="H477" s="67" t="s">
        <v>40</v>
      </c>
      <c r="I477" s="68" t="str">
        <f>_xlfn.IFNA(VLOOKUP($H477,[1]Répertoire!$A$2:$G$104,2,FALSE),"")</f>
        <v xml:space="preserve">Notre-Dame Enclos             </v>
      </c>
      <c r="J477" s="68" t="str">
        <f>_xlfn.IFNA(VLOOKUP($H477,[1]Répertoire!$A$2:$G$104,6,FALSE),"")</f>
        <v xml:space="preserve">ST OMER                   </v>
      </c>
      <c r="K477" s="68" t="str">
        <f>_xlfn.IFNA(VLOOKUP($H477,[1]Répertoire!$A$2:$G$104,7,FALSE),"")</f>
        <v>ce.0622584X@ac-lille.fr</v>
      </c>
      <c r="L477" s="69" t="s">
        <v>9</v>
      </c>
      <c r="M477" s="69" t="s">
        <v>57</v>
      </c>
      <c r="N477" s="69" t="e">
        <f t="shared" si="46"/>
        <v>#VALUE!</v>
      </c>
      <c r="O477" s="70">
        <f t="shared" ca="1" si="47"/>
        <v>0</v>
      </c>
      <c r="P477" s="71" t="str">
        <f t="shared" ca="1" si="48"/>
        <v>-</v>
      </c>
      <c r="Q477" s="71"/>
      <c r="R477" s="72" t="str">
        <f t="shared" si="49"/>
        <v>_03.jj-08.jj_2584X_Just</v>
      </c>
      <c r="S477" s="73">
        <v>45564</v>
      </c>
      <c r="T477" s="74"/>
      <c r="U477" s="75"/>
      <c r="V477" s="75"/>
      <c r="W477" s="63"/>
      <c r="X477" s="63"/>
      <c r="Y477" s="63"/>
      <c r="Z477" s="63"/>
      <c r="AA477" s="63"/>
      <c r="AB477" s="63"/>
      <c r="AC477" s="63"/>
      <c r="AD477" s="63"/>
      <c r="AE477" s="63"/>
      <c r="AF477" s="63"/>
      <c r="AG477" s="63"/>
    </row>
    <row r="478" spans="1:33" x14ac:dyDescent="0.25">
      <c r="A478" s="62"/>
      <c r="B478" s="63" t="s">
        <v>32</v>
      </c>
      <c r="C478" s="63"/>
      <c r="D478" s="64" t="s">
        <v>548</v>
      </c>
      <c r="E478" s="65">
        <v>458</v>
      </c>
      <c r="F478" s="66">
        <v>45012</v>
      </c>
      <c r="G478" s="66">
        <v>45169</v>
      </c>
      <c r="H478" s="67" t="s">
        <v>40</v>
      </c>
      <c r="I478" s="68" t="str">
        <f>_xlfn.IFNA(VLOOKUP($H478,[1]Répertoire!$A$2:$G$104,2,FALSE),"")</f>
        <v xml:space="preserve">Notre-Dame Enclos             </v>
      </c>
      <c r="J478" s="68" t="str">
        <f>_xlfn.IFNA(VLOOKUP($H478,[1]Répertoire!$A$2:$G$104,6,FALSE),"")</f>
        <v xml:space="preserve">ST OMER                   </v>
      </c>
      <c r="K478" s="68" t="str">
        <f>_xlfn.IFNA(VLOOKUP($H478,[1]Répertoire!$A$2:$G$104,7,FALSE),"")</f>
        <v>ce.0622584X@ac-lille.fr</v>
      </c>
      <c r="L478" s="69" t="s">
        <v>9</v>
      </c>
      <c r="M478" s="69" t="s">
        <v>57</v>
      </c>
      <c r="N478" s="69" t="e">
        <f t="shared" si="46"/>
        <v>#VALUE!</v>
      </c>
      <c r="O478" s="70">
        <f t="shared" ca="1" si="47"/>
        <v>0</v>
      </c>
      <c r="P478" s="71" t="str">
        <f t="shared" ca="1" si="48"/>
        <v>-</v>
      </c>
      <c r="Q478" s="71"/>
      <c r="R478" s="72" t="str">
        <f t="shared" si="49"/>
        <v>_03.jj-08.jj_2584X_Just1</v>
      </c>
      <c r="S478" s="73">
        <v>45565</v>
      </c>
      <c r="T478" s="74"/>
      <c r="U478" s="75"/>
      <c r="V478" s="75"/>
      <c r="W478" s="63"/>
      <c r="X478" s="63"/>
      <c r="Y478" s="63"/>
      <c r="Z478" s="63"/>
      <c r="AA478" s="63"/>
      <c r="AB478" s="63"/>
      <c r="AC478" s="63"/>
      <c r="AD478" s="63"/>
      <c r="AE478" s="63"/>
      <c r="AF478" s="63"/>
      <c r="AG478" s="63"/>
    </row>
    <row r="479" spans="1:33" x14ac:dyDescent="0.25">
      <c r="A479" s="62"/>
      <c r="B479" s="63" t="s">
        <v>32</v>
      </c>
      <c r="C479" s="63"/>
      <c r="D479" s="64" t="s">
        <v>549</v>
      </c>
      <c r="E479" s="65">
        <v>459</v>
      </c>
      <c r="F479" s="66">
        <v>45012</v>
      </c>
      <c r="G479" s="66">
        <v>45169</v>
      </c>
      <c r="H479" s="67" t="s">
        <v>40</v>
      </c>
      <c r="I479" s="68" t="str">
        <f>_xlfn.IFNA(VLOOKUP($H479,[1]Répertoire!$A$2:$G$104,2,FALSE),"")</f>
        <v xml:space="preserve">Notre-Dame Enclos             </v>
      </c>
      <c r="J479" s="68" t="str">
        <f>_xlfn.IFNA(VLOOKUP($H479,[1]Répertoire!$A$2:$G$104,6,FALSE),"")</f>
        <v xml:space="preserve">ST OMER                   </v>
      </c>
      <c r="K479" s="68" t="str">
        <f>_xlfn.IFNA(VLOOKUP($H479,[1]Répertoire!$A$2:$G$104,7,FALSE),"")</f>
        <v>ce.0622584X@ac-lille.fr</v>
      </c>
      <c r="L479" s="69" t="s">
        <v>9</v>
      </c>
      <c r="M479" s="69" t="s">
        <v>57</v>
      </c>
      <c r="N479" s="69" t="e">
        <f t="shared" si="46"/>
        <v>#VALUE!</v>
      </c>
      <c r="O479" s="70">
        <f t="shared" ca="1" si="47"/>
        <v>0</v>
      </c>
      <c r="P479" s="71" t="str">
        <f t="shared" ca="1" si="48"/>
        <v>-</v>
      </c>
      <c r="Q479" s="71"/>
      <c r="R479" s="72" t="str">
        <f t="shared" si="49"/>
        <v>_03.jj-08.jj_2584X_Just</v>
      </c>
      <c r="S479" s="73">
        <v>45566</v>
      </c>
      <c r="T479" s="74"/>
      <c r="U479" s="75"/>
      <c r="V479" s="75"/>
      <c r="W479" s="63"/>
      <c r="X479" s="63"/>
      <c r="Y479" s="63"/>
      <c r="Z479" s="63"/>
      <c r="AA479" s="63"/>
      <c r="AB479" s="63"/>
      <c r="AC479" s="63"/>
      <c r="AD479" s="63"/>
      <c r="AE479" s="63"/>
      <c r="AF479" s="63"/>
      <c r="AG479" s="63"/>
    </row>
    <row r="480" spans="1:33" x14ac:dyDescent="0.25">
      <c r="A480" s="62"/>
      <c r="B480" s="63" t="s">
        <v>32</v>
      </c>
      <c r="C480" s="63"/>
      <c r="D480" s="64" t="s">
        <v>550</v>
      </c>
      <c r="E480" s="65">
        <v>460</v>
      </c>
      <c r="F480" s="66">
        <v>45012</v>
      </c>
      <c r="G480" s="66">
        <v>45169</v>
      </c>
      <c r="H480" s="67" t="s">
        <v>40</v>
      </c>
      <c r="I480" s="68" t="str">
        <f>_xlfn.IFNA(VLOOKUP($H480,[1]Répertoire!$A$2:$G$104,2,FALSE),"")</f>
        <v xml:space="preserve">Notre-Dame Enclos             </v>
      </c>
      <c r="J480" s="68" t="str">
        <f>_xlfn.IFNA(VLOOKUP($H480,[1]Répertoire!$A$2:$G$104,6,FALSE),"")</f>
        <v xml:space="preserve">ST OMER                   </v>
      </c>
      <c r="K480" s="68" t="str">
        <f>_xlfn.IFNA(VLOOKUP($H480,[1]Répertoire!$A$2:$G$104,7,FALSE),"")</f>
        <v>ce.0622584X@ac-lille.fr</v>
      </c>
      <c r="L480" s="69" t="s">
        <v>9</v>
      </c>
      <c r="M480" s="69" t="s">
        <v>57</v>
      </c>
      <c r="N480" s="69" t="e">
        <f t="shared" si="46"/>
        <v>#VALUE!</v>
      </c>
      <c r="O480" s="70">
        <f t="shared" ca="1" si="47"/>
        <v>0</v>
      </c>
      <c r="P480" s="71" t="str">
        <f t="shared" ca="1" si="48"/>
        <v>-</v>
      </c>
      <c r="Q480" s="71"/>
      <c r="R480" s="72" t="str">
        <f t="shared" si="49"/>
        <v>_03.jj-08.jj_2584X_Just1</v>
      </c>
      <c r="S480" s="73">
        <v>45567</v>
      </c>
      <c r="T480" s="74"/>
      <c r="U480" s="75"/>
      <c r="V480" s="75"/>
      <c r="W480" s="63"/>
      <c r="X480" s="63"/>
      <c r="Y480" s="63"/>
      <c r="Z480" s="63"/>
      <c r="AA480" s="63"/>
      <c r="AB480" s="63"/>
      <c r="AC480" s="63"/>
      <c r="AD480" s="63"/>
      <c r="AE480" s="63"/>
      <c r="AF480" s="63"/>
      <c r="AG480" s="63"/>
    </row>
    <row r="481" spans="1:33" x14ac:dyDescent="0.25">
      <c r="A481" s="62"/>
      <c r="B481" s="63" t="s">
        <v>32</v>
      </c>
      <c r="C481" s="63"/>
      <c r="D481" s="64" t="s">
        <v>551</v>
      </c>
      <c r="E481" s="65">
        <v>461</v>
      </c>
      <c r="F481" s="66">
        <v>45012</v>
      </c>
      <c r="G481" s="66">
        <v>45169</v>
      </c>
      <c r="H481" s="67" t="s">
        <v>40</v>
      </c>
      <c r="I481" s="68" t="str">
        <f>_xlfn.IFNA(VLOOKUP($H481,[1]Répertoire!$A$2:$G$104,2,FALSE),"")</f>
        <v xml:space="preserve">Notre-Dame Enclos             </v>
      </c>
      <c r="J481" s="68" t="str">
        <f>_xlfn.IFNA(VLOOKUP($H481,[1]Répertoire!$A$2:$G$104,6,FALSE),"")</f>
        <v xml:space="preserve">ST OMER                   </v>
      </c>
      <c r="K481" s="68" t="str">
        <f>_xlfn.IFNA(VLOOKUP($H481,[1]Répertoire!$A$2:$G$104,7,FALSE),"")</f>
        <v>ce.0622584X@ac-lille.fr</v>
      </c>
      <c r="L481" s="69" t="s">
        <v>9</v>
      </c>
      <c r="M481" s="69" t="s">
        <v>57</v>
      </c>
      <c r="N481" s="69" t="e">
        <f t="shared" si="46"/>
        <v>#VALUE!</v>
      </c>
      <c r="O481" s="70">
        <f t="shared" ca="1" si="47"/>
        <v>0</v>
      </c>
      <c r="P481" s="71" t="str">
        <f t="shared" ca="1" si="48"/>
        <v>-</v>
      </c>
      <c r="Q481" s="71"/>
      <c r="R481" s="72" t="str">
        <f t="shared" si="49"/>
        <v>_03.jj-08.jj_2584X_Just</v>
      </c>
      <c r="S481" s="73">
        <v>45568</v>
      </c>
      <c r="T481" s="74"/>
      <c r="U481" s="75"/>
      <c r="V481" s="75"/>
      <c r="W481" s="63"/>
      <c r="X481" s="63"/>
      <c r="Y481" s="63"/>
      <c r="Z481" s="63"/>
      <c r="AA481" s="63"/>
      <c r="AB481" s="63"/>
      <c r="AC481" s="63"/>
      <c r="AD481" s="63"/>
      <c r="AE481" s="63"/>
      <c r="AF481" s="63"/>
      <c r="AG481" s="63"/>
    </row>
    <row r="482" spans="1:33" x14ac:dyDescent="0.25">
      <c r="A482" s="62"/>
      <c r="B482" s="63" t="s">
        <v>32</v>
      </c>
      <c r="C482" s="63"/>
      <c r="D482" s="64" t="s">
        <v>552</v>
      </c>
      <c r="E482" s="65">
        <v>462</v>
      </c>
      <c r="F482" s="66">
        <v>45012</v>
      </c>
      <c r="G482" s="66">
        <v>45169</v>
      </c>
      <c r="H482" s="67" t="s">
        <v>40</v>
      </c>
      <c r="I482" s="68" t="str">
        <f>_xlfn.IFNA(VLOOKUP($H482,[1]Répertoire!$A$2:$G$104,2,FALSE),"")</f>
        <v xml:space="preserve">Notre-Dame Enclos             </v>
      </c>
      <c r="J482" s="68" t="str">
        <f>_xlfn.IFNA(VLOOKUP($H482,[1]Répertoire!$A$2:$G$104,6,FALSE),"")</f>
        <v xml:space="preserve">ST OMER                   </v>
      </c>
      <c r="K482" s="68" t="str">
        <f>_xlfn.IFNA(VLOOKUP($H482,[1]Répertoire!$A$2:$G$104,7,FALSE),"")</f>
        <v>ce.0622584X@ac-lille.fr</v>
      </c>
      <c r="L482" s="69" t="s">
        <v>9</v>
      </c>
      <c r="M482" s="69" t="s">
        <v>57</v>
      </c>
      <c r="N482" s="69" t="e">
        <f t="shared" si="46"/>
        <v>#VALUE!</v>
      </c>
      <c r="O482" s="70">
        <f t="shared" ca="1" si="47"/>
        <v>0</v>
      </c>
      <c r="P482" s="71" t="str">
        <f t="shared" ca="1" si="48"/>
        <v>-</v>
      </c>
      <c r="Q482" s="71"/>
      <c r="R482" s="72" t="str">
        <f t="shared" si="49"/>
        <v>_03.jj-08.jj_2584X_Just1</v>
      </c>
      <c r="S482" s="73">
        <v>45569</v>
      </c>
      <c r="T482" s="74"/>
      <c r="U482" s="75"/>
      <c r="V482" s="75"/>
      <c r="W482" s="63"/>
      <c r="X482" s="63"/>
      <c r="Y482" s="63"/>
      <c r="Z482" s="63"/>
      <c r="AA482" s="63"/>
      <c r="AB482" s="63"/>
      <c r="AC482" s="63"/>
      <c r="AD482" s="63"/>
      <c r="AE482" s="63"/>
      <c r="AF482" s="63"/>
      <c r="AG482" s="63"/>
    </row>
    <row r="483" spans="1:33" x14ac:dyDescent="0.25">
      <c r="A483" s="62"/>
      <c r="B483" s="63" t="s">
        <v>32</v>
      </c>
      <c r="C483" s="63"/>
      <c r="D483" s="64" t="s">
        <v>553</v>
      </c>
      <c r="E483" s="65">
        <v>463</v>
      </c>
      <c r="F483" s="66">
        <v>45012</v>
      </c>
      <c r="G483" s="66">
        <v>45169</v>
      </c>
      <c r="H483" s="67" t="s">
        <v>40</v>
      </c>
      <c r="I483" s="68" t="str">
        <f>_xlfn.IFNA(VLOOKUP($H483,[1]Répertoire!$A$2:$G$104,2,FALSE),"")</f>
        <v xml:space="preserve">Notre-Dame Enclos             </v>
      </c>
      <c r="J483" s="68" t="str">
        <f>_xlfn.IFNA(VLOOKUP($H483,[1]Répertoire!$A$2:$G$104,6,FALSE),"")</f>
        <v xml:space="preserve">ST OMER                   </v>
      </c>
      <c r="K483" s="68" t="str">
        <f>_xlfn.IFNA(VLOOKUP($H483,[1]Répertoire!$A$2:$G$104,7,FALSE),"")</f>
        <v>ce.0622584X@ac-lille.fr</v>
      </c>
      <c r="L483" s="69" t="s">
        <v>9</v>
      </c>
      <c r="M483" s="69" t="s">
        <v>57</v>
      </c>
      <c r="N483" s="69" t="e">
        <f t="shared" si="46"/>
        <v>#VALUE!</v>
      </c>
      <c r="O483" s="70">
        <f t="shared" ca="1" si="47"/>
        <v>0</v>
      </c>
      <c r="P483" s="71" t="str">
        <f t="shared" ca="1" si="48"/>
        <v>-</v>
      </c>
      <c r="Q483" s="71"/>
      <c r="R483" s="72" t="str">
        <f t="shared" si="49"/>
        <v>_03.jj-08.jj_2584X_Just</v>
      </c>
      <c r="S483" s="73">
        <v>45570</v>
      </c>
      <c r="T483" s="74"/>
      <c r="U483" s="75"/>
      <c r="V483" s="75"/>
      <c r="W483" s="63"/>
      <c r="X483" s="63"/>
      <c r="Y483" s="63"/>
      <c r="Z483" s="63"/>
      <c r="AA483" s="63"/>
      <c r="AB483" s="63"/>
      <c r="AC483" s="63"/>
      <c r="AD483" s="63"/>
      <c r="AE483" s="63"/>
      <c r="AF483" s="63"/>
      <c r="AG483" s="63"/>
    </row>
    <row r="484" spans="1:33" x14ac:dyDescent="0.25">
      <c r="A484" s="62"/>
      <c r="B484" s="63" t="s">
        <v>32</v>
      </c>
      <c r="C484" s="63"/>
      <c r="D484" s="64" t="s">
        <v>554</v>
      </c>
      <c r="E484" s="65">
        <v>464</v>
      </c>
      <c r="F484" s="66">
        <v>45012</v>
      </c>
      <c r="G484" s="66">
        <v>45169</v>
      </c>
      <c r="H484" s="67" t="s">
        <v>40</v>
      </c>
      <c r="I484" s="68" t="str">
        <f>_xlfn.IFNA(VLOOKUP($H484,[1]Répertoire!$A$2:$G$104,2,FALSE),"")</f>
        <v xml:space="preserve">Notre-Dame Enclos             </v>
      </c>
      <c r="J484" s="68" t="str">
        <f>_xlfn.IFNA(VLOOKUP($H484,[1]Répertoire!$A$2:$G$104,6,FALSE),"")</f>
        <v xml:space="preserve">ST OMER                   </v>
      </c>
      <c r="K484" s="68" t="str">
        <f>_xlfn.IFNA(VLOOKUP($H484,[1]Répertoire!$A$2:$G$104,7,FALSE),"")</f>
        <v>ce.0622584X@ac-lille.fr</v>
      </c>
      <c r="L484" s="69" t="s">
        <v>9</v>
      </c>
      <c r="M484" s="69" t="s">
        <v>57</v>
      </c>
      <c r="N484" s="69" t="e">
        <f t="shared" si="46"/>
        <v>#VALUE!</v>
      </c>
      <c r="O484" s="70">
        <f t="shared" ca="1" si="47"/>
        <v>0</v>
      </c>
      <c r="P484" s="71" t="str">
        <f t="shared" ca="1" si="48"/>
        <v>-</v>
      </c>
      <c r="Q484" s="71"/>
      <c r="R484" s="72" t="str">
        <f t="shared" si="49"/>
        <v>_03.jj-08.jj_2584X_Just1</v>
      </c>
      <c r="S484" s="73">
        <v>45571</v>
      </c>
      <c r="T484" s="74"/>
      <c r="U484" s="75"/>
      <c r="V484" s="75"/>
      <c r="W484" s="63"/>
      <c r="X484" s="63"/>
      <c r="Y484" s="63"/>
      <c r="Z484" s="63"/>
      <c r="AA484" s="63"/>
      <c r="AB484" s="63"/>
      <c r="AC484" s="63"/>
      <c r="AD484" s="63"/>
      <c r="AE484" s="63"/>
      <c r="AF484" s="63"/>
      <c r="AG484" s="63"/>
    </row>
    <row r="485" spans="1:33" x14ac:dyDescent="0.25">
      <c r="A485" s="62"/>
      <c r="B485" s="63" t="s">
        <v>32</v>
      </c>
      <c r="C485" s="63"/>
      <c r="D485" s="64" t="s">
        <v>555</v>
      </c>
      <c r="E485" s="65">
        <v>465</v>
      </c>
      <c r="F485" s="66">
        <v>45012</v>
      </c>
      <c r="G485" s="66">
        <v>45169</v>
      </c>
      <c r="H485" s="67" t="s">
        <v>40</v>
      </c>
      <c r="I485" s="68" t="str">
        <f>_xlfn.IFNA(VLOOKUP($H485,[1]Répertoire!$A$2:$G$104,2,FALSE),"")</f>
        <v xml:space="preserve">Notre-Dame Enclos             </v>
      </c>
      <c r="J485" s="68" t="str">
        <f>_xlfn.IFNA(VLOOKUP($H485,[1]Répertoire!$A$2:$G$104,6,FALSE),"")</f>
        <v xml:space="preserve">ST OMER                   </v>
      </c>
      <c r="K485" s="68" t="str">
        <f>_xlfn.IFNA(VLOOKUP($H485,[1]Répertoire!$A$2:$G$104,7,FALSE),"")</f>
        <v>ce.0622584X@ac-lille.fr</v>
      </c>
      <c r="L485" s="69" t="s">
        <v>9</v>
      </c>
      <c r="M485" s="69" t="s">
        <v>57</v>
      </c>
      <c r="N485" s="69" t="e">
        <f t="shared" si="46"/>
        <v>#VALUE!</v>
      </c>
      <c r="O485" s="70">
        <f t="shared" ca="1" si="47"/>
        <v>0</v>
      </c>
      <c r="P485" s="71" t="str">
        <f t="shared" ca="1" si="48"/>
        <v>-</v>
      </c>
      <c r="Q485" s="71"/>
      <c r="R485" s="72" t="str">
        <f t="shared" si="49"/>
        <v>_03.jj-08.jj_2584X_Just</v>
      </c>
      <c r="S485" s="73">
        <v>45572</v>
      </c>
      <c r="T485" s="74"/>
      <c r="U485" s="75"/>
      <c r="V485" s="75"/>
      <c r="W485" s="63"/>
      <c r="X485" s="63"/>
      <c r="Y485" s="63"/>
      <c r="Z485" s="63"/>
      <c r="AA485" s="63"/>
      <c r="AB485" s="63"/>
      <c r="AC485" s="63"/>
      <c r="AD485" s="63"/>
      <c r="AE485" s="63"/>
      <c r="AF485" s="63"/>
      <c r="AG485" s="63"/>
    </row>
    <row r="486" spans="1:33" x14ac:dyDescent="0.25">
      <c r="A486" s="62"/>
      <c r="B486" s="63" t="s">
        <v>32</v>
      </c>
      <c r="C486" s="63"/>
      <c r="D486" s="64" t="s">
        <v>556</v>
      </c>
      <c r="E486" s="65">
        <v>466</v>
      </c>
      <c r="F486" s="66">
        <v>45012</v>
      </c>
      <c r="G486" s="66">
        <v>45169</v>
      </c>
      <c r="H486" s="67" t="s">
        <v>40</v>
      </c>
      <c r="I486" s="68" t="str">
        <f>_xlfn.IFNA(VLOOKUP($H486,[1]Répertoire!$A$2:$G$104,2,FALSE),"")</f>
        <v xml:space="preserve">Notre-Dame Enclos             </v>
      </c>
      <c r="J486" s="68" t="str">
        <f>_xlfn.IFNA(VLOOKUP($H486,[1]Répertoire!$A$2:$G$104,6,FALSE),"")</f>
        <v xml:space="preserve">ST OMER                   </v>
      </c>
      <c r="K486" s="68" t="str">
        <f>_xlfn.IFNA(VLOOKUP($H486,[1]Répertoire!$A$2:$G$104,7,FALSE),"")</f>
        <v>ce.0622584X@ac-lille.fr</v>
      </c>
      <c r="L486" s="69" t="s">
        <v>9</v>
      </c>
      <c r="M486" s="69" t="s">
        <v>57</v>
      </c>
      <c r="N486" s="69" t="e">
        <f t="shared" si="46"/>
        <v>#VALUE!</v>
      </c>
      <c r="O486" s="70">
        <f t="shared" ca="1" si="47"/>
        <v>0</v>
      </c>
      <c r="P486" s="71" t="str">
        <f t="shared" ca="1" si="48"/>
        <v>-</v>
      </c>
      <c r="Q486" s="71"/>
      <c r="R486" s="72" t="str">
        <f t="shared" si="49"/>
        <v>_03.jj-08.jj_2584X_Just1</v>
      </c>
      <c r="S486" s="73">
        <v>45573</v>
      </c>
      <c r="T486" s="74"/>
      <c r="U486" s="75"/>
      <c r="V486" s="75"/>
      <c r="W486" s="63"/>
      <c r="X486" s="63"/>
      <c r="Y486" s="63"/>
      <c r="Z486" s="63"/>
      <c r="AA486" s="63"/>
      <c r="AB486" s="63"/>
      <c r="AC486" s="63"/>
      <c r="AD486" s="63"/>
      <c r="AE486" s="63"/>
      <c r="AF486" s="63"/>
      <c r="AG486" s="63"/>
    </row>
    <row r="487" spans="1:33" x14ac:dyDescent="0.25">
      <c r="A487" s="62"/>
      <c r="B487" s="63" t="s">
        <v>32</v>
      </c>
      <c r="C487" s="63"/>
      <c r="D487" s="64" t="s">
        <v>557</v>
      </c>
      <c r="E487" s="65">
        <v>467</v>
      </c>
      <c r="F487" s="66">
        <v>45012</v>
      </c>
      <c r="G487" s="66">
        <v>45169</v>
      </c>
      <c r="H487" s="67" t="s">
        <v>40</v>
      </c>
      <c r="I487" s="68" t="str">
        <f>_xlfn.IFNA(VLOOKUP($H487,[1]Répertoire!$A$2:$G$104,2,FALSE),"")</f>
        <v xml:space="preserve">Notre-Dame Enclos             </v>
      </c>
      <c r="J487" s="68" t="str">
        <f>_xlfn.IFNA(VLOOKUP($H487,[1]Répertoire!$A$2:$G$104,6,FALSE),"")</f>
        <v xml:space="preserve">ST OMER                   </v>
      </c>
      <c r="K487" s="68" t="str">
        <f>_xlfn.IFNA(VLOOKUP($H487,[1]Répertoire!$A$2:$G$104,7,FALSE),"")</f>
        <v>ce.0622584X@ac-lille.fr</v>
      </c>
      <c r="L487" s="69" t="s">
        <v>9</v>
      </c>
      <c r="M487" s="69" t="s">
        <v>57</v>
      </c>
      <c r="N487" s="69" t="e">
        <f t="shared" si="46"/>
        <v>#VALUE!</v>
      </c>
      <c r="O487" s="70">
        <f t="shared" ca="1" si="47"/>
        <v>0</v>
      </c>
      <c r="P487" s="71" t="str">
        <f t="shared" ca="1" si="48"/>
        <v>-</v>
      </c>
      <c r="Q487" s="71"/>
      <c r="R487" s="72" t="str">
        <f t="shared" si="49"/>
        <v>_03.jj-08.jj_2584X_Just</v>
      </c>
      <c r="S487" s="73">
        <v>45574</v>
      </c>
      <c r="T487" s="74"/>
      <c r="U487" s="75"/>
      <c r="V487" s="75"/>
      <c r="W487" s="63"/>
      <c r="X487" s="63"/>
      <c r="Y487" s="63"/>
      <c r="Z487" s="63"/>
      <c r="AA487" s="63"/>
      <c r="AB487" s="63"/>
      <c r="AC487" s="63"/>
      <c r="AD487" s="63"/>
      <c r="AE487" s="63"/>
      <c r="AF487" s="63"/>
      <c r="AG487" s="63"/>
    </row>
    <row r="488" spans="1:33" x14ac:dyDescent="0.25">
      <c r="A488" s="62"/>
      <c r="B488" s="63" t="s">
        <v>32</v>
      </c>
      <c r="C488" s="63"/>
      <c r="D488" s="64" t="s">
        <v>558</v>
      </c>
      <c r="E488" s="65">
        <v>468</v>
      </c>
      <c r="F488" s="66">
        <v>45012</v>
      </c>
      <c r="G488" s="66">
        <v>45169</v>
      </c>
      <c r="H488" s="67" t="s">
        <v>40</v>
      </c>
      <c r="I488" s="68" t="str">
        <f>_xlfn.IFNA(VLOOKUP($H488,[1]Répertoire!$A$2:$G$104,2,FALSE),"")</f>
        <v xml:space="preserve">Notre-Dame Enclos             </v>
      </c>
      <c r="J488" s="68" t="str">
        <f>_xlfn.IFNA(VLOOKUP($H488,[1]Répertoire!$A$2:$G$104,6,FALSE),"")</f>
        <v xml:space="preserve">ST OMER                   </v>
      </c>
      <c r="K488" s="68" t="str">
        <f>_xlfn.IFNA(VLOOKUP($H488,[1]Répertoire!$A$2:$G$104,7,FALSE),"")</f>
        <v>ce.0622584X@ac-lille.fr</v>
      </c>
      <c r="L488" s="69" t="s">
        <v>9</v>
      </c>
      <c r="M488" s="69" t="s">
        <v>57</v>
      </c>
      <c r="N488" s="69" t="e">
        <f t="shared" si="46"/>
        <v>#VALUE!</v>
      </c>
      <c r="O488" s="70">
        <f t="shared" ca="1" si="47"/>
        <v>0</v>
      </c>
      <c r="P488" s="71" t="str">
        <f t="shared" ca="1" si="48"/>
        <v>-</v>
      </c>
      <c r="Q488" s="71"/>
      <c r="R488" s="72" t="str">
        <f t="shared" si="49"/>
        <v>_03.jj-08.jj_2584X_Just1</v>
      </c>
      <c r="S488" s="73">
        <v>45575</v>
      </c>
      <c r="T488" s="74"/>
      <c r="U488" s="75"/>
      <c r="V488" s="75"/>
      <c r="W488" s="63"/>
      <c r="X488" s="63"/>
      <c r="Y488" s="63"/>
      <c r="Z488" s="63"/>
      <c r="AA488" s="63"/>
      <c r="AB488" s="63"/>
      <c r="AC488" s="63"/>
      <c r="AD488" s="63"/>
      <c r="AE488" s="63"/>
      <c r="AF488" s="63"/>
      <c r="AG488" s="63"/>
    </row>
    <row r="489" spans="1:33" x14ac:dyDescent="0.25">
      <c r="A489" s="62"/>
      <c r="B489" s="63" t="s">
        <v>32</v>
      </c>
      <c r="C489" s="63"/>
      <c r="D489" s="64" t="s">
        <v>559</v>
      </c>
      <c r="E489" s="65">
        <v>469</v>
      </c>
      <c r="F489" s="66">
        <v>45012</v>
      </c>
      <c r="G489" s="66">
        <v>45169</v>
      </c>
      <c r="H489" s="67" t="s">
        <v>40</v>
      </c>
      <c r="I489" s="68" t="str">
        <f>_xlfn.IFNA(VLOOKUP($H489,[1]Répertoire!$A$2:$G$104,2,FALSE),"")</f>
        <v xml:space="preserve">Notre-Dame Enclos             </v>
      </c>
      <c r="J489" s="68" t="str">
        <f>_xlfn.IFNA(VLOOKUP($H489,[1]Répertoire!$A$2:$G$104,6,FALSE),"")</f>
        <v xml:space="preserve">ST OMER                   </v>
      </c>
      <c r="K489" s="68" t="str">
        <f>_xlfn.IFNA(VLOOKUP($H489,[1]Répertoire!$A$2:$G$104,7,FALSE),"")</f>
        <v>ce.0622584X@ac-lille.fr</v>
      </c>
      <c r="L489" s="69" t="s">
        <v>9</v>
      </c>
      <c r="M489" s="69" t="s">
        <v>57</v>
      </c>
      <c r="N489" s="69" t="e">
        <f t="shared" si="46"/>
        <v>#VALUE!</v>
      </c>
      <c r="O489" s="70">
        <f t="shared" ca="1" si="47"/>
        <v>0</v>
      </c>
      <c r="P489" s="71" t="str">
        <f t="shared" ca="1" si="48"/>
        <v>-</v>
      </c>
      <c r="Q489" s="71"/>
      <c r="R489" s="72" t="str">
        <f t="shared" si="49"/>
        <v>_03.jj-08.jj_2584X_Just</v>
      </c>
      <c r="S489" s="73">
        <v>45576</v>
      </c>
      <c r="T489" s="74"/>
      <c r="U489" s="75"/>
      <c r="V489" s="75"/>
      <c r="W489" s="63"/>
      <c r="X489" s="63"/>
      <c r="Y489" s="63"/>
      <c r="Z489" s="63"/>
      <c r="AA489" s="63"/>
      <c r="AB489" s="63"/>
      <c r="AC489" s="63"/>
      <c r="AD489" s="63"/>
      <c r="AE489" s="63"/>
      <c r="AF489" s="63"/>
      <c r="AG489" s="63"/>
    </row>
    <row r="490" spans="1:33" x14ac:dyDescent="0.25">
      <c r="A490" s="62"/>
      <c r="B490" s="63" t="s">
        <v>32</v>
      </c>
      <c r="C490" s="63"/>
      <c r="D490" s="64" t="s">
        <v>560</v>
      </c>
      <c r="E490" s="65">
        <v>470</v>
      </c>
      <c r="F490" s="66">
        <v>45012</v>
      </c>
      <c r="G490" s="66">
        <v>45169</v>
      </c>
      <c r="H490" s="67" t="s">
        <v>40</v>
      </c>
      <c r="I490" s="68" t="str">
        <f>_xlfn.IFNA(VLOOKUP($H490,[1]Répertoire!$A$2:$G$104,2,FALSE),"")</f>
        <v xml:space="preserve">Notre-Dame Enclos             </v>
      </c>
      <c r="J490" s="68" t="str">
        <f>_xlfn.IFNA(VLOOKUP($H490,[1]Répertoire!$A$2:$G$104,6,FALSE),"")</f>
        <v xml:space="preserve">ST OMER                   </v>
      </c>
      <c r="K490" s="68" t="str">
        <f>_xlfn.IFNA(VLOOKUP($H490,[1]Répertoire!$A$2:$G$104,7,FALSE),"")</f>
        <v>ce.0622584X@ac-lille.fr</v>
      </c>
      <c r="L490" s="69" t="s">
        <v>9</v>
      </c>
      <c r="M490" s="69" t="s">
        <v>57</v>
      </c>
      <c r="N490" s="69" t="e">
        <f t="shared" si="46"/>
        <v>#VALUE!</v>
      </c>
      <c r="O490" s="70">
        <f t="shared" ca="1" si="47"/>
        <v>0</v>
      </c>
      <c r="P490" s="71" t="str">
        <f t="shared" ca="1" si="48"/>
        <v>-</v>
      </c>
      <c r="Q490" s="71"/>
      <c r="R490" s="72" t="str">
        <f t="shared" si="49"/>
        <v>_03.jj-08.jj_2584X_Just1</v>
      </c>
      <c r="S490" s="73">
        <v>45577</v>
      </c>
      <c r="T490" s="74"/>
      <c r="U490" s="75"/>
      <c r="V490" s="75"/>
      <c r="W490" s="63"/>
      <c r="X490" s="63"/>
      <c r="Y490" s="63"/>
      <c r="Z490" s="63"/>
      <c r="AA490" s="63"/>
      <c r="AB490" s="63"/>
      <c r="AC490" s="63"/>
      <c r="AD490" s="63"/>
      <c r="AE490" s="63"/>
      <c r="AF490" s="63"/>
      <c r="AG490" s="63"/>
    </row>
    <row r="491" spans="1:33" x14ac:dyDescent="0.25">
      <c r="A491" s="62"/>
      <c r="B491" s="63" t="s">
        <v>32</v>
      </c>
      <c r="C491" s="63"/>
      <c r="D491" s="64" t="s">
        <v>561</v>
      </c>
      <c r="E491" s="65">
        <v>471</v>
      </c>
      <c r="F491" s="66">
        <v>45012</v>
      </c>
      <c r="G491" s="66">
        <v>45169</v>
      </c>
      <c r="H491" s="67" t="s">
        <v>40</v>
      </c>
      <c r="I491" s="68" t="str">
        <f>_xlfn.IFNA(VLOOKUP($H491,[1]Répertoire!$A$2:$G$104,2,FALSE),"")</f>
        <v xml:space="preserve">Notre-Dame Enclos             </v>
      </c>
      <c r="J491" s="68" t="str">
        <f>_xlfn.IFNA(VLOOKUP($H491,[1]Répertoire!$A$2:$G$104,6,FALSE),"")</f>
        <v xml:space="preserve">ST OMER                   </v>
      </c>
      <c r="K491" s="68" t="str">
        <f>_xlfn.IFNA(VLOOKUP($H491,[1]Répertoire!$A$2:$G$104,7,FALSE),"")</f>
        <v>ce.0622584X@ac-lille.fr</v>
      </c>
      <c r="L491" s="69" t="s">
        <v>9</v>
      </c>
      <c r="M491" s="69" t="s">
        <v>57</v>
      </c>
      <c r="N491" s="69" t="e">
        <f t="shared" si="46"/>
        <v>#VALUE!</v>
      </c>
      <c r="O491" s="70">
        <f t="shared" ca="1" si="47"/>
        <v>0</v>
      </c>
      <c r="P491" s="71" t="str">
        <f t="shared" ca="1" si="48"/>
        <v>-</v>
      </c>
      <c r="Q491" s="71"/>
      <c r="R491" s="72" t="str">
        <f t="shared" si="49"/>
        <v>_03.jj-08.jj_2584X_Just</v>
      </c>
      <c r="S491" s="73">
        <v>45578</v>
      </c>
      <c r="T491" s="74"/>
      <c r="U491" s="75"/>
      <c r="V491" s="75"/>
      <c r="W491" s="63"/>
      <c r="X491" s="63"/>
      <c r="Y491" s="63"/>
      <c r="Z491" s="63"/>
      <c r="AA491" s="63"/>
      <c r="AB491" s="63"/>
      <c r="AC491" s="63"/>
      <c r="AD491" s="63"/>
      <c r="AE491" s="63"/>
      <c r="AF491" s="63"/>
      <c r="AG491" s="63"/>
    </row>
    <row r="492" spans="1:33" x14ac:dyDescent="0.25">
      <c r="A492" s="62"/>
      <c r="B492" s="63" t="s">
        <v>32</v>
      </c>
      <c r="C492" s="63"/>
      <c r="D492" s="64" t="s">
        <v>562</v>
      </c>
      <c r="E492" s="65">
        <v>472</v>
      </c>
      <c r="F492" s="66">
        <v>45012</v>
      </c>
      <c r="G492" s="66">
        <v>45169</v>
      </c>
      <c r="H492" s="67" t="s">
        <v>40</v>
      </c>
      <c r="I492" s="68" t="str">
        <f>_xlfn.IFNA(VLOOKUP($H492,[1]Répertoire!$A$2:$G$104,2,FALSE),"")</f>
        <v xml:space="preserve">Notre-Dame Enclos             </v>
      </c>
      <c r="J492" s="68" t="str">
        <f>_xlfn.IFNA(VLOOKUP($H492,[1]Répertoire!$A$2:$G$104,6,FALSE),"")</f>
        <v xml:space="preserve">ST OMER                   </v>
      </c>
      <c r="K492" s="68" t="str">
        <f>_xlfn.IFNA(VLOOKUP($H492,[1]Répertoire!$A$2:$G$104,7,FALSE),"")</f>
        <v>ce.0622584X@ac-lille.fr</v>
      </c>
      <c r="L492" s="69" t="s">
        <v>9</v>
      </c>
      <c r="M492" s="69" t="s">
        <v>57</v>
      </c>
      <c r="N492" s="69" t="e">
        <f t="shared" si="46"/>
        <v>#VALUE!</v>
      </c>
      <c r="O492" s="70">
        <f t="shared" ca="1" si="47"/>
        <v>0</v>
      </c>
      <c r="P492" s="71" t="str">
        <f t="shared" ca="1" si="48"/>
        <v>-</v>
      </c>
      <c r="Q492" s="71"/>
      <c r="R492" s="72" t="str">
        <f t="shared" si="49"/>
        <v>_03.jj-08.jj_2584X_Just1</v>
      </c>
      <c r="S492" s="73">
        <v>45579</v>
      </c>
      <c r="T492" s="74"/>
      <c r="U492" s="75"/>
      <c r="V492" s="75"/>
      <c r="W492" s="63"/>
      <c r="X492" s="63"/>
      <c r="Y492" s="63"/>
      <c r="Z492" s="63"/>
      <c r="AA492" s="63"/>
      <c r="AB492" s="63"/>
      <c r="AC492" s="63"/>
      <c r="AD492" s="63"/>
      <c r="AE492" s="63"/>
      <c r="AF492" s="63"/>
      <c r="AG492" s="63"/>
    </row>
    <row r="493" spans="1:33" x14ac:dyDescent="0.25">
      <c r="A493" s="62"/>
      <c r="B493" s="63" t="s">
        <v>32</v>
      </c>
      <c r="C493" s="63"/>
      <c r="D493" s="64" t="s">
        <v>563</v>
      </c>
      <c r="E493" s="65">
        <v>473</v>
      </c>
      <c r="F493" s="66">
        <v>45012</v>
      </c>
      <c r="G493" s="66">
        <v>45169</v>
      </c>
      <c r="H493" s="67" t="s">
        <v>40</v>
      </c>
      <c r="I493" s="68" t="str">
        <f>_xlfn.IFNA(VLOOKUP($H493,[1]Répertoire!$A$2:$G$104,2,FALSE),"")</f>
        <v xml:space="preserve">Notre-Dame Enclos             </v>
      </c>
      <c r="J493" s="68" t="str">
        <f>_xlfn.IFNA(VLOOKUP($H493,[1]Répertoire!$A$2:$G$104,6,FALSE),"")</f>
        <v xml:space="preserve">ST OMER                   </v>
      </c>
      <c r="K493" s="68" t="str">
        <f>_xlfn.IFNA(VLOOKUP($H493,[1]Répertoire!$A$2:$G$104,7,FALSE),"")</f>
        <v>ce.0622584X@ac-lille.fr</v>
      </c>
      <c r="L493" s="69" t="s">
        <v>9</v>
      </c>
      <c r="M493" s="69" t="s">
        <v>57</v>
      </c>
      <c r="N493" s="69" t="e">
        <f t="shared" si="46"/>
        <v>#VALUE!</v>
      </c>
      <c r="O493" s="70">
        <f t="shared" ca="1" si="47"/>
        <v>0</v>
      </c>
      <c r="P493" s="71" t="str">
        <f t="shared" ca="1" si="48"/>
        <v>-</v>
      </c>
      <c r="Q493" s="71"/>
      <c r="R493" s="72" t="str">
        <f t="shared" si="49"/>
        <v>_03.jj-08.jj_2584X_Just</v>
      </c>
      <c r="S493" s="73">
        <v>45580</v>
      </c>
      <c r="T493" s="74"/>
      <c r="U493" s="75"/>
      <c r="V493" s="75"/>
      <c r="W493" s="63"/>
      <c r="X493" s="63"/>
      <c r="Y493" s="63"/>
      <c r="Z493" s="63"/>
      <c r="AA493" s="63"/>
      <c r="AB493" s="63"/>
      <c r="AC493" s="63"/>
      <c r="AD493" s="63"/>
      <c r="AE493" s="63"/>
      <c r="AF493" s="63"/>
      <c r="AG493" s="63"/>
    </row>
    <row r="494" spans="1:33" x14ac:dyDescent="0.25">
      <c r="A494" s="62"/>
      <c r="B494" s="63" t="s">
        <v>32</v>
      </c>
      <c r="C494" s="63"/>
      <c r="D494" s="64" t="s">
        <v>564</v>
      </c>
      <c r="E494" s="65">
        <v>474</v>
      </c>
      <c r="F494" s="66">
        <v>45012</v>
      </c>
      <c r="G494" s="66">
        <v>45169</v>
      </c>
      <c r="H494" s="67" t="s">
        <v>40</v>
      </c>
      <c r="I494" s="68" t="str">
        <f>_xlfn.IFNA(VLOOKUP($H494,[1]Répertoire!$A$2:$G$104,2,FALSE),"")</f>
        <v xml:space="preserve">Notre-Dame Enclos             </v>
      </c>
      <c r="J494" s="68" t="str">
        <f>_xlfn.IFNA(VLOOKUP($H494,[1]Répertoire!$A$2:$G$104,6,FALSE),"")</f>
        <v xml:space="preserve">ST OMER                   </v>
      </c>
      <c r="K494" s="68" t="str">
        <f>_xlfn.IFNA(VLOOKUP($H494,[1]Répertoire!$A$2:$G$104,7,FALSE),"")</f>
        <v>ce.0622584X@ac-lille.fr</v>
      </c>
      <c r="L494" s="69" t="s">
        <v>9</v>
      </c>
      <c r="M494" s="69" t="s">
        <v>57</v>
      </c>
      <c r="N494" s="69" t="e">
        <f t="shared" si="46"/>
        <v>#VALUE!</v>
      </c>
      <c r="O494" s="70">
        <f t="shared" ca="1" si="47"/>
        <v>0</v>
      </c>
      <c r="P494" s="71" t="str">
        <f t="shared" ca="1" si="48"/>
        <v>-</v>
      </c>
      <c r="Q494" s="71"/>
      <c r="R494" s="72" t="str">
        <f t="shared" si="49"/>
        <v>_03.jj-08.jj_2584X_Just1</v>
      </c>
      <c r="S494" s="73">
        <v>45581</v>
      </c>
      <c r="T494" s="74"/>
      <c r="U494" s="75"/>
      <c r="V494" s="75"/>
      <c r="W494" s="63"/>
      <c r="X494" s="63"/>
      <c r="Y494" s="63"/>
      <c r="Z494" s="63"/>
      <c r="AA494" s="63"/>
      <c r="AB494" s="63"/>
      <c r="AC494" s="63"/>
      <c r="AD494" s="63"/>
      <c r="AE494" s="63"/>
      <c r="AF494" s="63"/>
      <c r="AG494" s="63"/>
    </row>
    <row r="495" spans="1:33" x14ac:dyDescent="0.25">
      <c r="A495" s="62"/>
      <c r="B495" s="63" t="s">
        <v>32</v>
      </c>
      <c r="C495" s="63"/>
      <c r="D495" s="64" t="s">
        <v>565</v>
      </c>
      <c r="E495" s="65">
        <v>475</v>
      </c>
      <c r="F495" s="66">
        <v>45012</v>
      </c>
      <c r="G495" s="66">
        <v>45169</v>
      </c>
      <c r="H495" s="67" t="s">
        <v>40</v>
      </c>
      <c r="I495" s="68" t="str">
        <f>_xlfn.IFNA(VLOOKUP($H495,[1]Répertoire!$A$2:$G$104,2,FALSE),"")</f>
        <v xml:space="preserve">Notre-Dame Enclos             </v>
      </c>
      <c r="J495" s="68" t="str">
        <f>_xlfn.IFNA(VLOOKUP($H495,[1]Répertoire!$A$2:$G$104,6,FALSE),"")</f>
        <v xml:space="preserve">ST OMER                   </v>
      </c>
      <c r="K495" s="68" t="str">
        <f>_xlfn.IFNA(VLOOKUP($H495,[1]Répertoire!$A$2:$G$104,7,FALSE),"")</f>
        <v>ce.0622584X@ac-lille.fr</v>
      </c>
      <c r="L495" s="69" t="s">
        <v>9</v>
      </c>
      <c r="M495" s="69" t="s">
        <v>57</v>
      </c>
      <c r="N495" s="69" t="e">
        <f t="shared" si="46"/>
        <v>#VALUE!</v>
      </c>
      <c r="O495" s="70">
        <f t="shared" ca="1" si="47"/>
        <v>0</v>
      </c>
      <c r="P495" s="71" t="str">
        <f t="shared" ca="1" si="48"/>
        <v>-</v>
      </c>
      <c r="Q495" s="71"/>
      <c r="R495" s="72" t="str">
        <f t="shared" si="49"/>
        <v>_03.jj-08.jj_2584X_Just</v>
      </c>
      <c r="S495" s="73">
        <v>45582</v>
      </c>
      <c r="T495" s="74"/>
      <c r="U495" s="75"/>
      <c r="V495" s="75"/>
      <c r="W495" s="63"/>
      <c r="X495" s="63"/>
      <c r="Y495" s="63"/>
      <c r="Z495" s="63"/>
      <c r="AA495" s="63"/>
      <c r="AB495" s="63"/>
      <c r="AC495" s="63"/>
      <c r="AD495" s="63"/>
      <c r="AE495" s="63"/>
      <c r="AF495" s="63"/>
      <c r="AG495" s="63"/>
    </row>
    <row r="496" spans="1:33" x14ac:dyDescent="0.25">
      <c r="A496" s="62"/>
      <c r="B496" s="63" t="s">
        <v>32</v>
      </c>
      <c r="C496" s="63"/>
      <c r="D496" s="64" t="s">
        <v>566</v>
      </c>
      <c r="E496" s="65">
        <v>476</v>
      </c>
      <c r="F496" s="66">
        <v>45012</v>
      </c>
      <c r="G496" s="66">
        <v>45169</v>
      </c>
      <c r="H496" s="67" t="s">
        <v>40</v>
      </c>
      <c r="I496" s="68" t="str">
        <f>_xlfn.IFNA(VLOOKUP($H496,[1]Répertoire!$A$2:$G$104,2,FALSE),"")</f>
        <v xml:space="preserve">Notre-Dame Enclos             </v>
      </c>
      <c r="J496" s="68" t="str">
        <f>_xlfn.IFNA(VLOOKUP($H496,[1]Répertoire!$A$2:$G$104,6,FALSE),"")</f>
        <v xml:space="preserve">ST OMER                   </v>
      </c>
      <c r="K496" s="68" t="str">
        <f>_xlfn.IFNA(VLOOKUP($H496,[1]Répertoire!$A$2:$G$104,7,FALSE),"")</f>
        <v>ce.0622584X@ac-lille.fr</v>
      </c>
      <c r="L496" s="69" t="s">
        <v>9</v>
      </c>
      <c r="M496" s="69" t="s">
        <v>57</v>
      </c>
      <c r="N496" s="69" t="e">
        <f t="shared" si="46"/>
        <v>#VALUE!</v>
      </c>
      <c r="O496" s="70">
        <f t="shared" ca="1" si="47"/>
        <v>0</v>
      </c>
      <c r="P496" s="71" t="str">
        <f t="shared" ca="1" si="48"/>
        <v>-</v>
      </c>
      <c r="Q496" s="71"/>
      <c r="R496" s="72" t="str">
        <f t="shared" si="49"/>
        <v>_03.jj-08.jj_2584X_Just1</v>
      </c>
      <c r="S496" s="73">
        <v>45583</v>
      </c>
      <c r="T496" s="74"/>
      <c r="U496" s="75"/>
      <c r="V496" s="75"/>
      <c r="W496" s="63"/>
      <c r="X496" s="63"/>
      <c r="Y496" s="63"/>
      <c r="Z496" s="63"/>
      <c r="AA496" s="63"/>
      <c r="AB496" s="63"/>
      <c r="AC496" s="63"/>
      <c r="AD496" s="63"/>
      <c r="AE496" s="63"/>
      <c r="AF496" s="63"/>
      <c r="AG496" s="63"/>
    </row>
    <row r="497" spans="1:33" x14ac:dyDescent="0.25">
      <c r="A497" s="62"/>
      <c r="B497" s="63" t="s">
        <v>32</v>
      </c>
      <c r="C497" s="63"/>
      <c r="D497" s="64" t="s">
        <v>567</v>
      </c>
      <c r="E497" s="65">
        <v>477</v>
      </c>
      <c r="F497" s="66">
        <v>45012</v>
      </c>
      <c r="G497" s="66">
        <v>45169</v>
      </c>
      <c r="H497" s="67" t="s">
        <v>40</v>
      </c>
      <c r="I497" s="68" t="str">
        <f>_xlfn.IFNA(VLOOKUP($H497,[1]Répertoire!$A$2:$G$104,2,FALSE),"")</f>
        <v xml:space="preserve">Notre-Dame Enclos             </v>
      </c>
      <c r="J497" s="68" t="str">
        <f>_xlfn.IFNA(VLOOKUP($H497,[1]Répertoire!$A$2:$G$104,6,FALSE),"")</f>
        <v xml:space="preserve">ST OMER                   </v>
      </c>
      <c r="K497" s="68" t="str">
        <f>_xlfn.IFNA(VLOOKUP($H497,[1]Répertoire!$A$2:$G$104,7,FALSE),"")</f>
        <v>ce.0622584X@ac-lille.fr</v>
      </c>
      <c r="L497" s="69" t="s">
        <v>9</v>
      </c>
      <c r="M497" s="69" t="s">
        <v>57</v>
      </c>
      <c r="N497" s="69" t="e">
        <f t="shared" si="46"/>
        <v>#VALUE!</v>
      </c>
      <c r="O497" s="70">
        <f t="shared" ca="1" si="47"/>
        <v>0</v>
      </c>
      <c r="P497" s="71" t="str">
        <f t="shared" ca="1" si="48"/>
        <v>-</v>
      </c>
      <c r="Q497" s="71"/>
      <c r="R497" s="72" t="str">
        <f t="shared" si="49"/>
        <v>_03.jj-08.jj_2584X_Just</v>
      </c>
      <c r="S497" s="73">
        <v>45584</v>
      </c>
      <c r="T497" s="74"/>
      <c r="U497" s="75"/>
      <c r="V497" s="75"/>
      <c r="W497" s="63"/>
      <c r="X497" s="63"/>
      <c r="Y497" s="63"/>
      <c r="Z497" s="63"/>
      <c r="AA497" s="63"/>
      <c r="AB497" s="63"/>
      <c r="AC497" s="63"/>
      <c r="AD497" s="63"/>
      <c r="AE497" s="63"/>
      <c r="AF497" s="63"/>
      <c r="AG497" s="63"/>
    </row>
    <row r="498" spans="1:33" x14ac:dyDescent="0.25">
      <c r="A498" s="62"/>
      <c r="B498" s="63" t="s">
        <v>32</v>
      </c>
      <c r="C498" s="63"/>
      <c r="D498" s="64" t="s">
        <v>568</v>
      </c>
      <c r="E498" s="65">
        <v>478</v>
      </c>
      <c r="F498" s="66">
        <v>45012</v>
      </c>
      <c r="G498" s="66">
        <v>45169</v>
      </c>
      <c r="H498" s="67" t="s">
        <v>40</v>
      </c>
      <c r="I498" s="68" t="str">
        <f>_xlfn.IFNA(VLOOKUP($H498,[1]Répertoire!$A$2:$G$104,2,FALSE),"")</f>
        <v xml:space="preserve">Notre-Dame Enclos             </v>
      </c>
      <c r="J498" s="68" t="str">
        <f>_xlfn.IFNA(VLOOKUP($H498,[1]Répertoire!$A$2:$G$104,6,FALSE),"")</f>
        <v xml:space="preserve">ST OMER                   </v>
      </c>
      <c r="K498" s="68" t="str">
        <f>_xlfn.IFNA(VLOOKUP($H498,[1]Répertoire!$A$2:$G$104,7,FALSE),"")</f>
        <v>ce.0622584X@ac-lille.fr</v>
      </c>
      <c r="L498" s="69" t="s">
        <v>9</v>
      </c>
      <c r="M498" s="69" t="s">
        <v>57</v>
      </c>
      <c r="N498" s="69" t="e">
        <f t="shared" si="46"/>
        <v>#VALUE!</v>
      </c>
      <c r="O498" s="70">
        <f t="shared" ca="1" si="47"/>
        <v>0</v>
      </c>
      <c r="P498" s="71" t="str">
        <f t="shared" ca="1" si="48"/>
        <v>-</v>
      </c>
      <c r="Q498" s="71"/>
      <c r="R498" s="72" t="str">
        <f t="shared" si="49"/>
        <v>_03.jj-08.jj_2584X_Just1</v>
      </c>
      <c r="S498" s="73">
        <v>45585</v>
      </c>
      <c r="T498" s="74"/>
      <c r="U498" s="75"/>
      <c r="V498" s="75"/>
      <c r="W498" s="63"/>
      <c r="X498" s="63"/>
      <c r="Y498" s="63"/>
      <c r="Z498" s="63"/>
      <c r="AA498" s="63"/>
      <c r="AB498" s="63"/>
      <c r="AC498" s="63"/>
      <c r="AD498" s="63"/>
      <c r="AE498" s="63"/>
      <c r="AF498" s="63"/>
      <c r="AG498" s="63"/>
    </row>
    <row r="499" spans="1:33" x14ac:dyDescent="0.25">
      <c r="A499" s="62"/>
      <c r="B499" s="63" t="s">
        <v>32</v>
      </c>
      <c r="C499" s="63"/>
      <c r="D499" s="64" t="s">
        <v>569</v>
      </c>
      <c r="E499" s="65">
        <v>479</v>
      </c>
      <c r="F499" s="66">
        <v>45012</v>
      </c>
      <c r="G499" s="66">
        <v>45169</v>
      </c>
      <c r="H499" s="67" t="s">
        <v>40</v>
      </c>
      <c r="I499" s="68" t="str">
        <f>_xlfn.IFNA(VLOOKUP($H499,[1]Répertoire!$A$2:$G$104,2,FALSE),"")</f>
        <v xml:space="preserve">Notre-Dame Enclos             </v>
      </c>
      <c r="J499" s="68" t="str">
        <f>_xlfn.IFNA(VLOOKUP($H499,[1]Répertoire!$A$2:$G$104,6,FALSE),"")</f>
        <v xml:space="preserve">ST OMER                   </v>
      </c>
      <c r="K499" s="68" t="str">
        <f>_xlfn.IFNA(VLOOKUP($H499,[1]Répertoire!$A$2:$G$104,7,FALSE),"")</f>
        <v>ce.0622584X@ac-lille.fr</v>
      </c>
      <c r="L499" s="69" t="s">
        <v>9</v>
      </c>
      <c r="M499" s="69" t="s">
        <v>57</v>
      </c>
      <c r="N499" s="69" t="e">
        <f t="shared" si="46"/>
        <v>#VALUE!</v>
      </c>
      <c r="O499" s="70">
        <f t="shared" ca="1" si="47"/>
        <v>0</v>
      </c>
      <c r="P499" s="71" t="str">
        <f t="shared" ca="1" si="48"/>
        <v>-</v>
      </c>
      <c r="Q499" s="71"/>
      <c r="R499" s="72" t="str">
        <f t="shared" si="49"/>
        <v>_03.jj-08.jj_2584X_Just</v>
      </c>
      <c r="S499" s="73">
        <v>45586</v>
      </c>
      <c r="T499" s="74"/>
      <c r="U499" s="75"/>
      <c r="V499" s="75"/>
      <c r="W499" s="63"/>
      <c r="X499" s="63"/>
      <c r="Y499" s="63"/>
      <c r="Z499" s="63"/>
      <c r="AA499" s="63"/>
      <c r="AB499" s="63"/>
      <c r="AC499" s="63"/>
      <c r="AD499" s="63"/>
      <c r="AE499" s="63"/>
      <c r="AF499" s="63"/>
      <c r="AG499" s="63"/>
    </row>
    <row r="500" spans="1:33" x14ac:dyDescent="0.25">
      <c r="A500" s="62"/>
      <c r="B500" s="63" t="s">
        <v>32</v>
      </c>
      <c r="C500" s="63"/>
      <c r="D500" s="64" t="s">
        <v>570</v>
      </c>
      <c r="E500" s="65">
        <v>480</v>
      </c>
      <c r="F500" s="66">
        <v>45012</v>
      </c>
      <c r="G500" s="66">
        <v>45169</v>
      </c>
      <c r="H500" s="67" t="s">
        <v>40</v>
      </c>
      <c r="I500" s="68" t="str">
        <f>_xlfn.IFNA(VLOOKUP($H500,[1]Répertoire!$A$2:$G$104,2,FALSE),"")</f>
        <v xml:space="preserve">Notre-Dame Enclos             </v>
      </c>
      <c r="J500" s="68" t="str">
        <f>_xlfn.IFNA(VLOOKUP($H500,[1]Répertoire!$A$2:$G$104,6,FALSE),"")</f>
        <v xml:space="preserve">ST OMER                   </v>
      </c>
      <c r="K500" s="68" t="str">
        <f>_xlfn.IFNA(VLOOKUP($H500,[1]Répertoire!$A$2:$G$104,7,FALSE),"")</f>
        <v>ce.0622584X@ac-lille.fr</v>
      </c>
      <c r="L500" s="69" t="s">
        <v>9</v>
      </c>
      <c r="M500" s="69" t="s">
        <v>57</v>
      </c>
      <c r="N500" s="69" t="e">
        <f t="shared" si="46"/>
        <v>#VALUE!</v>
      </c>
      <c r="O500" s="70">
        <f t="shared" ca="1" si="47"/>
        <v>0</v>
      </c>
      <c r="P500" s="71" t="str">
        <f t="shared" ca="1" si="48"/>
        <v>-</v>
      </c>
      <c r="Q500" s="71"/>
      <c r="R500" s="72" t="str">
        <f t="shared" si="49"/>
        <v>_03.jj-08.jj_2584X_Just1</v>
      </c>
      <c r="S500" s="73">
        <v>45587</v>
      </c>
      <c r="T500" s="74"/>
      <c r="U500" s="75"/>
      <c r="V500" s="75"/>
      <c r="W500" s="63"/>
      <c r="X500" s="63"/>
      <c r="Y500" s="63"/>
      <c r="Z500" s="63"/>
      <c r="AA500" s="63"/>
      <c r="AB500" s="63"/>
      <c r="AC500" s="63"/>
      <c r="AD500" s="63"/>
      <c r="AE500" s="63"/>
      <c r="AF500" s="63"/>
      <c r="AG500" s="63"/>
    </row>
    <row r="501" spans="1:33" x14ac:dyDescent="0.25">
      <c r="A501" s="62"/>
      <c r="B501" s="63" t="s">
        <v>32</v>
      </c>
      <c r="C501" s="63"/>
      <c r="D501" s="64" t="s">
        <v>571</v>
      </c>
      <c r="E501" s="65">
        <v>481</v>
      </c>
      <c r="F501" s="66">
        <v>45012</v>
      </c>
      <c r="G501" s="66">
        <v>45169</v>
      </c>
      <c r="H501" s="67" t="s">
        <v>40</v>
      </c>
      <c r="I501" s="68" t="str">
        <f>_xlfn.IFNA(VLOOKUP($H501,[1]Répertoire!$A$2:$G$104,2,FALSE),"")</f>
        <v xml:space="preserve">Notre-Dame Enclos             </v>
      </c>
      <c r="J501" s="68" t="str">
        <f>_xlfn.IFNA(VLOOKUP($H501,[1]Répertoire!$A$2:$G$104,6,FALSE),"")</f>
        <v xml:space="preserve">ST OMER                   </v>
      </c>
      <c r="K501" s="68" t="str">
        <f>_xlfn.IFNA(VLOOKUP($H501,[1]Répertoire!$A$2:$G$104,7,FALSE),"")</f>
        <v>ce.0622584X@ac-lille.fr</v>
      </c>
      <c r="L501" s="69" t="s">
        <v>9</v>
      </c>
      <c r="M501" s="69" t="s">
        <v>57</v>
      </c>
      <c r="N501" s="69" t="e">
        <f t="shared" si="46"/>
        <v>#VALUE!</v>
      </c>
      <c r="O501" s="70">
        <f t="shared" ca="1" si="47"/>
        <v>0</v>
      </c>
      <c r="P501" s="71" t="str">
        <f t="shared" ca="1" si="48"/>
        <v>-</v>
      </c>
      <c r="Q501" s="71"/>
      <c r="R501" s="72" t="str">
        <f t="shared" si="49"/>
        <v>_03.jj-08.jj_2584X_Just</v>
      </c>
      <c r="S501" s="73">
        <v>45588</v>
      </c>
      <c r="T501" s="74"/>
      <c r="U501" s="75"/>
      <c r="V501" s="75"/>
      <c r="W501" s="63"/>
      <c r="X501" s="63"/>
      <c r="Y501" s="63"/>
      <c r="Z501" s="63"/>
      <c r="AA501" s="63"/>
      <c r="AB501" s="63"/>
      <c r="AC501" s="63"/>
      <c r="AD501" s="63"/>
      <c r="AE501" s="63"/>
      <c r="AF501" s="63"/>
      <c r="AG501" s="63"/>
    </row>
    <row r="502" spans="1:33" x14ac:dyDescent="0.25">
      <c r="A502" s="62"/>
      <c r="B502" s="63" t="s">
        <v>32</v>
      </c>
      <c r="C502" s="63"/>
      <c r="D502" s="64" t="s">
        <v>572</v>
      </c>
      <c r="E502" s="65">
        <v>482</v>
      </c>
      <c r="F502" s="66">
        <v>45012</v>
      </c>
      <c r="G502" s="66">
        <v>45169</v>
      </c>
      <c r="H502" s="67" t="s">
        <v>40</v>
      </c>
      <c r="I502" s="68" t="str">
        <f>_xlfn.IFNA(VLOOKUP($H502,[1]Répertoire!$A$2:$G$104,2,FALSE),"")</f>
        <v xml:space="preserve">Notre-Dame Enclos             </v>
      </c>
      <c r="J502" s="68" t="str">
        <f>_xlfn.IFNA(VLOOKUP($H502,[1]Répertoire!$A$2:$G$104,6,FALSE),"")</f>
        <v xml:space="preserve">ST OMER                   </v>
      </c>
      <c r="K502" s="68" t="str">
        <f>_xlfn.IFNA(VLOOKUP($H502,[1]Répertoire!$A$2:$G$104,7,FALSE),"")</f>
        <v>ce.0622584X@ac-lille.fr</v>
      </c>
      <c r="L502" s="69" t="s">
        <v>9</v>
      </c>
      <c r="M502" s="69" t="s">
        <v>57</v>
      </c>
      <c r="N502" s="69" t="e">
        <f t="shared" si="46"/>
        <v>#VALUE!</v>
      </c>
      <c r="O502" s="70">
        <f t="shared" ca="1" si="47"/>
        <v>0</v>
      </c>
      <c r="P502" s="71" t="str">
        <f t="shared" ca="1" si="48"/>
        <v>-</v>
      </c>
      <c r="Q502" s="71"/>
      <c r="R502" s="72" t="str">
        <f t="shared" si="49"/>
        <v>_03.jj-08.jj_2584X_Just1</v>
      </c>
      <c r="S502" s="73">
        <v>45589</v>
      </c>
      <c r="T502" s="74"/>
      <c r="U502" s="75"/>
      <c r="V502" s="75"/>
      <c r="W502" s="63"/>
      <c r="X502" s="63"/>
      <c r="Y502" s="63"/>
      <c r="Z502" s="63"/>
      <c r="AA502" s="63"/>
      <c r="AB502" s="63"/>
      <c r="AC502" s="63"/>
      <c r="AD502" s="63"/>
      <c r="AE502" s="63"/>
      <c r="AF502" s="63"/>
      <c r="AG502" s="63"/>
    </row>
    <row r="503" spans="1:33" x14ac:dyDescent="0.25">
      <c r="A503" s="62"/>
      <c r="B503" s="63" t="s">
        <v>32</v>
      </c>
      <c r="C503" s="63"/>
      <c r="D503" s="64" t="s">
        <v>573</v>
      </c>
      <c r="E503" s="65">
        <v>483</v>
      </c>
      <c r="F503" s="66">
        <v>45012</v>
      </c>
      <c r="G503" s="66">
        <v>45169</v>
      </c>
      <c r="H503" s="67" t="s">
        <v>40</v>
      </c>
      <c r="I503" s="68" t="str">
        <f>_xlfn.IFNA(VLOOKUP($H503,[1]Répertoire!$A$2:$G$104,2,FALSE),"")</f>
        <v xml:space="preserve">Notre-Dame Enclos             </v>
      </c>
      <c r="J503" s="68" t="str">
        <f>_xlfn.IFNA(VLOOKUP($H503,[1]Répertoire!$A$2:$G$104,6,FALSE),"")</f>
        <v xml:space="preserve">ST OMER                   </v>
      </c>
      <c r="K503" s="68" t="str">
        <f>_xlfn.IFNA(VLOOKUP($H503,[1]Répertoire!$A$2:$G$104,7,FALSE),"")</f>
        <v>ce.0622584X@ac-lille.fr</v>
      </c>
      <c r="L503" s="69" t="s">
        <v>9</v>
      </c>
      <c r="M503" s="69" t="s">
        <v>57</v>
      </c>
      <c r="N503" s="69" t="e">
        <f t="shared" si="46"/>
        <v>#VALUE!</v>
      </c>
      <c r="O503" s="70">
        <f t="shared" ca="1" si="47"/>
        <v>0</v>
      </c>
      <c r="P503" s="71" t="str">
        <f t="shared" ca="1" si="48"/>
        <v>-</v>
      </c>
      <c r="Q503" s="71"/>
      <c r="R503" s="72" t="str">
        <f t="shared" si="49"/>
        <v>_03.jj-08.jj_2584X_Just</v>
      </c>
      <c r="S503" s="73">
        <v>45590</v>
      </c>
      <c r="T503" s="74"/>
      <c r="U503" s="75"/>
      <c r="V503" s="75"/>
      <c r="W503" s="63"/>
      <c r="X503" s="63"/>
      <c r="Y503" s="63"/>
      <c r="Z503" s="63"/>
      <c r="AA503" s="63"/>
      <c r="AB503" s="63"/>
      <c r="AC503" s="63"/>
      <c r="AD503" s="63"/>
      <c r="AE503" s="63"/>
      <c r="AF503" s="63"/>
      <c r="AG503" s="63"/>
    </row>
    <row r="504" spans="1:33" x14ac:dyDescent="0.25">
      <c r="A504" s="62"/>
      <c r="B504" s="63" t="s">
        <v>32</v>
      </c>
      <c r="C504" s="63"/>
      <c r="D504" s="64" t="s">
        <v>574</v>
      </c>
      <c r="E504" s="65">
        <v>484</v>
      </c>
      <c r="F504" s="66">
        <v>45012</v>
      </c>
      <c r="G504" s="66">
        <v>45169</v>
      </c>
      <c r="H504" s="67" t="s">
        <v>40</v>
      </c>
      <c r="I504" s="68" t="str">
        <f>_xlfn.IFNA(VLOOKUP($H504,[1]Répertoire!$A$2:$G$104,2,FALSE),"")</f>
        <v xml:space="preserve">Notre-Dame Enclos             </v>
      </c>
      <c r="J504" s="68" t="str">
        <f>_xlfn.IFNA(VLOOKUP($H504,[1]Répertoire!$A$2:$G$104,6,FALSE),"")</f>
        <v xml:space="preserve">ST OMER                   </v>
      </c>
      <c r="K504" s="68" t="str">
        <f>_xlfn.IFNA(VLOOKUP($H504,[1]Répertoire!$A$2:$G$104,7,FALSE),"")</f>
        <v>ce.0622584X@ac-lille.fr</v>
      </c>
      <c r="L504" s="69" t="s">
        <v>9</v>
      </c>
      <c r="M504" s="69" t="s">
        <v>57</v>
      </c>
      <c r="N504" s="69" t="e">
        <f t="shared" si="46"/>
        <v>#VALUE!</v>
      </c>
      <c r="O504" s="70">
        <f t="shared" ca="1" si="47"/>
        <v>0</v>
      </c>
      <c r="P504" s="71" t="str">
        <f t="shared" ca="1" si="48"/>
        <v>-</v>
      </c>
      <c r="Q504" s="71"/>
      <c r="R504" s="72" t="str">
        <f t="shared" si="49"/>
        <v>_03.jj-08.jj_2584X_Just1</v>
      </c>
      <c r="S504" s="73">
        <v>45591</v>
      </c>
      <c r="T504" s="74"/>
      <c r="U504" s="75"/>
      <c r="V504" s="75"/>
      <c r="W504" s="63"/>
      <c r="X504" s="63"/>
      <c r="Y504" s="63"/>
      <c r="Z504" s="63"/>
      <c r="AA504" s="63"/>
      <c r="AB504" s="63"/>
      <c r="AC504" s="63"/>
      <c r="AD504" s="63"/>
      <c r="AE504" s="63"/>
      <c r="AF504" s="63"/>
      <c r="AG504" s="63"/>
    </row>
    <row r="505" spans="1:33" x14ac:dyDescent="0.25">
      <c r="A505" s="62"/>
      <c r="B505" s="63" t="s">
        <v>32</v>
      </c>
      <c r="C505" s="63"/>
      <c r="D505" s="64" t="s">
        <v>575</v>
      </c>
      <c r="E505" s="65">
        <v>485</v>
      </c>
      <c r="F505" s="66">
        <v>45012</v>
      </c>
      <c r="G505" s="66">
        <v>45169</v>
      </c>
      <c r="H505" s="67" t="s">
        <v>40</v>
      </c>
      <c r="I505" s="68" t="str">
        <f>_xlfn.IFNA(VLOOKUP($H505,[1]Répertoire!$A$2:$G$104,2,FALSE),"")</f>
        <v xml:space="preserve">Notre-Dame Enclos             </v>
      </c>
      <c r="J505" s="68" t="str">
        <f>_xlfn.IFNA(VLOOKUP($H505,[1]Répertoire!$A$2:$G$104,6,FALSE),"")</f>
        <v xml:space="preserve">ST OMER                   </v>
      </c>
      <c r="K505" s="68" t="str">
        <f>_xlfn.IFNA(VLOOKUP($H505,[1]Répertoire!$A$2:$G$104,7,FALSE),"")</f>
        <v>ce.0622584X@ac-lille.fr</v>
      </c>
      <c r="L505" s="69" t="s">
        <v>9</v>
      </c>
      <c r="M505" s="69" t="s">
        <v>57</v>
      </c>
      <c r="N505" s="69" t="e">
        <f t="shared" si="46"/>
        <v>#VALUE!</v>
      </c>
      <c r="O505" s="70">
        <f t="shared" ca="1" si="47"/>
        <v>0</v>
      </c>
      <c r="P505" s="71" t="str">
        <f t="shared" ca="1" si="48"/>
        <v>-</v>
      </c>
      <c r="Q505" s="71"/>
      <c r="R505" s="72" t="str">
        <f t="shared" si="49"/>
        <v>_03.jj-08.jj_2584X_Just</v>
      </c>
      <c r="S505" s="73">
        <v>45592</v>
      </c>
      <c r="T505" s="74"/>
      <c r="U505" s="75"/>
      <c r="V505" s="75"/>
      <c r="W505" s="63"/>
      <c r="X505" s="63"/>
      <c r="Y505" s="63"/>
      <c r="Z505" s="63"/>
      <c r="AA505" s="63"/>
      <c r="AB505" s="63"/>
      <c r="AC505" s="63"/>
      <c r="AD505" s="63"/>
      <c r="AE505" s="63"/>
      <c r="AF505" s="63"/>
      <c r="AG505" s="63"/>
    </row>
    <row r="506" spans="1:33" x14ac:dyDescent="0.25">
      <c r="A506" s="62"/>
      <c r="B506" s="63" t="s">
        <v>32</v>
      </c>
      <c r="C506" s="63"/>
      <c r="D506" s="64" t="s">
        <v>576</v>
      </c>
      <c r="E506" s="65">
        <v>486</v>
      </c>
      <c r="F506" s="66">
        <v>45012</v>
      </c>
      <c r="G506" s="66">
        <v>45169</v>
      </c>
      <c r="H506" s="67" t="s">
        <v>40</v>
      </c>
      <c r="I506" s="68" t="str">
        <f>_xlfn.IFNA(VLOOKUP($H506,[1]Répertoire!$A$2:$G$104,2,FALSE),"")</f>
        <v xml:space="preserve">Notre-Dame Enclos             </v>
      </c>
      <c r="J506" s="68" t="str">
        <f>_xlfn.IFNA(VLOOKUP($H506,[1]Répertoire!$A$2:$G$104,6,FALSE),"")</f>
        <v xml:space="preserve">ST OMER                   </v>
      </c>
      <c r="K506" s="68" t="str">
        <f>_xlfn.IFNA(VLOOKUP($H506,[1]Répertoire!$A$2:$G$104,7,FALSE),"")</f>
        <v>ce.0622584X@ac-lille.fr</v>
      </c>
      <c r="L506" s="69" t="s">
        <v>9</v>
      </c>
      <c r="M506" s="69" t="s">
        <v>57</v>
      </c>
      <c r="N506" s="69" t="e">
        <f t="shared" si="46"/>
        <v>#VALUE!</v>
      </c>
      <c r="O506" s="70">
        <f t="shared" ca="1" si="47"/>
        <v>0</v>
      </c>
      <c r="P506" s="71" t="str">
        <f t="shared" ca="1" si="48"/>
        <v>-</v>
      </c>
      <c r="Q506" s="71"/>
      <c r="R506" s="72" t="str">
        <f t="shared" si="49"/>
        <v>_03.jj-08.jj_2584X_Just1</v>
      </c>
      <c r="S506" s="73">
        <v>45593</v>
      </c>
      <c r="T506" s="74"/>
      <c r="U506" s="75"/>
      <c r="V506" s="75"/>
      <c r="W506" s="63"/>
      <c r="X506" s="63"/>
      <c r="Y506" s="63"/>
      <c r="Z506" s="63"/>
      <c r="AA506" s="63"/>
      <c r="AB506" s="63"/>
      <c r="AC506" s="63"/>
      <c r="AD506" s="63"/>
      <c r="AE506" s="63"/>
      <c r="AF506" s="63"/>
      <c r="AG506" s="63"/>
    </row>
    <row r="507" spans="1:33" x14ac:dyDescent="0.25">
      <c r="A507" s="62"/>
      <c r="B507" s="63" t="s">
        <v>32</v>
      </c>
      <c r="C507" s="63"/>
      <c r="D507" s="64" t="s">
        <v>577</v>
      </c>
      <c r="E507" s="65">
        <v>487</v>
      </c>
      <c r="F507" s="66">
        <v>45012</v>
      </c>
      <c r="G507" s="66">
        <v>45169</v>
      </c>
      <c r="H507" s="67" t="s">
        <v>40</v>
      </c>
      <c r="I507" s="68" t="str">
        <f>_xlfn.IFNA(VLOOKUP($H507,[1]Répertoire!$A$2:$G$104,2,FALSE),"")</f>
        <v xml:space="preserve">Notre-Dame Enclos             </v>
      </c>
      <c r="J507" s="68" t="str">
        <f>_xlfn.IFNA(VLOOKUP($H507,[1]Répertoire!$A$2:$G$104,6,FALSE),"")</f>
        <v xml:space="preserve">ST OMER                   </v>
      </c>
      <c r="K507" s="68" t="str">
        <f>_xlfn.IFNA(VLOOKUP($H507,[1]Répertoire!$A$2:$G$104,7,FALSE),"")</f>
        <v>ce.0622584X@ac-lille.fr</v>
      </c>
      <c r="L507" s="69" t="s">
        <v>9</v>
      </c>
      <c r="M507" s="69" t="s">
        <v>57</v>
      </c>
      <c r="N507" s="69" t="e">
        <f t="shared" si="46"/>
        <v>#VALUE!</v>
      </c>
      <c r="O507" s="70">
        <f t="shared" ca="1" si="47"/>
        <v>0</v>
      </c>
      <c r="P507" s="71" t="str">
        <f t="shared" ca="1" si="48"/>
        <v>-</v>
      </c>
      <c r="Q507" s="71"/>
      <c r="R507" s="72" t="str">
        <f t="shared" si="49"/>
        <v>_03.jj-08.jj_2584X_Just</v>
      </c>
      <c r="S507" s="73">
        <v>45594</v>
      </c>
      <c r="T507" s="74"/>
      <c r="U507" s="75"/>
      <c r="V507" s="75"/>
      <c r="W507" s="63"/>
      <c r="X507" s="63"/>
      <c r="Y507" s="63"/>
      <c r="Z507" s="63"/>
      <c r="AA507" s="63"/>
      <c r="AB507" s="63"/>
      <c r="AC507" s="63"/>
      <c r="AD507" s="63"/>
      <c r="AE507" s="63"/>
      <c r="AF507" s="63"/>
      <c r="AG507" s="63"/>
    </row>
    <row r="508" spans="1:33" x14ac:dyDescent="0.25">
      <c r="A508" s="62"/>
      <c r="B508" s="63" t="s">
        <v>32</v>
      </c>
      <c r="C508" s="63"/>
      <c r="D508" s="64" t="s">
        <v>578</v>
      </c>
      <c r="E508" s="65">
        <v>488</v>
      </c>
      <c r="F508" s="66">
        <v>45012</v>
      </c>
      <c r="G508" s="66">
        <v>45169</v>
      </c>
      <c r="H508" s="67" t="s">
        <v>40</v>
      </c>
      <c r="I508" s="68" t="str">
        <f>_xlfn.IFNA(VLOOKUP($H508,[1]Répertoire!$A$2:$G$104,2,FALSE),"")</f>
        <v xml:space="preserve">Notre-Dame Enclos             </v>
      </c>
      <c r="J508" s="68" t="str">
        <f>_xlfn.IFNA(VLOOKUP($H508,[1]Répertoire!$A$2:$G$104,6,FALSE),"")</f>
        <v xml:space="preserve">ST OMER                   </v>
      </c>
      <c r="K508" s="68" t="str">
        <f>_xlfn.IFNA(VLOOKUP($H508,[1]Répertoire!$A$2:$G$104,7,FALSE),"")</f>
        <v>ce.0622584X@ac-lille.fr</v>
      </c>
      <c r="L508" s="69" t="s">
        <v>9</v>
      </c>
      <c r="M508" s="69" t="s">
        <v>57</v>
      </c>
      <c r="N508" s="69" t="e">
        <f t="shared" si="46"/>
        <v>#VALUE!</v>
      </c>
      <c r="O508" s="70">
        <f t="shared" ca="1" si="47"/>
        <v>0</v>
      </c>
      <c r="P508" s="71" t="str">
        <f t="shared" ca="1" si="48"/>
        <v>-</v>
      </c>
      <c r="Q508" s="71"/>
      <c r="R508" s="72" t="str">
        <f t="shared" si="49"/>
        <v>_03.jj-08.jj_2584X_Just1</v>
      </c>
      <c r="S508" s="73">
        <v>45595</v>
      </c>
      <c r="T508" s="74"/>
      <c r="U508" s="75"/>
      <c r="V508" s="75"/>
      <c r="W508" s="63"/>
      <c r="X508" s="63"/>
      <c r="Y508" s="63"/>
      <c r="Z508" s="63"/>
      <c r="AA508" s="63"/>
      <c r="AB508" s="63"/>
      <c r="AC508" s="63"/>
      <c r="AD508" s="63"/>
      <c r="AE508" s="63"/>
      <c r="AF508" s="63"/>
      <c r="AG508" s="63"/>
    </row>
    <row r="509" spans="1:33" x14ac:dyDescent="0.25">
      <c r="A509" s="62"/>
      <c r="B509" s="63" t="s">
        <v>32</v>
      </c>
      <c r="C509" s="63"/>
      <c r="D509" s="64" t="s">
        <v>579</v>
      </c>
      <c r="E509" s="65">
        <v>489</v>
      </c>
      <c r="F509" s="66">
        <v>45012</v>
      </c>
      <c r="G509" s="66">
        <v>45169</v>
      </c>
      <c r="H509" s="67" t="s">
        <v>40</v>
      </c>
      <c r="I509" s="68" t="str">
        <f>_xlfn.IFNA(VLOOKUP($H509,[1]Répertoire!$A$2:$G$104,2,FALSE),"")</f>
        <v xml:space="preserve">Notre-Dame Enclos             </v>
      </c>
      <c r="J509" s="68" t="str">
        <f>_xlfn.IFNA(VLOOKUP($H509,[1]Répertoire!$A$2:$G$104,6,FALSE),"")</f>
        <v xml:space="preserve">ST OMER                   </v>
      </c>
      <c r="K509" s="68" t="str">
        <f>_xlfn.IFNA(VLOOKUP($H509,[1]Répertoire!$A$2:$G$104,7,FALSE),"")</f>
        <v>ce.0622584X@ac-lille.fr</v>
      </c>
      <c r="L509" s="69" t="s">
        <v>9</v>
      </c>
      <c r="M509" s="69" t="s">
        <v>57</v>
      </c>
      <c r="N509" s="69" t="e">
        <f t="shared" si="46"/>
        <v>#VALUE!</v>
      </c>
      <c r="O509" s="70">
        <f t="shared" ca="1" si="47"/>
        <v>0</v>
      </c>
      <c r="P509" s="71" t="str">
        <f t="shared" ca="1" si="48"/>
        <v>-</v>
      </c>
      <c r="Q509" s="71"/>
      <c r="R509" s="72" t="str">
        <f t="shared" si="49"/>
        <v>_03.jj-08.jj_2584X_Just</v>
      </c>
      <c r="S509" s="73">
        <v>45596</v>
      </c>
      <c r="T509" s="74"/>
      <c r="U509" s="75"/>
      <c r="V509" s="75"/>
      <c r="W509" s="63"/>
      <c r="X509" s="63"/>
      <c r="Y509" s="63"/>
      <c r="Z509" s="63"/>
      <c r="AA509" s="63"/>
      <c r="AB509" s="63"/>
      <c r="AC509" s="63"/>
      <c r="AD509" s="63"/>
      <c r="AE509" s="63"/>
      <c r="AF509" s="63"/>
      <c r="AG509" s="63"/>
    </row>
    <row r="510" spans="1:33" x14ac:dyDescent="0.25">
      <c r="A510" s="62"/>
      <c r="B510" s="63" t="s">
        <v>32</v>
      </c>
      <c r="C510" s="63"/>
      <c r="D510" s="64" t="s">
        <v>580</v>
      </c>
      <c r="E510" s="65">
        <v>490</v>
      </c>
      <c r="F510" s="66">
        <v>45012</v>
      </c>
      <c r="G510" s="66">
        <v>45169</v>
      </c>
      <c r="H510" s="67" t="s">
        <v>40</v>
      </c>
      <c r="I510" s="68" t="str">
        <f>_xlfn.IFNA(VLOOKUP($H510,[1]Répertoire!$A$2:$G$104,2,FALSE),"")</f>
        <v xml:space="preserve">Notre-Dame Enclos             </v>
      </c>
      <c r="J510" s="68" t="str">
        <f>_xlfn.IFNA(VLOOKUP($H510,[1]Répertoire!$A$2:$G$104,6,FALSE),"")</f>
        <v xml:space="preserve">ST OMER                   </v>
      </c>
      <c r="K510" s="68" t="str">
        <f>_xlfn.IFNA(VLOOKUP($H510,[1]Répertoire!$A$2:$G$104,7,FALSE),"")</f>
        <v>ce.0622584X@ac-lille.fr</v>
      </c>
      <c r="L510" s="69" t="s">
        <v>9</v>
      </c>
      <c r="M510" s="69" t="s">
        <v>57</v>
      </c>
      <c r="N510" s="69" t="e">
        <f t="shared" si="46"/>
        <v>#VALUE!</v>
      </c>
      <c r="O510" s="70">
        <f t="shared" ca="1" si="47"/>
        <v>0</v>
      </c>
      <c r="P510" s="71" t="str">
        <f t="shared" ca="1" si="48"/>
        <v>-</v>
      </c>
      <c r="Q510" s="71"/>
      <c r="R510" s="72" t="str">
        <f t="shared" si="49"/>
        <v>_03.jj-08.jj_2584X_Just1</v>
      </c>
      <c r="S510" s="73">
        <v>45597</v>
      </c>
      <c r="T510" s="74"/>
      <c r="U510" s="75"/>
      <c r="V510" s="75"/>
      <c r="W510" s="63"/>
      <c r="X510" s="63"/>
      <c r="Y510" s="63"/>
      <c r="Z510" s="63"/>
      <c r="AA510" s="63"/>
      <c r="AB510" s="63"/>
      <c r="AC510" s="63"/>
      <c r="AD510" s="63"/>
      <c r="AE510" s="63"/>
      <c r="AF510" s="63"/>
      <c r="AG510" s="63"/>
    </row>
    <row r="511" spans="1:33" x14ac:dyDescent="0.25">
      <c r="A511" s="62"/>
      <c r="B511" s="63" t="s">
        <v>32</v>
      </c>
      <c r="C511" s="63"/>
      <c r="D511" s="64" t="s">
        <v>581</v>
      </c>
      <c r="E511" s="65">
        <v>491</v>
      </c>
      <c r="F511" s="66">
        <v>45012</v>
      </c>
      <c r="G511" s="66">
        <v>45169</v>
      </c>
      <c r="H511" s="67" t="s">
        <v>40</v>
      </c>
      <c r="I511" s="68" t="str">
        <f>_xlfn.IFNA(VLOOKUP($H511,[1]Répertoire!$A$2:$G$104,2,FALSE),"")</f>
        <v xml:space="preserve">Notre-Dame Enclos             </v>
      </c>
      <c r="J511" s="68" t="str">
        <f>_xlfn.IFNA(VLOOKUP($H511,[1]Répertoire!$A$2:$G$104,6,FALSE),"")</f>
        <v xml:space="preserve">ST OMER                   </v>
      </c>
      <c r="K511" s="68" t="str">
        <f>_xlfn.IFNA(VLOOKUP($H511,[1]Répertoire!$A$2:$G$104,7,FALSE),"")</f>
        <v>ce.0622584X@ac-lille.fr</v>
      </c>
      <c r="L511" s="69" t="s">
        <v>9</v>
      </c>
      <c r="M511" s="69" t="s">
        <v>57</v>
      </c>
      <c r="N511" s="69" t="e">
        <f t="shared" si="46"/>
        <v>#VALUE!</v>
      </c>
      <c r="O511" s="70">
        <f t="shared" ca="1" si="47"/>
        <v>0</v>
      </c>
      <c r="P511" s="71" t="str">
        <f t="shared" ca="1" si="48"/>
        <v>-</v>
      </c>
      <c r="Q511" s="71"/>
      <c r="R511" s="72" t="str">
        <f t="shared" si="49"/>
        <v>_03.jj-08.jj_2584X_Just</v>
      </c>
      <c r="S511" s="73">
        <v>45598</v>
      </c>
      <c r="T511" s="74"/>
      <c r="U511" s="75"/>
      <c r="V511" s="75"/>
      <c r="W511" s="63"/>
      <c r="X511" s="63"/>
      <c r="Y511" s="63"/>
      <c r="Z511" s="63"/>
      <c r="AA511" s="63"/>
      <c r="AB511" s="63"/>
      <c r="AC511" s="63"/>
      <c r="AD511" s="63"/>
      <c r="AE511" s="63"/>
      <c r="AF511" s="63"/>
      <c r="AG511" s="63"/>
    </row>
    <row r="512" spans="1:33" x14ac:dyDescent="0.25">
      <c r="A512" s="62"/>
      <c r="B512" s="63" t="s">
        <v>32</v>
      </c>
      <c r="C512" s="63"/>
      <c r="D512" s="64" t="s">
        <v>582</v>
      </c>
      <c r="E512" s="65">
        <v>492</v>
      </c>
      <c r="F512" s="66">
        <v>45012</v>
      </c>
      <c r="G512" s="66">
        <v>45169</v>
      </c>
      <c r="H512" s="67" t="s">
        <v>40</v>
      </c>
      <c r="I512" s="68" t="str">
        <f>_xlfn.IFNA(VLOOKUP($H512,[1]Répertoire!$A$2:$G$104,2,FALSE),"")</f>
        <v xml:space="preserve">Notre-Dame Enclos             </v>
      </c>
      <c r="J512" s="68" t="str">
        <f>_xlfn.IFNA(VLOOKUP($H512,[1]Répertoire!$A$2:$G$104,6,FALSE),"")</f>
        <v xml:space="preserve">ST OMER                   </v>
      </c>
      <c r="K512" s="68" t="str">
        <f>_xlfn.IFNA(VLOOKUP($H512,[1]Répertoire!$A$2:$G$104,7,FALSE),"")</f>
        <v>ce.0622584X@ac-lille.fr</v>
      </c>
      <c r="L512" s="69" t="s">
        <v>9</v>
      </c>
      <c r="M512" s="69" t="s">
        <v>57</v>
      </c>
      <c r="N512" s="69" t="e">
        <f t="shared" si="46"/>
        <v>#VALUE!</v>
      </c>
      <c r="O512" s="70">
        <f t="shared" ca="1" si="47"/>
        <v>0</v>
      </c>
      <c r="P512" s="71" t="str">
        <f t="shared" ca="1" si="48"/>
        <v>-</v>
      </c>
      <c r="Q512" s="71"/>
      <c r="R512" s="72" t="str">
        <f t="shared" si="49"/>
        <v>_03.jj-08.jj_2584X_Just1</v>
      </c>
      <c r="S512" s="73">
        <v>45599</v>
      </c>
      <c r="T512" s="74"/>
      <c r="U512" s="75"/>
      <c r="V512" s="75"/>
      <c r="W512" s="63"/>
      <c r="X512" s="63"/>
      <c r="Y512" s="63"/>
      <c r="Z512" s="63"/>
      <c r="AA512" s="63"/>
      <c r="AB512" s="63"/>
      <c r="AC512" s="63"/>
      <c r="AD512" s="63"/>
      <c r="AE512" s="63"/>
      <c r="AF512" s="63"/>
      <c r="AG512" s="63"/>
    </row>
    <row r="513" spans="1:33" x14ac:dyDescent="0.25">
      <c r="A513" s="62"/>
      <c r="B513" s="63" t="s">
        <v>32</v>
      </c>
      <c r="C513" s="63"/>
      <c r="D513" s="64" t="s">
        <v>583</v>
      </c>
      <c r="E513" s="65">
        <v>493</v>
      </c>
      <c r="F513" s="66">
        <v>45012</v>
      </c>
      <c r="G513" s="66">
        <v>45169</v>
      </c>
      <c r="H513" s="67" t="s">
        <v>40</v>
      </c>
      <c r="I513" s="68" t="str">
        <f>_xlfn.IFNA(VLOOKUP($H513,[1]Répertoire!$A$2:$G$104,2,FALSE),"")</f>
        <v xml:space="preserve">Notre-Dame Enclos             </v>
      </c>
      <c r="J513" s="68" t="str">
        <f>_xlfn.IFNA(VLOOKUP($H513,[1]Répertoire!$A$2:$G$104,6,FALSE),"")</f>
        <v xml:space="preserve">ST OMER                   </v>
      </c>
      <c r="K513" s="68" t="str">
        <f>_xlfn.IFNA(VLOOKUP($H513,[1]Répertoire!$A$2:$G$104,7,FALSE),"")</f>
        <v>ce.0622584X@ac-lille.fr</v>
      </c>
      <c r="L513" s="69" t="s">
        <v>9</v>
      </c>
      <c r="M513" s="69" t="s">
        <v>57</v>
      </c>
      <c r="N513" s="69" t="e">
        <f t="shared" si="46"/>
        <v>#VALUE!</v>
      </c>
      <c r="O513" s="70">
        <f t="shared" ca="1" si="47"/>
        <v>0</v>
      </c>
      <c r="P513" s="71" t="str">
        <f t="shared" ca="1" si="48"/>
        <v>-</v>
      </c>
      <c r="Q513" s="71"/>
      <c r="R513" s="72" t="str">
        <f t="shared" si="49"/>
        <v>_03.jj-08.jj_2584X_Just</v>
      </c>
      <c r="S513" s="73">
        <v>45600</v>
      </c>
      <c r="T513" s="74"/>
      <c r="U513" s="75"/>
      <c r="V513" s="75"/>
      <c r="W513" s="63"/>
      <c r="X513" s="63"/>
      <c r="Y513" s="63"/>
      <c r="Z513" s="63"/>
      <c r="AA513" s="63"/>
      <c r="AB513" s="63"/>
      <c r="AC513" s="63"/>
      <c r="AD513" s="63"/>
      <c r="AE513" s="63"/>
      <c r="AF513" s="63"/>
      <c r="AG513" s="63"/>
    </row>
    <row r="514" spans="1:33" x14ac:dyDescent="0.25">
      <c r="A514" s="62"/>
      <c r="B514" s="63" t="s">
        <v>32</v>
      </c>
      <c r="C514" s="63"/>
      <c r="D514" s="64" t="s">
        <v>584</v>
      </c>
      <c r="E514" s="65">
        <v>494</v>
      </c>
      <c r="F514" s="66">
        <v>45012</v>
      </c>
      <c r="G514" s="66">
        <v>45169</v>
      </c>
      <c r="H514" s="67" t="s">
        <v>40</v>
      </c>
      <c r="I514" s="68" t="str">
        <f>_xlfn.IFNA(VLOOKUP($H514,[1]Répertoire!$A$2:$G$104,2,FALSE),"")</f>
        <v xml:space="preserve">Notre-Dame Enclos             </v>
      </c>
      <c r="J514" s="68" t="str">
        <f>_xlfn.IFNA(VLOOKUP($H514,[1]Répertoire!$A$2:$G$104,6,FALSE),"")</f>
        <v xml:space="preserve">ST OMER                   </v>
      </c>
      <c r="K514" s="68" t="str">
        <f>_xlfn.IFNA(VLOOKUP($H514,[1]Répertoire!$A$2:$G$104,7,FALSE),"")</f>
        <v>ce.0622584X@ac-lille.fr</v>
      </c>
      <c r="L514" s="69" t="s">
        <v>9</v>
      </c>
      <c r="M514" s="69" t="s">
        <v>57</v>
      </c>
      <c r="N514" s="69" t="e">
        <f t="shared" si="46"/>
        <v>#VALUE!</v>
      </c>
      <c r="O514" s="70">
        <f t="shared" ca="1" si="47"/>
        <v>0</v>
      </c>
      <c r="P514" s="71" t="str">
        <f t="shared" ca="1" si="48"/>
        <v>-</v>
      </c>
      <c r="Q514" s="71"/>
      <c r="R514" s="72" t="str">
        <f t="shared" si="49"/>
        <v>_03.jj-08.jj_2584X_Just1</v>
      </c>
      <c r="S514" s="73">
        <v>45601</v>
      </c>
      <c r="T514" s="74"/>
      <c r="U514" s="75"/>
      <c r="V514" s="75"/>
      <c r="W514" s="63"/>
      <c r="X514" s="63"/>
      <c r="Y514" s="63"/>
      <c r="Z514" s="63"/>
      <c r="AA514" s="63"/>
      <c r="AB514" s="63"/>
      <c r="AC514" s="63"/>
      <c r="AD514" s="63"/>
      <c r="AE514" s="63"/>
      <c r="AF514" s="63"/>
      <c r="AG514" s="63"/>
    </row>
    <row r="515" spans="1:33" x14ac:dyDescent="0.25">
      <c r="A515" s="62"/>
      <c r="B515" s="63" t="s">
        <v>32</v>
      </c>
      <c r="C515" s="63"/>
      <c r="D515" s="64" t="s">
        <v>585</v>
      </c>
      <c r="E515" s="65">
        <v>495</v>
      </c>
      <c r="F515" s="66">
        <v>45012</v>
      </c>
      <c r="G515" s="66">
        <v>45169</v>
      </c>
      <c r="H515" s="67" t="s">
        <v>40</v>
      </c>
      <c r="I515" s="68" t="str">
        <f>_xlfn.IFNA(VLOOKUP($H515,[1]Répertoire!$A$2:$G$104,2,FALSE),"")</f>
        <v xml:space="preserve">Notre-Dame Enclos             </v>
      </c>
      <c r="J515" s="68" t="str">
        <f>_xlfn.IFNA(VLOOKUP($H515,[1]Répertoire!$A$2:$G$104,6,FALSE),"")</f>
        <v xml:space="preserve">ST OMER                   </v>
      </c>
      <c r="K515" s="68" t="str">
        <f>_xlfn.IFNA(VLOOKUP($H515,[1]Répertoire!$A$2:$G$104,7,FALSE),"")</f>
        <v>ce.0622584X@ac-lille.fr</v>
      </c>
      <c r="L515" s="69" t="s">
        <v>9</v>
      </c>
      <c r="M515" s="69" t="s">
        <v>57</v>
      </c>
      <c r="N515" s="69" t="e">
        <f t="shared" si="46"/>
        <v>#VALUE!</v>
      </c>
      <c r="O515" s="70">
        <f t="shared" ca="1" si="47"/>
        <v>0</v>
      </c>
      <c r="P515" s="71" t="str">
        <f t="shared" ca="1" si="48"/>
        <v>-</v>
      </c>
      <c r="Q515" s="71"/>
      <c r="R515" s="72" t="str">
        <f t="shared" si="49"/>
        <v>_03.jj-08.jj_2584X_Just</v>
      </c>
      <c r="S515" s="73">
        <v>45602</v>
      </c>
      <c r="T515" s="74"/>
      <c r="U515" s="75"/>
      <c r="V515" s="75"/>
      <c r="W515" s="63"/>
      <c r="X515" s="63"/>
      <c r="Y515" s="63"/>
      <c r="Z515" s="63"/>
      <c r="AA515" s="63"/>
      <c r="AB515" s="63"/>
      <c r="AC515" s="63"/>
      <c r="AD515" s="63"/>
      <c r="AE515" s="63"/>
      <c r="AF515" s="63"/>
      <c r="AG515" s="63"/>
    </row>
    <row r="516" spans="1:33" x14ac:dyDescent="0.25">
      <c r="A516" s="62"/>
      <c r="B516" s="63" t="s">
        <v>32</v>
      </c>
      <c r="C516" s="63"/>
      <c r="D516" s="64" t="s">
        <v>586</v>
      </c>
      <c r="E516" s="65">
        <v>496</v>
      </c>
      <c r="F516" s="66">
        <v>45012</v>
      </c>
      <c r="G516" s="66">
        <v>45169</v>
      </c>
      <c r="H516" s="67" t="s">
        <v>40</v>
      </c>
      <c r="I516" s="68" t="str">
        <f>_xlfn.IFNA(VLOOKUP($H516,[1]Répertoire!$A$2:$G$104,2,FALSE),"")</f>
        <v xml:space="preserve">Notre-Dame Enclos             </v>
      </c>
      <c r="J516" s="68" t="str">
        <f>_xlfn.IFNA(VLOOKUP($H516,[1]Répertoire!$A$2:$G$104,6,FALSE),"")</f>
        <v xml:space="preserve">ST OMER                   </v>
      </c>
      <c r="K516" s="68" t="str">
        <f>_xlfn.IFNA(VLOOKUP($H516,[1]Répertoire!$A$2:$G$104,7,FALSE),"")</f>
        <v>ce.0622584X@ac-lille.fr</v>
      </c>
      <c r="L516" s="69" t="s">
        <v>9</v>
      </c>
      <c r="M516" s="69" t="s">
        <v>57</v>
      </c>
      <c r="N516" s="69" t="e">
        <f t="shared" si="46"/>
        <v>#VALUE!</v>
      </c>
      <c r="O516" s="70">
        <f t="shared" ca="1" si="47"/>
        <v>0</v>
      </c>
      <c r="P516" s="71" t="str">
        <f t="shared" ca="1" si="48"/>
        <v>-</v>
      </c>
      <c r="Q516" s="71"/>
      <c r="R516" s="72" t="str">
        <f t="shared" si="49"/>
        <v>_03.jj-08.jj_2584X_Just1</v>
      </c>
      <c r="S516" s="73">
        <v>45603</v>
      </c>
      <c r="T516" s="74"/>
      <c r="U516" s="75"/>
      <c r="V516" s="75"/>
      <c r="W516" s="63"/>
      <c r="X516" s="63"/>
      <c r="Y516" s="63"/>
      <c r="Z516" s="63"/>
      <c r="AA516" s="63"/>
      <c r="AB516" s="63"/>
      <c r="AC516" s="63"/>
      <c r="AD516" s="63"/>
      <c r="AE516" s="63"/>
      <c r="AF516" s="63"/>
      <c r="AG516" s="63"/>
    </row>
    <row r="517" spans="1:33" x14ac:dyDescent="0.25">
      <c r="A517" s="62"/>
      <c r="B517" s="63" t="s">
        <v>32</v>
      </c>
      <c r="C517" s="63"/>
      <c r="D517" s="64" t="s">
        <v>587</v>
      </c>
      <c r="E517" s="65">
        <v>497</v>
      </c>
      <c r="F517" s="66">
        <v>45012</v>
      </c>
      <c r="G517" s="66">
        <v>45169</v>
      </c>
      <c r="H517" s="67" t="s">
        <v>40</v>
      </c>
      <c r="I517" s="68" t="str">
        <f>_xlfn.IFNA(VLOOKUP($H517,[1]Répertoire!$A$2:$G$104,2,FALSE),"")</f>
        <v xml:space="preserve">Notre-Dame Enclos             </v>
      </c>
      <c r="J517" s="68" t="str">
        <f>_xlfn.IFNA(VLOOKUP($H517,[1]Répertoire!$A$2:$G$104,6,FALSE),"")</f>
        <v xml:space="preserve">ST OMER                   </v>
      </c>
      <c r="K517" s="68" t="str">
        <f>_xlfn.IFNA(VLOOKUP($H517,[1]Répertoire!$A$2:$G$104,7,FALSE),"")</f>
        <v>ce.0622584X@ac-lille.fr</v>
      </c>
      <c r="L517" s="69" t="s">
        <v>9</v>
      </c>
      <c r="M517" s="69" t="s">
        <v>57</v>
      </c>
      <c r="N517" s="69" t="e">
        <f t="shared" si="46"/>
        <v>#VALUE!</v>
      </c>
      <c r="O517" s="70">
        <f t="shared" ca="1" si="47"/>
        <v>0</v>
      </c>
      <c r="P517" s="71" t="str">
        <f t="shared" ca="1" si="48"/>
        <v>-</v>
      </c>
      <c r="Q517" s="71"/>
      <c r="R517" s="72" t="str">
        <f t="shared" si="49"/>
        <v>_03.jj-08.jj_2584X_Just</v>
      </c>
      <c r="S517" s="73">
        <v>45604</v>
      </c>
      <c r="T517" s="74"/>
      <c r="U517" s="75"/>
      <c r="V517" s="75"/>
      <c r="W517" s="63"/>
      <c r="X517" s="63"/>
      <c r="Y517" s="63"/>
      <c r="Z517" s="63"/>
      <c r="AA517" s="63"/>
      <c r="AB517" s="63"/>
      <c r="AC517" s="63"/>
      <c r="AD517" s="63"/>
      <c r="AE517" s="63"/>
      <c r="AF517" s="63"/>
      <c r="AG517" s="63"/>
    </row>
    <row r="518" spans="1:33" x14ac:dyDescent="0.25">
      <c r="A518" s="62"/>
      <c r="B518" s="63" t="s">
        <v>32</v>
      </c>
      <c r="C518" s="63"/>
      <c r="D518" s="64" t="s">
        <v>588</v>
      </c>
      <c r="E518" s="65">
        <v>498</v>
      </c>
      <c r="F518" s="66">
        <v>45012</v>
      </c>
      <c r="G518" s="66">
        <v>45169</v>
      </c>
      <c r="H518" s="67" t="s">
        <v>40</v>
      </c>
      <c r="I518" s="68" t="str">
        <f>_xlfn.IFNA(VLOOKUP($H518,[1]Répertoire!$A$2:$G$104,2,FALSE),"")</f>
        <v xml:space="preserve">Notre-Dame Enclos             </v>
      </c>
      <c r="J518" s="68" t="str">
        <f>_xlfn.IFNA(VLOOKUP($H518,[1]Répertoire!$A$2:$G$104,6,FALSE),"")</f>
        <v xml:space="preserve">ST OMER                   </v>
      </c>
      <c r="K518" s="68" t="str">
        <f>_xlfn.IFNA(VLOOKUP($H518,[1]Répertoire!$A$2:$G$104,7,FALSE),"")</f>
        <v>ce.0622584X@ac-lille.fr</v>
      </c>
      <c r="L518" s="69" t="s">
        <v>9</v>
      </c>
      <c r="M518" s="69" t="s">
        <v>57</v>
      </c>
      <c r="N518" s="69" t="e">
        <f t="shared" si="46"/>
        <v>#VALUE!</v>
      </c>
      <c r="O518" s="70">
        <f t="shared" ca="1" si="47"/>
        <v>0</v>
      </c>
      <c r="P518" s="71" t="str">
        <f t="shared" ca="1" si="48"/>
        <v>-</v>
      </c>
      <c r="Q518" s="71"/>
      <c r="R518" s="72" t="str">
        <f t="shared" si="49"/>
        <v>_03.jj-08.jj_2584X_Just1</v>
      </c>
      <c r="S518" s="73">
        <v>45605</v>
      </c>
      <c r="T518" s="74"/>
      <c r="U518" s="75"/>
      <c r="V518" s="75"/>
      <c r="W518" s="63"/>
      <c r="X518" s="63"/>
      <c r="Y518" s="63"/>
      <c r="Z518" s="63"/>
      <c r="AA518" s="63"/>
      <c r="AB518" s="63"/>
      <c r="AC518" s="63"/>
      <c r="AD518" s="63"/>
      <c r="AE518" s="63"/>
      <c r="AF518" s="63"/>
      <c r="AG518" s="63"/>
    </row>
    <row r="519" spans="1:33" x14ac:dyDescent="0.25">
      <c r="A519" s="62"/>
      <c r="B519" s="63" t="s">
        <v>32</v>
      </c>
      <c r="C519" s="63"/>
      <c r="D519" s="64" t="s">
        <v>589</v>
      </c>
      <c r="E519" s="65">
        <v>499</v>
      </c>
      <c r="F519" s="66">
        <v>45012</v>
      </c>
      <c r="G519" s="66">
        <v>45169</v>
      </c>
      <c r="H519" s="67" t="s">
        <v>40</v>
      </c>
      <c r="I519" s="68" t="str">
        <f>_xlfn.IFNA(VLOOKUP($H519,[1]Répertoire!$A$2:$G$104,2,FALSE),"")</f>
        <v xml:space="preserve">Notre-Dame Enclos             </v>
      </c>
      <c r="J519" s="68" t="str">
        <f>_xlfn.IFNA(VLOOKUP($H519,[1]Répertoire!$A$2:$G$104,6,FALSE),"")</f>
        <v xml:space="preserve">ST OMER                   </v>
      </c>
      <c r="K519" s="68" t="str">
        <f>_xlfn.IFNA(VLOOKUP($H519,[1]Répertoire!$A$2:$G$104,7,FALSE),"")</f>
        <v>ce.0622584X@ac-lille.fr</v>
      </c>
      <c r="L519" s="69" t="s">
        <v>9</v>
      </c>
      <c r="M519" s="69" t="s">
        <v>57</v>
      </c>
      <c r="N519" s="69" t="e">
        <f t="shared" si="46"/>
        <v>#VALUE!</v>
      </c>
      <c r="O519" s="70">
        <f t="shared" ca="1" si="47"/>
        <v>0</v>
      </c>
      <c r="P519" s="71" t="str">
        <f t="shared" ca="1" si="48"/>
        <v>-</v>
      </c>
      <c r="Q519" s="71"/>
      <c r="R519" s="72" t="str">
        <f t="shared" si="49"/>
        <v>_03.jj-08.jj_2584X_Just</v>
      </c>
      <c r="S519" s="73">
        <v>45606</v>
      </c>
      <c r="T519" s="74"/>
      <c r="U519" s="75"/>
      <c r="V519" s="75"/>
      <c r="W519" s="63"/>
      <c r="X519" s="63"/>
      <c r="Y519" s="63"/>
      <c r="Z519" s="63"/>
      <c r="AA519" s="63"/>
      <c r="AB519" s="63"/>
      <c r="AC519" s="63"/>
      <c r="AD519" s="63"/>
      <c r="AE519" s="63"/>
      <c r="AF519" s="63"/>
      <c r="AG519" s="63"/>
    </row>
    <row r="520" spans="1:33" x14ac:dyDescent="0.25">
      <c r="A520" s="62"/>
      <c r="B520" s="63" t="s">
        <v>32</v>
      </c>
      <c r="C520" s="63"/>
      <c r="D520" s="64" t="s">
        <v>590</v>
      </c>
      <c r="E520" s="65">
        <v>500</v>
      </c>
      <c r="F520" s="66">
        <v>45012</v>
      </c>
      <c r="G520" s="66">
        <v>45169</v>
      </c>
      <c r="H520" s="67" t="s">
        <v>40</v>
      </c>
      <c r="I520" s="68" t="str">
        <f>_xlfn.IFNA(VLOOKUP($H520,[1]Répertoire!$A$2:$G$104,2,FALSE),"")</f>
        <v xml:space="preserve">Notre-Dame Enclos             </v>
      </c>
      <c r="J520" s="68" t="str">
        <f>_xlfn.IFNA(VLOOKUP($H520,[1]Répertoire!$A$2:$G$104,6,FALSE),"")</f>
        <v xml:space="preserve">ST OMER                   </v>
      </c>
      <c r="K520" s="68" t="str">
        <f>_xlfn.IFNA(VLOOKUP($H520,[1]Répertoire!$A$2:$G$104,7,FALSE),"")</f>
        <v>ce.0622584X@ac-lille.fr</v>
      </c>
      <c r="L520" s="69" t="s">
        <v>9</v>
      </c>
      <c r="M520" s="69" t="s">
        <v>57</v>
      </c>
      <c r="N520" s="69" t="e">
        <f t="shared" si="46"/>
        <v>#VALUE!</v>
      </c>
      <c r="O520" s="70">
        <f t="shared" ca="1" si="47"/>
        <v>0</v>
      </c>
      <c r="P520" s="71" t="str">
        <f t="shared" ca="1" si="48"/>
        <v>-</v>
      </c>
      <c r="Q520" s="71"/>
      <c r="R520" s="72" t="str">
        <f t="shared" si="49"/>
        <v>_03.jj-08.jj_2584X_Just1</v>
      </c>
      <c r="S520" s="73">
        <v>45607</v>
      </c>
      <c r="T520" s="74"/>
      <c r="U520" s="75"/>
      <c r="V520" s="75"/>
      <c r="W520" s="63"/>
      <c r="X520" s="63"/>
      <c r="Y520" s="63"/>
      <c r="Z520" s="63"/>
      <c r="AA520" s="63"/>
      <c r="AB520" s="63"/>
      <c r="AC520" s="63"/>
      <c r="AD520" s="63"/>
      <c r="AE520" s="63"/>
      <c r="AF520" s="63"/>
      <c r="AG520" s="63"/>
    </row>
    <row r="521" spans="1:33" x14ac:dyDescent="0.25">
      <c r="A521" s="62"/>
      <c r="B521" s="63" t="s">
        <v>32</v>
      </c>
      <c r="C521" s="63"/>
      <c r="D521" s="64" t="s">
        <v>591</v>
      </c>
      <c r="E521" s="65">
        <v>501</v>
      </c>
      <c r="F521" s="66">
        <v>45012</v>
      </c>
      <c r="G521" s="66">
        <v>45169</v>
      </c>
      <c r="H521" s="67" t="s">
        <v>40</v>
      </c>
      <c r="I521" s="68" t="str">
        <f>_xlfn.IFNA(VLOOKUP($H521,[1]Répertoire!$A$2:$G$104,2,FALSE),"")</f>
        <v xml:space="preserve">Notre-Dame Enclos             </v>
      </c>
      <c r="J521" s="68" t="str">
        <f>_xlfn.IFNA(VLOOKUP($H521,[1]Répertoire!$A$2:$G$104,6,FALSE),"")</f>
        <v xml:space="preserve">ST OMER                   </v>
      </c>
      <c r="K521" s="68" t="str">
        <f>_xlfn.IFNA(VLOOKUP($H521,[1]Répertoire!$A$2:$G$104,7,FALSE),"")</f>
        <v>ce.0622584X@ac-lille.fr</v>
      </c>
      <c r="L521" s="69" t="s">
        <v>9</v>
      </c>
      <c r="M521" s="69" t="s">
        <v>57</v>
      </c>
      <c r="N521" s="69" t="e">
        <f t="shared" si="46"/>
        <v>#VALUE!</v>
      </c>
      <c r="O521" s="70">
        <f t="shared" ca="1" si="47"/>
        <v>0</v>
      </c>
      <c r="P521" s="71" t="str">
        <f t="shared" ca="1" si="48"/>
        <v>-</v>
      </c>
      <c r="Q521" s="71"/>
      <c r="R521" s="72" t="str">
        <f t="shared" si="49"/>
        <v>_03.jj-08.jj_2584X_Just</v>
      </c>
      <c r="S521" s="73">
        <v>45608</v>
      </c>
      <c r="T521" s="74"/>
      <c r="U521" s="75"/>
      <c r="V521" s="75"/>
      <c r="W521" s="63"/>
      <c r="X521" s="63"/>
      <c r="Y521" s="63"/>
      <c r="Z521" s="63"/>
      <c r="AA521" s="63"/>
      <c r="AB521" s="63"/>
      <c r="AC521" s="63"/>
      <c r="AD521" s="63"/>
      <c r="AE521" s="63"/>
      <c r="AF521" s="63"/>
      <c r="AG521" s="63"/>
    </row>
    <row r="522" spans="1:33" x14ac:dyDescent="0.25">
      <c r="A522" s="62"/>
      <c r="B522" s="63" t="s">
        <v>32</v>
      </c>
      <c r="C522" s="63"/>
      <c r="D522" s="64" t="s">
        <v>592</v>
      </c>
      <c r="E522" s="65">
        <v>502</v>
      </c>
      <c r="F522" s="66">
        <v>45012</v>
      </c>
      <c r="G522" s="66">
        <v>45169</v>
      </c>
      <c r="H522" s="67" t="s">
        <v>40</v>
      </c>
      <c r="I522" s="68" t="str">
        <f>_xlfn.IFNA(VLOOKUP($H522,[1]Répertoire!$A$2:$G$104,2,FALSE),"")</f>
        <v xml:space="preserve">Notre-Dame Enclos             </v>
      </c>
      <c r="J522" s="68" t="str">
        <f>_xlfn.IFNA(VLOOKUP($H522,[1]Répertoire!$A$2:$G$104,6,FALSE),"")</f>
        <v xml:space="preserve">ST OMER                   </v>
      </c>
      <c r="K522" s="68" t="str">
        <f>_xlfn.IFNA(VLOOKUP($H522,[1]Répertoire!$A$2:$G$104,7,FALSE),"")</f>
        <v>ce.0622584X@ac-lille.fr</v>
      </c>
      <c r="L522" s="69" t="s">
        <v>9</v>
      </c>
      <c r="M522" s="69" t="s">
        <v>57</v>
      </c>
      <c r="N522" s="69" t="e">
        <f t="shared" si="46"/>
        <v>#VALUE!</v>
      </c>
      <c r="O522" s="70">
        <f t="shared" ca="1" si="47"/>
        <v>0</v>
      </c>
      <c r="P522" s="71" t="str">
        <f t="shared" ca="1" si="48"/>
        <v>-</v>
      </c>
      <c r="Q522" s="71"/>
      <c r="R522" s="72" t="str">
        <f t="shared" si="49"/>
        <v>_03.jj-08.jj_2584X_Just1</v>
      </c>
      <c r="S522" s="73">
        <v>45609</v>
      </c>
      <c r="T522" s="74"/>
      <c r="U522" s="75"/>
      <c r="V522" s="75"/>
      <c r="W522" s="63"/>
      <c r="X522" s="63"/>
      <c r="Y522" s="63"/>
      <c r="Z522" s="63"/>
      <c r="AA522" s="63"/>
      <c r="AB522" s="63"/>
      <c r="AC522" s="63"/>
      <c r="AD522" s="63"/>
      <c r="AE522" s="63"/>
      <c r="AF522" s="63"/>
      <c r="AG522" s="63"/>
    </row>
    <row r="523" spans="1:33" x14ac:dyDescent="0.25">
      <c r="A523" s="62"/>
      <c r="B523" s="63" t="s">
        <v>32</v>
      </c>
      <c r="C523" s="63"/>
      <c r="D523" s="64" t="s">
        <v>593</v>
      </c>
      <c r="E523" s="65">
        <v>503</v>
      </c>
      <c r="F523" s="66">
        <v>45012</v>
      </c>
      <c r="G523" s="66">
        <v>45169</v>
      </c>
      <c r="H523" s="67" t="s">
        <v>40</v>
      </c>
      <c r="I523" s="68" t="str">
        <f>_xlfn.IFNA(VLOOKUP($H523,[1]Répertoire!$A$2:$G$104,2,FALSE),"")</f>
        <v xml:space="preserve">Notre-Dame Enclos             </v>
      </c>
      <c r="J523" s="68" t="str">
        <f>_xlfn.IFNA(VLOOKUP($H523,[1]Répertoire!$A$2:$G$104,6,FALSE),"")</f>
        <v xml:space="preserve">ST OMER                   </v>
      </c>
      <c r="K523" s="68" t="str">
        <f>_xlfn.IFNA(VLOOKUP($H523,[1]Répertoire!$A$2:$G$104,7,FALSE),"")</f>
        <v>ce.0622584X@ac-lille.fr</v>
      </c>
      <c r="L523" s="69" t="s">
        <v>9</v>
      </c>
      <c r="M523" s="69" t="s">
        <v>57</v>
      </c>
      <c r="N523" s="69" t="e">
        <f t="shared" si="46"/>
        <v>#VALUE!</v>
      </c>
      <c r="O523" s="70">
        <f t="shared" ca="1" si="47"/>
        <v>0</v>
      </c>
      <c r="P523" s="71" t="str">
        <f t="shared" ca="1" si="48"/>
        <v>-</v>
      </c>
      <c r="Q523" s="71"/>
      <c r="R523" s="72" t="str">
        <f t="shared" si="49"/>
        <v>_03.jj-08.jj_2584X_Just</v>
      </c>
      <c r="S523" s="73">
        <v>45610</v>
      </c>
      <c r="T523" s="74"/>
      <c r="U523" s="75"/>
      <c r="V523" s="75"/>
      <c r="W523" s="63"/>
      <c r="X523" s="63"/>
      <c r="Y523" s="63"/>
      <c r="Z523" s="63"/>
      <c r="AA523" s="63"/>
      <c r="AB523" s="63"/>
      <c r="AC523" s="63"/>
      <c r="AD523" s="63"/>
      <c r="AE523" s="63"/>
      <c r="AF523" s="63"/>
      <c r="AG523" s="63"/>
    </row>
    <row r="524" spans="1:33" x14ac:dyDescent="0.25">
      <c r="A524" s="62"/>
      <c r="B524" s="63" t="s">
        <v>32</v>
      </c>
      <c r="C524" s="63"/>
      <c r="D524" s="64" t="s">
        <v>594</v>
      </c>
      <c r="E524" s="65">
        <v>504</v>
      </c>
      <c r="F524" s="66">
        <v>45012</v>
      </c>
      <c r="G524" s="66">
        <v>45169</v>
      </c>
      <c r="H524" s="67" t="s">
        <v>40</v>
      </c>
      <c r="I524" s="68" t="str">
        <f>_xlfn.IFNA(VLOOKUP($H524,[1]Répertoire!$A$2:$G$104,2,FALSE),"")</f>
        <v xml:space="preserve">Notre-Dame Enclos             </v>
      </c>
      <c r="J524" s="68" t="str">
        <f>_xlfn.IFNA(VLOOKUP($H524,[1]Répertoire!$A$2:$G$104,6,FALSE),"")</f>
        <v xml:space="preserve">ST OMER                   </v>
      </c>
      <c r="K524" s="68" t="str">
        <f>_xlfn.IFNA(VLOOKUP($H524,[1]Répertoire!$A$2:$G$104,7,FALSE),"")</f>
        <v>ce.0622584X@ac-lille.fr</v>
      </c>
      <c r="L524" s="69" t="s">
        <v>9</v>
      </c>
      <c r="M524" s="69" t="s">
        <v>57</v>
      </c>
      <c r="N524" s="69" t="e">
        <f t="shared" si="46"/>
        <v>#VALUE!</v>
      </c>
      <c r="O524" s="70">
        <f t="shared" ca="1" si="47"/>
        <v>0</v>
      </c>
      <c r="P524" s="71" t="str">
        <f t="shared" ca="1" si="48"/>
        <v>-</v>
      </c>
      <c r="Q524" s="71"/>
      <c r="R524" s="72" t="str">
        <f t="shared" si="49"/>
        <v>_03.jj-08.jj_2584X_Just1</v>
      </c>
      <c r="S524" s="73">
        <v>45611</v>
      </c>
      <c r="T524" s="74"/>
      <c r="U524" s="75"/>
      <c r="V524" s="75"/>
      <c r="W524" s="63"/>
      <c r="X524" s="63"/>
      <c r="Y524" s="63"/>
      <c r="Z524" s="63"/>
      <c r="AA524" s="63"/>
      <c r="AB524" s="63"/>
      <c r="AC524" s="63"/>
      <c r="AD524" s="63"/>
      <c r="AE524" s="63"/>
      <c r="AF524" s="63"/>
      <c r="AG524" s="63"/>
    </row>
    <row r="525" spans="1:33" x14ac:dyDescent="0.25">
      <c r="A525" s="62"/>
      <c r="B525" s="63" t="s">
        <v>32</v>
      </c>
      <c r="C525" s="63"/>
      <c r="D525" s="64" t="s">
        <v>595</v>
      </c>
      <c r="E525" s="65">
        <v>505</v>
      </c>
      <c r="F525" s="66">
        <v>45012</v>
      </c>
      <c r="G525" s="66">
        <v>45169</v>
      </c>
      <c r="H525" s="67" t="s">
        <v>40</v>
      </c>
      <c r="I525" s="68" t="str">
        <f>_xlfn.IFNA(VLOOKUP($H525,[1]Répertoire!$A$2:$G$104,2,FALSE),"")</f>
        <v xml:space="preserve">Notre-Dame Enclos             </v>
      </c>
      <c r="J525" s="68" t="str">
        <f>_xlfn.IFNA(VLOOKUP($H525,[1]Répertoire!$A$2:$G$104,6,FALSE),"")</f>
        <v xml:space="preserve">ST OMER                   </v>
      </c>
      <c r="K525" s="68" t="str">
        <f>_xlfn.IFNA(VLOOKUP($H525,[1]Répertoire!$A$2:$G$104,7,FALSE),"")</f>
        <v>ce.0622584X@ac-lille.fr</v>
      </c>
      <c r="L525" s="69" t="s">
        <v>9</v>
      </c>
      <c r="M525" s="69" t="s">
        <v>57</v>
      </c>
      <c r="N525" s="69" t="e">
        <f t="shared" si="46"/>
        <v>#VALUE!</v>
      </c>
      <c r="O525" s="70">
        <f t="shared" ca="1" si="47"/>
        <v>0</v>
      </c>
      <c r="P525" s="71" t="str">
        <f t="shared" ca="1" si="48"/>
        <v>-</v>
      </c>
      <c r="Q525" s="71"/>
      <c r="R525" s="72" t="str">
        <f t="shared" si="49"/>
        <v>_03.jj-08.jj_2584X_Just</v>
      </c>
      <c r="S525" s="73">
        <v>45612</v>
      </c>
      <c r="T525" s="74"/>
      <c r="U525" s="75"/>
      <c r="V525" s="75"/>
      <c r="W525" s="63"/>
      <c r="X525" s="63"/>
      <c r="Y525" s="63"/>
      <c r="Z525" s="63"/>
      <c r="AA525" s="63"/>
      <c r="AB525" s="63"/>
      <c r="AC525" s="63"/>
      <c r="AD525" s="63"/>
      <c r="AE525" s="63"/>
      <c r="AF525" s="63"/>
      <c r="AG525" s="63"/>
    </row>
    <row r="526" spans="1:33" x14ac:dyDescent="0.25">
      <c r="A526" s="62"/>
      <c r="B526" s="63" t="s">
        <v>32</v>
      </c>
      <c r="C526" s="63"/>
      <c r="D526" s="64" t="s">
        <v>596</v>
      </c>
      <c r="E526" s="65">
        <v>506</v>
      </c>
      <c r="F526" s="66">
        <v>45012</v>
      </c>
      <c r="G526" s="66">
        <v>45169</v>
      </c>
      <c r="H526" s="67" t="s">
        <v>40</v>
      </c>
      <c r="I526" s="68" t="str">
        <f>_xlfn.IFNA(VLOOKUP($H526,[1]Répertoire!$A$2:$G$104,2,FALSE),"")</f>
        <v xml:space="preserve">Notre-Dame Enclos             </v>
      </c>
      <c r="J526" s="68" t="str">
        <f>_xlfn.IFNA(VLOOKUP($H526,[1]Répertoire!$A$2:$G$104,6,FALSE),"")</f>
        <v xml:space="preserve">ST OMER                   </v>
      </c>
      <c r="K526" s="68" t="str">
        <f>_xlfn.IFNA(VLOOKUP($H526,[1]Répertoire!$A$2:$G$104,7,FALSE),"")</f>
        <v>ce.0622584X@ac-lille.fr</v>
      </c>
      <c r="L526" s="69" t="s">
        <v>9</v>
      </c>
      <c r="M526" s="69" t="s">
        <v>57</v>
      </c>
      <c r="N526" s="69" t="e">
        <f t="shared" si="46"/>
        <v>#VALUE!</v>
      </c>
      <c r="O526" s="70">
        <f t="shared" ca="1" si="47"/>
        <v>0</v>
      </c>
      <c r="P526" s="71" t="str">
        <f t="shared" ca="1" si="48"/>
        <v>-</v>
      </c>
      <c r="Q526" s="71"/>
      <c r="R526" s="72" t="str">
        <f t="shared" si="49"/>
        <v>_03.jj-08.jj_2584X_Just1</v>
      </c>
      <c r="S526" s="73">
        <v>45613</v>
      </c>
      <c r="T526" s="74"/>
      <c r="U526" s="75"/>
      <c r="V526" s="75"/>
      <c r="W526" s="63"/>
      <c r="X526" s="63"/>
      <c r="Y526" s="63"/>
      <c r="Z526" s="63"/>
      <c r="AA526" s="63"/>
      <c r="AB526" s="63"/>
      <c r="AC526" s="63"/>
      <c r="AD526" s="63"/>
      <c r="AE526" s="63"/>
      <c r="AF526" s="63"/>
      <c r="AG526" s="63"/>
    </row>
    <row r="527" spans="1:33" x14ac:dyDescent="0.25">
      <c r="A527" s="62"/>
      <c r="B527" s="63" t="s">
        <v>32</v>
      </c>
      <c r="C527" s="63"/>
      <c r="D527" s="64" t="s">
        <v>597</v>
      </c>
      <c r="E527" s="65">
        <v>507</v>
      </c>
      <c r="F527" s="66">
        <v>45012</v>
      </c>
      <c r="G527" s="66">
        <v>45169</v>
      </c>
      <c r="H527" s="67" t="s">
        <v>40</v>
      </c>
      <c r="I527" s="68" t="str">
        <f>_xlfn.IFNA(VLOOKUP($H527,[1]Répertoire!$A$2:$G$104,2,FALSE),"")</f>
        <v xml:space="preserve">Notre-Dame Enclos             </v>
      </c>
      <c r="J527" s="68" t="str">
        <f>_xlfn.IFNA(VLOOKUP($H527,[1]Répertoire!$A$2:$G$104,6,FALSE),"")</f>
        <v xml:space="preserve">ST OMER                   </v>
      </c>
      <c r="K527" s="68" t="str">
        <f>_xlfn.IFNA(VLOOKUP($H527,[1]Répertoire!$A$2:$G$104,7,FALSE),"")</f>
        <v>ce.0622584X@ac-lille.fr</v>
      </c>
      <c r="L527" s="69" t="s">
        <v>9</v>
      </c>
      <c r="M527" s="69" t="s">
        <v>57</v>
      </c>
      <c r="N527" s="69" t="e">
        <f t="shared" si="46"/>
        <v>#VALUE!</v>
      </c>
      <c r="O527" s="70">
        <f t="shared" ca="1" si="47"/>
        <v>0</v>
      </c>
      <c r="P527" s="71" t="str">
        <f t="shared" ca="1" si="48"/>
        <v>-</v>
      </c>
      <c r="Q527" s="71"/>
      <c r="R527" s="72" t="str">
        <f t="shared" si="49"/>
        <v>_03.jj-08.jj_2584X_Just</v>
      </c>
      <c r="S527" s="73">
        <v>45614</v>
      </c>
      <c r="T527" s="74"/>
      <c r="U527" s="75"/>
      <c r="V527" s="75"/>
      <c r="W527" s="63"/>
      <c r="X527" s="63"/>
      <c r="Y527" s="63"/>
      <c r="Z527" s="63"/>
      <c r="AA527" s="63"/>
      <c r="AB527" s="63"/>
      <c r="AC527" s="63"/>
      <c r="AD527" s="63"/>
      <c r="AE527" s="63"/>
      <c r="AF527" s="63"/>
      <c r="AG527" s="63"/>
    </row>
    <row r="528" spans="1:33" x14ac:dyDescent="0.25">
      <c r="A528" s="62"/>
      <c r="B528" s="63" t="s">
        <v>32</v>
      </c>
      <c r="C528" s="63"/>
      <c r="D528" s="64" t="s">
        <v>598</v>
      </c>
      <c r="E528" s="65">
        <v>508</v>
      </c>
      <c r="F528" s="66">
        <v>45012</v>
      </c>
      <c r="G528" s="66">
        <v>45169</v>
      </c>
      <c r="H528" s="67" t="s">
        <v>40</v>
      </c>
      <c r="I528" s="68" t="str">
        <f>_xlfn.IFNA(VLOOKUP($H528,[1]Répertoire!$A$2:$G$104,2,FALSE),"")</f>
        <v xml:space="preserve">Notre-Dame Enclos             </v>
      </c>
      <c r="J528" s="68" t="str">
        <f>_xlfn.IFNA(VLOOKUP($H528,[1]Répertoire!$A$2:$G$104,6,FALSE),"")</f>
        <v xml:space="preserve">ST OMER                   </v>
      </c>
      <c r="K528" s="68" t="str">
        <f>_xlfn.IFNA(VLOOKUP($H528,[1]Répertoire!$A$2:$G$104,7,FALSE),"")</f>
        <v>ce.0622584X@ac-lille.fr</v>
      </c>
      <c r="L528" s="69" t="s">
        <v>9</v>
      </c>
      <c r="M528" s="69" t="s">
        <v>57</v>
      </c>
      <c r="N528" s="69" t="e">
        <f t="shared" si="46"/>
        <v>#VALUE!</v>
      </c>
      <c r="O528" s="70">
        <f t="shared" ca="1" si="47"/>
        <v>0</v>
      </c>
      <c r="P528" s="71" t="str">
        <f t="shared" ca="1" si="48"/>
        <v>-</v>
      </c>
      <c r="Q528" s="71"/>
      <c r="R528" s="72" t="str">
        <f t="shared" si="49"/>
        <v>_03.jj-08.jj_2584X_Just1</v>
      </c>
      <c r="S528" s="73">
        <v>45615</v>
      </c>
      <c r="T528" s="74"/>
      <c r="U528" s="75"/>
      <c r="V528" s="75"/>
      <c r="W528" s="63"/>
      <c r="X528" s="63"/>
      <c r="Y528" s="63"/>
      <c r="Z528" s="63"/>
      <c r="AA528" s="63"/>
      <c r="AB528" s="63"/>
      <c r="AC528" s="63"/>
      <c r="AD528" s="63"/>
      <c r="AE528" s="63"/>
      <c r="AF528" s="63"/>
      <c r="AG528" s="63"/>
    </row>
    <row r="529" spans="1:33" x14ac:dyDescent="0.25">
      <c r="A529" s="62"/>
      <c r="B529" s="63" t="s">
        <v>32</v>
      </c>
      <c r="C529" s="63"/>
      <c r="D529" s="64" t="s">
        <v>599</v>
      </c>
      <c r="E529" s="65">
        <v>509</v>
      </c>
      <c r="F529" s="66">
        <v>45012</v>
      </c>
      <c r="G529" s="66">
        <v>45169</v>
      </c>
      <c r="H529" s="67" t="s">
        <v>40</v>
      </c>
      <c r="I529" s="68" t="str">
        <f>_xlfn.IFNA(VLOOKUP($H529,[1]Répertoire!$A$2:$G$104,2,FALSE),"")</f>
        <v xml:space="preserve">Notre-Dame Enclos             </v>
      </c>
      <c r="J529" s="68" t="str">
        <f>_xlfn.IFNA(VLOOKUP($H529,[1]Répertoire!$A$2:$G$104,6,FALSE),"")</f>
        <v xml:space="preserve">ST OMER                   </v>
      </c>
      <c r="K529" s="68" t="str">
        <f>_xlfn.IFNA(VLOOKUP($H529,[1]Répertoire!$A$2:$G$104,7,FALSE),"")</f>
        <v>ce.0622584X@ac-lille.fr</v>
      </c>
      <c r="L529" s="69" t="s">
        <v>9</v>
      </c>
      <c r="M529" s="69" t="s">
        <v>57</v>
      </c>
      <c r="N529" s="69" t="e">
        <f t="shared" si="46"/>
        <v>#VALUE!</v>
      </c>
      <c r="O529" s="70">
        <f t="shared" ca="1" si="47"/>
        <v>0</v>
      </c>
      <c r="P529" s="71" t="str">
        <f t="shared" ca="1" si="48"/>
        <v>-</v>
      </c>
      <c r="Q529" s="71"/>
      <c r="R529" s="72" t="str">
        <f t="shared" si="49"/>
        <v>_03.jj-08.jj_2584X_Just</v>
      </c>
      <c r="S529" s="73">
        <v>45616</v>
      </c>
      <c r="T529" s="74"/>
      <c r="U529" s="75"/>
      <c r="V529" s="75"/>
      <c r="W529" s="63"/>
      <c r="X529" s="63"/>
      <c r="Y529" s="63"/>
      <c r="Z529" s="63"/>
      <c r="AA529" s="63"/>
      <c r="AB529" s="63"/>
      <c r="AC529" s="63"/>
      <c r="AD529" s="63"/>
      <c r="AE529" s="63"/>
      <c r="AF529" s="63"/>
      <c r="AG529" s="63"/>
    </row>
    <row r="530" spans="1:33" x14ac:dyDescent="0.25">
      <c r="A530" s="62"/>
      <c r="B530" s="63" t="s">
        <v>32</v>
      </c>
      <c r="C530" s="63"/>
      <c r="D530" s="64" t="s">
        <v>600</v>
      </c>
      <c r="E530" s="65">
        <v>510</v>
      </c>
      <c r="F530" s="66">
        <v>45012</v>
      </c>
      <c r="G530" s="66">
        <v>45169</v>
      </c>
      <c r="H530" s="67" t="s">
        <v>40</v>
      </c>
      <c r="I530" s="68" t="str">
        <f>_xlfn.IFNA(VLOOKUP($H530,[1]Répertoire!$A$2:$G$104,2,FALSE),"")</f>
        <v xml:space="preserve">Notre-Dame Enclos             </v>
      </c>
      <c r="J530" s="68" t="str">
        <f>_xlfn.IFNA(VLOOKUP($H530,[1]Répertoire!$A$2:$G$104,6,FALSE),"")</f>
        <v xml:space="preserve">ST OMER                   </v>
      </c>
      <c r="K530" s="68" t="str">
        <f>_xlfn.IFNA(VLOOKUP($H530,[1]Répertoire!$A$2:$G$104,7,FALSE),"")</f>
        <v>ce.0622584X@ac-lille.fr</v>
      </c>
      <c r="L530" s="69" t="s">
        <v>9</v>
      </c>
      <c r="M530" s="69" t="s">
        <v>57</v>
      </c>
      <c r="N530" s="69" t="e">
        <f t="shared" si="46"/>
        <v>#VALUE!</v>
      </c>
      <c r="O530" s="70">
        <f t="shared" ca="1" si="47"/>
        <v>0</v>
      </c>
      <c r="P530" s="71" t="str">
        <f t="shared" ca="1" si="48"/>
        <v>-</v>
      </c>
      <c r="Q530" s="71"/>
      <c r="R530" s="72" t="str">
        <f t="shared" si="49"/>
        <v>_03.jj-08.jj_2584X_Just1</v>
      </c>
      <c r="S530" s="73">
        <v>45617</v>
      </c>
      <c r="T530" s="74"/>
      <c r="U530" s="75"/>
      <c r="V530" s="75"/>
      <c r="W530" s="63"/>
      <c r="X530" s="63"/>
      <c r="Y530" s="63"/>
      <c r="Z530" s="63"/>
      <c r="AA530" s="63"/>
      <c r="AB530" s="63"/>
      <c r="AC530" s="63"/>
      <c r="AD530" s="63"/>
      <c r="AE530" s="63"/>
      <c r="AF530" s="63"/>
      <c r="AG530" s="63"/>
    </row>
    <row r="531" spans="1:33" x14ac:dyDescent="0.25">
      <c r="A531" s="62"/>
      <c r="B531" s="63" t="s">
        <v>32</v>
      </c>
      <c r="C531" s="63"/>
      <c r="D531" s="64" t="s">
        <v>601</v>
      </c>
      <c r="E531" s="65">
        <v>511</v>
      </c>
      <c r="F531" s="66">
        <v>45012</v>
      </c>
      <c r="G531" s="66">
        <v>45169</v>
      </c>
      <c r="H531" s="67" t="s">
        <v>40</v>
      </c>
      <c r="I531" s="68" t="str">
        <f>_xlfn.IFNA(VLOOKUP($H531,[1]Répertoire!$A$2:$G$104,2,FALSE),"")</f>
        <v xml:space="preserve">Notre-Dame Enclos             </v>
      </c>
      <c r="J531" s="68" t="str">
        <f>_xlfn.IFNA(VLOOKUP($H531,[1]Répertoire!$A$2:$G$104,6,FALSE),"")</f>
        <v xml:space="preserve">ST OMER                   </v>
      </c>
      <c r="K531" s="68" t="str">
        <f>_xlfn.IFNA(VLOOKUP($H531,[1]Répertoire!$A$2:$G$104,7,FALSE),"")</f>
        <v>ce.0622584X@ac-lille.fr</v>
      </c>
      <c r="L531" s="69" t="s">
        <v>9</v>
      </c>
      <c r="M531" s="69" t="s">
        <v>57</v>
      </c>
      <c r="N531" s="69" t="e">
        <f t="shared" si="46"/>
        <v>#VALUE!</v>
      </c>
      <c r="O531" s="70">
        <f t="shared" ca="1" si="47"/>
        <v>0</v>
      </c>
      <c r="P531" s="71" t="str">
        <f t="shared" ca="1" si="48"/>
        <v>-</v>
      </c>
      <c r="Q531" s="71"/>
      <c r="R531" s="72" t="str">
        <f t="shared" si="49"/>
        <v>_03.jj-08.jj_2584X_Just</v>
      </c>
      <c r="S531" s="73">
        <v>45618</v>
      </c>
      <c r="T531" s="74"/>
      <c r="U531" s="75"/>
      <c r="V531" s="75"/>
      <c r="W531" s="63"/>
      <c r="X531" s="63"/>
      <c r="Y531" s="63"/>
      <c r="Z531" s="63"/>
      <c r="AA531" s="63"/>
      <c r="AB531" s="63"/>
      <c r="AC531" s="63"/>
      <c r="AD531" s="63"/>
      <c r="AE531" s="63"/>
      <c r="AF531" s="63"/>
      <c r="AG531" s="63"/>
    </row>
    <row r="532" spans="1:33" x14ac:dyDescent="0.25">
      <c r="A532" s="62"/>
      <c r="B532" s="63" t="s">
        <v>32</v>
      </c>
      <c r="C532" s="63"/>
      <c r="D532" s="64" t="s">
        <v>602</v>
      </c>
      <c r="E532" s="65">
        <v>512</v>
      </c>
      <c r="F532" s="66">
        <v>45012</v>
      </c>
      <c r="G532" s="66">
        <v>45169</v>
      </c>
      <c r="H532" s="67" t="s">
        <v>40</v>
      </c>
      <c r="I532" s="68" t="str">
        <f>_xlfn.IFNA(VLOOKUP($H532,[1]Répertoire!$A$2:$G$104,2,FALSE),"")</f>
        <v xml:space="preserve">Notre-Dame Enclos             </v>
      </c>
      <c r="J532" s="68" t="str">
        <f>_xlfn.IFNA(VLOOKUP($H532,[1]Répertoire!$A$2:$G$104,6,FALSE),"")</f>
        <v xml:space="preserve">ST OMER                   </v>
      </c>
      <c r="K532" s="68" t="str">
        <f>_xlfn.IFNA(VLOOKUP($H532,[1]Répertoire!$A$2:$G$104,7,FALSE),"")</f>
        <v>ce.0622584X@ac-lille.fr</v>
      </c>
      <c r="L532" s="69" t="s">
        <v>9</v>
      </c>
      <c r="M532" s="69" t="s">
        <v>57</v>
      </c>
      <c r="N532" s="69" t="e">
        <f t="shared" si="46"/>
        <v>#VALUE!</v>
      </c>
      <c r="O532" s="70">
        <f t="shared" ca="1" si="47"/>
        <v>0</v>
      </c>
      <c r="P532" s="71" t="str">
        <f t="shared" ca="1" si="48"/>
        <v>-</v>
      </c>
      <c r="Q532" s="71"/>
      <c r="R532" s="72" t="str">
        <f t="shared" si="49"/>
        <v>_03.jj-08.jj_2584X_Just1</v>
      </c>
      <c r="S532" s="73">
        <v>45619</v>
      </c>
      <c r="T532" s="74"/>
      <c r="U532" s="75"/>
      <c r="V532" s="75"/>
      <c r="W532" s="63"/>
      <c r="X532" s="63"/>
      <c r="Y532" s="63"/>
      <c r="Z532" s="63"/>
      <c r="AA532" s="63"/>
      <c r="AB532" s="63"/>
      <c r="AC532" s="63"/>
      <c r="AD532" s="63"/>
      <c r="AE532" s="63"/>
      <c r="AF532" s="63"/>
      <c r="AG532" s="63"/>
    </row>
    <row r="533" spans="1:33" x14ac:dyDescent="0.25">
      <c r="A533" s="62"/>
      <c r="B533" s="63" t="s">
        <v>32</v>
      </c>
      <c r="C533" s="63"/>
      <c r="D533" s="64" t="s">
        <v>603</v>
      </c>
      <c r="E533" s="65">
        <v>513</v>
      </c>
      <c r="F533" s="66">
        <v>45012</v>
      </c>
      <c r="G533" s="66">
        <v>45169</v>
      </c>
      <c r="H533" s="67" t="s">
        <v>40</v>
      </c>
      <c r="I533" s="68" t="str">
        <f>_xlfn.IFNA(VLOOKUP($H533,[1]Répertoire!$A$2:$G$104,2,FALSE),"")</f>
        <v xml:space="preserve">Notre-Dame Enclos             </v>
      </c>
      <c r="J533" s="68" t="str">
        <f>_xlfn.IFNA(VLOOKUP($H533,[1]Répertoire!$A$2:$G$104,6,FALSE),"")</f>
        <v xml:space="preserve">ST OMER                   </v>
      </c>
      <c r="K533" s="68" t="str">
        <f>_xlfn.IFNA(VLOOKUP($H533,[1]Répertoire!$A$2:$G$104,7,FALSE),"")</f>
        <v>ce.0622584X@ac-lille.fr</v>
      </c>
      <c r="L533" s="69" t="s">
        <v>9</v>
      </c>
      <c r="M533" s="69" t="s">
        <v>57</v>
      </c>
      <c r="N533" s="69" t="e">
        <f t="shared" si="46"/>
        <v>#VALUE!</v>
      </c>
      <c r="O533" s="70">
        <f t="shared" ca="1" si="47"/>
        <v>0</v>
      </c>
      <c r="P533" s="71" t="str">
        <f t="shared" ca="1" si="48"/>
        <v>-</v>
      </c>
      <c r="Q533" s="71"/>
      <c r="R533" s="72" t="str">
        <f t="shared" si="49"/>
        <v>_03.jj-08.jj_2584X_Just</v>
      </c>
      <c r="S533" s="73">
        <v>45620</v>
      </c>
      <c r="T533" s="74"/>
      <c r="U533" s="75"/>
      <c r="V533" s="75"/>
      <c r="W533" s="63"/>
      <c r="X533" s="63"/>
      <c r="Y533" s="63"/>
      <c r="Z533" s="63"/>
      <c r="AA533" s="63"/>
      <c r="AB533" s="63"/>
      <c r="AC533" s="63"/>
      <c r="AD533" s="63"/>
      <c r="AE533" s="63"/>
      <c r="AF533" s="63"/>
      <c r="AG533" s="63"/>
    </row>
    <row r="534" spans="1:33" x14ac:dyDescent="0.25">
      <c r="A534" s="62"/>
      <c r="B534" s="63" t="s">
        <v>32</v>
      </c>
      <c r="C534" s="63"/>
      <c r="D534" s="64" t="s">
        <v>604</v>
      </c>
      <c r="E534" s="65">
        <v>514</v>
      </c>
      <c r="F534" s="66">
        <v>45012</v>
      </c>
      <c r="G534" s="66">
        <v>45169</v>
      </c>
      <c r="H534" s="67" t="s">
        <v>40</v>
      </c>
      <c r="I534" s="68" t="str">
        <f>_xlfn.IFNA(VLOOKUP($H534,[1]Répertoire!$A$2:$G$104,2,FALSE),"")</f>
        <v xml:space="preserve">Notre-Dame Enclos             </v>
      </c>
      <c r="J534" s="68" t="str">
        <f>_xlfn.IFNA(VLOOKUP($H534,[1]Répertoire!$A$2:$G$104,6,FALSE),"")</f>
        <v xml:space="preserve">ST OMER                   </v>
      </c>
      <c r="K534" s="68" t="str">
        <f>_xlfn.IFNA(VLOOKUP($H534,[1]Répertoire!$A$2:$G$104,7,FALSE),"")</f>
        <v>ce.0622584X@ac-lille.fr</v>
      </c>
      <c r="L534" s="69" t="s">
        <v>9</v>
      </c>
      <c r="M534" s="69" t="s">
        <v>57</v>
      </c>
      <c r="N534" s="69" t="e">
        <f t="shared" ref="N534:N597" si="50">TEXT(S534,"JJ/MM/AA")</f>
        <v>#VALUE!</v>
      </c>
      <c r="O534" s="70">
        <f t="shared" ref="O534:O597" ca="1" si="51">IF(C534=OFFSET(C534,1,0),IF(DATE(YEAR(S534),MONTH(S534),DAY(S534))&gt;OFFSET(S534,1,0),1,0),0)</f>
        <v>0</v>
      </c>
      <c r="P534" s="71" t="str">
        <f t="shared" ref="P534:P597" ca="1" si="52">IF(F534="","",IF(C534&lt;&gt;OFFSET(C534,1,0),IF(G534&lt;TODAY(),"Prol. ?","-"),"-"))</f>
        <v>-</v>
      </c>
      <c r="Q534" s="71"/>
      <c r="R534" s="72" t="str">
        <f t="shared" ref="R534:R597" si="53">IF(F534="","",IF(C534&amp;"_"&amp;IF(ISBLANK(F534),"",TEXT(F534,"mm.jj")&amp;"-"&amp;TEXT(G534,"mm.jj")&amp;"_"&amp;H534&amp;"_Just")=R533,R533&amp;"1",C534&amp;"_"&amp;IF(ISBLANK(F534),"",TEXT(F534,"mm.jj")&amp;"-"&amp;TEXT(G534,"mm.jj")&amp;"_"&amp;H534&amp;"_Just")))</f>
        <v>_03.jj-08.jj_2584X_Just1</v>
      </c>
      <c r="S534" s="73">
        <v>45621</v>
      </c>
      <c r="T534" s="74"/>
      <c r="U534" s="75"/>
      <c r="V534" s="75"/>
      <c r="W534" s="63"/>
      <c r="X534" s="63"/>
      <c r="Y534" s="63"/>
      <c r="Z534" s="63"/>
      <c r="AA534" s="63"/>
      <c r="AB534" s="63"/>
      <c r="AC534" s="63"/>
      <c r="AD534" s="63"/>
      <c r="AE534" s="63"/>
      <c r="AF534" s="63"/>
      <c r="AG534" s="63"/>
    </row>
    <row r="535" spans="1:33" x14ac:dyDescent="0.25">
      <c r="A535" s="62"/>
      <c r="B535" s="63" t="s">
        <v>32</v>
      </c>
      <c r="C535" s="63"/>
      <c r="D535" s="64" t="s">
        <v>605</v>
      </c>
      <c r="E535" s="65">
        <v>515</v>
      </c>
      <c r="F535" s="66">
        <v>45012</v>
      </c>
      <c r="G535" s="66">
        <v>45169</v>
      </c>
      <c r="H535" s="67" t="s">
        <v>40</v>
      </c>
      <c r="I535" s="68" t="str">
        <f>_xlfn.IFNA(VLOOKUP($H535,[1]Répertoire!$A$2:$G$104,2,FALSE),"")</f>
        <v xml:space="preserve">Notre-Dame Enclos             </v>
      </c>
      <c r="J535" s="68" t="str">
        <f>_xlfn.IFNA(VLOOKUP($H535,[1]Répertoire!$A$2:$G$104,6,FALSE),"")</f>
        <v xml:space="preserve">ST OMER                   </v>
      </c>
      <c r="K535" s="68" t="str">
        <f>_xlfn.IFNA(VLOOKUP($H535,[1]Répertoire!$A$2:$G$104,7,FALSE),"")</f>
        <v>ce.0622584X@ac-lille.fr</v>
      </c>
      <c r="L535" s="69" t="s">
        <v>9</v>
      </c>
      <c r="M535" s="69" t="s">
        <v>57</v>
      </c>
      <c r="N535" s="69" t="e">
        <f t="shared" si="50"/>
        <v>#VALUE!</v>
      </c>
      <c r="O535" s="70">
        <f t="shared" ca="1" si="51"/>
        <v>0</v>
      </c>
      <c r="P535" s="71" t="str">
        <f t="shared" ca="1" si="52"/>
        <v>-</v>
      </c>
      <c r="Q535" s="71"/>
      <c r="R535" s="72" t="str">
        <f t="shared" si="53"/>
        <v>_03.jj-08.jj_2584X_Just</v>
      </c>
      <c r="S535" s="73">
        <v>45622</v>
      </c>
      <c r="T535" s="74"/>
      <c r="U535" s="75"/>
      <c r="V535" s="75"/>
      <c r="W535" s="63"/>
      <c r="X535" s="63"/>
      <c r="Y535" s="63"/>
      <c r="Z535" s="63"/>
      <c r="AA535" s="63"/>
      <c r="AB535" s="63"/>
      <c r="AC535" s="63"/>
      <c r="AD535" s="63"/>
      <c r="AE535" s="63"/>
      <c r="AF535" s="63"/>
      <c r="AG535" s="63"/>
    </row>
    <row r="536" spans="1:33" x14ac:dyDescent="0.25">
      <c r="A536" s="62"/>
      <c r="B536" s="63" t="s">
        <v>32</v>
      </c>
      <c r="C536" s="63"/>
      <c r="D536" s="64" t="s">
        <v>606</v>
      </c>
      <c r="E536" s="65">
        <v>516</v>
      </c>
      <c r="F536" s="66">
        <v>45012</v>
      </c>
      <c r="G536" s="66">
        <v>45169</v>
      </c>
      <c r="H536" s="67" t="s">
        <v>40</v>
      </c>
      <c r="I536" s="68" t="str">
        <f>_xlfn.IFNA(VLOOKUP($H536,[1]Répertoire!$A$2:$G$104,2,FALSE),"")</f>
        <v xml:space="preserve">Notre-Dame Enclos             </v>
      </c>
      <c r="J536" s="68" t="str">
        <f>_xlfn.IFNA(VLOOKUP($H536,[1]Répertoire!$A$2:$G$104,6,FALSE),"")</f>
        <v xml:space="preserve">ST OMER                   </v>
      </c>
      <c r="K536" s="68" t="str">
        <f>_xlfn.IFNA(VLOOKUP($H536,[1]Répertoire!$A$2:$G$104,7,FALSE),"")</f>
        <v>ce.0622584X@ac-lille.fr</v>
      </c>
      <c r="L536" s="69" t="s">
        <v>9</v>
      </c>
      <c r="M536" s="69" t="s">
        <v>57</v>
      </c>
      <c r="N536" s="69" t="e">
        <f t="shared" si="50"/>
        <v>#VALUE!</v>
      </c>
      <c r="O536" s="70">
        <f t="shared" ca="1" si="51"/>
        <v>0</v>
      </c>
      <c r="P536" s="71" t="str">
        <f t="shared" ca="1" si="52"/>
        <v>-</v>
      </c>
      <c r="Q536" s="71"/>
      <c r="R536" s="72" t="str">
        <f t="shared" si="53"/>
        <v>_03.jj-08.jj_2584X_Just1</v>
      </c>
      <c r="S536" s="73">
        <v>45623</v>
      </c>
      <c r="T536" s="74"/>
      <c r="U536" s="75"/>
      <c r="V536" s="75"/>
      <c r="W536" s="63"/>
      <c r="X536" s="63"/>
      <c r="Y536" s="63"/>
      <c r="Z536" s="63"/>
      <c r="AA536" s="63"/>
      <c r="AB536" s="63"/>
      <c r="AC536" s="63"/>
      <c r="AD536" s="63"/>
      <c r="AE536" s="63"/>
      <c r="AF536" s="63"/>
      <c r="AG536" s="63"/>
    </row>
    <row r="537" spans="1:33" x14ac:dyDescent="0.25">
      <c r="A537" s="62"/>
      <c r="B537" s="63" t="s">
        <v>32</v>
      </c>
      <c r="C537" s="63"/>
      <c r="D537" s="64" t="s">
        <v>607</v>
      </c>
      <c r="E537" s="65">
        <v>517</v>
      </c>
      <c r="F537" s="66">
        <v>45012</v>
      </c>
      <c r="G537" s="66">
        <v>45169</v>
      </c>
      <c r="H537" s="67" t="s">
        <v>40</v>
      </c>
      <c r="I537" s="68" t="str">
        <f>_xlfn.IFNA(VLOOKUP($H537,[1]Répertoire!$A$2:$G$104,2,FALSE),"")</f>
        <v xml:space="preserve">Notre-Dame Enclos             </v>
      </c>
      <c r="J537" s="68" t="str">
        <f>_xlfn.IFNA(VLOOKUP($H537,[1]Répertoire!$A$2:$G$104,6,FALSE),"")</f>
        <v xml:space="preserve">ST OMER                   </v>
      </c>
      <c r="K537" s="68" t="str">
        <f>_xlfn.IFNA(VLOOKUP($H537,[1]Répertoire!$A$2:$G$104,7,FALSE),"")</f>
        <v>ce.0622584X@ac-lille.fr</v>
      </c>
      <c r="L537" s="69" t="s">
        <v>9</v>
      </c>
      <c r="M537" s="69" t="s">
        <v>57</v>
      </c>
      <c r="N537" s="69" t="e">
        <f t="shared" si="50"/>
        <v>#VALUE!</v>
      </c>
      <c r="O537" s="70">
        <f t="shared" ca="1" si="51"/>
        <v>0</v>
      </c>
      <c r="P537" s="71" t="str">
        <f t="shared" ca="1" si="52"/>
        <v>-</v>
      </c>
      <c r="Q537" s="71"/>
      <c r="R537" s="72" t="str">
        <f t="shared" si="53"/>
        <v>_03.jj-08.jj_2584X_Just</v>
      </c>
      <c r="S537" s="73">
        <v>45624</v>
      </c>
      <c r="T537" s="74"/>
      <c r="U537" s="75"/>
      <c r="V537" s="75"/>
      <c r="W537" s="63"/>
      <c r="X537" s="63"/>
      <c r="Y537" s="63"/>
      <c r="Z537" s="63"/>
      <c r="AA537" s="63"/>
      <c r="AB537" s="63"/>
      <c r="AC537" s="63"/>
      <c r="AD537" s="63"/>
      <c r="AE537" s="63"/>
      <c r="AF537" s="63"/>
      <c r="AG537" s="63"/>
    </row>
    <row r="538" spans="1:33" x14ac:dyDescent="0.25">
      <c r="A538" s="62"/>
      <c r="B538" s="63" t="s">
        <v>32</v>
      </c>
      <c r="C538" s="63"/>
      <c r="D538" s="64" t="s">
        <v>608</v>
      </c>
      <c r="E538" s="65">
        <v>518</v>
      </c>
      <c r="F538" s="66">
        <v>45012</v>
      </c>
      <c r="G538" s="66">
        <v>45169</v>
      </c>
      <c r="H538" s="67" t="s">
        <v>40</v>
      </c>
      <c r="I538" s="68" t="str">
        <f>_xlfn.IFNA(VLOOKUP($H538,[1]Répertoire!$A$2:$G$104,2,FALSE),"")</f>
        <v xml:space="preserve">Notre-Dame Enclos             </v>
      </c>
      <c r="J538" s="68" t="str">
        <f>_xlfn.IFNA(VLOOKUP($H538,[1]Répertoire!$A$2:$G$104,6,FALSE),"")</f>
        <v xml:space="preserve">ST OMER                   </v>
      </c>
      <c r="K538" s="68" t="str">
        <f>_xlfn.IFNA(VLOOKUP($H538,[1]Répertoire!$A$2:$G$104,7,FALSE),"")</f>
        <v>ce.0622584X@ac-lille.fr</v>
      </c>
      <c r="L538" s="69" t="s">
        <v>9</v>
      </c>
      <c r="M538" s="69" t="s">
        <v>57</v>
      </c>
      <c r="N538" s="69" t="e">
        <f t="shared" si="50"/>
        <v>#VALUE!</v>
      </c>
      <c r="O538" s="70">
        <f t="shared" ca="1" si="51"/>
        <v>0</v>
      </c>
      <c r="P538" s="71" t="str">
        <f t="shared" ca="1" si="52"/>
        <v>-</v>
      </c>
      <c r="Q538" s="71"/>
      <c r="R538" s="72" t="str">
        <f t="shared" si="53"/>
        <v>_03.jj-08.jj_2584X_Just1</v>
      </c>
      <c r="S538" s="73">
        <v>45625</v>
      </c>
      <c r="T538" s="74"/>
      <c r="U538" s="75"/>
      <c r="V538" s="75"/>
      <c r="W538" s="63"/>
      <c r="X538" s="63"/>
      <c r="Y538" s="63"/>
      <c r="Z538" s="63"/>
      <c r="AA538" s="63"/>
      <c r="AB538" s="63"/>
      <c r="AC538" s="63"/>
      <c r="AD538" s="63"/>
      <c r="AE538" s="63"/>
      <c r="AF538" s="63"/>
      <c r="AG538" s="63"/>
    </row>
    <row r="539" spans="1:33" x14ac:dyDescent="0.25">
      <c r="A539" s="62"/>
      <c r="B539" s="63" t="s">
        <v>32</v>
      </c>
      <c r="C539" s="63"/>
      <c r="D539" s="64" t="s">
        <v>609</v>
      </c>
      <c r="E539" s="65">
        <v>519</v>
      </c>
      <c r="F539" s="66">
        <v>45012</v>
      </c>
      <c r="G539" s="66">
        <v>45169</v>
      </c>
      <c r="H539" s="67" t="s">
        <v>40</v>
      </c>
      <c r="I539" s="68" t="str">
        <f>_xlfn.IFNA(VLOOKUP($H539,[1]Répertoire!$A$2:$G$104,2,FALSE),"")</f>
        <v xml:space="preserve">Notre-Dame Enclos             </v>
      </c>
      <c r="J539" s="68" t="str">
        <f>_xlfn.IFNA(VLOOKUP($H539,[1]Répertoire!$A$2:$G$104,6,FALSE),"")</f>
        <v xml:space="preserve">ST OMER                   </v>
      </c>
      <c r="K539" s="68" t="str">
        <f>_xlfn.IFNA(VLOOKUP($H539,[1]Répertoire!$A$2:$G$104,7,FALSE),"")</f>
        <v>ce.0622584X@ac-lille.fr</v>
      </c>
      <c r="L539" s="69" t="s">
        <v>9</v>
      </c>
      <c r="M539" s="69" t="s">
        <v>57</v>
      </c>
      <c r="N539" s="69" t="e">
        <f t="shared" si="50"/>
        <v>#VALUE!</v>
      </c>
      <c r="O539" s="70">
        <f t="shared" ca="1" si="51"/>
        <v>0</v>
      </c>
      <c r="P539" s="71" t="str">
        <f t="shared" ca="1" si="52"/>
        <v>-</v>
      </c>
      <c r="Q539" s="71"/>
      <c r="R539" s="72" t="str">
        <f t="shared" si="53"/>
        <v>_03.jj-08.jj_2584X_Just</v>
      </c>
      <c r="S539" s="73">
        <v>45626</v>
      </c>
      <c r="T539" s="74"/>
      <c r="U539" s="75"/>
      <c r="V539" s="75"/>
      <c r="W539" s="63"/>
      <c r="X539" s="63"/>
      <c r="Y539" s="63"/>
      <c r="Z539" s="63"/>
      <c r="AA539" s="63"/>
      <c r="AB539" s="63"/>
      <c r="AC539" s="63"/>
      <c r="AD539" s="63"/>
      <c r="AE539" s="63"/>
      <c r="AF539" s="63"/>
      <c r="AG539" s="63"/>
    </row>
    <row r="540" spans="1:33" x14ac:dyDescent="0.25">
      <c r="A540" s="62"/>
      <c r="B540" s="63" t="s">
        <v>32</v>
      </c>
      <c r="C540" s="63"/>
      <c r="D540" s="64" t="s">
        <v>610</v>
      </c>
      <c r="E540" s="65">
        <v>520</v>
      </c>
      <c r="F540" s="66">
        <v>45012</v>
      </c>
      <c r="G540" s="66">
        <v>45169</v>
      </c>
      <c r="H540" s="67" t="s">
        <v>40</v>
      </c>
      <c r="I540" s="68" t="str">
        <f>_xlfn.IFNA(VLOOKUP($H540,[1]Répertoire!$A$2:$G$104,2,FALSE),"")</f>
        <v xml:space="preserve">Notre-Dame Enclos             </v>
      </c>
      <c r="J540" s="68" t="str">
        <f>_xlfn.IFNA(VLOOKUP($H540,[1]Répertoire!$A$2:$G$104,6,FALSE),"")</f>
        <v xml:space="preserve">ST OMER                   </v>
      </c>
      <c r="K540" s="68" t="str">
        <f>_xlfn.IFNA(VLOOKUP($H540,[1]Répertoire!$A$2:$G$104,7,FALSE),"")</f>
        <v>ce.0622584X@ac-lille.fr</v>
      </c>
      <c r="L540" s="69" t="s">
        <v>9</v>
      </c>
      <c r="M540" s="69" t="s">
        <v>57</v>
      </c>
      <c r="N540" s="69" t="e">
        <f t="shared" si="50"/>
        <v>#VALUE!</v>
      </c>
      <c r="O540" s="70">
        <f t="shared" ca="1" si="51"/>
        <v>0</v>
      </c>
      <c r="P540" s="71" t="str">
        <f t="shared" ca="1" si="52"/>
        <v>-</v>
      </c>
      <c r="Q540" s="71"/>
      <c r="R540" s="72" t="str">
        <f t="shared" si="53"/>
        <v>_03.jj-08.jj_2584X_Just1</v>
      </c>
      <c r="S540" s="73">
        <v>45627</v>
      </c>
      <c r="T540" s="74"/>
      <c r="U540" s="75"/>
      <c r="V540" s="75"/>
      <c r="W540" s="63"/>
      <c r="X540" s="63"/>
      <c r="Y540" s="63"/>
      <c r="Z540" s="63"/>
      <c r="AA540" s="63"/>
      <c r="AB540" s="63"/>
      <c r="AC540" s="63"/>
      <c r="AD540" s="63"/>
      <c r="AE540" s="63"/>
      <c r="AF540" s="63"/>
      <c r="AG540" s="63"/>
    </row>
    <row r="541" spans="1:33" x14ac:dyDescent="0.25">
      <c r="A541" s="62"/>
      <c r="B541" s="63" t="s">
        <v>32</v>
      </c>
      <c r="C541" s="63"/>
      <c r="D541" s="64" t="s">
        <v>611</v>
      </c>
      <c r="E541" s="65">
        <v>521</v>
      </c>
      <c r="F541" s="66">
        <v>45012</v>
      </c>
      <c r="G541" s="66">
        <v>45169</v>
      </c>
      <c r="H541" s="67" t="s">
        <v>40</v>
      </c>
      <c r="I541" s="68" t="str">
        <f>_xlfn.IFNA(VLOOKUP($H541,[1]Répertoire!$A$2:$G$104,2,FALSE),"")</f>
        <v xml:space="preserve">Notre-Dame Enclos             </v>
      </c>
      <c r="J541" s="68" t="str">
        <f>_xlfn.IFNA(VLOOKUP($H541,[1]Répertoire!$A$2:$G$104,6,FALSE),"")</f>
        <v xml:space="preserve">ST OMER                   </v>
      </c>
      <c r="K541" s="68" t="str">
        <f>_xlfn.IFNA(VLOOKUP($H541,[1]Répertoire!$A$2:$G$104,7,FALSE),"")</f>
        <v>ce.0622584X@ac-lille.fr</v>
      </c>
      <c r="L541" s="69" t="s">
        <v>9</v>
      </c>
      <c r="M541" s="69" t="s">
        <v>57</v>
      </c>
      <c r="N541" s="69" t="e">
        <f t="shared" si="50"/>
        <v>#VALUE!</v>
      </c>
      <c r="O541" s="70">
        <f t="shared" ca="1" si="51"/>
        <v>0</v>
      </c>
      <c r="P541" s="71" t="str">
        <f t="shared" ca="1" si="52"/>
        <v>-</v>
      </c>
      <c r="Q541" s="71"/>
      <c r="R541" s="72" t="str">
        <f t="shared" si="53"/>
        <v>_03.jj-08.jj_2584X_Just</v>
      </c>
      <c r="S541" s="73">
        <v>45628</v>
      </c>
      <c r="T541" s="74"/>
      <c r="U541" s="75"/>
      <c r="V541" s="75"/>
      <c r="W541" s="63"/>
      <c r="X541" s="63"/>
      <c r="Y541" s="63"/>
      <c r="Z541" s="63"/>
      <c r="AA541" s="63"/>
      <c r="AB541" s="63"/>
      <c r="AC541" s="63"/>
      <c r="AD541" s="63"/>
      <c r="AE541" s="63"/>
      <c r="AF541" s="63"/>
      <c r="AG541" s="63"/>
    </row>
    <row r="542" spans="1:33" x14ac:dyDescent="0.25">
      <c r="A542" s="62"/>
      <c r="B542" s="63" t="s">
        <v>32</v>
      </c>
      <c r="C542" s="63"/>
      <c r="D542" s="64" t="s">
        <v>612</v>
      </c>
      <c r="E542" s="65">
        <v>522</v>
      </c>
      <c r="F542" s="66">
        <v>45012</v>
      </c>
      <c r="G542" s="66">
        <v>45169</v>
      </c>
      <c r="H542" s="67" t="s">
        <v>40</v>
      </c>
      <c r="I542" s="68" t="str">
        <f>_xlfn.IFNA(VLOOKUP($H542,[1]Répertoire!$A$2:$G$104,2,FALSE),"")</f>
        <v xml:space="preserve">Notre-Dame Enclos             </v>
      </c>
      <c r="J542" s="68" t="str">
        <f>_xlfn.IFNA(VLOOKUP($H542,[1]Répertoire!$A$2:$G$104,6,FALSE),"")</f>
        <v xml:space="preserve">ST OMER                   </v>
      </c>
      <c r="K542" s="68" t="str">
        <f>_xlfn.IFNA(VLOOKUP($H542,[1]Répertoire!$A$2:$G$104,7,FALSE),"")</f>
        <v>ce.0622584X@ac-lille.fr</v>
      </c>
      <c r="L542" s="69" t="s">
        <v>9</v>
      </c>
      <c r="M542" s="69" t="s">
        <v>57</v>
      </c>
      <c r="N542" s="69" t="e">
        <f t="shared" si="50"/>
        <v>#VALUE!</v>
      </c>
      <c r="O542" s="70">
        <f t="shared" ca="1" si="51"/>
        <v>0</v>
      </c>
      <c r="P542" s="71" t="str">
        <f t="shared" ca="1" si="52"/>
        <v>-</v>
      </c>
      <c r="Q542" s="71"/>
      <c r="R542" s="72" t="str">
        <f t="shared" si="53"/>
        <v>_03.jj-08.jj_2584X_Just1</v>
      </c>
      <c r="S542" s="73">
        <v>45629</v>
      </c>
      <c r="T542" s="74"/>
      <c r="U542" s="75"/>
      <c r="V542" s="75"/>
      <c r="W542" s="63"/>
      <c r="X542" s="63"/>
      <c r="Y542" s="63"/>
      <c r="Z542" s="63"/>
      <c r="AA542" s="63"/>
      <c r="AB542" s="63"/>
      <c r="AC542" s="63"/>
      <c r="AD542" s="63"/>
      <c r="AE542" s="63"/>
      <c r="AF542" s="63"/>
      <c r="AG542" s="63"/>
    </row>
    <row r="543" spans="1:33" x14ac:dyDescent="0.25">
      <c r="A543" s="62"/>
      <c r="B543" s="63" t="s">
        <v>32</v>
      </c>
      <c r="C543" s="63"/>
      <c r="D543" s="64" t="s">
        <v>613</v>
      </c>
      <c r="E543" s="65">
        <v>523</v>
      </c>
      <c r="F543" s="66">
        <v>45012</v>
      </c>
      <c r="G543" s="66">
        <v>45169</v>
      </c>
      <c r="H543" s="67" t="s">
        <v>40</v>
      </c>
      <c r="I543" s="68" t="str">
        <f>_xlfn.IFNA(VLOOKUP($H543,[1]Répertoire!$A$2:$G$104,2,FALSE),"")</f>
        <v xml:space="preserve">Notre-Dame Enclos             </v>
      </c>
      <c r="J543" s="68" t="str">
        <f>_xlfn.IFNA(VLOOKUP($H543,[1]Répertoire!$A$2:$G$104,6,FALSE),"")</f>
        <v xml:space="preserve">ST OMER                   </v>
      </c>
      <c r="K543" s="68" t="str">
        <f>_xlfn.IFNA(VLOOKUP($H543,[1]Répertoire!$A$2:$G$104,7,FALSE),"")</f>
        <v>ce.0622584X@ac-lille.fr</v>
      </c>
      <c r="L543" s="69" t="s">
        <v>9</v>
      </c>
      <c r="M543" s="69" t="s">
        <v>57</v>
      </c>
      <c r="N543" s="69" t="e">
        <f t="shared" si="50"/>
        <v>#VALUE!</v>
      </c>
      <c r="O543" s="70">
        <f t="shared" ca="1" si="51"/>
        <v>0</v>
      </c>
      <c r="P543" s="71" t="str">
        <f t="shared" ca="1" si="52"/>
        <v>-</v>
      </c>
      <c r="Q543" s="71"/>
      <c r="R543" s="72" t="str">
        <f t="shared" si="53"/>
        <v>_03.jj-08.jj_2584X_Just</v>
      </c>
      <c r="S543" s="73">
        <v>45630</v>
      </c>
      <c r="T543" s="74"/>
      <c r="U543" s="75"/>
      <c r="V543" s="75"/>
      <c r="W543" s="63"/>
      <c r="X543" s="63"/>
      <c r="Y543" s="63"/>
      <c r="Z543" s="63"/>
      <c r="AA543" s="63"/>
      <c r="AB543" s="63"/>
      <c r="AC543" s="63"/>
      <c r="AD543" s="63"/>
      <c r="AE543" s="63"/>
      <c r="AF543" s="63"/>
      <c r="AG543" s="63"/>
    </row>
    <row r="544" spans="1:33" x14ac:dyDescent="0.25">
      <c r="A544" s="62"/>
      <c r="B544" s="63" t="s">
        <v>32</v>
      </c>
      <c r="C544" s="63"/>
      <c r="D544" s="64" t="s">
        <v>614</v>
      </c>
      <c r="E544" s="65">
        <v>524</v>
      </c>
      <c r="F544" s="66">
        <v>45012</v>
      </c>
      <c r="G544" s="66">
        <v>45169</v>
      </c>
      <c r="H544" s="67" t="s">
        <v>40</v>
      </c>
      <c r="I544" s="68" t="str">
        <f>_xlfn.IFNA(VLOOKUP($H544,[1]Répertoire!$A$2:$G$104,2,FALSE),"")</f>
        <v xml:space="preserve">Notre-Dame Enclos             </v>
      </c>
      <c r="J544" s="68" t="str">
        <f>_xlfn.IFNA(VLOOKUP($H544,[1]Répertoire!$A$2:$G$104,6,FALSE),"")</f>
        <v xml:space="preserve">ST OMER                   </v>
      </c>
      <c r="K544" s="68" t="str">
        <f>_xlfn.IFNA(VLOOKUP($H544,[1]Répertoire!$A$2:$G$104,7,FALSE),"")</f>
        <v>ce.0622584X@ac-lille.fr</v>
      </c>
      <c r="L544" s="69" t="s">
        <v>9</v>
      </c>
      <c r="M544" s="69" t="s">
        <v>57</v>
      </c>
      <c r="N544" s="69" t="e">
        <f t="shared" si="50"/>
        <v>#VALUE!</v>
      </c>
      <c r="O544" s="70">
        <f t="shared" ca="1" si="51"/>
        <v>0</v>
      </c>
      <c r="P544" s="71" t="str">
        <f t="shared" ca="1" si="52"/>
        <v>-</v>
      </c>
      <c r="Q544" s="71"/>
      <c r="R544" s="72" t="str">
        <f t="shared" si="53"/>
        <v>_03.jj-08.jj_2584X_Just1</v>
      </c>
      <c r="S544" s="73">
        <v>45631</v>
      </c>
      <c r="T544" s="74"/>
      <c r="U544" s="75"/>
      <c r="V544" s="75"/>
      <c r="W544" s="63"/>
      <c r="X544" s="63"/>
      <c r="Y544" s="63"/>
      <c r="Z544" s="63"/>
      <c r="AA544" s="63"/>
      <c r="AB544" s="63"/>
      <c r="AC544" s="63"/>
      <c r="AD544" s="63"/>
      <c r="AE544" s="63"/>
      <c r="AF544" s="63"/>
      <c r="AG544" s="63"/>
    </row>
    <row r="545" spans="1:33" x14ac:dyDescent="0.25">
      <c r="A545" s="62"/>
      <c r="B545" s="63" t="s">
        <v>32</v>
      </c>
      <c r="C545" s="63"/>
      <c r="D545" s="64" t="s">
        <v>615</v>
      </c>
      <c r="E545" s="65">
        <v>525</v>
      </c>
      <c r="F545" s="66">
        <v>45012</v>
      </c>
      <c r="G545" s="66">
        <v>45169</v>
      </c>
      <c r="H545" s="67" t="s">
        <v>40</v>
      </c>
      <c r="I545" s="68" t="str">
        <f>_xlfn.IFNA(VLOOKUP($H545,[1]Répertoire!$A$2:$G$104,2,FALSE),"")</f>
        <v xml:space="preserve">Notre-Dame Enclos             </v>
      </c>
      <c r="J545" s="68" t="str">
        <f>_xlfn.IFNA(VLOOKUP($H545,[1]Répertoire!$A$2:$G$104,6,FALSE),"")</f>
        <v xml:space="preserve">ST OMER                   </v>
      </c>
      <c r="K545" s="68" t="str">
        <f>_xlfn.IFNA(VLOOKUP($H545,[1]Répertoire!$A$2:$G$104,7,FALSE),"")</f>
        <v>ce.0622584X@ac-lille.fr</v>
      </c>
      <c r="L545" s="69" t="s">
        <v>9</v>
      </c>
      <c r="M545" s="69" t="s">
        <v>57</v>
      </c>
      <c r="N545" s="69" t="e">
        <f t="shared" si="50"/>
        <v>#VALUE!</v>
      </c>
      <c r="O545" s="70">
        <f t="shared" ca="1" si="51"/>
        <v>0</v>
      </c>
      <c r="P545" s="71" t="str">
        <f t="shared" ca="1" si="52"/>
        <v>-</v>
      </c>
      <c r="Q545" s="71"/>
      <c r="R545" s="72" t="str">
        <f t="shared" si="53"/>
        <v>_03.jj-08.jj_2584X_Just</v>
      </c>
      <c r="S545" s="73">
        <v>45632</v>
      </c>
      <c r="T545" s="74"/>
      <c r="U545" s="75"/>
      <c r="V545" s="75"/>
      <c r="W545" s="63"/>
      <c r="X545" s="63"/>
      <c r="Y545" s="63"/>
      <c r="Z545" s="63"/>
      <c r="AA545" s="63"/>
      <c r="AB545" s="63"/>
      <c r="AC545" s="63"/>
      <c r="AD545" s="63"/>
      <c r="AE545" s="63"/>
      <c r="AF545" s="63"/>
      <c r="AG545" s="63"/>
    </row>
    <row r="546" spans="1:33" x14ac:dyDescent="0.25">
      <c r="A546" s="62"/>
      <c r="B546" s="63" t="s">
        <v>32</v>
      </c>
      <c r="C546" s="63"/>
      <c r="D546" s="64" t="s">
        <v>616</v>
      </c>
      <c r="E546" s="65">
        <v>526</v>
      </c>
      <c r="F546" s="66">
        <v>45012</v>
      </c>
      <c r="G546" s="66">
        <v>45169</v>
      </c>
      <c r="H546" s="67" t="s">
        <v>40</v>
      </c>
      <c r="I546" s="68" t="str">
        <f>_xlfn.IFNA(VLOOKUP($H546,[1]Répertoire!$A$2:$G$104,2,FALSE),"")</f>
        <v xml:space="preserve">Notre-Dame Enclos             </v>
      </c>
      <c r="J546" s="68" t="str">
        <f>_xlfn.IFNA(VLOOKUP($H546,[1]Répertoire!$A$2:$G$104,6,FALSE),"")</f>
        <v xml:space="preserve">ST OMER                   </v>
      </c>
      <c r="K546" s="68" t="str">
        <f>_xlfn.IFNA(VLOOKUP($H546,[1]Répertoire!$A$2:$G$104,7,FALSE),"")</f>
        <v>ce.0622584X@ac-lille.fr</v>
      </c>
      <c r="L546" s="69" t="s">
        <v>9</v>
      </c>
      <c r="M546" s="69" t="s">
        <v>57</v>
      </c>
      <c r="N546" s="69" t="e">
        <f t="shared" si="50"/>
        <v>#VALUE!</v>
      </c>
      <c r="O546" s="70">
        <f t="shared" ca="1" si="51"/>
        <v>0</v>
      </c>
      <c r="P546" s="71" t="str">
        <f t="shared" ca="1" si="52"/>
        <v>-</v>
      </c>
      <c r="Q546" s="71"/>
      <c r="R546" s="72" t="str">
        <f t="shared" si="53"/>
        <v>_03.jj-08.jj_2584X_Just1</v>
      </c>
      <c r="S546" s="73">
        <v>45633</v>
      </c>
      <c r="T546" s="74"/>
      <c r="U546" s="75"/>
      <c r="V546" s="75"/>
      <c r="W546" s="63"/>
      <c r="X546" s="63"/>
      <c r="Y546" s="63"/>
      <c r="Z546" s="63"/>
      <c r="AA546" s="63"/>
      <c r="AB546" s="63"/>
      <c r="AC546" s="63"/>
      <c r="AD546" s="63"/>
      <c r="AE546" s="63"/>
      <c r="AF546" s="63"/>
      <c r="AG546" s="63"/>
    </row>
    <row r="547" spans="1:33" x14ac:dyDescent="0.25">
      <c r="A547" s="62"/>
      <c r="B547" s="63" t="s">
        <v>32</v>
      </c>
      <c r="C547" s="63"/>
      <c r="D547" s="64" t="s">
        <v>617</v>
      </c>
      <c r="E547" s="65">
        <v>527</v>
      </c>
      <c r="F547" s="66">
        <v>45012</v>
      </c>
      <c r="G547" s="66">
        <v>45169</v>
      </c>
      <c r="H547" s="67" t="s">
        <v>40</v>
      </c>
      <c r="I547" s="68" t="str">
        <f>_xlfn.IFNA(VLOOKUP($H547,[1]Répertoire!$A$2:$G$104,2,FALSE),"")</f>
        <v xml:space="preserve">Notre-Dame Enclos             </v>
      </c>
      <c r="J547" s="68" t="str">
        <f>_xlfn.IFNA(VLOOKUP($H547,[1]Répertoire!$A$2:$G$104,6,FALSE),"")</f>
        <v xml:space="preserve">ST OMER                   </v>
      </c>
      <c r="K547" s="68" t="str">
        <f>_xlfn.IFNA(VLOOKUP($H547,[1]Répertoire!$A$2:$G$104,7,FALSE),"")</f>
        <v>ce.0622584X@ac-lille.fr</v>
      </c>
      <c r="L547" s="69" t="s">
        <v>9</v>
      </c>
      <c r="M547" s="69" t="s">
        <v>57</v>
      </c>
      <c r="N547" s="69" t="e">
        <f t="shared" si="50"/>
        <v>#VALUE!</v>
      </c>
      <c r="O547" s="70">
        <f t="shared" ca="1" si="51"/>
        <v>0</v>
      </c>
      <c r="P547" s="71" t="str">
        <f t="shared" ca="1" si="52"/>
        <v>-</v>
      </c>
      <c r="Q547" s="71"/>
      <c r="R547" s="72" t="str">
        <f t="shared" si="53"/>
        <v>_03.jj-08.jj_2584X_Just</v>
      </c>
      <c r="S547" s="73">
        <v>45634</v>
      </c>
      <c r="T547" s="74"/>
      <c r="U547" s="75"/>
      <c r="V547" s="75"/>
      <c r="W547" s="63"/>
      <c r="X547" s="63"/>
      <c r="Y547" s="63"/>
      <c r="Z547" s="63"/>
      <c r="AA547" s="63"/>
      <c r="AB547" s="63"/>
      <c r="AC547" s="63"/>
      <c r="AD547" s="63"/>
      <c r="AE547" s="63"/>
      <c r="AF547" s="63"/>
      <c r="AG547" s="63"/>
    </row>
    <row r="548" spans="1:33" x14ac:dyDescent="0.25">
      <c r="A548" s="62"/>
      <c r="B548" s="63" t="s">
        <v>32</v>
      </c>
      <c r="C548" s="63"/>
      <c r="D548" s="64" t="s">
        <v>618</v>
      </c>
      <c r="E548" s="65">
        <v>528</v>
      </c>
      <c r="F548" s="66">
        <v>45012</v>
      </c>
      <c r="G548" s="66">
        <v>45169</v>
      </c>
      <c r="H548" s="67" t="s">
        <v>40</v>
      </c>
      <c r="I548" s="68" t="str">
        <f>_xlfn.IFNA(VLOOKUP($H548,[1]Répertoire!$A$2:$G$104,2,FALSE),"")</f>
        <v xml:space="preserve">Notre-Dame Enclos             </v>
      </c>
      <c r="J548" s="68" t="str">
        <f>_xlfn.IFNA(VLOOKUP($H548,[1]Répertoire!$A$2:$G$104,6,FALSE),"")</f>
        <v xml:space="preserve">ST OMER                   </v>
      </c>
      <c r="K548" s="68" t="str">
        <f>_xlfn.IFNA(VLOOKUP($H548,[1]Répertoire!$A$2:$G$104,7,FALSE),"")</f>
        <v>ce.0622584X@ac-lille.fr</v>
      </c>
      <c r="L548" s="69" t="s">
        <v>9</v>
      </c>
      <c r="M548" s="69" t="s">
        <v>57</v>
      </c>
      <c r="N548" s="69" t="e">
        <f t="shared" si="50"/>
        <v>#VALUE!</v>
      </c>
      <c r="O548" s="70">
        <f t="shared" ca="1" si="51"/>
        <v>0</v>
      </c>
      <c r="P548" s="71" t="str">
        <f t="shared" ca="1" si="52"/>
        <v>-</v>
      </c>
      <c r="Q548" s="71"/>
      <c r="R548" s="72" t="str">
        <f t="shared" si="53"/>
        <v>_03.jj-08.jj_2584X_Just1</v>
      </c>
      <c r="S548" s="73">
        <v>45635</v>
      </c>
      <c r="T548" s="74"/>
      <c r="U548" s="75"/>
      <c r="V548" s="75"/>
      <c r="W548" s="63"/>
      <c r="X548" s="63"/>
      <c r="Y548" s="63"/>
      <c r="Z548" s="63"/>
      <c r="AA548" s="63"/>
      <c r="AB548" s="63"/>
      <c r="AC548" s="63"/>
      <c r="AD548" s="63"/>
      <c r="AE548" s="63"/>
      <c r="AF548" s="63"/>
      <c r="AG548" s="63"/>
    </row>
    <row r="549" spans="1:33" x14ac:dyDescent="0.25">
      <c r="A549" s="62"/>
      <c r="B549" s="63" t="s">
        <v>32</v>
      </c>
      <c r="C549" s="63"/>
      <c r="D549" s="64" t="s">
        <v>619</v>
      </c>
      <c r="E549" s="65">
        <v>529</v>
      </c>
      <c r="F549" s="66">
        <v>45012</v>
      </c>
      <c r="G549" s="66">
        <v>45169</v>
      </c>
      <c r="H549" s="67" t="s">
        <v>40</v>
      </c>
      <c r="I549" s="68" t="str">
        <f>_xlfn.IFNA(VLOOKUP($H549,[1]Répertoire!$A$2:$G$104,2,FALSE),"")</f>
        <v xml:space="preserve">Notre-Dame Enclos             </v>
      </c>
      <c r="J549" s="68" t="str">
        <f>_xlfn.IFNA(VLOOKUP($H549,[1]Répertoire!$A$2:$G$104,6,FALSE),"")</f>
        <v xml:space="preserve">ST OMER                   </v>
      </c>
      <c r="K549" s="68" t="str">
        <f>_xlfn.IFNA(VLOOKUP($H549,[1]Répertoire!$A$2:$G$104,7,FALSE),"")</f>
        <v>ce.0622584X@ac-lille.fr</v>
      </c>
      <c r="L549" s="69" t="s">
        <v>9</v>
      </c>
      <c r="M549" s="69" t="s">
        <v>57</v>
      </c>
      <c r="N549" s="69" t="e">
        <f t="shared" si="50"/>
        <v>#VALUE!</v>
      </c>
      <c r="O549" s="70">
        <f t="shared" ca="1" si="51"/>
        <v>0</v>
      </c>
      <c r="P549" s="71" t="str">
        <f t="shared" ca="1" si="52"/>
        <v>-</v>
      </c>
      <c r="Q549" s="71"/>
      <c r="R549" s="72" t="str">
        <f t="shared" si="53"/>
        <v>_03.jj-08.jj_2584X_Just</v>
      </c>
      <c r="S549" s="73">
        <v>45636</v>
      </c>
      <c r="T549" s="74"/>
      <c r="U549" s="75"/>
      <c r="V549" s="75"/>
      <c r="W549" s="63"/>
      <c r="X549" s="63"/>
      <c r="Y549" s="63"/>
      <c r="Z549" s="63"/>
      <c r="AA549" s="63"/>
      <c r="AB549" s="63"/>
      <c r="AC549" s="63"/>
      <c r="AD549" s="63"/>
      <c r="AE549" s="63"/>
      <c r="AF549" s="63"/>
      <c r="AG549" s="63"/>
    </row>
    <row r="550" spans="1:33" x14ac:dyDescent="0.25">
      <c r="A550" s="62"/>
      <c r="B550" s="63" t="s">
        <v>32</v>
      </c>
      <c r="C550" s="63"/>
      <c r="D550" s="64" t="s">
        <v>620</v>
      </c>
      <c r="E550" s="65">
        <v>530</v>
      </c>
      <c r="F550" s="66">
        <v>45012</v>
      </c>
      <c r="G550" s="66">
        <v>45169</v>
      </c>
      <c r="H550" s="67" t="s">
        <v>40</v>
      </c>
      <c r="I550" s="68" t="str">
        <f>_xlfn.IFNA(VLOOKUP($H550,[1]Répertoire!$A$2:$G$104,2,FALSE),"")</f>
        <v xml:space="preserve">Notre-Dame Enclos             </v>
      </c>
      <c r="J550" s="68" t="str">
        <f>_xlfn.IFNA(VLOOKUP($H550,[1]Répertoire!$A$2:$G$104,6,FALSE),"")</f>
        <v xml:space="preserve">ST OMER                   </v>
      </c>
      <c r="K550" s="68" t="str">
        <f>_xlfn.IFNA(VLOOKUP($H550,[1]Répertoire!$A$2:$G$104,7,FALSE),"")</f>
        <v>ce.0622584X@ac-lille.fr</v>
      </c>
      <c r="L550" s="69" t="s">
        <v>9</v>
      </c>
      <c r="M550" s="69" t="s">
        <v>57</v>
      </c>
      <c r="N550" s="69" t="e">
        <f t="shared" si="50"/>
        <v>#VALUE!</v>
      </c>
      <c r="O550" s="70">
        <f t="shared" ca="1" si="51"/>
        <v>0</v>
      </c>
      <c r="P550" s="71" t="str">
        <f t="shared" ca="1" si="52"/>
        <v>-</v>
      </c>
      <c r="Q550" s="71"/>
      <c r="R550" s="72" t="str">
        <f t="shared" si="53"/>
        <v>_03.jj-08.jj_2584X_Just1</v>
      </c>
      <c r="S550" s="73">
        <v>45637</v>
      </c>
      <c r="T550" s="74"/>
      <c r="U550" s="75"/>
      <c r="V550" s="75"/>
      <c r="W550" s="63"/>
      <c r="X550" s="63"/>
      <c r="Y550" s="63"/>
      <c r="Z550" s="63"/>
      <c r="AA550" s="63"/>
      <c r="AB550" s="63"/>
      <c r="AC550" s="63"/>
      <c r="AD550" s="63"/>
      <c r="AE550" s="63"/>
      <c r="AF550" s="63"/>
      <c r="AG550" s="63"/>
    </row>
    <row r="551" spans="1:33" x14ac:dyDescent="0.25">
      <c r="A551" s="62"/>
      <c r="B551" s="63" t="s">
        <v>32</v>
      </c>
      <c r="C551" s="63"/>
      <c r="D551" s="64" t="s">
        <v>621</v>
      </c>
      <c r="E551" s="65">
        <v>531</v>
      </c>
      <c r="F551" s="66">
        <v>45012</v>
      </c>
      <c r="G551" s="66">
        <v>45169</v>
      </c>
      <c r="H551" s="67" t="s">
        <v>40</v>
      </c>
      <c r="I551" s="68" t="str">
        <f>_xlfn.IFNA(VLOOKUP($H551,[1]Répertoire!$A$2:$G$104,2,FALSE),"")</f>
        <v xml:space="preserve">Notre-Dame Enclos             </v>
      </c>
      <c r="J551" s="68" t="str">
        <f>_xlfn.IFNA(VLOOKUP($H551,[1]Répertoire!$A$2:$G$104,6,FALSE),"")</f>
        <v xml:space="preserve">ST OMER                   </v>
      </c>
      <c r="K551" s="68" t="str">
        <f>_xlfn.IFNA(VLOOKUP($H551,[1]Répertoire!$A$2:$G$104,7,FALSE),"")</f>
        <v>ce.0622584X@ac-lille.fr</v>
      </c>
      <c r="L551" s="69" t="s">
        <v>9</v>
      </c>
      <c r="M551" s="69" t="s">
        <v>57</v>
      </c>
      <c r="N551" s="69" t="e">
        <f t="shared" si="50"/>
        <v>#VALUE!</v>
      </c>
      <c r="O551" s="70">
        <f t="shared" ca="1" si="51"/>
        <v>0</v>
      </c>
      <c r="P551" s="71" t="str">
        <f t="shared" ca="1" si="52"/>
        <v>-</v>
      </c>
      <c r="Q551" s="71"/>
      <c r="R551" s="72" t="str">
        <f t="shared" si="53"/>
        <v>_03.jj-08.jj_2584X_Just</v>
      </c>
      <c r="S551" s="73">
        <v>45638</v>
      </c>
      <c r="T551" s="74"/>
      <c r="U551" s="75"/>
      <c r="V551" s="75"/>
      <c r="W551" s="63"/>
      <c r="X551" s="63"/>
      <c r="Y551" s="63"/>
      <c r="Z551" s="63"/>
      <c r="AA551" s="63"/>
      <c r="AB551" s="63"/>
      <c r="AC551" s="63"/>
      <c r="AD551" s="63"/>
      <c r="AE551" s="63"/>
      <c r="AF551" s="63"/>
      <c r="AG551" s="63"/>
    </row>
    <row r="552" spans="1:33" x14ac:dyDescent="0.25">
      <c r="A552" s="62"/>
      <c r="B552" s="63" t="s">
        <v>32</v>
      </c>
      <c r="C552" s="63"/>
      <c r="D552" s="64" t="s">
        <v>622</v>
      </c>
      <c r="E552" s="65">
        <v>532</v>
      </c>
      <c r="F552" s="66">
        <v>45012</v>
      </c>
      <c r="G552" s="66">
        <v>45169</v>
      </c>
      <c r="H552" s="67" t="s">
        <v>40</v>
      </c>
      <c r="I552" s="68" t="str">
        <f>_xlfn.IFNA(VLOOKUP($H552,[1]Répertoire!$A$2:$G$104,2,FALSE),"")</f>
        <v xml:space="preserve">Notre-Dame Enclos             </v>
      </c>
      <c r="J552" s="68" t="str">
        <f>_xlfn.IFNA(VLOOKUP($H552,[1]Répertoire!$A$2:$G$104,6,FALSE),"")</f>
        <v xml:space="preserve">ST OMER                   </v>
      </c>
      <c r="K552" s="68" t="str">
        <f>_xlfn.IFNA(VLOOKUP($H552,[1]Répertoire!$A$2:$G$104,7,FALSE),"")</f>
        <v>ce.0622584X@ac-lille.fr</v>
      </c>
      <c r="L552" s="69" t="s">
        <v>9</v>
      </c>
      <c r="M552" s="69" t="s">
        <v>57</v>
      </c>
      <c r="N552" s="69" t="e">
        <f t="shared" si="50"/>
        <v>#VALUE!</v>
      </c>
      <c r="O552" s="70">
        <f t="shared" ca="1" si="51"/>
        <v>0</v>
      </c>
      <c r="P552" s="71" t="str">
        <f t="shared" ca="1" si="52"/>
        <v>-</v>
      </c>
      <c r="Q552" s="71"/>
      <c r="R552" s="72" t="str">
        <f t="shared" si="53"/>
        <v>_03.jj-08.jj_2584X_Just1</v>
      </c>
      <c r="S552" s="73">
        <v>45639</v>
      </c>
      <c r="T552" s="74"/>
      <c r="U552" s="75"/>
      <c r="V552" s="75"/>
      <c r="W552" s="63"/>
      <c r="X552" s="63"/>
      <c r="Y552" s="63"/>
      <c r="Z552" s="63"/>
      <c r="AA552" s="63"/>
      <c r="AB552" s="63"/>
      <c r="AC552" s="63"/>
      <c r="AD552" s="63"/>
      <c r="AE552" s="63"/>
      <c r="AF552" s="63"/>
      <c r="AG552" s="63"/>
    </row>
    <row r="553" spans="1:33" x14ac:dyDescent="0.25">
      <c r="A553" s="62"/>
      <c r="B553" s="63" t="s">
        <v>32</v>
      </c>
      <c r="C553" s="63"/>
      <c r="D553" s="64" t="s">
        <v>623</v>
      </c>
      <c r="E553" s="65">
        <v>533</v>
      </c>
      <c r="F553" s="66">
        <v>45012</v>
      </c>
      <c r="G553" s="66">
        <v>45169</v>
      </c>
      <c r="H553" s="67" t="s">
        <v>40</v>
      </c>
      <c r="I553" s="68" t="str">
        <f>_xlfn.IFNA(VLOOKUP($H553,[1]Répertoire!$A$2:$G$104,2,FALSE),"")</f>
        <v xml:space="preserve">Notre-Dame Enclos             </v>
      </c>
      <c r="J553" s="68" t="str">
        <f>_xlfn.IFNA(VLOOKUP($H553,[1]Répertoire!$A$2:$G$104,6,FALSE),"")</f>
        <v xml:space="preserve">ST OMER                   </v>
      </c>
      <c r="K553" s="68" t="str">
        <f>_xlfn.IFNA(VLOOKUP($H553,[1]Répertoire!$A$2:$G$104,7,FALSE),"")</f>
        <v>ce.0622584X@ac-lille.fr</v>
      </c>
      <c r="L553" s="69" t="s">
        <v>9</v>
      </c>
      <c r="M553" s="69" t="s">
        <v>57</v>
      </c>
      <c r="N553" s="69" t="e">
        <f t="shared" si="50"/>
        <v>#VALUE!</v>
      </c>
      <c r="O553" s="70">
        <f t="shared" ca="1" si="51"/>
        <v>0</v>
      </c>
      <c r="P553" s="71" t="str">
        <f t="shared" ca="1" si="52"/>
        <v>-</v>
      </c>
      <c r="Q553" s="71"/>
      <c r="R553" s="72" t="str">
        <f t="shared" si="53"/>
        <v>_03.jj-08.jj_2584X_Just</v>
      </c>
      <c r="S553" s="73">
        <v>45640</v>
      </c>
      <c r="T553" s="74"/>
      <c r="U553" s="75"/>
      <c r="V553" s="75"/>
      <c r="W553" s="63"/>
      <c r="X553" s="63"/>
      <c r="Y553" s="63"/>
      <c r="Z553" s="63"/>
      <c r="AA553" s="63"/>
      <c r="AB553" s="63"/>
      <c r="AC553" s="63"/>
      <c r="AD553" s="63"/>
      <c r="AE553" s="63"/>
      <c r="AF553" s="63"/>
      <c r="AG553" s="63"/>
    </row>
    <row r="554" spans="1:33" x14ac:dyDescent="0.25">
      <c r="A554" s="62"/>
      <c r="B554" s="63" t="s">
        <v>32</v>
      </c>
      <c r="C554" s="63"/>
      <c r="D554" s="64" t="s">
        <v>624</v>
      </c>
      <c r="E554" s="65">
        <v>534</v>
      </c>
      <c r="F554" s="66">
        <v>45012</v>
      </c>
      <c r="G554" s="66">
        <v>45169</v>
      </c>
      <c r="H554" s="67" t="s">
        <v>40</v>
      </c>
      <c r="I554" s="68" t="str">
        <f>_xlfn.IFNA(VLOOKUP($H554,[1]Répertoire!$A$2:$G$104,2,FALSE),"")</f>
        <v xml:space="preserve">Notre-Dame Enclos             </v>
      </c>
      <c r="J554" s="68" t="str">
        <f>_xlfn.IFNA(VLOOKUP($H554,[1]Répertoire!$A$2:$G$104,6,FALSE),"")</f>
        <v xml:space="preserve">ST OMER                   </v>
      </c>
      <c r="K554" s="68" t="str">
        <f>_xlfn.IFNA(VLOOKUP($H554,[1]Répertoire!$A$2:$G$104,7,FALSE),"")</f>
        <v>ce.0622584X@ac-lille.fr</v>
      </c>
      <c r="L554" s="69" t="s">
        <v>9</v>
      </c>
      <c r="M554" s="69" t="s">
        <v>57</v>
      </c>
      <c r="N554" s="69" t="e">
        <f t="shared" si="50"/>
        <v>#VALUE!</v>
      </c>
      <c r="O554" s="70">
        <f t="shared" ca="1" si="51"/>
        <v>0</v>
      </c>
      <c r="P554" s="71" t="str">
        <f t="shared" ca="1" si="52"/>
        <v>-</v>
      </c>
      <c r="Q554" s="71"/>
      <c r="R554" s="72" t="str">
        <f t="shared" si="53"/>
        <v>_03.jj-08.jj_2584X_Just1</v>
      </c>
      <c r="S554" s="73">
        <v>45641</v>
      </c>
      <c r="T554" s="74"/>
      <c r="U554" s="75"/>
      <c r="V554" s="75"/>
      <c r="W554" s="63"/>
      <c r="X554" s="63"/>
      <c r="Y554" s="63"/>
      <c r="Z554" s="63"/>
      <c r="AA554" s="63"/>
      <c r="AB554" s="63"/>
      <c r="AC554" s="63"/>
      <c r="AD554" s="63"/>
      <c r="AE554" s="63"/>
      <c r="AF554" s="63"/>
      <c r="AG554" s="63"/>
    </row>
    <row r="555" spans="1:33" x14ac:dyDescent="0.25">
      <c r="A555" s="62"/>
      <c r="B555" s="63" t="s">
        <v>32</v>
      </c>
      <c r="C555" s="63"/>
      <c r="D555" s="64" t="s">
        <v>625</v>
      </c>
      <c r="E555" s="65">
        <v>535</v>
      </c>
      <c r="F555" s="66">
        <v>45012</v>
      </c>
      <c r="G555" s="66">
        <v>45169</v>
      </c>
      <c r="H555" s="67" t="s">
        <v>40</v>
      </c>
      <c r="I555" s="68" t="str">
        <f>_xlfn.IFNA(VLOOKUP($H555,[1]Répertoire!$A$2:$G$104,2,FALSE),"")</f>
        <v xml:space="preserve">Notre-Dame Enclos             </v>
      </c>
      <c r="J555" s="68" t="str">
        <f>_xlfn.IFNA(VLOOKUP($H555,[1]Répertoire!$A$2:$G$104,6,FALSE),"")</f>
        <v xml:space="preserve">ST OMER                   </v>
      </c>
      <c r="K555" s="68" t="str">
        <f>_xlfn.IFNA(VLOOKUP($H555,[1]Répertoire!$A$2:$G$104,7,FALSE),"")</f>
        <v>ce.0622584X@ac-lille.fr</v>
      </c>
      <c r="L555" s="69" t="s">
        <v>9</v>
      </c>
      <c r="M555" s="69" t="s">
        <v>57</v>
      </c>
      <c r="N555" s="69" t="e">
        <f t="shared" si="50"/>
        <v>#VALUE!</v>
      </c>
      <c r="O555" s="70">
        <f t="shared" ca="1" si="51"/>
        <v>0</v>
      </c>
      <c r="P555" s="71" t="str">
        <f t="shared" ca="1" si="52"/>
        <v>-</v>
      </c>
      <c r="Q555" s="71"/>
      <c r="R555" s="72" t="str">
        <f t="shared" si="53"/>
        <v>_03.jj-08.jj_2584X_Just</v>
      </c>
      <c r="S555" s="73">
        <v>45642</v>
      </c>
      <c r="T555" s="74"/>
      <c r="U555" s="75"/>
      <c r="V555" s="75"/>
      <c r="W555" s="63"/>
      <c r="X555" s="63"/>
      <c r="Y555" s="63"/>
      <c r="Z555" s="63"/>
      <c r="AA555" s="63"/>
      <c r="AB555" s="63"/>
      <c r="AC555" s="63"/>
      <c r="AD555" s="63"/>
      <c r="AE555" s="63"/>
      <c r="AF555" s="63"/>
      <c r="AG555" s="63"/>
    </row>
    <row r="556" spans="1:33" x14ac:dyDescent="0.25">
      <c r="A556" s="62"/>
      <c r="B556" s="63" t="s">
        <v>32</v>
      </c>
      <c r="C556" s="63"/>
      <c r="D556" s="64" t="s">
        <v>626</v>
      </c>
      <c r="E556" s="65">
        <v>536</v>
      </c>
      <c r="F556" s="66">
        <v>45012</v>
      </c>
      <c r="G556" s="66">
        <v>45169</v>
      </c>
      <c r="H556" s="67" t="s">
        <v>40</v>
      </c>
      <c r="I556" s="68" t="str">
        <f>_xlfn.IFNA(VLOOKUP($H556,[1]Répertoire!$A$2:$G$104,2,FALSE),"")</f>
        <v xml:space="preserve">Notre-Dame Enclos             </v>
      </c>
      <c r="J556" s="68" t="str">
        <f>_xlfn.IFNA(VLOOKUP($H556,[1]Répertoire!$A$2:$G$104,6,FALSE),"")</f>
        <v xml:space="preserve">ST OMER                   </v>
      </c>
      <c r="K556" s="68" t="str">
        <f>_xlfn.IFNA(VLOOKUP($H556,[1]Répertoire!$A$2:$G$104,7,FALSE),"")</f>
        <v>ce.0622584X@ac-lille.fr</v>
      </c>
      <c r="L556" s="69" t="s">
        <v>9</v>
      </c>
      <c r="M556" s="69" t="s">
        <v>57</v>
      </c>
      <c r="N556" s="69" t="e">
        <f t="shared" si="50"/>
        <v>#VALUE!</v>
      </c>
      <c r="O556" s="70">
        <f t="shared" ca="1" si="51"/>
        <v>0</v>
      </c>
      <c r="P556" s="71" t="str">
        <f t="shared" ca="1" si="52"/>
        <v>-</v>
      </c>
      <c r="Q556" s="71"/>
      <c r="R556" s="72" t="str">
        <f t="shared" si="53"/>
        <v>_03.jj-08.jj_2584X_Just1</v>
      </c>
      <c r="S556" s="73">
        <v>45643</v>
      </c>
      <c r="T556" s="74"/>
      <c r="U556" s="75"/>
      <c r="V556" s="75"/>
      <c r="W556" s="63"/>
      <c r="X556" s="63"/>
      <c r="Y556" s="63"/>
      <c r="Z556" s="63"/>
      <c r="AA556" s="63"/>
      <c r="AB556" s="63"/>
      <c r="AC556" s="63"/>
      <c r="AD556" s="63"/>
      <c r="AE556" s="63"/>
      <c r="AF556" s="63"/>
      <c r="AG556" s="63"/>
    </row>
    <row r="557" spans="1:33" x14ac:dyDescent="0.25">
      <c r="A557" s="62"/>
      <c r="B557" s="63" t="s">
        <v>32</v>
      </c>
      <c r="C557" s="63"/>
      <c r="D557" s="64" t="s">
        <v>627</v>
      </c>
      <c r="E557" s="65">
        <v>537</v>
      </c>
      <c r="F557" s="66">
        <v>45012</v>
      </c>
      <c r="G557" s="66">
        <v>45169</v>
      </c>
      <c r="H557" s="67" t="s">
        <v>40</v>
      </c>
      <c r="I557" s="68" t="str">
        <f>_xlfn.IFNA(VLOOKUP($H557,[1]Répertoire!$A$2:$G$104,2,FALSE),"")</f>
        <v xml:space="preserve">Notre-Dame Enclos             </v>
      </c>
      <c r="J557" s="68" t="str">
        <f>_xlfn.IFNA(VLOOKUP($H557,[1]Répertoire!$A$2:$G$104,6,FALSE),"")</f>
        <v xml:space="preserve">ST OMER                   </v>
      </c>
      <c r="K557" s="68" t="str">
        <f>_xlfn.IFNA(VLOOKUP($H557,[1]Répertoire!$A$2:$G$104,7,FALSE),"")</f>
        <v>ce.0622584X@ac-lille.fr</v>
      </c>
      <c r="L557" s="69" t="s">
        <v>9</v>
      </c>
      <c r="M557" s="69" t="s">
        <v>57</v>
      </c>
      <c r="N557" s="69" t="e">
        <f t="shared" si="50"/>
        <v>#VALUE!</v>
      </c>
      <c r="O557" s="70">
        <f t="shared" ca="1" si="51"/>
        <v>0</v>
      </c>
      <c r="P557" s="71" t="str">
        <f t="shared" ca="1" si="52"/>
        <v>-</v>
      </c>
      <c r="Q557" s="71"/>
      <c r="R557" s="72" t="str">
        <f t="shared" si="53"/>
        <v>_03.jj-08.jj_2584X_Just</v>
      </c>
      <c r="S557" s="73">
        <v>45644</v>
      </c>
      <c r="T557" s="74"/>
      <c r="U557" s="75"/>
      <c r="V557" s="75"/>
      <c r="W557" s="63"/>
      <c r="X557" s="63"/>
      <c r="Y557" s="63"/>
      <c r="Z557" s="63"/>
      <c r="AA557" s="63"/>
      <c r="AB557" s="63"/>
      <c r="AC557" s="63"/>
      <c r="AD557" s="63"/>
      <c r="AE557" s="63"/>
      <c r="AF557" s="63"/>
      <c r="AG557" s="63"/>
    </row>
    <row r="558" spans="1:33" x14ac:dyDescent="0.25">
      <c r="A558" s="62"/>
      <c r="B558" s="63" t="s">
        <v>32</v>
      </c>
      <c r="C558" s="63"/>
      <c r="D558" s="64" t="s">
        <v>628</v>
      </c>
      <c r="E558" s="65">
        <v>538</v>
      </c>
      <c r="F558" s="66">
        <v>45012</v>
      </c>
      <c r="G558" s="66">
        <v>45169</v>
      </c>
      <c r="H558" s="67" t="s">
        <v>40</v>
      </c>
      <c r="I558" s="68" t="str">
        <f>_xlfn.IFNA(VLOOKUP($H558,[1]Répertoire!$A$2:$G$104,2,FALSE),"")</f>
        <v xml:space="preserve">Notre-Dame Enclos             </v>
      </c>
      <c r="J558" s="68" t="str">
        <f>_xlfn.IFNA(VLOOKUP($H558,[1]Répertoire!$A$2:$G$104,6,FALSE),"")</f>
        <v xml:space="preserve">ST OMER                   </v>
      </c>
      <c r="K558" s="68" t="str">
        <f>_xlfn.IFNA(VLOOKUP($H558,[1]Répertoire!$A$2:$G$104,7,FALSE),"")</f>
        <v>ce.0622584X@ac-lille.fr</v>
      </c>
      <c r="L558" s="69" t="s">
        <v>9</v>
      </c>
      <c r="M558" s="69" t="s">
        <v>57</v>
      </c>
      <c r="N558" s="69" t="e">
        <f t="shared" si="50"/>
        <v>#VALUE!</v>
      </c>
      <c r="O558" s="70">
        <f t="shared" ca="1" si="51"/>
        <v>0</v>
      </c>
      <c r="P558" s="71" t="str">
        <f t="shared" ca="1" si="52"/>
        <v>-</v>
      </c>
      <c r="Q558" s="71"/>
      <c r="R558" s="72" t="str">
        <f t="shared" si="53"/>
        <v>_03.jj-08.jj_2584X_Just1</v>
      </c>
      <c r="S558" s="73">
        <v>45645</v>
      </c>
      <c r="T558" s="74"/>
      <c r="U558" s="75"/>
      <c r="V558" s="75"/>
      <c r="W558" s="63"/>
      <c r="X558" s="63"/>
      <c r="Y558" s="63"/>
      <c r="Z558" s="63"/>
      <c r="AA558" s="63"/>
      <c r="AB558" s="63"/>
      <c r="AC558" s="63"/>
      <c r="AD558" s="63"/>
      <c r="AE558" s="63"/>
      <c r="AF558" s="63"/>
      <c r="AG558" s="63"/>
    </row>
    <row r="559" spans="1:33" x14ac:dyDescent="0.25">
      <c r="A559" s="62"/>
      <c r="B559" s="63" t="s">
        <v>32</v>
      </c>
      <c r="C559" s="63"/>
      <c r="D559" s="64" t="s">
        <v>629</v>
      </c>
      <c r="E559" s="65">
        <v>539</v>
      </c>
      <c r="F559" s="66">
        <v>45012</v>
      </c>
      <c r="G559" s="66">
        <v>45169</v>
      </c>
      <c r="H559" s="67" t="s">
        <v>40</v>
      </c>
      <c r="I559" s="68" t="str">
        <f>_xlfn.IFNA(VLOOKUP($H559,[1]Répertoire!$A$2:$G$104,2,FALSE),"")</f>
        <v xml:space="preserve">Notre-Dame Enclos             </v>
      </c>
      <c r="J559" s="68" t="str">
        <f>_xlfn.IFNA(VLOOKUP($H559,[1]Répertoire!$A$2:$G$104,6,FALSE),"")</f>
        <v xml:space="preserve">ST OMER                   </v>
      </c>
      <c r="K559" s="68" t="str">
        <f>_xlfn.IFNA(VLOOKUP($H559,[1]Répertoire!$A$2:$G$104,7,FALSE),"")</f>
        <v>ce.0622584X@ac-lille.fr</v>
      </c>
      <c r="L559" s="69" t="s">
        <v>9</v>
      </c>
      <c r="M559" s="69" t="s">
        <v>57</v>
      </c>
      <c r="N559" s="69" t="e">
        <f t="shared" si="50"/>
        <v>#VALUE!</v>
      </c>
      <c r="O559" s="70">
        <f t="shared" ca="1" si="51"/>
        <v>0</v>
      </c>
      <c r="P559" s="71" t="str">
        <f t="shared" ca="1" si="52"/>
        <v>-</v>
      </c>
      <c r="Q559" s="71"/>
      <c r="R559" s="72" t="str">
        <f t="shared" si="53"/>
        <v>_03.jj-08.jj_2584X_Just</v>
      </c>
      <c r="S559" s="73">
        <v>45646</v>
      </c>
      <c r="T559" s="74"/>
      <c r="U559" s="75"/>
      <c r="V559" s="75"/>
      <c r="W559" s="63"/>
      <c r="X559" s="63"/>
      <c r="Y559" s="63"/>
      <c r="Z559" s="63"/>
      <c r="AA559" s="63"/>
      <c r="AB559" s="63"/>
      <c r="AC559" s="63"/>
      <c r="AD559" s="63"/>
      <c r="AE559" s="63"/>
      <c r="AF559" s="63"/>
      <c r="AG559" s="63"/>
    </row>
    <row r="560" spans="1:33" x14ac:dyDescent="0.25">
      <c r="A560" s="62"/>
      <c r="B560" s="63" t="s">
        <v>32</v>
      </c>
      <c r="C560" s="63"/>
      <c r="D560" s="64" t="s">
        <v>630</v>
      </c>
      <c r="E560" s="65">
        <v>540</v>
      </c>
      <c r="F560" s="66">
        <v>45012</v>
      </c>
      <c r="G560" s="66">
        <v>45169</v>
      </c>
      <c r="H560" s="67" t="s">
        <v>40</v>
      </c>
      <c r="I560" s="68" t="str">
        <f>_xlfn.IFNA(VLOOKUP($H560,[1]Répertoire!$A$2:$G$104,2,FALSE),"")</f>
        <v xml:space="preserve">Notre-Dame Enclos             </v>
      </c>
      <c r="J560" s="68" t="str">
        <f>_xlfn.IFNA(VLOOKUP($H560,[1]Répertoire!$A$2:$G$104,6,FALSE),"")</f>
        <v xml:space="preserve">ST OMER                   </v>
      </c>
      <c r="K560" s="68" t="str">
        <f>_xlfn.IFNA(VLOOKUP($H560,[1]Répertoire!$A$2:$G$104,7,FALSE),"")</f>
        <v>ce.0622584X@ac-lille.fr</v>
      </c>
      <c r="L560" s="69" t="s">
        <v>9</v>
      </c>
      <c r="M560" s="69" t="s">
        <v>57</v>
      </c>
      <c r="N560" s="69" t="e">
        <f t="shared" si="50"/>
        <v>#VALUE!</v>
      </c>
      <c r="O560" s="70">
        <f t="shared" ca="1" si="51"/>
        <v>0</v>
      </c>
      <c r="P560" s="71" t="str">
        <f t="shared" ca="1" si="52"/>
        <v>-</v>
      </c>
      <c r="Q560" s="71"/>
      <c r="R560" s="72" t="str">
        <f t="shared" si="53"/>
        <v>_03.jj-08.jj_2584X_Just1</v>
      </c>
      <c r="S560" s="73">
        <v>45647</v>
      </c>
      <c r="T560" s="74"/>
      <c r="U560" s="75"/>
      <c r="V560" s="75"/>
      <c r="W560" s="63"/>
      <c r="X560" s="63"/>
      <c r="Y560" s="63"/>
      <c r="Z560" s="63"/>
      <c r="AA560" s="63"/>
      <c r="AB560" s="63"/>
      <c r="AC560" s="63"/>
      <c r="AD560" s="63"/>
      <c r="AE560" s="63"/>
      <c r="AF560" s="63"/>
      <c r="AG560" s="63"/>
    </row>
    <row r="561" spans="1:33" x14ac:dyDescent="0.25">
      <c r="A561" s="62"/>
      <c r="B561" s="63" t="s">
        <v>32</v>
      </c>
      <c r="C561" s="63"/>
      <c r="D561" s="64" t="s">
        <v>631</v>
      </c>
      <c r="E561" s="65">
        <v>541</v>
      </c>
      <c r="F561" s="66">
        <v>45012</v>
      </c>
      <c r="G561" s="66">
        <v>45169</v>
      </c>
      <c r="H561" s="67" t="s">
        <v>40</v>
      </c>
      <c r="I561" s="68" t="str">
        <f>_xlfn.IFNA(VLOOKUP($H561,[1]Répertoire!$A$2:$G$104,2,FALSE),"")</f>
        <v xml:space="preserve">Notre-Dame Enclos             </v>
      </c>
      <c r="J561" s="68" t="str">
        <f>_xlfn.IFNA(VLOOKUP($H561,[1]Répertoire!$A$2:$G$104,6,FALSE),"")</f>
        <v xml:space="preserve">ST OMER                   </v>
      </c>
      <c r="K561" s="68" t="str">
        <f>_xlfn.IFNA(VLOOKUP($H561,[1]Répertoire!$A$2:$G$104,7,FALSE),"")</f>
        <v>ce.0622584X@ac-lille.fr</v>
      </c>
      <c r="L561" s="69" t="s">
        <v>9</v>
      </c>
      <c r="M561" s="69" t="s">
        <v>57</v>
      </c>
      <c r="N561" s="69" t="e">
        <f t="shared" si="50"/>
        <v>#VALUE!</v>
      </c>
      <c r="O561" s="70">
        <f t="shared" ca="1" si="51"/>
        <v>0</v>
      </c>
      <c r="P561" s="71" t="str">
        <f t="shared" ca="1" si="52"/>
        <v>-</v>
      </c>
      <c r="Q561" s="71"/>
      <c r="R561" s="72" t="str">
        <f t="shared" si="53"/>
        <v>_03.jj-08.jj_2584X_Just</v>
      </c>
      <c r="S561" s="73">
        <v>45648</v>
      </c>
      <c r="T561" s="74"/>
      <c r="U561" s="75"/>
      <c r="V561" s="75"/>
      <c r="W561" s="63"/>
      <c r="X561" s="63"/>
      <c r="Y561" s="63"/>
      <c r="Z561" s="63"/>
      <c r="AA561" s="63"/>
      <c r="AB561" s="63"/>
      <c r="AC561" s="63"/>
      <c r="AD561" s="63"/>
      <c r="AE561" s="63"/>
      <c r="AF561" s="63"/>
      <c r="AG561" s="63"/>
    </row>
    <row r="562" spans="1:33" x14ac:dyDescent="0.25">
      <c r="A562" s="62"/>
      <c r="B562" s="63" t="s">
        <v>32</v>
      </c>
      <c r="C562" s="63"/>
      <c r="D562" s="64" t="s">
        <v>632</v>
      </c>
      <c r="E562" s="65">
        <v>542</v>
      </c>
      <c r="F562" s="66">
        <v>45012</v>
      </c>
      <c r="G562" s="66">
        <v>45169</v>
      </c>
      <c r="H562" s="67" t="s">
        <v>40</v>
      </c>
      <c r="I562" s="68" t="str">
        <f>_xlfn.IFNA(VLOOKUP($H562,[1]Répertoire!$A$2:$G$104,2,FALSE),"")</f>
        <v xml:space="preserve">Notre-Dame Enclos             </v>
      </c>
      <c r="J562" s="68" t="str">
        <f>_xlfn.IFNA(VLOOKUP($H562,[1]Répertoire!$A$2:$G$104,6,FALSE),"")</f>
        <v xml:space="preserve">ST OMER                   </v>
      </c>
      <c r="K562" s="68" t="str">
        <f>_xlfn.IFNA(VLOOKUP($H562,[1]Répertoire!$A$2:$G$104,7,FALSE),"")</f>
        <v>ce.0622584X@ac-lille.fr</v>
      </c>
      <c r="L562" s="69" t="s">
        <v>9</v>
      </c>
      <c r="M562" s="69" t="s">
        <v>57</v>
      </c>
      <c r="N562" s="69" t="e">
        <f t="shared" si="50"/>
        <v>#VALUE!</v>
      </c>
      <c r="O562" s="70">
        <f t="shared" ca="1" si="51"/>
        <v>0</v>
      </c>
      <c r="P562" s="71" t="str">
        <f t="shared" ca="1" si="52"/>
        <v>-</v>
      </c>
      <c r="Q562" s="71"/>
      <c r="R562" s="72" t="str">
        <f t="shared" si="53"/>
        <v>_03.jj-08.jj_2584X_Just1</v>
      </c>
      <c r="S562" s="73">
        <v>45649</v>
      </c>
      <c r="T562" s="74"/>
      <c r="U562" s="75"/>
      <c r="V562" s="75"/>
      <c r="W562" s="63"/>
      <c r="X562" s="63"/>
      <c r="Y562" s="63"/>
      <c r="Z562" s="63"/>
      <c r="AA562" s="63"/>
      <c r="AB562" s="63"/>
      <c r="AC562" s="63"/>
      <c r="AD562" s="63"/>
      <c r="AE562" s="63"/>
      <c r="AF562" s="63"/>
      <c r="AG562" s="63"/>
    </row>
    <row r="563" spans="1:33" x14ac:dyDescent="0.25">
      <c r="A563" s="62"/>
      <c r="B563" s="63" t="s">
        <v>32</v>
      </c>
      <c r="C563" s="63"/>
      <c r="D563" s="64" t="s">
        <v>633</v>
      </c>
      <c r="E563" s="65">
        <v>543</v>
      </c>
      <c r="F563" s="66">
        <v>45012</v>
      </c>
      <c r="G563" s="66">
        <v>45169</v>
      </c>
      <c r="H563" s="67" t="s">
        <v>40</v>
      </c>
      <c r="I563" s="68" t="str">
        <f>_xlfn.IFNA(VLOOKUP($H563,[1]Répertoire!$A$2:$G$104,2,FALSE),"")</f>
        <v xml:space="preserve">Notre-Dame Enclos             </v>
      </c>
      <c r="J563" s="68" t="str">
        <f>_xlfn.IFNA(VLOOKUP($H563,[1]Répertoire!$A$2:$G$104,6,FALSE),"")</f>
        <v xml:space="preserve">ST OMER                   </v>
      </c>
      <c r="K563" s="68" t="str">
        <f>_xlfn.IFNA(VLOOKUP($H563,[1]Répertoire!$A$2:$G$104,7,FALSE),"")</f>
        <v>ce.0622584X@ac-lille.fr</v>
      </c>
      <c r="L563" s="69" t="s">
        <v>9</v>
      </c>
      <c r="M563" s="69" t="s">
        <v>57</v>
      </c>
      <c r="N563" s="69" t="e">
        <f t="shared" si="50"/>
        <v>#VALUE!</v>
      </c>
      <c r="O563" s="70">
        <f t="shared" ca="1" si="51"/>
        <v>0</v>
      </c>
      <c r="P563" s="71" t="str">
        <f t="shared" ca="1" si="52"/>
        <v>-</v>
      </c>
      <c r="Q563" s="71"/>
      <c r="R563" s="72" t="str">
        <f t="shared" si="53"/>
        <v>_03.jj-08.jj_2584X_Just</v>
      </c>
      <c r="S563" s="73">
        <v>45650</v>
      </c>
      <c r="T563" s="74"/>
      <c r="U563" s="75"/>
      <c r="V563" s="75"/>
      <c r="W563" s="63"/>
      <c r="X563" s="63"/>
      <c r="Y563" s="63"/>
      <c r="Z563" s="63"/>
      <c r="AA563" s="63"/>
      <c r="AB563" s="63"/>
      <c r="AC563" s="63"/>
      <c r="AD563" s="63"/>
      <c r="AE563" s="63"/>
      <c r="AF563" s="63"/>
      <c r="AG563" s="63"/>
    </row>
    <row r="564" spans="1:33" x14ac:dyDescent="0.25">
      <c r="A564" s="62"/>
      <c r="B564" s="63" t="s">
        <v>32</v>
      </c>
      <c r="C564" s="63"/>
      <c r="D564" s="64" t="s">
        <v>634</v>
      </c>
      <c r="E564" s="65">
        <v>544</v>
      </c>
      <c r="F564" s="66">
        <v>45012</v>
      </c>
      <c r="G564" s="66">
        <v>45169</v>
      </c>
      <c r="H564" s="67" t="s">
        <v>40</v>
      </c>
      <c r="I564" s="68" t="str">
        <f>_xlfn.IFNA(VLOOKUP($H564,[1]Répertoire!$A$2:$G$104,2,FALSE),"")</f>
        <v xml:space="preserve">Notre-Dame Enclos             </v>
      </c>
      <c r="J564" s="68" t="str">
        <f>_xlfn.IFNA(VLOOKUP($H564,[1]Répertoire!$A$2:$G$104,6,FALSE),"")</f>
        <v xml:space="preserve">ST OMER                   </v>
      </c>
      <c r="K564" s="68" t="str">
        <f>_xlfn.IFNA(VLOOKUP($H564,[1]Répertoire!$A$2:$G$104,7,FALSE),"")</f>
        <v>ce.0622584X@ac-lille.fr</v>
      </c>
      <c r="L564" s="69" t="s">
        <v>9</v>
      </c>
      <c r="M564" s="69" t="s">
        <v>57</v>
      </c>
      <c r="N564" s="69" t="e">
        <f t="shared" si="50"/>
        <v>#VALUE!</v>
      </c>
      <c r="O564" s="70">
        <f t="shared" ca="1" si="51"/>
        <v>0</v>
      </c>
      <c r="P564" s="71" t="str">
        <f t="shared" ca="1" si="52"/>
        <v>-</v>
      </c>
      <c r="Q564" s="71"/>
      <c r="R564" s="72" t="str">
        <f t="shared" si="53"/>
        <v>_03.jj-08.jj_2584X_Just1</v>
      </c>
      <c r="S564" s="73">
        <v>45651</v>
      </c>
      <c r="T564" s="74"/>
      <c r="U564" s="75"/>
      <c r="V564" s="75"/>
      <c r="W564" s="63"/>
      <c r="X564" s="63"/>
      <c r="Y564" s="63"/>
      <c r="Z564" s="63"/>
      <c r="AA564" s="63"/>
      <c r="AB564" s="63"/>
      <c r="AC564" s="63"/>
      <c r="AD564" s="63"/>
      <c r="AE564" s="63"/>
      <c r="AF564" s="63"/>
      <c r="AG564" s="63"/>
    </row>
    <row r="565" spans="1:33" x14ac:dyDescent="0.25">
      <c r="A565" s="62"/>
      <c r="B565" s="63" t="s">
        <v>32</v>
      </c>
      <c r="C565" s="63"/>
      <c r="D565" s="64" t="s">
        <v>635</v>
      </c>
      <c r="E565" s="65">
        <v>545</v>
      </c>
      <c r="F565" s="66">
        <v>45012</v>
      </c>
      <c r="G565" s="66">
        <v>45169</v>
      </c>
      <c r="H565" s="67" t="s">
        <v>40</v>
      </c>
      <c r="I565" s="68" t="str">
        <f>_xlfn.IFNA(VLOOKUP($H565,[1]Répertoire!$A$2:$G$104,2,FALSE),"")</f>
        <v xml:space="preserve">Notre-Dame Enclos             </v>
      </c>
      <c r="J565" s="68" t="str">
        <f>_xlfn.IFNA(VLOOKUP($H565,[1]Répertoire!$A$2:$G$104,6,FALSE),"")</f>
        <v xml:space="preserve">ST OMER                   </v>
      </c>
      <c r="K565" s="68" t="str">
        <f>_xlfn.IFNA(VLOOKUP($H565,[1]Répertoire!$A$2:$G$104,7,FALSE),"")</f>
        <v>ce.0622584X@ac-lille.fr</v>
      </c>
      <c r="L565" s="69" t="s">
        <v>9</v>
      </c>
      <c r="M565" s="69" t="s">
        <v>57</v>
      </c>
      <c r="N565" s="69" t="e">
        <f t="shared" si="50"/>
        <v>#VALUE!</v>
      </c>
      <c r="O565" s="70">
        <f t="shared" ca="1" si="51"/>
        <v>0</v>
      </c>
      <c r="P565" s="71" t="str">
        <f t="shared" ca="1" si="52"/>
        <v>-</v>
      </c>
      <c r="Q565" s="71"/>
      <c r="R565" s="72" t="str">
        <f t="shared" si="53"/>
        <v>_03.jj-08.jj_2584X_Just</v>
      </c>
      <c r="S565" s="73">
        <v>45652</v>
      </c>
      <c r="T565" s="74"/>
      <c r="U565" s="75"/>
      <c r="V565" s="75"/>
      <c r="W565" s="63"/>
      <c r="X565" s="63"/>
      <c r="Y565" s="63"/>
      <c r="Z565" s="63"/>
      <c r="AA565" s="63"/>
      <c r="AB565" s="63"/>
      <c r="AC565" s="63"/>
      <c r="AD565" s="63"/>
      <c r="AE565" s="63"/>
      <c r="AF565" s="63"/>
      <c r="AG565" s="63"/>
    </row>
    <row r="566" spans="1:33" x14ac:dyDescent="0.25">
      <c r="A566" s="62"/>
      <c r="B566" s="63" t="s">
        <v>32</v>
      </c>
      <c r="C566" s="63"/>
      <c r="D566" s="64" t="s">
        <v>636</v>
      </c>
      <c r="E566" s="65">
        <v>546</v>
      </c>
      <c r="F566" s="66">
        <v>45012</v>
      </c>
      <c r="G566" s="66">
        <v>45169</v>
      </c>
      <c r="H566" s="67" t="s">
        <v>40</v>
      </c>
      <c r="I566" s="68" t="str">
        <f>_xlfn.IFNA(VLOOKUP($H566,[1]Répertoire!$A$2:$G$104,2,FALSE),"")</f>
        <v xml:space="preserve">Notre-Dame Enclos             </v>
      </c>
      <c r="J566" s="68" t="str">
        <f>_xlfn.IFNA(VLOOKUP($H566,[1]Répertoire!$A$2:$G$104,6,FALSE),"")</f>
        <v xml:space="preserve">ST OMER                   </v>
      </c>
      <c r="K566" s="68" t="str">
        <f>_xlfn.IFNA(VLOOKUP($H566,[1]Répertoire!$A$2:$G$104,7,FALSE),"")</f>
        <v>ce.0622584X@ac-lille.fr</v>
      </c>
      <c r="L566" s="69" t="s">
        <v>9</v>
      </c>
      <c r="M566" s="69" t="s">
        <v>57</v>
      </c>
      <c r="N566" s="69" t="e">
        <f t="shared" si="50"/>
        <v>#VALUE!</v>
      </c>
      <c r="O566" s="70">
        <f t="shared" ca="1" si="51"/>
        <v>0</v>
      </c>
      <c r="P566" s="71" t="str">
        <f t="shared" ca="1" si="52"/>
        <v>-</v>
      </c>
      <c r="Q566" s="71"/>
      <c r="R566" s="72" t="str">
        <f t="shared" si="53"/>
        <v>_03.jj-08.jj_2584X_Just1</v>
      </c>
      <c r="S566" s="73">
        <v>45653</v>
      </c>
      <c r="T566" s="74"/>
      <c r="U566" s="75"/>
      <c r="V566" s="75"/>
      <c r="W566" s="63"/>
      <c r="X566" s="63"/>
      <c r="Y566" s="63"/>
      <c r="Z566" s="63"/>
      <c r="AA566" s="63"/>
      <c r="AB566" s="63"/>
      <c r="AC566" s="63"/>
      <c r="AD566" s="63"/>
      <c r="AE566" s="63"/>
      <c r="AF566" s="63"/>
      <c r="AG566" s="63"/>
    </row>
    <row r="567" spans="1:33" x14ac:dyDescent="0.25">
      <c r="A567" s="62"/>
      <c r="B567" s="63" t="s">
        <v>32</v>
      </c>
      <c r="C567" s="63"/>
      <c r="D567" s="64" t="s">
        <v>637</v>
      </c>
      <c r="E567" s="65">
        <v>547</v>
      </c>
      <c r="F567" s="66">
        <v>45012</v>
      </c>
      <c r="G567" s="66">
        <v>45169</v>
      </c>
      <c r="H567" s="67" t="s">
        <v>40</v>
      </c>
      <c r="I567" s="68" t="str">
        <f>_xlfn.IFNA(VLOOKUP($H567,[1]Répertoire!$A$2:$G$104,2,FALSE),"")</f>
        <v xml:space="preserve">Notre-Dame Enclos             </v>
      </c>
      <c r="J567" s="68" t="str">
        <f>_xlfn.IFNA(VLOOKUP($H567,[1]Répertoire!$A$2:$G$104,6,FALSE),"")</f>
        <v xml:space="preserve">ST OMER                   </v>
      </c>
      <c r="K567" s="68" t="str">
        <f>_xlfn.IFNA(VLOOKUP($H567,[1]Répertoire!$A$2:$G$104,7,FALSE),"")</f>
        <v>ce.0622584X@ac-lille.fr</v>
      </c>
      <c r="L567" s="69" t="s">
        <v>9</v>
      </c>
      <c r="M567" s="69" t="s">
        <v>57</v>
      </c>
      <c r="N567" s="69" t="e">
        <f t="shared" si="50"/>
        <v>#VALUE!</v>
      </c>
      <c r="O567" s="70">
        <f t="shared" ca="1" si="51"/>
        <v>0</v>
      </c>
      <c r="P567" s="71" t="str">
        <f t="shared" ca="1" si="52"/>
        <v>-</v>
      </c>
      <c r="Q567" s="71"/>
      <c r="R567" s="72" t="str">
        <f t="shared" si="53"/>
        <v>_03.jj-08.jj_2584X_Just</v>
      </c>
      <c r="S567" s="73">
        <v>45654</v>
      </c>
      <c r="T567" s="74"/>
      <c r="U567" s="75"/>
      <c r="V567" s="75"/>
      <c r="W567" s="63"/>
      <c r="X567" s="63"/>
      <c r="Y567" s="63"/>
      <c r="Z567" s="63"/>
      <c r="AA567" s="63"/>
      <c r="AB567" s="63"/>
      <c r="AC567" s="63"/>
      <c r="AD567" s="63"/>
      <c r="AE567" s="63"/>
      <c r="AF567" s="63"/>
      <c r="AG567" s="63"/>
    </row>
    <row r="568" spans="1:33" x14ac:dyDescent="0.25">
      <c r="A568" s="62"/>
      <c r="B568" s="63" t="s">
        <v>32</v>
      </c>
      <c r="C568" s="63"/>
      <c r="D568" s="64" t="s">
        <v>638</v>
      </c>
      <c r="E568" s="65">
        <v>548</v>
      </c>
      <c r="F568" s="66">
        <v>45012</v>
      </c>
      <c r="G568" s="66">
        <v>45169</v>
      </c>
      <c r="H568" s="67" t="s">
        <v>40</v>
      </c>
      <c r="I568" s="68" t="str">
        <f>_xlfn.IFNA(VLOOKUP($H568,[1]Répertoire!$A$2:$G$104,2,FALSE),"")</f>
        <v xml:space="preserve">Notre-Dame Enclos             </v>
      </c>
      <c r="J568" s="68" t="str">
        <f>_xlfn.IFNA(VLOOKUP($H568,[1]Répertoire!$A$2:$G$104,6,FALSE),"")</f>
        <v xml:space="preserve">ST OMER                   </v>
      </c>
      <c r="K568" s="68" t="str">
        <f>_xlfn.IFNA(VLOOKUP($H568,[1]Répertoire!$A$2:$G$104,7,FALSE),"")</f>
        <v>ce.0622584X@ac-lille.fr</v>
      </c>
      <c r="L568" s="69" t="s">
        <v>9</v>
      </c>
      <c r="M568" s="69" t="s">
        <v>57</v>
      </c>
      <c r="N568" s="69" t="e">
        <f t="shared" si="50"/>
        <v>#VALUE!</v>
      </c>
      <c r="O568" s="70">
        <f t="shared" ca="1" si="51"/>
        <v>0</v>
      </c>
      <c r="P568" s="71" t="str">
        <f t="shared" ca="1" si="52"/>
        <v>-</v>
      </c>
      <c r="Q568" s="71"/>
      <c r="R568" s="72" t="str">
        <f t="shared" si="53"/>
        <v>_03.jj-08.jj_2584X_Just1</v>
      </c>
      <c r="S568" s="73">
        <v>45655</v>
      </c>
      <c r="T568" s="74"/>
      <c r="U568" s="75"/>
      <c r="V568" s="75"/>
      <c r="W568" s="63"/>
      <c r="X568" s="63"/>
      <c r="Y568" s="63"/>
      <c r="Z568" s="63"/>
      <c r="AA568" s="63"/>
      <c r="AB568" s="63"/>
      <c r="AC568" s="63"/>
      <c r="AD568" s="63"/>
      <c r="AE568" s="63"/>
      <c r="AF568" s="63"/>
      <c r="AG568" s="63"/>
    </row>
    <row r="569" spans="1:33" x14ac:dyDescent="0.25">
      <c r="A569" s="62"/>
      <c r="B569" s="63" t="s">
        <v>32</v>
      </c>
      <c r="C569" s="63"/>
      <c r="D569" s="64" t="s">
        <v>639</v>
      </c>
      <c r="E569" s="65">
        <v>549</v>
      </c>
      <c r="F569" s="66">
        <v>45012</v>
      </c>
      <c r="G569" s="66">
        <v>45169</v>
      </c>
      <c r="H569" s="67" t="s">
        <v>40</v>
      </c>
      <c r="I569" s="68" t="str">
        <f>_xlfn.IFNA(VLOOKUP($H569,[1]Répertoire!$A$2:$G$104,2,FALSE),"")</f>
        <v xml:space="preserve">Notre-Dame Enclos             </v>
      </c>
      <c r="J569" s="68" t="str">
        <f>_xlfn.IFNA(VLOOKUP($H569,[1]Répertoire!$A$2:$G$104,6,FALSE),"")</f>
        <v xml:space="preserve">ST OMER                   </v>
      </c>
      <c r="K569" s="68" t="str">
        <f>_xlfn.IFNA(VLOOKUP($H569,[1]Répertoire!$A$2:$G$104,7,FALSE),"")</f>
        <v>ce.0622584X@ac-lille.fr</v>
      </c>
      <c r="L569" s="69" t="s">
        <v>9</v>
      </c>
      <c r="M569" s="69" t="s">
        <v>57</v>
      </c>
      <c r="N569" s="69" t="e">
        <f t="shared" si="50"/>
        <v>#VALUE!</v>
      </c>
      <c r="O569" s="70">
        <f t="shared" ca="1" si="51"/>
        <v>0</v>
      </c>
      <c r="P569" s="71" t="str">
        <f t="shared" ca="1" si="52"/>
        <v>-</v>
      </c>
      <c r="Q569" s="71"/>
      <c r="R569" s="72" t="str">
        <f t="shared" si="53"/>
        <v>_03.jj-08.jj_2584X_Just</v>
      </c>
      <c r="S569" s="73">
        <v>45656</v>
      </c>
      <c r="T569" s="74"/>
      <c r="U569" s="75"/>
      <c r="V569" s="75"/>
      <c r="W569" s="63"/>
      <c r="X569" s="63"/>
      <c r="Y569" s="63"/>
      <c r="Z569" s="63"/>
      <c r="AA569" s="63"/>
      <c r="AB569" s="63"/>
      <c r="AC569" s="63"/>
      <c r="AD569" s="63"/>
      <c r="AE569" s="63"/>
      <c r="AF569" s="63"/>
      <c r="AG569" s="63"/>
    </row>
    <row r="570" spans="1:33" x14ac:dyDescent="0.25">
      <c r="A570" s="62"/>
      <c r="B570" s="63" t="s">
        <v>32</v>
      </c>
      <c r="C570" s="63"/>
      <c r="D570" s="64" t="s">
        <v>640</v>
      </c>
      <c r="E570" s="65">
        <v>550</v>
      </c>
      <c r="F570" s="66">
        <v>45012</v>
      </c>
      <c r="G570" s="66">
        <v>45169</v>
      </c>
      <c r="H570" s="67" t="s">
        <v>40</v>
      </c>
      <c r="I570" s="68" t="str">
        <f>_xlfn.IFNA(VLOOKUP($H570,[1]Répertoire!$A$2:$G$104,2,FALSE),"")</f>
        <v xml:space="preserve">Notre-Dame Enclos             </v>
      </c>
      <c r="J570" s="68" t="str">
        <f>_xlfn.IFNA(VLOOKUP($H570,[1]Répertoire!$A$2:$G$104,6,FALSE),"")</f>
        <v xml:space="preserve">ST OMER                   </v>
      </c>
      <c r="K570" s="68" t="str">
        <f>_xlfn.IFNA(VLOOKUP($H570,[1]Répertoire!$A$2:$G$104,7,FALSE),"")</f>
        <v>ce.0622584X@ac-lille.fr</v>
      </c>
      <c r="L570" s="69" t="s">
        <v>9</v>
      </c>
      <c r="M570" s="69" t="s">
        <v>57</v>
      </c>
      <c r="N570" s="69" t="e">
        <f t="shared" si="50"/>
        <v>#VALUE!</v>
      </c>
      <c r="O570" s="70">
        <f t="shared" ca="1" si="51"/>
        <v>0</v>
      </c>
      <c r="P570" s="71" t="str">
        <f t="shared" ca="1" si="52"/>
        <v>-</v>
      </c>
      <c r="Q570" s="71"/>
      <c r="R570" s="72" t="str">
        <f t="shared" si="53"/>
        <v>_03.jj-08.jj_2584X_Just1</v>
      </c>
      <c r="S570" s="73">
        <v>45657</v>
      </c>
      <c r="T570" s="74"/>
      <c r="U570" s="75"/>
      <c r="V570" s="75"/>
      <c r="W570" s="63"/>
      <c r="X570" s="63"/>
      <c r="Y570" s="63"/>
      <c r="Z570" s="63"/>
      <c r="AA570" s="63"/>
      <c r="AB570" s="63"/>
      <c r="AC570" s="63"/>
      <c r="AD570" s="63"/>
      <c r="AE570" s="63"/>
      <c r="AF570" s="63"/>
      <c r="AG570" s="63"/>
    </row>
    <row r="571" spans="1:33" x14ac:dyDescent="0.25">
      <c r="A571" s="62"/>
      <c r="B571" s="63" t="s">
        <v>32</v>
      </c>
      <c r="C571" s="63"/>
      <c r="D571" s="64" t="s">
        <v>641</v>
      </c>
      <c r="E571" s="65">
        <v>551</v>
      </c>
      <c r="F571" s="66">
        <v>45012</v>
      </c>
      <c r="G571" s="66">
        <v>45169</v>
      </c>
      <c r="H571" s="67" t="s">
        <v>40</v>
      </c>
      <c r="I571" s="68" t="str">
        <f>_xlfn.IFNA(VLOOKUP($H571,[1]Répertoire!$A$2:$G$104,2,FALSE),"")</f>
        <v xml:space="preserve">Notre-Dame Enclos             </v>
      </c>
      <c r="J571" s="68" t="str">
        <f>_xlfn.IFNA(VLOOKUP($H571,[1]Répertoire!$A$2:$G$104,6,FALSE),"")</f>
        <v xml:space="preserve">ST OMER                   </v>
      </c>
      <c r="K571" s="68" t="str">
        <f>_xlfn.IFNA(VLOOKUP($H571,[1]Répertoire!$A$2:$G$104,7,FALSE),"")</f>
        <v>ce.0622584X@ac-lille.fr</v>
      </c>
      <c r="L571" s="69" t="s">
        <v>9</v>
      </c>
      <c r="M571" s="69" t="s">
        <v>57</v>
      </c>
      <c r="N571" s="69" t="e">
        <f t="shared" si="50"/>
        <v>#VALUE!</v>
      </c>
      <c r="O571" s="70">
        <f t="shared" ca="1" si="51"/>
        <v>0</v>
      </c>
      <c r="P571" s="71" t="str">
        <f t="shared" ca="1" si="52"/>
        <v>-</v>
      </c>
      <c r="Q571" s="71"/>
      <c r="R571" s="72" t="str">
        <f t="shared" si="53"/>
        <v>_03.jj-08.jj_2584X_Just</v>
      </c>
      <c r="S571" s="73">
        <v>45658</v>
      </c>
      <c r="T571" s="74"/>
      <c r="U571" s="75"/>
      <c r="V571" s="75"/>
      <c r="W571" s="63"/>
      <c r="X571" s="63"/>
      <c r="Y571" s="63"/>
      <c r="Z571" s="63"/>
      <c r="AA571" s="63"/>
      <c r="AB571" s="63"/>
      <c r="AC571" s="63"/>
      <c r="AD571" s="63"/>
      <c r="AE571" s="63"/>
      <c r="AF571" s="63"/>
      <c r="AG571" s="63"/>
    </row>
    <row r="572" spans="1:33" x14ac:dyDescent="0.25">
      <c r="A572" s="62"/>
      <c r="B572" s="63" t="s">
        <v>32</v>
      </c>
      <c r="C572" s="63"/>
      <c r="D572" s="64" t="s">
        <v>642</v>
      </c>
      <c r="E572" s="65">
        <v>552</v>
      </c>
      <c r="F572" s="66">
        <v>45012</v>
      </c>
      <c r="G572" s="66">
        <v>45169</v>
      </c>
      <c r="H572" s="67" t="s">
        <v>40</v>
      </c>
      <c r="I572" s="68" t="str">
        <f>_xlfn.IFNA(VLOOKUP($H572,[1]Répertoire!$A$2:$G$104,2,FALSE),"")</f>
        <v xml:space="preserve">Notre-Dame Enclos             </v>
      </c>
      <c r="J572" s="68" t="str">
        <f>_xlfn.IFNA(VLOOKUP($H572,[1]Répertoire!$A$2:$G$104,6,FALSE),"")</f>
        <v xml:space="preserve">ST OMER                   </v>
      </c>
      <c r="K572" s="68" t="str">
        <f>_xlfn.IFNA(VLOOKUP($H572,[1]Répertoire!$A$2:$G$104,7,FALSE),"")</f>
        <v>ce.0622584X@ac-lille.fr</v>
      </c>
      <c r="L572" s="69" t="s">
        <v>9</v>
      </c>
      <c r="M572" s="69" t="s">
        <v>57</v>
      </c>
      <c r="N572" s="69" t="e">
        <f t="shared" si="50"/>
        <v>#VALUE!</v>
      </c>
      <c r="O572" s="70">
        <f t="shared" ca="1" si="51"/>
        <v>0</v>
      </c>
      <c r="P572" s="71" t="str">
        <f t="shared" ca="1" si="52"/>
        <v>-</v>
      </c>
      <c r="Q572" s="71"/>
      <c r="R572" s="72" t="str">
        <f t="shared" si="53"/>
        <v>_03.jj-08.jj_2584X_Just1</v>
      </c>
      <c r="S572" s="73">
        <v>45659</v>
      </c>
      <c r="T572" s="74"/>
      <c r="U572" s="75"/>
      <c r="V572" s="75"/>
      <c r="W572" s="63"/>
      <c r="X572" s="63"/>
      <c r="Y572" s="63"/>
      <c r="Z572" s="63"/>
      <c r="AA572" s="63"/>
      <c r="AB572" s="63"/>
      <c r="AC572" s="63"/>
      <c r="AD572" s="63"/>
      <c r="AE572" s="63"/>
      <c r="AF572" s="63"/>
      <c r="AG572" s="63"/>
    </row>
    <row r="573" spans="1:33" x14ac:dyDescent="0.25">
      <c r="A573" s="62"/>
      <c r="B573" s="63" t="s">
        <v>32</v>
      </c>
      <c r="C573" s="63"/>
      <c r="D573" s="64" t="s">
        <v>643</v>
      </c>
      <c r="E573" s="65">
        <v>553</v>
      </c>
      <c r="F573" s="66">
        <v>45012</v>
      </c>
      <c r="G573" s="66">
        <v>45169</v>
      </c>
      <c r="H573" s="67" t="s">
        <v>40</v>
      </c>
      <c r="I573" s="68" t="str">
        <f>_xlfn.IFNA(VLOOKUP($H573,[1]Répertoire!$A$2:$G$104,2,FALSE),"")</f>
        <v xml:space="preserve">Notre-Dame Enclos             </v>
      </c>
      <c r="J573" s="68" t="str">
        <f>_xlfn.IFNA(VLOOKUP($H573,[1]Répertoire!$A$2:$G$104,6,FALSE),"")</f>
        <v xml:space="preserve">ST OMER                   </v>
      </c>
      <c r="K573" s="68" t="str">
        <f>_xlfn.IFNA(VLOOKUP($H573,[1]Répertoire!$A$2:$G$104,7,FALSE),"")</f>
        <v>ce.0622584X@ac-lille.fr</v>
      </c>
      <c r="L573" s="69" t="s">
        <v>9</v>
      </c>
      <c r="M573" s="69" t="s">
        <v>57</v>
      </c>
      <c r="N573" s="69" t="e">
        <f t="shared" si="50"/>
        <v>#VALUE!</v>
      </c>
      <c r="O573" s="70">
        <f t="shared" ca="1" si="51"/>
        <v>0</v>
      </c>
      <c r="P573" s="71" t="str">
        <f t="shared" ca="1" si="52"/>
        <v>-</v>
      </c>
      <c r="Q573" s="71"/>
      <c r="R573" s="72" t="str">
        <f t="shared" si="53"/>
        <v>_03.jj-08.jj_2584X_Just</v>
      </c>
      <c r="S573" s="73">
        <v>45660</v>
      </c>
      <c r="T573" s="74"/>
      <c r="U573" s="75"/>
      <c r="V573" s="75"/>
      <c r="W573" s="63"/>
      <c r="X573" s="63"/>
      <c r="Y573" s="63"/>
      <c r="Z573" s="63"/>
      <c r="AA573" s="63"/>
      <c r="AB573" s="63"/>
      <c r="AC573" s="63"/>
      <c r="AD573" s="63"/>
      <c r="AE573" s="63"/>
      <c r="AF573" s="63"/>
      <c r="AG573" s="63"/>
    </row>
    <row r="574" spans="1:33" x14ac:dyDescent="0.25">
      <c r="A574" s="62"/>
      <c r="B574" s="63" t="s">
        <v>32</v>
      </c>
      <c r="C574" s="63"/>
      <c r="D574" s="64" t="s">
        <v>644</v>
      </c>
      <c r="E574" s="65">
        <v>554</v>
      </c>
      <c r="F574" s="66">
        <v>45012</v>
      </c>
      <c r="G574" s="66">
        <v>45169</v>
      </c>
      <c r="H574" s="67" t="s">
        <v>40</v>
      </c>
      <c r="I574" s="68" t="str">
        <f>_xlfn.IFNA(VLOOKUP($H574,[1]Répertoire!$A$2:$G$104,2,FALSE),"")</f>
        <v xml:space="preserve">Notre-Dame Enclos             </v>
      </c>
      <c r="J574" s="68" t="str">
        <f>_xlfn.IFNA(VLOOKUP($H574,[1]Répertoire!$A$2:$G$104,6,FALSE),"")</f>
        <v xml:space="preserve">ST OMER                   </v>
      </c>
      <c r="K574" s="68" t="str">
        <f>_xlfn.IFNA(VLOOKUP($H574,[1]Répertoire!$A$2:$G$104,7,FALSE),"")</f>
        <v>ce.0622584X@ac-lille.fr</v>
      </c>
      <c r="L574" s="69" t="s">
        <v>9</v>
      </c>
      <c r="M574" s="69" t="s">
        <v>57</v>
      </c>
      <c r="N574" s="69" t="e">
        <f t="shared" si="50"/>
        <v>#VALUE!</v>
      </c>
      <c r="O574" s="70">
        <f t="shared" ca="1" si="51"/>
        <v>0</v>
      </c>
      <c r="P574" s="71" t="str">
        <f t="shared" ca="1" si="52"/>
        <v>-</v>
      </c>
      <c r="Q574" s="71"/>
      <c r="R574" s="72" t="str">
        <f t="shared" si="53"/>
        <v>_03.jj-08.jj_2584X_Just1</v>
      </c>
      <c r="S574" s="73">
        <v>45661</v>
      </c>
      <c r="T574" s="74"/>
      <c r="U574" s="75"/>
      <c r="V574" s="75"/>
      <c r="W574" s="63"/>
      <c r="X574" s="63"/>
      <c r="Y574" s="63"/>
      <c r="Z574" s="63"/>
      <c r="AA574" s="63"/>
      <c r="AB574" s="63"/>
      <c r="AC574" s="63"/>
      <c r="AD574" s="63"/>
      <c r="AE574" s="63"/>
      <c r="AF574" s="63"/>
      <c r="AG574" s="63"/>
    </row>
    <row r="575" spans="1:33" x14ac:dyDescent="0.25">
      <c r="A575" s="62"/>
      <c r="B575" s="63" t="s">
        <v>32</v>
      </c>
      <c r="C575" s="63"/>
      <c r="D575" s="64" t="s">
        <v>645</v>
      </c>
      <c r="E575" s="65">
        <v>555</v>
      </c>
      <c r="F575" s="66">
        <v>45012</v>
      </c>
      <c r="G575" s="66">
        <v>45169</v>
      </c>
      <c r="H575" s="67" t="s">
        <v>40</v>
      </c>
      <c r="I575" s="68" t="str">
        <f>_xlfn.IFNA(VLOOKUP($H575,[1]Répertoire!$A$2:$G$104,2,FALSE),"")</f>
        <v xml:space="preserve">Notre-Dame Enclos             </v>
      </c>
      <c r="J575" s="68" t="str">
        <f>_xlfn.IFNA(VLOOKUP($H575,[1]Répertoire!$A$2:$G$104,6,FALSE),"")</f>
        <v xml:space="preserve">ST OMER                   </v>
      </c>
      <c r="K575" s="68" t="str">
        <f>_xlfn.IFNA(VLOOKUP($H575,[1]Répertoire!$A$2:$G$104,7,FALSE),"")</f>
        <v>ce.0622584X@ac-lille.fr</v>
      </c>
      <c r="L575" s="69" t="s">
        <v>9</v>
      </c>
      <c r="M575" s="69" t="s">
        <v>57</v>
      </c>
      <c r="N575" s="69" t="e">
        <f t="shared" si="50"/>
        <v>#VALUE!</v>
      </c>
      <c r="O575" s="70">
        <f t="shared" ca="1" si="51"/>
        <v>0</v>
      </c>
      <c r="P575" s="71" t="str">
        <f t="shared" ca="1" si="52"/>
        <v>-</v>
      </c>
      <c r="Q575" s="71"/>
      <c r="R575" s="72" t="str">
        <f t="shared" si="53"/>
        <v>_03.jj-08.jj_2584X_Just</v>
      </c>
      <c r="S575" s="73">
        <v>45662</v>
      </c>
      <c r="T575" s="74"/>
      <c r="U575" s="75"/>
      <c r="V575" s="75"/>
      <c r="W575" s="63"/>
      <c r="X575" s="63"/>
      <c r="Y575" s="63"/>
      <c r="Z575" s="63"/>
      <c r="AA575" s="63"/>
      <c r="AB575" s="63"/>
      <c r="AC575" s="63"/>
      <c r="AD575" s="63"/>
      <c r="AE575" s="63"/>
      <c r="AF575" s="63"/>
      <c r="AG575" s="63"/>
    </row>
    <row r="576" spans="1:33" x14ac:dyDescent="0.25">
      <c r="A576" s="62"/>
      <c r="B576" s="63" t="s">
        <v>32</v>
      </c>
      <c r="C576" s="63"/>
      <c r="D576" s="64" t="s">
        <v>646</v>
      </c>
      <c r="E576" s="65">
        <v>556</v>
      </c>
      <c r="F576" s="66">
        <v>45012</v>
      </c>
      <c r="G576" s="66">
        <v>45169</v>
      </c>
      <c r="H576" s="67" t="s">
        <v>40</v>
      </c>
      <c r="I576" s="68" t="str">
        <f>_xlfn.IFNA(VLOOKUP($H576,[1]Répertoire!$A$2:$G$104,2,FALSE),"")</f>
        <v xml:space="preserve">Notre-Dame Enclos             </v>
      </c>
      <c r="J576" s="68" t="str">
        <f>_xlfn.IFNA(VLOOKUP($H576,[1]Répertoire!$A$2:$G$104,6,FALSE),"")</f>
        <v xml:space="preserve">ST OMER                   </v>
      </c>
      <c r="K576" s="68" t="str">
        <f>_xlfn.IFNA(VLOOKUP($H576,[1]Répertoire!$A$2:$G$104,7,FALSE),"")</f>
        <v>ce.0622584X@ac-lille.fr</v>
      </c>
      <c r="L576" s="69" t="s">
        <v>9</v>
      </c>
      <c r="M576" s="69" t="s">
        <v>57</v>
      </c>
      <c r="N576" s="69" t="e">
        <f t="shared" si="50"/>
        <v>#VALUE!</v>
      </c>
      <c r="O576" s="70">
        <f t="shared" ca="1" si="51"/>
        <v>0</v>
      </c>
      <c r="P576" s="71" t="str">
        <f t="shared" ca="1" si="52"/>
        <v>-</v>
      </c>
      <c r="Q576" s="71"/>
      <c r="R576" s="72" t="str">
        <f t="shared" si="53"/>
        <v>_03.jj-08.jj_2584X_Just1</v>
      </c>
      <c r="S576" s="73">
        <v>45663</v>
      </c>
      <c r="T576" s="74"/>
      <c r="U576" s="75"/>
      <c r="V576" s="75"/>
      <c r="W576" s="63"/>
      <c r="X576" s="63"/>
      <c r="Y576" s="63"/>
      <c r="Z576" s="63"/>
      <c r="AA576" s="63"/>
      <c r="AB576" s="63"/>
      <c r="AC576" s="63"/>
      <c r="AD576" s="63"/>
      <c r="AE576" s="63"/>
      <c r="AF576" s="63"/>
      <c r="AG576" s="63"/>
    </row>
    <row r="577" spans="1:33" x14ac:dyDescent="0.25">
      <c r="A577" s="62"/>
      <c r="B577" s="63" t="s">
        <v>32</v>
      </c>
      <c r="C577" s="63"/>
      <c r="D577" s="64" t="s">
        <v>647</v>
      </c>
      <c r="E577" s="65">
        <v>557</v>
      </c>
      <c r="F577" s="66">
        <v>45012</v>
      </c>
      <c r="G577" s="66">
        <v>45169</v>
      </c>
      <c r="H577" s="67" t="s">
        <v>40</v>
      </c>
      <c r="I577" s="68" t="str">
        <f>_xlfn.IFNA(VLOOKUP($H577,[1]Répertoire!$A$2:$G$104,2,FALSE),"")</f>
        <v xml:space="preserve">Notre-Dame Enclos             </v>
      </c>
      <c r="J577" s="68" t="str">
        <f>_xlfn.IFNA(VLOOKUP($H577,[1]Répertoire!$A$2:$G$104,6,FALSE),"")</f>
        <v xml:space="preserve">ST OMER                   </v>
      </c>
      <c r="K577" s="68" t="str">
        <f>_xlfn.IFNA(VLOOKUP($H577,[1]Répertoire!$A$2:$G$104,7,FALSE),"")</f>
        <v>ce.0622584X@ac-lille.fr</v>
      </c>
      <c r="L577" s="69" t="s">
        <v>9</v>
      </c>
      <c r="M577" s="69" t="s">
        <v>57</v>
      </c>
      <c r="N577" s="69" t="e">
        <f t="shared" si="50"/>
        <v>#VALUE!</v>
      </c>
      <c r="O577" s="70">
        <f t="shared" ca="1" si="51"/>
        <v>0</v>
      </c>
      <c r="P577" s="71" t="str">
        <f t="shared" ca="1" si="52"/>
        <v>-</v>
      </c>
      <c r="Q577" s="71"/>
      <c r="R577" s="72" t="str">
        <f t="shared" si="53"/>
        <v>_03.jj-08.jj_2584X_Just</v>
      </c>
      <c r="S577" s="73">
        <v>45664</v>
      </c>
      <c r="T577" s="74"/>
      <c r="U577" s="75"/>
      <c r="V577" s="75"/>
      <c r="W577" s="63"/>
      <c r="X577" s="63"/>
      <c r="Y577" s="63"/>
      <c r="Z577" s="63"/>
      <c r="AA577" s="63"/>
      <c r="AB577" s="63"/>
      <c r="AC577" s="63"/>
      <c r="AD577" s="63"/>
      <c r="AE577" s="63"/>
      <c r="AF577" s="63"/>
      <c r="AG577" s="63"/>
    </row>
    <row r="578" spans="1:33" x14ac:dyDescent="0.25">
      <c r="A578" s="62"/>
      <c r="B578" s="63" t="s">
        <v>32</v>
      </c>
      <c r="C578" s="63"/>
      <c r="D578" s="64" t="s">
        <v>648</v>
      </c>
      <c r="E578" s="65">
        <v>558</v>
      </c>
      <c r="F578" s="66">
        <v>45012</v>
      </c>
      <c r="G578" s="66">
        <v>45169</v>
      </c>
      <c r="H578" s="67" t="s">
        <v>40</v>
      </c>
      <c r="I578" s="68" t="str">
        <f>_xlfn.IFNA(VLOOKUP($H578,[1]Répertoire!$A$2:$G$104,2,FALSE),"")</f>
        <v xml:space="preserve">Notre-Dame Enclos             </v>
      </c>
      <c r="J578" s="68" t="str">
        <f>_xlfn.IFNA(VLOOKUP($H578,[1]Répertoire!$A$2:$G$104,6,FALSE),"")</f>
        <v xml:space="preserve">ST OMER                   </v>
      </c>
      <c r="K578" s="68" t="str">
        <f>_xlfn.IFNA(VLOOKUP($H578,[1]Répertoire!$A$2:$G$104,7,FALSE),"")</f>
        <v>ce.0622584X@ac-lille.fr</v>
      </c>
      <c r="L578" s="69" t="s">
        <v>9</v>
      </c>
      <c r="M578" s="69" t="s">
        <v>57</v>
      </c>
      <c r="N578" s="69" t="e">
        <f t="shared" si="50"/>
        <v>#VALUE!</v>
      </c>
      <c r="O578" s="70">
        <f t="shared" ca="1" si="51"/>
        <v>0</v>
      </c>
      <c r="P578" s="71" t="str">
        <f t="shared" ca="1" si="52"/>
        <v>-</v>
      </c>
      <c r="Q578" s="71"/>
      <c r="R578" s="72" t="str">
        <f t="shared" si="53"/>
        <v>_03.jj-08.jj_2584X_Just1</v>
      </c>
      <c r="S578" s="73">
        <v>45665</v>
      </c>
      <c r="T578" s="74"/>
      <c r="U578" s="75"/>
      <c r="V578" s="75"/>
      <c r="W578" s="63"/>
      <c r="X578" s="63"/>
      <c r="Y578" s="63"/>
      <c r="Z578" s="63"/>
      <c r="AA578" s="63"/>
      <c r="AB578" s="63"/>
      <c r="AC578" s="63"/>
      <c r="AD578" s="63"/>
      <c r="AE578" s="63"/>
      <c r="AF578" s="63"/>
      <c r="AG578" s="63"/>
    </row>
    <row r="579" spans="1:33" x14ac:dyDescent="0.25">
      <c r="A579" s="62"/>
      <c r="B579" s="63" t="s">
        <v>32</v>
      </c>
      <c r="C579" s="63"/>
      <c r="D579" s="64" t="s">
        <v>649</v>
      </c>
      <c r="E579" s="65">
        <v>559</v>
      </c>
      <c r="F579" s="66">
        <v>45012</v>
      </c>
      <c r="G579" s="66">
        <v>45169</v>
      </c>
      <c r="H579" s="67" t="s">
        <v>40</v>
      </c>
      <c r="I579" s="68" t="str">
        <f>_xlfn.IFNA(VLOOKUP($H579,[1]Répertoire!$A$2:$G$104,2,FALSE),"")</f>
        <v xml:space="preserve">Notre-Dame Enclos             </v>
      </c>
      <c r="J579" s="68" t="str">
        <f>_xlfn.IFNA(VLOOKUP($H579,[1]Répertoire!$A$2:$G$104,6,FALSE),"")</f>
        <v xml:space="preserve">ST OMER                   </v>
      </c>
      <c r="K579" s="68" t="str">
        <f>_xlfn.IFNA(VLOOKUP($H579,[1]Répertoire!$A$2:$G$104,7,FALSE),"")</f>
        <v>ce.0622584X@ac-lille.fr</v>
      </c>
      <c r="L579" s="69" t="s">
        <v>9</v>
      </c>
      <c r="M579" s="69" t="s">
        <v>57</v>
      </c>
      <c r="N579" s="69" t="e">
        <f t="shared" si="50"/>
        <v>#VALUE!</v>
      </c>
      <c r="O579" s="70">
        <f t="shared" ca="1" si="51"/>
        <v>0</v>
      </c>
      <c r="P579" s="71" t="str">
        <f t="shared" ca="1" si="52"/>
        <v>-</v>
      </c>
      <c r="Q579" s="71"/>
      <c r="R579" s="72" t="str">
        <f t="shared" si="53"/>
        <v>_03.jj-08.jj_2584X_Just</v>
      </c>
      <c r="S579" s="73">
        <v>45666</v>
      </c>
      <c r="T579" s="74"/>
      <c r="U579" s="75"/>
      <c r="V579" s="75"/>
      <c r="W579" s="63"/>
      <c r="X579" s="63"/>
      <c r="Y579" s="63"/>
      <c r="Z579" s="63"/>
      <c r="AA579" s="63"/>
      <c r="AB579" s="63"/>
      <c r="AC579" s="63"/>
      <c r="AD579" s="63"/>
      <c r="AE579" s="63"/>
      <c r="AF579" s="63"/>
      <c r="AG579" s="63"/>
    </row>
    <row r="580" spans="1:33" x14ac:dyDescent="0.25">
      <c r="A580" s="62"/>
      <c r="B580" s="63" t="s">
        <v>32</v>
      </c>
      <c r="C580" s="63"/>
      <c r="D580" s="64" t="s">
        <v>650</v>
      </c>
      <c r="E580" s="65">
        <v>560</v>
      </c>
      <c r="F580" s="66">
        <v>45012</v>
      </c>
      <c r="G580" s="66">
        <v>45169</v>
      </c>
      <c r="H580" s="67" t="s">
        <v>40</v>
      </c>
      <c r="I580" s="68" t="str">
        <f>_xlfn.IFNA(VLOOKUP($H580,[1]Répertoire!$A$2:$G$104,2,FALSE),"")</f>
        <v xml:space="preserve">Notre-Dame Enclos             </v>
      </c>
      <c r="J580" s="68" t="str">
        <f>_xlfn.IFNA(VLOOKUP($H580,[1]Répertoire!$A$2:$G$104,6,FALSE),"")</f>
        <v xml:space="preserve">ST OMER                   </v>
      </c>
      <c r="K580" s="68" t="str">
        <f>_xlfn.IFNA(VLOOKUP($H580,[1]Répertoire!$A$2:$G$104,7,FALSE),"")</f>
        <v>ce.0622584X@ac-lille.fr</v>
      </c>
      <c r="L580" s="69" t="s">
        <v>9</v>
      </c>
      <c r="M580" s="69" t="s">
        <v>57</v>
      </c>
      <c r="N580" s="69" t="e">
        <f t="shared" si="50"/>
        <v>#VALUE!</v>
      </c>
      <c r="O580" s="70">
        <f t="shared" ca="1" si="51"/>
        <v>0</v>
      </c>
      <c r="P580" s="71" t="str">
        <f t="shared" ca="1" si="52"/>
        <v>-</v>
      </c>
      <c r="Q580" s="71"/>
      <c r="R580" s="72" t="str">
        <f t="shared" si="53"/>
        <v>_03.jj-08.jj_2584X_Just1</v>
      </c>
      <c r="S580" s="73">
        <v>45667</v>
      </c>
      <c r="T580" s="74"/>
      <c r="U580" s="75"/>
      <c r="V580" s="75"/>
      <c r="W580" s="63"/>
      <c r="X580" s="63"/>
      <c r="Y580" s="63"/>
      <c r="Z580" s="63"/>
      <c r="AA580" s="63"/>
      <c r="AB580" s="63"/>
      <c r="AC580" s="63"/>
      <c r="AD580" s="63"/>
      <c r="AE580" s="63"/>
      <c r="AF580" s="63"/>
      <c r="AG580" s="63"/>
    </row>
    <row r="581" spans="1:33" x14ac:dyDescent="0.25">
      <c r="A581" s="62"/>
      <c r="B581" s="63" t="s">
        <v>32</v>
      </c>
      <c r="C581" s="63"/>
      <c r="D581" s="64" t="s">
        <v>651</v>
      </c>
      <c r="E581" s="65">
        <v>561</v>
      </c>
      <c r="F581" s="66">
        <v>45012</v>
      </c>
      <c r="G581" s="66">
        <v>45169</v>
      </c>
      <c r="H581" s="67" t="s">
        <v>40</v>
      </c>
      <c r="I581" s="68" t="str">
        <f>_xlfn.IFNA(VLOOKUP($H581,[1]Répertoire!$A$2:$G$104,2,FALSE),"")</f>
        <v xml:space="preserve">Notre-Dame Enclos             </v>
      </c>
      <c r="J581" s="68" t="str">
        <f>_xlfn.IFNA(VLOOKUP($H581,[1]Répertoire!$A$2:$G$104,6,FALSE),"")</f>
        <v xml:space="preserve">ST OMER                   </v>
      </c>
      <c r="K581" s="68" t="str">
        <f>_xlfn.IFNA(VLOOKUP($H581,[1]Répertoire!$A$2:$G$104,7,FALSE),"")</f>
        <v>ce.0622584X@ac-lille.fr</v>
      </c>
      <c r="L581" s="69" t="s">
        <v>9</v>
      </c>
      <c r="M581" s="69" t="s">
        <v>57</v>
      </c>
      <c r="N581" s="69" t="e">
        <f t="shared" si="50"/>
        <v>#VALUE!</v>
      </c>
      <c r="O581" s="70">
        <f t="shared" ca="1" si="51"/>
        <v>0</v>
      </c>
      <c r="P581" s="71" t="str">
        <f t="shared" ca="1" si="52"/>
        <v>-</v>
      </c>
      <c r="Q581" s="71"/>
      <c r="R581" s="72" t="str">
        <f t="shared" si="53"/>
        <v>_03.jj-08.jj_2584X_Just</v>
      </c>
      <c r="S581" s="73">
        <v>45668</v>
      </c>
      <c r="T581" s="74"/>
      <c r="U581" s="75"/>
      <c r="V581" s="75"/>
      <c r="W581" s="63"/>
      <c r="X581" s="63"/>
      <c r="Y581" s="63"/>
      <c r="Z581" s="63"/>
      <c r="AA581" s="63"/>
      <c r="AB581" s="63"/>
      <c r="AC581" s="63"/>
      <c r="AD581" s="63"/>
      <c r="AE581" s="63"/>
      <c r="AF581" s="63"/>
      <c r="AG581" s="63"/>
    </row>
    <row r="582" spans="1:33" x14ac:dyDescent="0.25">
      <c r="A582" s="62"/>
      <c r="B582" s="63" t="s">
        <v>32</v>
      </c>
      <c r="C582" s="63"/>
      <c r="D582" s="64" t="s">
        <v>652</v>
      </c>
      <c r="E582" s="65">
        <v>562</v>
      </c>
      <c r="F582" s="66">
        <v>45012</v>
      </c>
      <c r="G582" s="66">
        <v>45169</v>
      </c>
      <c r="H582" s="67" t="s">
        <v>40</v>
      </c>
      <c r="I582" s="68" t="str">
        <f>_xlfn.IFNA(VLOOKUP($H582,[1]Répertoire!$A$2:$G$104,2,FALSE),"")</f>
        <v xml:space="preserve">Notre-Dame Enclos             </v>
      </c>
      <c r="J582" s="68" t="str">
        <f>_xlfn.IFNA(VLOOKUP($H582,[1]Répertoire!$A$2:$G$104,6,FALSE),"")</f>
        <v xml:space="preserve">ST OMER                   </v>
      </c>
      <c r="K582" s="68" t="str">
        <f>_xlfn.IFNA(VLOOKUP($H582,[1]Répertoire!$A$2:$G$104,7,FALSE),"")</f>
        <v>ce.0622584X@ac-lille.fr</v>
      </c>
      <c r="L582" s="69" t="s">
        <v>9</v>
      </c>
      <c r="M582" s="69" t="s">
        <v>57</v>
      </c>
      <c r="N582" s="69" t="e">
        <f t="shared" si="50"/>
        <v>#VALUE!</v>
      </c>
      <c r="O582" s="70">
        <f t="shared" ca="1" si="51"/>
        <v>0</v>
      </c>
      <c r="P582" s="71" t="str">
        <f t="shared" ca="1" si="52"/>
        <v>-</v>
      </c>
      <c r="Q582" s="71"/>
      <c r="R582" s="72" t="str">
        <f t="shared" si="53"/>
        <v>_03.jj-08.jj_2584X_Just1</v>
      </c>
      <c r="S582" s="73">
        <v>45669</v>
      </c>
      <c r="T582" s="74"/>
      <c r="U582" s="75"/>
      <c r="V582" s="75"/>
      <c r="W582" s="63"/>
      <c r="X582" s="63"/>
      <c r="Y582" s="63"/>
      <c r="Z582" s="63"/>
      <c r="AA582" s="63"/>
      <c r="AB582" s="63"/>
      <c r="AC582" s="63"/>
      <c r="AD582" s="63"/>
      <c r="AE582" s="63"/>
      <c r="AF582" s="63"/>
      <c r="AG582" s="63"/>
    </row>
    <row r="583" spans="1:33" x14ac:dyDescent="0.25">
      <c r="A583" s="62"/>
      <c r="B583" s="63" t="s">
        <v>32</v>
      </c>
      <c r="C583" s="63"/>
      <c r="D583" s="64" t="s">
        <v>653</v>
      </c>
      <c r="E583" s="65">
        <v>563</v>
      </c>
      <c r="F583" s="66">
        <v>45012</v>
      </c>
      <c r="G583" s="66">
        <v>45169</v>
      </c>
      <c r="H583" s="67" t="s">
        <v>40</v>
      </c>
      <c r="I583" s="68" t="str">
        <f>_xlfn.IFNA(VLOOKUP($H583,[1]Répertoire!$A$2:$G$104,2,FALSE),"")</f>
        <v xml:space="preserve">Notre-Dame Enclos             </v>
      </c>
      <c r="J583" s="68" t="str">
        <f>_xlfn.IFNA(VLOOKUP($H583,[1]Répertoire!$A$2:$G$104,6,FALSE),"")</f>
        <v xml:space="preserve">ST OMER                   </v>
      </c>
      <c r="K583" s="68" t="str">
        <f>_xlfn.IFNA(VLOOKUP($H583,[1]Répertoire!$A$2:$G$104,7,FALSE),"")</f>
        <v>ce.0622584X@ac-lille.fr</v>
      </c>
      <c r="L583" s="69" t="s">
        <v>9</v>
      </c>
      <c r="M583" s="69" t="s">
        <v>57</v>
      </c>
      <c r="N583" s="69" t="e">
        <f t="shared" si="50"/>
        <v>#VALUE!</v>
      </c>
      <c r="O583" s="70">
        <f t="shared" ca="1" si="51"/>
        <v>0</v>
      </c>
      <c r="P583" s="71" t="str">
        <f t="shared" ca="1" si="52"/>
        <v>-</v>
      </c>
      <c r="Q583" s="71"/>
      <c r="R583" s="72" t="str">
        <f t="shared" si="53"/>
        <v>_03.jj-08.jj_2584X_Just</v>
      </c>
      <c r="S583" s="73">
        <v>45670</v>
      </c>
      <c r="T583" s="74"/>
      <c r="U583" s="75"/>
      <c r="V583" s="75"/>
      <c r="W583" s="63"/>
      <c r="X583" s="63"/>
      <c r="Y583" s="63"/>
      <c r="Z583" s="63"/>
      <c r="AA583" s="63"/>
      <c r="AB583" s="63"/>
      <c r="AC583" s="63"/>
      <c r="AD583" s="63"/>
      <c r="AE583" s="63"/>
      <c r="AF583" s="63"/>
      <c r="AG583" s="63"/>
    </row>
    <row r="584" spans="1:33" x14ac:dyDescent="0.25">
      <c r="A584" s="62"/>
      <c r="B584" s="63" t="s">
        <v>32</v>
      </c>
      <c r="C584" s="63"/>
      <c r="D584" s="64" t="s">
        <v>654</v>
      </c>
      <c r="E584" s="65">
        <v>564</v>
      </c>
      <c r="F584" s="66">
        <v>45012</v>
      </c>
      <c r="G584" s="66">
        <v>45169</v>
      </c>
      <c r="H584" s="67" t="s">
        <v>40</v>
      </c>
      <c r="I584" s="68" t="str">
        <f>_xlfn.IFNA(VLOOKUP($H584,[1]Répertoire!$A$2:$G$104,2,FALSE),"")</f>
        <v xml:space="preserve">Notre-Dame Enclos             </v>
      </c>
      <c r="J584" s="68" t="str">
        <f>_xlfn.IFNA(VLOOKUP($H584,[1]Répertoire!$A$2:$G$104,6,FALSE),"")</f>
        <v xml:space="preserve">ST OMER                   </v>
      </c>
      <c r="K584" s="68" t="str">
        <f>_xlfn.IFNA(VLOOKUP($H584,[1]Répertoire!$A$2:$G$104,7,FALSE),"")</f>
        <v>ce.0622584X@ac-lille.fr</v>
      </c>
      <c r="L584" s="69" t="s">
        <v>9</v>
      </c>
      <c r="M584" s="69" t="s">
        <v>57</v>
      </c>
      <c r="N584" s="69" t="e">
        <f t="shared" si="50"/>
        <v>#VALUE!</v>
      </c>
      <c r="O584" s="70">
        <f t="shared" ca="1" si="51"/>
        <v>0</v>
      </c>
      <c r="P584" s="71" t="str">
        <f t="shared" ca="1" si="52"/>
        <v>-</v>
      </c>
      <c r="Q584" s="71"/>
      <c r="R584" s="72" t="str">
        <f t="shared" si="53"/>
        <v>_03.jj-08.jj_2584X_Just1</v>
      </c>
      <c r="S584" s="73">
        <v>45671</v>
      </c>
      <c r="T584" s="74"/>
      <c r="U584" s="75"/>
      <c r="V584" s="75"/>
      <c r="W584" s="63"/>
      <c r="X584" s="63"/>
      <c r="Y584" s="63"/>
      <c r="Z584" s="63"/>
      <c r="AA584" s="63"/>
      <c r="AB584" s="63"/>
      <c r="AC584" s="63"/>
      <c r="AD584" s="63"/>
      <c r="AE584" s="63"/>
      <c r="AF584" s="63"/>
      <c r="AG584" s="63"/>
    </row>
    <row r="585" spans="1:33" x14ac:dyDescent="0.25">
      <c r="A585" s="62"/>
      <c r="B585" s="63" t="s">
        <v>32</v>
      </c>
      <c r="C585" s="63"/>
      <c r="D585" s="64" t="s">
        <v>655</v>
      </c>
      <c r="E585" s="65">
        <v>565</v>
      </c>
      <c r="F585" s="66">
        <v>45012</v>
      </c>
      <c r="G585" s="66">
        <v>45169</v>
      </c>
      <c r="H585" s="67" t="s">
        <v>40</v>
      </c>
      <c r="I585" s="68" t="str">
        <f>_xlfn.IFNA(VLOOKUP($H585,[1]Répertoire!$A$2:$G$104,2,FALSE),"")</f>
        <v xml:space="preserve">Notre-Dame Enclos             </v>
      </c>
      <c r="J585" s="68" t="str">
        <f>_xlfn.IFNA(VLOOKUP($H585,[1]Répertoire!$A$2:$G$104,6,FALSE),"")</f>
        <v xml:space="preserve">ST OMER                   </v>
      </c>
      <c r="K585" s="68" t="str">
        <f>_xlfn.IFNA(VLOOKUP($H585,[1]Répertoire!$A$2:$G$104,7,FALSE),"")</f>
        <v>ce.0622584X@ac-lille.fr</v>
      </c>
      <c r="L585" s="69" t="s">
        <v>9</v>
      </c>
      <c r="M585" s="69" t="s">
        <v>57</v>
      </c>
      <c r="N585" s="69" t="e">
        <f t="shared" si="50"/>
        <v>#VALUE!</v>
      </c>
      <c r="O585" s="70">
        <f t="shared" ca="1" si="51"/>
        <v>0</v>
      </c>
      <c r="P585" s="71" t="str">
        <f t="shared" ca="1" si="52"/>
        <v>-</v>
      </c>
      <c r="Q585" s="71"/>
      <c r="R585" s="72" t="str">
        <f t="shared" si="53"/>
        <v>_03.jj-08.jj_2584X_Just</v>
      </c>
      <c r="S585" s="73">
        <v>45672</v>
      </c>
      <c r="T585" s="74"/>
      <c r="U585" s="75"/>
      <c r="V585" s="75"/>
      <c r="W585" s="63"/>
      <c r="X585" s="63"/>
      <c r="Y585" s="63"/>
      <c r="Z585" s="63"/>
      <c r="AA585" s="63"/>
      <c r="AB585" s="63"/>
      <c r="AC585" s="63"/>
      <c r="AD585" s="63"/>
      <c r="AE585" s="63"/>
      <c r="AF585" s="63"/>
      <c r="AG585" s="63"/>
    </row>
    <row r="586" spans="1:33" x14ac:dyDescent="0.25">
      <c r="A586" s="62"/>
      <c r="B586" s="63" t="s">
        <v>32</v>
      </c>
      <c r="C586" s="63"/>
      <c r="D586" s="64" t="s">
        <v>656</v>
      </c>
      <c r="E586" s="65">
        <v>566</v>
      </c>
      <c r="F586" s="66">
        <v>45012</v>
      </c>
      <c r="G586" s="66">
        <v>45169</v>
      </c>
      <c r="H586" s="67" t="s">
        <v>40</v>
      </c>
      <c r="I586" s="68" t="str">
        <f>_xlfn.IFNA(VLOOKUP($H586,[1]Répertoire!$A$2:$G$104,2,FALSE),"")</f>
        <v xml:space="preserve">Notre-Dame Enclos             </v>
      </c>
      <c r="J586" s="68" t="str">
        <f>_xlfn.IFNA(VLOOKUP($H586,[1]Répertoire!$A$2:$G$104,6,FALSE),"")</f>
        <v xml:space="preserve">ST OMER                   </v>
      </c>
      <c r="K586" s="68" t="str">
        <f>_xlfn.IFNA(VLOOKUP($H586,[1]Répertoire!$A$2:$G$104,7,FALSE),"")</f>
        <v>ce.0622584X@ac-lille.fr</v>
      </c>
      <c r="L586" s="69" t="s">
        <v>9</v>
      </c>
      <c r="M586" s="69" t="s">
        <v>57</v>
      </c>
      <c r="N586" s="69" t="e">
        <f t="shared" si="50"/>
        <v>#VALUE!</v>
      </c>
      <c r="O586" s="70">
        <f t="shared" ca="1" si="51"/>
        <v>0</v>
      </c>
      <c r="P586" s="71" t="str">
        <f t="shared" ca="1" si="52"/>
        <v>-</v>
      </c>
      <c r="Q586" s="71"/>
      <c r="R586" s="72" t="str">
        <f t="shared" si="53"/>
        <v>_03.jj-08.jj_2584X_Just1</v>
      </c>
      <c r="S586" s="73">
        <v>45673</v>
      </c>
      <c r="T586" s="74"/>
      <c r="U586" s="75"/>
      <c r="V586" s="75"/>
      <c r="W586" s="63"/>
      <c r="X586" s="63"/>
      <c r="Y586" s="63"/>
      <c r="Z586" s="63"/>
      <c r="AA586" s="63"/>
      <c r="AB586" s="63"/>
      <c r="AC586" s="63"/>
      <c r="AD586" s="63"/>
      <c r="AE586" s="63"/>
      <c r="AF586" s="63"/>
      <c r="AG586" s="63"/>
    </row>
    <row r="587" spans="1:33" x14ac:dyDescent="0.25">
      <c r="A587" s="62"/>
      <c r="B587" s="63" t="s">
        <v>32</v>
      </c>
      <c r="C587" s="63"/>
      <c r="D587" s="64" t="s">
        <v>657</v>
      </c>
      <c r="E587" s="65">
        <v>567</v>
      </c>
      <c r="F587" s="66">
        <v>45012</v>
      </c>
      <c r="G587" s="66">
        <v>45169</v>
      </c>
      <c r="H587" s="67" t="s">
        <v>40</v>
      </c>
      <c r="I587" s="68" t="str">
        <f>_xlfn.IFNA(VLOOKUP($H587,[1]Répertoire!$A$2:$G$104,2,FALSE),"")</f>
        <v xml:space="preserve">Notre-Dame Enclos             </v>
      </c>
      <c r="J587" s="68" t="str">
        <f>_xlfn.IFNA(VLOOKUP($H587,[1]Répertoire!$A$2:$G$104,6,FALSE),"")</f>
        <v xml:space="preserve">ST OMER                   </v>
      </c>
      <c r="K587" s="68" t="str">
        <f>_xlfn.IFNA(VLOOKUP($H587,[1]Répertoire!$A$2:$G$104,7,FALSE),"")</f>
        <v>ce.0622584X@ac-lille.fr</v>
      </c>
      <c r="L587" s="69" t="s">
        <v>9</v>
      </c>
      <c r="M587" s="69" t="s">
        <v>57</v>
      </c>
      <c r="N587" s="69" t="e">
        <f t="shared" si="50"/>
        <v>#VALUE!</v>
      </c>
      <c r="O587" s="70">
        <f t="shared" ca="1" si="51"/>
        <v>0</v>
      </c>
      <c r="P587" s="71" t="str">
        <f t="shared" ca="1" si="52"/>
        <v>-</v>
      </c>
      <c r="Q587" s="71"/>
      <c r="R587" s="72" t="str">
        <f t="shared" si="53"/>
        <v>_03.jj-08.jj_2584X_Just</v>
      </c>
      <c r="S587" s="73">
        <v>45674</v>
      </c>
      <c r="T587" s="74"/>
      <c r="U587" s="75"/>
      <c r="V587" s="75"/>
      <c r="W587" s="63"/>
      <c r="X587" s="63"/>
      <c r="Y587" s="63"/>
      <c r="Z587" s="63"/>
      <c r="AA587" s="63"/>
      <c r="AB587" s="63"/>
      <c r="AC587" s="63"/>
      <c r="AD587" s="63"/>
      <c r="AE587" s="63"/>
      <c r="AF587" s="63"/>
      <c r="AG587" s="63"/>
    </row>
    <row r="588" spans="1:33" x14ac:dyDescent="0.25">
      <c r="A588" s="62"/>
      <c r="B588" s="63" t="s">
        <v>32</v>
      </c>
      <c r="C588" s="63"/>
      <c r="D588" s="64" t="s">
        <v>658</v>
      </c>
      <c r="E588" s="65">
        <v>568</v>
      </c>
      <c r="F588" s="66">
        <v>45012</v>
      </c>
      <c r="G588" s="66">
        <v>45169</v>
      </c>
      <c r="H588" s="67" t="s">
        <v>40</v>
      </c>
      <c r="I588" s="68" t="str">
        <f>_xlfn.IFNA(VLOOKUP($H588,[1]Répertoire!$A$2:$G$104,2,FALSE),"")</f>
        <v xml:space="preserve">Notre-Dame Enclos             </v>
      </c>
      <c r="J588" s="68" t="str">
        <f>_xlfn.IFNA(VLOOKUP($H588,[1]Répertoire!$A$2:$G$104,6,FALSE),"")</f>
        <v xml:space="preserve">ST OMER                   </v>
      </c>
      <c r="K588" s="68" t="str">
        <f>_xlfn.IFNA(VLOOKUP($H588,[1]Répertoire!$A$2:$G$104,7,FALSE),"")</f>
        <v>ce.0622584X@ac-lille.fr</v>
      </c>
      <c r="L588" s="69" t="s">
        <v>9</v>
      </c>
      <c r="M588" s="69" t="s">
        <v>57</v>
      </c>
      <c r="N588" s="69" t="e">
        <f t="shared" si="50"/>
        <v>#VALUE!</v>
      </c>
      <c r="O588" s="70">
        <f t="shared" ca="1" si="51"/>
        <v>0</v>
      </c>
      <c r="P588" s="71" t="str">
        <f t="shared" ca="1" si="52"/>
        <v>-</v>
      </c>
      <c r="Q588" s="71"/>
      <c r="R588" s="72" t="str">
        <f t="shared" si="53"/>
        <v>_03.jj-08.jj_2584X_Just1</v>
      </c>
      <c r="S588" s="73">
        <v>45675</v>
      </c>
      <c r="T588" s="74"/>
      <c r="U588" s="75"/>
      <c r="V588" s="75"/>
      <c r="W588" s="63"/>
      <c r="X588" s="63"/>
      <c r="Y588" s="63"/>
      <c r="Z588" s="63"/>
      <c r="AA588" s="63"/>
      <c r="AB588" s="63"/>
      <c r="AC588" s="63"/>
      <c r="AD588" s="63"/>
      <c r="AE588" s="63"/>
      <c r="AF588" s="63"/>
      <c r="AG588" s="63"/>
    </row>
    <row r="589" spans="1:33" x14ac:dyDescent="0.25">
      <c r="A589" s="62"/>
      <c r="B589" s="63" t="s">
        <v>32</v>
      </c>
      <c r="C589" s="63"/>
      <c r="D589" s="64" t="s">
        <v>659</v>
      </c>
      <c r="E589" s="65">
        <v>569</v>
      </c>
      <c r="F589" s="66">
        <v>45012</v>
      </c>
      <c r="G589" s="66">
        <v>45169</v>
      </c>
      <c r="H589" s="67" t="s">
        <v>40</v>
      </c>
      <c r="I589" s="68" t="str">
        <f>_xlfn.IFNA(VLOOKUP($H589,[1]Répertoire!$A$2:$G$104,2,FALSE),"")</f>
        <v xml:space="preserve">Notre-Dame Enclos             </v>
      </c>
      <c r="J589" s="68" t="str">
        <f>_xlfn.IFNA(VLOOKUP($H589,[1]Répertoire!$A$2:$G$104,6,FALSE),"")</f>
        <v xml:space="preserve">ST OMER                   </v>
      </c>
      <c r="K589" s="68" t="str">
        <f>_xlfn.IFNA(VLOOKUP($H589,[1]Répertoire!$A$2:$G$104,7,FALSE),"")</f>
        <v>ce.0622584X@ac-lille.fr</v>
      </c>
      <c r="L589" s="69" t="s">
        <v>9</v>
      </c>
      <c r="M589" s="69" t="s">
        <v>57</v>
      </c>
      <c r="N589" s="69" t="e">
        <f t="shared" si="50"/>
        <v>#VALUE!</v>
      </c>
      <c r="O589" s="70">
        <f t="shared" ca="1" si="51"/>
        <v>0</v>
      </c>
      <c r="P589" s="71" t="str">
        <f t="shared" ca="1" si="52"/>
        <v>-</v>
      </c>
      <c r="Q589" s="71"/>
      <c r="R589" s="72" t="str">
        <f t="shared" si="53"/>
        <v>_03.jj-08.jj_2584X_Just</v>
      </c>
      <c r="S589" s="73">
        <v>45676</v>
      </c>
      <c r="T589" s="74"/>
      <c r="U589" s="75"/>
      <c r="V589" s="75"/>
      <c r="W589" s="63"/>
      <c r="X589" s="63"/>
      <c r="Y589" s="63"/>
      <c r="Z589" s="63"/>
      <c r="AA589" s="63"/>
      <c r="AB589" s="63"/>
      <c r="AC589" s="63"/>
      <c r="AD589" s="63"/>
      <c r="AE589" s="63"/>
      <c r="AF589" s="63"/>
      <c r="AG589" s="63"/>
    </row>
    <row r="590" spans="1:33" x14ac:dyDescent="0.25">
      <c r="A590" s="62"/>
      <c r="B590" s="63" t="s">
        <v>32</v>
      </c>
      <c r="C590" s="63"/>
      <c r="D590" s="64" t="s">
        <v>660</v>
      </c>
      <c r="E590" s="65">
        <v>570</v>
      </c>
      <c r="F590" s="66">
        <v>45012</v>
      </c>
      <c r="G590" s="66">
        <v>45169</v>
      </c>
      <c r="H590" s="67" t="s">
        <v>40</v>
      </c>
      <c r="I590" s="68" t="str">
        <f>_xlfn.IFNA(VLOOKUP($H590,[1]Répertoire!$A$2:$G$104,2,FALSE),"")</f>
        <v xml:space="preserve">Notre-Dame Enclos             </v>
      </c>
      <c r="J590" s="68" t="str">
        <f>_xlfn.IFNA(VLOOKUP($H590,[1]Répertoire!$A$2:$G$104,6,FALSE),"")</f>
        <v xml:space="preserve">ST OMER                   </v>
      </c>
      <c r="K590" s="68" t="str">
        <f>_xlfn.IFNA(VLOOKUP($H590,[1]Répertoire!$A$2:$G$104,7,FALSE),"")</f>
        <v>ce.0622584X@ac-lille.fr</v>
      </c>
      <c r="L590" s="69" t="s">
        <v>9</v>
      </c>
      <c r="M590" s="69" t="s">
        <v>57</v>
      </c>
      <c r="N590" s="69" t="e">
        <f t="shared" si="50"/>
        <v>#VALUE!</v>
      </c>
      <c r="O590" s="70">
        <f t="shared" ca="1" si="51"/>
        <v>0</v>
      </c>
      <c r="P590" s="71" t="str">
        <f t="shared" ca="1" si="52"/>
        <v>-</v>
      </c>
      <c r="Q590" s="71"/>
      <c r="R590" s="72" t="str">
        <f t="shared" si="53"/>
        <v>_03.jj-08.jj_2584X_Just1</v>
      </c>
      <c r="S590" s="73">
        <v>45677</v>
      </c>
      <c r="T590" s="74"/>
      <c r="U590" s="75"/>
      <c r="V590" s="75"/>
      <c r="W590" s="63"/>
      <c r="X590" s="63"/>
      <c r="Y590" s="63"/>
      <c r="Z590" s="63"/>
      <c r="AA590" s="63"/>
      <c r="AB590" s="63"/>
      <c r="AC590" s="63"/>
      <c r="AD590" s="63"/>
      <c r="AE590" s="63"/>
      <c r="AF590" s="63"/>
      <c r="AG590" s="63"/>
    </row>
    <row r="591" spans="1:33" x14ac:dyDescent="0.25">
      <c r="A591" s="62"/>
      <c r="B591" s="63" t="s">
        <v>32</v>
      </c>
      <c r="C591" s="63"/>
      <c r="D591" s="64" t="s">
        <v>661</v>
      </c>
      <c r="E591" s="65">
        <v>571</v>
      </c>
      <c r="F591" s="66">
        <v>45012</v>
      </c>
      <c r="G591" s="66">
        <v>45169</v>
      </c>
      <c r="H591" s="67" t="s">
        <v>40</v>
      </c>
      <c r="I591" s="68" t="str">
        <f>_xlfn.IFNA(VLOOKUP($H591,[1]Répertoire!$A$2:$G$104,2,FALSE),"")</f>
        <v xml:space="preserve">Notre-Dame Enclos             </v>
      </c>
      <c r="J591" s="68" t="str">
        <f>_xlfn.IFNA(VLOOKUP($H591,[1]Répertoire!$A$2:$G$104,6,FALSE),"")</f>
        <v xml:space="preserve">ST OMER                   </v>
      </c>
      <c r="K591" s="68" t="str">
        <f>_xlfn.IFNA(VLOOKUP($H591,[1]Répertoire!$A$2:$G$104,7,FALSE),"")</f>
        <v>ce.0622584X@ac-lille.fr</v>
      </c>
      <c r="L591" s="69" t="s">
        <v>9</v>
      </c>
      <c r="M591" s="69" t="s">
        <v>57</v>
      </c>
      <c r="N591" s="69" t="e">
        <f t="shared" si="50"/>
        <v>#VALUE!</v>
      </c>
      <c r="O591" s="70">
        <f t="shared" ca="1" si="51"/>
        <v>0</v>
      </c>
      <c r="P591" s="71" t="str">
        <f t="shared" ca="1" si="52"/>
        <v>-</v>
      </c>
      <c r="Q591" s="71"/>
      <c r="R591" s="72" t="str">
        <f t="shared" si="53"/>
        <v>_03.jj-08.jj_2584X_Just</v>
      </c>
      <c r="S591" s="73">
        <v>45678</v>
      </c>
      <c r="T591" s="74"/>
      <c r="U591" s="75"/>
      <c r="V591" s="75"/>
      <c r="W591" s="63"/>
      <c r="X591" s="63"/>
      <c r="Y591" s="63"/>
      <c r="Z591" s="63"/>
      <c r="AA591" s="63"/>
      <c r="AB591" s="63"/>
      <c r="AC591" s="63"/>
      <c r="AD591" s="63"/>
      <c r="AE591" s="63"/>
      <c r="AF591" s="63"/>
      <c r="AG591" s="63"/>
    </row>
    <row r="592" spans="1:33" x14ac:dyDescent="0.25">
      <c r="A592" s="62"/>
      <c r="B592" s="63" t="s">
        <v>32</v>
      </c>
      <c r="C592" s="63"/>
      <c r="D592" s="64" t="s">
        <v>662</v>
      </c>
      <c r="E592" s="65">
        <v>572</v>
      </c>
      <c r="F592" s="66">
        <v>45012</v>
      </c>
      <c r="G592" s="66">
        <v>45169</v>
      </c>
      <c r="H592" s="67" t="s">
        <v>40</v>
      </c>
      <c r="I592" s="68" t="str">
        <f>_xlfn.IFNA(VLOOKUP($H592,[1]Répertoire!$A$2:$G$104,2,FALSE),"")</f>
        <v xml:space="preserve">Notre-Dame Enclos             </v>
      </c>
      <c r="J592" s="68" t="str">
        <f>_xlfn.IFNA(VLOOKUP($H592,[1]Répertoire!$A$2:$G$104,6,FALSE),"")</f>
        <v xml:space="preserve">ST OMER                   </v>
      </c>
      <c r="K592" s="68" t="str">
        <f>_xlfn.IFNA(VLOOKUP($H592,[1]Répertoire!$A$2:$G$104,7,FALSE),"")</f>
        <v>ce.0622584X@ac-lille.fr</v>
      </c>
      <c r="L592" s="69" t="s">
        <v>9</v>
      </c>
      <c r="M592" s="69" t="s">
        <v>57</v>
      </c>
      <c r="N592" s="69" t="e">
        <f t="shared" si="50"/>
        <v>#VALUE!</v>
      </c>
      <c r="O592" s="70">
        <f t="shared" ca="1" si="51"/>
        <v>0</v>
      </c>
      <c r="P592" s="71" t="str">
        <f t="shared" ca="1" si="52"/>
        <v>-</v>
      </c>
      <c r="Q592" s="71"/>
      <c r="R592" s="72" t="str">
        <f t="shared" si="53"/>
        <v>_03.jj-08.jj_2584X_Just1</v>
      </c>
      <c r="S592" s="73">
        <v>45679</v>
      </c>
      <c r="T592" s="74"/>
      <c r="U592" s="75"/>
      <c r="V592" s="75"/>
      <c r="W592" s="63"/>
      <c r="X592" s="63"/>
      <c r="Y592" s="63"/>
      <c r="Z592" s="63"/>
      <c r="AA592" s="63"/>
      <c r="AB592" s="63"/>
      <c r="AC592" s="63"/>
      <c r="AD592" s="63"/>
      <c r="AE592" s="63"/>
      <c r="AF592" s="63"/>
      <c r="AG592" s="63"/>
    </row>
    <row r="593" spans="1:33" x14ac:dyDescent="0.25">
      <c r="A593" s="62"/>
      <c r="B593" s="63" t="s">
        <v>32</v>
      </c>
      <c r="C593" s="63"/>
      <c r="D593" s="64" t="s">
        <v>663</v>
      </c>
      <c r="E593" s="65">
        <v>573</v>
      </c>
      <c r="F593" s="66">
        <v>45012</v>
      </c>
      <c r="G593" s="66">
        <v>45169</v>
      </c>
      <c r="H593" s="67" t="s">
        <v>40</v>
      </c>
      <c r="I593" s="68" t="str">
        <f>_xlfn.IFNA(VLOOKUP($H593,[1]Répertoire!$A$2:$G$104,2,FALSE),"")</f>
        <v xml:space="preserve">Notre-Dame Enclos             </v>
      </c>
      <c r="J593" s="68" t="str">
        <f>_xlfn.IFNA(VLOOKUP($H593,[1]Répertoire!$A$2:$G$104,6,FALSE),"")</f>
        <v xml:space="preserve">ST OMER                   </v>
      </c>
      <c r="K593" s="68" t="str">
        <f>_xlfn.IFNA(VLOOKUP($H593,[1]Répertoire!$A$2:$G$104,7,FALSE),"")</f>
        <v>ce.0622584X@ac-lille.fr</v>
      </c>
      <c r="L593" s="69" t="s">
        <v>9</v>
      </c>
      <c r="M593" s="69" t="s">
        <v>57</v>
      </c>
      <c r="N593" s="69" t="e">
        <f t="shared" si="50"/>
        <v>#VALUE!</v>
      </c>
      <c r="O593" s="70">
        <f t="shared" ca="1" si="51"/>
        <v>0</v>
      </c>
      <c r="P593" s="71" t="str">
        <f t="shared" ca="1" si="52"/>
        <v>-</v>
      </c>
      <c r="Q593" s="71"/>
      <c r="R593" s="72" t="str">
        <f t="shared" si="53"/>
        <v>_03.jj-08.jj_2584X_Just</v>
      </c>
      <c r="S593" s="73">
        <v>45680</v>
      </c>
      <c r="T593" s="74"/>
      <c r="U593" s="75"/>
      <c r="V593" s="75"/>
      <c r="W593" s="63"/>
      <c r="X593" s="63"/>
      <c r="Y593" s="63"/>
      <c r="Z593" s="63"/>
      <c r="AA593" s="63"/>
      <c r="AB593" s="63"/>
      <c r="AC593" s="63"/>
      <c r="AD593" s="63"/>
      <c r="AE593" s="63"/>
      <c r="AF593" s="63"/>
      <c r="AG593" s="63"/>
    </row>
    <row r="594" spans="1:33" x14ac:dyDescent="0.25">
      <c r="A594" s="62"/>
      <c r="B594" s="63" t="s">
        <v>32</v>
      </c>
      <c r="C594" s="63"/>
      <c r="D594" s="64" t="s">
        <v>664</v>
      </c>
      <c r="E594" s="65">
        <v>574</v>
      </c>
      <c r="F594" s="66">
        <v>45012</v>
      </c>
      <c r="G594" s="66">
        <v>45169</v>
      </c>
      <c r="H594" s="67" t="s">
        <v>40</v>
      </c>
      <c r="I594" s="68" t="str">
        <f>_xlfn.IFNA(VLOOKUP($H594,[1]Répertoire!$A$2:$G$104,2,FALSE),"")</f>
        <v xml:space="preserve">Notre-Dame Enclos             </v>
      </c>
      <c r="J594" s="68" t="str">
        <f>_xlfn.IFNA(VLOOKUP($H594,[1]Répertoire!$A$2:$G$104,6,FALSE),"")</f>
        <v xml:space="preserve">ST OMER                   </v>
      </c>
      <c r="K594" s="68" t="str">
        <f>_xlfn.IFNA(VLOOKUP($H594,[1]Répertoire!$A$2:$G$104,7,FALSE),"")</f>
        <v>ce.0622584X@ac-lille.fr</v>
      </c>
      <c r="L594" s="69" t="s">
        <v>9</v>
      </c>
      <c r="M594" s="69" t="s">
        <v>57</v>
      </c>
      <c r="N594" s="69" t="e">
        <f t="shared" si="50"/>
        <v>#VALUE!</v>
      </c>
      <c r="O594" s="70">
        <f t="shared" ca="1" si="51"/>
        <v>0</v>
      </c>
      <c r="P594" s="71" t="str">
        <f t="shared" ca="1" si="52"/>
        <v>-</v>
      </c>
      <c r="Q594" s="71"/>
      <c r="R594" s="72" t="str">
        <f t="shared" si="53"/>
        <v>_03.jj-08.jj_2584X_Just1</v>
      </c>
      <c r="S594" s="73">
        <v>45681</v>
      </c>
      <c r="T594" s="74"/>
      <c r="U594" s="75"/>
      <c r="V594" s="75"/>
      <c r="W594" s="63"/>
      <c r="X594" s="63"/>
      <c r="Y594" s="63"/>
      <c r="Z594" s="63"/>
      <c r="AA594" s="63"/>
      <c r="AB594" s="63"/>
      <c r="AC594" s="63"/>
      <c r="AD594" s="63"/>
      <c r="AE594" s="63"/>
      <c r="AF594" s="63"/>
      <c r="AG594" s="63"/>
    </row>
    <row r="595" spans="1:33" x14ac:dyDescent="0.25">
      <c r="A595" s="62"/>
      <c r="B595" s="63" t="s">
        <v>32</v>
      </c>
      <c r="C595" s="63"/>
      <c r="D595" s="64" t="s">
        <v>665</v>
      </c>
      <c r="E595" s="65">
        <v>575</v>
      </c>
      <c r="F595" s="66">
        <v>45012</v>
      </c>
      <c r="G595" s="66">
        <v>45169</v>
      </c>
      <c r="H595" s="67" t="s">
        <v>40</v>
      </c>
      <c r="I595" s="68" t="str">
        <f>_xlfn.IFNA(VLOOKUP($H595,[1]Répertoire!$A$2:$G$104,2,FALSE),"")</f>
        <v xml:space="preserve">Notre-Dame Enclos             </v>
      </c>
      <c r="J595" s="68" t="str">
        <f>_xlfn.IFNA(VLOOKUP($H595,[1]Répertoire!$A$2:$G$104,6,FALSE),"")</f>
        <v xml:space="preserve">ST OMER                   </v>
      </c>
      <c r="K595" s="68" t="str">
        <f>_xlfn.IFNA(VLOOKUP($H595,[1]Répertoire!$A$2:$G$104,7,FALSE),"")</f>
        <v>ce.0622584X@ac-lille.fr</v>
      </c>
      <c r="L595" s="69" t="s">
        <v>9</v>
      </c>
      <c r="M595" s="69" t="s">
        <v>57</v>
      </c>
      <c r="N595" s="69" t="e">
        <f t="shared" si="50"/>
        <v>#VALUE!</v>
      </c>
      <c r="O595" s="70">
        <f t="shared" ca="1" si="51"/>
        <v>0</v>
      </c>
      <c r="P595" s="71" t="str">
        <f t="shared" ca="1" si="52"/>
        <v>-</v>
      </c>
      <c r="Q595" s="71"/>
      <c r="R595" s="72" t="str">
        <f t="shared" si="53"/>
        <v>_03.jj-08.jj_2584X_Just</v>
      </c>
      <c r="S595" s="73">
        <v>45682</v>
      </c>
      <c r="T595" s="74"/>
      <c r="U595" s="75"/>
      <c r="V595" s="75"/>
      <c r="W595" s="63"/>
      <c r="X595" s="63"/>
      <c r="Y595" s="63"/>
      <c r="Z595" s="63"/>
      <c r="AA595" s="63"/>
      <c r="AB595" s="63"/>
      <c r="AC595" s="63"/>
      <c r="AD595" s="63"/>
      <c r="AE595" s="63"/>
      <c r="AF595" s="63"/>
      <c r="AG595" s="63"/>
    </row>
    <row r="596" spans="1:33" x14ac:dyDescent="0.25">
      <c r="A596" s="62"/>
      <c r="B596" s="63" t="s">
        <v>32</v>
      </c>
      <c r="C596" s="63"/>
      <c r="D596" s="64" t="s">
        <v>666</v>
      </c>
      <c r="E596" s="65">
        <v>576</v>
      </c>
      <c r="F596" s="66">
        <v>45012</v>
      </c>
      <c r="G596" s="66">
        <v>45169</v>
      </c>
      <c r="H596" s="67" t="s">
        <v>40</v>
      </c>
      <c r="I596" s="68" t="str">
        <f>_xlfn.IFNA(VLOOKUP($H596,[1]Répertoire!$A$2:$G$104,2,FALSE),"")</f>
        <v xml:space="preserve">Notre-Dame Enclos             </v>
      </c>
      <c r="J596" s="68" t="str">
        <f>_xlfn.IFNA(VLOOKUP($H596,[1]Répertoire!$A$2:$G$104,6,FALSE),"")</f>
        <v xml:space="preserve">ST OMER                   </v>
      </c>
      <c r="K596" s="68" t="str">
        <f>_xlfn.IFNA(VLOOKUP($H596,[1]Répertoire!$A$2:$G$104,7,FALSE),"")</f>
        <v>ce.0622584X@ac-lille.fr</v>
      </c>
      <c r="L596" s="69" t="s">
        <v>9</v>
      </c>
      <c r="M596" s="69" t="s">
        <v>57</v>
      </c>
      <c r="N596" s="69" t="e">
        <f t="shared" si="50"/>
        <v>#VALUE!</v>
      </c>
      <c r="O596" s="70">
        <f t="shared" ca="1" si="51"/>
        <v>0</v>
      </c>
      <c r="P596" s="71" t="str">
        <f t="shared" ca="1" si="52"/>
        <v>-</v>
      </c>
      <c r="Q596" s="71"/>
      <c r="R596" s="72" t="str">
        <f t="shared" si="53"/>
        <v>_03.jj-08.jj_2584X_Just1</v>
      </c>
      <c r="S596" s="73">
        <v>45683</v>
      </c>
      <c r="T596" s="74"/>
      <c r="U596" s="75"/>
      <c r="V596" s="75"/>
      <c r="W596" s="63"/>
      <c r="X596" s="63"/>
      <c r="Y596" s="63"/>
      <c r="Z596" s="63"/>
      <c r="AA596" s="63"/>
      <c r="AB596" s="63"/>
      <c r="AC596" s="63"/>
      <c r="AD596" s="63"/>
      <c r="AE596" s="63"/>
      <c r="AF596" s="63"/>
      <c r="AG596" s="63"/>
    </row>
    <row r="597" spans="1:33" x14ac:dyDescent="0.25">
      <c r="A597" s="62"/>
      <c r="B597" s="63" t="s">
        <v>32</v>
      </c>
      <c r="C597" s="63"/>
      <c r="D597" s="64" t="s">
        <v>667</v>
      </c>
      <c r="E597" s="65">
        <v>577</v>
      </c>
      <c r="F597" s="66">
        <v>45012</v>
      </c>
      <c r="G597" s="66">
        <v>45169</v>
      </c>
      <c r="H597" s="67" t="s">
        <v>40</v>
      </c>
      <c r="I597" s="68" t="str">
        <f>_xlfn.IFNA(VLOOKUP($H597,[1]Répertoire!$A$2:$G$104,2,FALSE),"")</f>
        <v xml:space="preserve">Notre-Dame Enclos             </v>
      </c>
      <c r="J597" s="68" t="str">
        <f>_xlfn.IFNA(VLOOKUP($H597,[1]Répertoire!$A$2:$G$104,6,FALSE),"")</f>
        <v xml:space="preserve">ST OMER                   </v>
      </c>
      <c r="K597" s="68" t="str">
        <f>_xlfn.IFNA(VLOOKUP($H597,[1]Répertoire!$A$2:$G$104,7,FALSE),"")</f>
        <v>ce.0622584X@ac-lille.fr</v>
      </c>
      <c r="L597" s="69" t="s">
        <v>9</v>
      </c>
      <c r="M597" s="69" t="s">
        <v>57</v>
      </c>
      <c r="N597" s="69" t="e">
        <f t="shared" si="50"/>
        <v>#VALUE!</v>
      </c>
      <c r="O597" s="70">
        <f t="shared" ca="1" si="51"/>
        <v>0</v>
      </c>
      <c r="P597" s="71" t="str">
        <f t="shared" ca="1" si="52"/>
        <v>-</v>
      </c>
      <c r="Q597" s="71"/>
      <c r="R597" s="72" t="str">
        <f t="shared" si="53"/>
        <v>_03.jj-08.jj_2584X_Just</v>
      </c>
      <c r="S597" s="73">
        <v>45684</v>
      </c>
      <c r="T597" s="74"/>
      <c r="U597" s="75"/>
      <c r="V597" s="75"/>
      <c r="W597" s="63"/>
      <c r="X597" s="63"/>
      <c r="Y597" s="63"/>
      <c r="Z597" s="63"/>
      <c r="AA597" s="63"/>
      <c r="AB597" s="63"/>
      <c r="AC597" s="63"/>
      <c r="AD597" s="63"/>
      <c r="AE597" s="63"/>
      <c r="AF597" s="63"/>
      <c r="AG597" s="63"/>
    </row>
    <row r="598" spans="1:33" x14ac:dyDescent="0.25">
      <c r="A598" s="62"/>
      <c r="B598" s="63" t="s">
        <v>32</v>
      </c>
      <c r="C598" s="63"/>
      <c r="D598" s="64" t="s">
        <v>668</v>
      </c>
      <c r="E598" s="65">
        <v>578</v>
      </c>
      <c r="F598" s="66">
        <v>45012</v>
      </c>
      <c r="G598" s="66">
        <v>45169</v>
      </c>
      <c r="H598" s="67" t="s">
        <v>40</v>
      </c>
      <c r="I598" s="68" t="str">
        <f>_xlfn.IFNA(VLOOKUP($H598,[1]Répertoire!$A$2:$G$104,2,FALSE),"")</f>
        <v xml:space="preserve">Notre-Dame Enclos             </v>
      </c>
      <c r="J598" s="68" t="str">
        <f>_xlfn.IFNA(VLOOKUP($H598,[1]Répertoire!$A$2:$G$104,6,FALSE),"")</f>
        <v xml:space="preserve">ST OMER                   </v>
      </c>
      <c r="K598" s="68" t="str">
        <f>_xlfn.IFNA(VLOOKUP($H598,[1]Répertoire!$A$2:$G$104,7,FALSE),"")</f>
        <v>ce.0622584X@ac-lille.fr</v>
      </c>
      <c r="L598" s="69" t="s">
        <v>9</v>
      </c>
      <c r="M598" s="69" t="s">
        <v>57</v>
      </c>
      <c r="N598" s="69" t="e">
        <f t="shared" ref="N598:N653" si="54">TEXT(S598,"JJ/MM/AA")</f>
        <v>#VALUE!</v>
      </c>
      <c r="O598" s="70">
        <f t="shared" ref="O598:O653" ca="1" si="55">IF(C598=OFFSET(C598,1,0),IF(DATE(YEAR(S598),MONTH(S598),DAY(S598))&gt;OFFSET(S598,1,0),1,0),0)</f>
        <v>0</v>
      </c>
      <c r="P598" s="71" t="str">
        <f t="shared" ref="P598:P653" ca="1" si="56">IF(F598="","",IF(C598&lt;&gt;OFFSET(C598,1,0),IF(G598&lt;TODAY(),"Prol. ?","-"),"-"))</f>
        <v>-</v>
      </c>
      <c r="Q598" s="71"/>
      <c r="R598" s="72" t="str">
        <f t="shared" ref="R598:R653" si="57">IF(F598="","",IF(C598&amp;"_"&amp;IF(ISBLANK(F598),"",TEXT(F598,"mm.jj")&amp;"-"&amp;TEXT(G598,"mm.jj")&amp;"_"&amp;H598&amp;"_Just")=R597,R597&amp;"1",C598&amp;"_"&amp;IF(ISBLANK(F598),"",TEXT(F598,"mm.jj")&amp;"-"&amp;TEXT(G598,"mm.jj")&amp;"_"&amp;H598&amp;"_Just")))</f>
        <v>_03.jj-08.jj_2584X_Just1</v>
      </c>
      <c r="S598" s="73">
        <v>45685</v>
      </c>
      <c r="T598" s="74"/>
      <c r="U598" s="75"/>
      <c r="V598" s="75"/>
      <c r="W598" s="63"/>
      <c r="X598" s="63"/>
      <c r="Y598" s="63"/>
      <c r="Z598" s="63"/>
      <c r="AA598" s="63"/>
      <c r="AB598" s="63"/>
      <c r="AC598" s="63"/>
      <c r="AD598" s="63"/>
      <c r="AE598" s="63"/>
      <c r="AF598" s="63"/>
      <c r="AG598" s="63"/>
    </row>
    <row r="599" spans="1:33" x14ac:dyDescent="0.25">
      <c r="A599" s="62"/>
      <c r="B599" s="63" t="s">
        <v>32</v>
      </c>
      <c r="C599" s="63"/>
      <c r="D599" s="64" t="s">
        <v>669</v>
      </c>
      <c r="E599" s="65">
        <v>579</v>
      </c>
      <c r="F599" s="66">
        <v>45012</v>
      </c>
      <c r="G599" s="66">
        <v>45169</v>
      </c>
      <c r="H599" s="67" t="s">
        <v>40</v>
      </c>
      <c r="I599" s="68" t="str">
        <f>_xlfn.IFNA(VLOOKUP($H599,[1]Répertoire!$A$2:$G$104,2,FALSE),"")</f>
        <v xml:space="preserve">Notre-Dame Enclos             </v>
      </c>
      <c r="J599" s="68" t="str">
        <f>_xlfn.IFNA(VLOOKUP($H599,[1]Répertoire!$A$2:$G$104,6,FALSE),"")</f>
        <v xml:space="preserve">ST OMER                   </v>
      </c>
      <c r="K599" s="68" t="str">
        <f>_xlfn.IFNA(VLOOKUP($H599,[1]Répertoire!$A$2:$G$104,7,FALSE),"")</f>
        <v>ce.0622584X@ac-lille.fr</v>
      </c>
      <c r="L599" s="69" t="s">
        <v>9</v>
      </c>
      <c r="M599" s="69" t="s">
        <v>57</v>
      </c>
      <c r="N599" s="69" t="e">
        <f t="shared" si="54"/>
        <v>#VALUE!</v>
      </c>
      <c r="O599" s="70">
        <f t="shared" ca="1" si="55"/>
        <v>0</v>
      </c>
      <c r="P599" s="71" t="str">
        <f t="shared" ca="1" si="56"/>
        <v>-</v>
      </c>
      <c r="Q599" s="71"/>
      <c r="R599" s="72" t="str">
        <f t="shared" si="57"/>
        <v>_03.jj-08.jj_2584X_Just</v>
      </c>
      <c r="S599" s="73">
        <v>45686</v>
      </c>
      <c r="T599" s="74"/>
      <c r="U599" s="75"/>
      <c r="V599" s="75"/>
      <c r="W599" s="63"/>
      <c r="X599" s="63"/>
      <c r="Y599" s="63"/>
      <c r="Z599" s="63"/>
      <c r="AA599" s="63"/>
      <c r="AB599" s="63"/>
      <c r="AC599" s="63"/>
      <c r="AD599" s="63"/>
      <c r="AE599" s="63"/>
      <c r="AF599" s="63"/>
      <c r="AG599" s="63"/>
    </row>
    <row r="600" spans="1:33" x14ac:dyDescent="0.25">
      <c r="A600" s="62"/>
      <c r="B600" s="63" t="s">
        <v>32</v>
      </c>
      <c r="C600" s="63"/>
      <c r="D600" s="64" t="s">
        <v>670</v>
      </c>
      <c r="E600" s="65">
        <v>580</v>
      </c>
      <c r="F600" s="66">
        <v>45012</v>
      </c>
      <c r="G600" s="66">
        <v>45169</v>
      </c>
      <c r="H600" s="67" t="s">
        <v>40</v>
      </c>
      <c r="I600" s="68" t="str">
        <f>_xlfn.IFNA(VLOOKUP($H600,[1]Répertoire!$A$2:$G$104,2,FALSE),"")</f>
        <v xml:space="preserve">Notre-Dame Enclos             </v>
      </c>
      <c r="J600" s="68" t="str">
        <f>_xlfn.IFNA(VLOOKUP($H600,[1]Répertoire!$A$2:$G$104,6,FALSE),"")</f>
        <v xml:space="preserve">ST OMER                   </v>
      </c>
      <c r="K600" s="68" t="str">
        <f>_xlfn.IFNA(VLOOKUP($H600,[1]Répertoire!$A$2:$G$104,7,FALSE),"")</f>
        <v>ce.0622584X@ac-lille.fr</v>
      </c>
      <c r="L600" s="69" t="s">
        <v>9</v>
      </c>
      <c r="M600" s="69" t="s">
        <v>57</v>
      </c>
      <c r="N600" s="69" t="e">
        <f t="shared" si="54"/>
        <v>#VALUE!</v>
      </c>
      <c r="O600" s="70">
        <f t="shared" ca="1" si="55"/>
        <v>0</v>
      </c>
      <c r="P600" s="71" t="str">
        <f t="shared" ca="1" si="56"/>
        <v>-</v>
      </c>
      <c r="Q600" s="71"/>
      <c r="R600" s="72" t="str">
        <f t="shared" si="57"/>
        <v>_03.jj-08.jj_2584X_Just1</v>
      </c>
      <c r="S600" s="73">
        <v>45687</v>
      </c>
      <c r="T600" s="74"/>
      <c r="U600" s="75"/>
      <c r="V600" s="75"/>
      <c r="W600" s="63"/>
      <c r="X600" s="63"/>
      <c r="Y600" s="63"/>
      <c r="Z600" s="63"/>
      <c r="AA600" s="63"/>
      <c r="AB600" s="63"/>
      <c r="AC600" s="63"/>
      <c r="AD600" s="63"/>
      <c r="AE600" s="63"/>
      <c r="AF600" s="63"/>
      <c r="AG600" s="63"/>
    </row>
    <row r="601" spans="1:33" x14ac:dyDescent="0.25">
      <c r="A601" s="62"/>
      <c r="B601" s="63" t="s">
        <v>32</v>
      </c>
      <c r="C601" s="63"/>
      <c r="D601" s="64" t="s">
        <v>671</v>
      </c>
      <c r="E601" s="65">
        <v>581</v>
      </c>
      <c r="F601" s="66">
        <v>45012</v>
      </c>
      <c r="G601" s="66">
        <v>45169</v>
      </c>
      <c r="H601" s="67" t="s">
        <v>40</v>
      </c>
      <c r="I601" s="68" t="str">
        <f>_xlfn.IFNA(VLOOKUP($H601,[1]Répertoire!$A$2:$G$104,2,FALSE),"")</f>
        <v xml:space="preserve">Notre-Dame Enclos             </v>
      </c>
      <c r="J601" s="68" t="str">
        <f>_xlfn.IFNA(VLOOKUP($H601,[1]Répertoire!$A$2:$G$104,6,FALSE),"")</f>
        <v xml:space="preserve">ST OMER                   </v>
      </c>
      <c r="K601" s="68" t="str">
        <f>_xlfn.IFNA(VLOOKUP($H601,[1]Répertoire!$A$2:$G$104,7,FALSE),"")</f>
        <v>ce.0622584X@ac-lille.fr</v>
      </c>
      <c r="L601" s="69" t="s">
        <v>9</v>
      </c>
      <c r="M601" s="69" t="s">
        <v>57</v>
      </c>
      <c r="N601" s="69" t="e">
        <f t="shared" si="54"/>
        <v>#VALUE!</v>
      </c>
      <c r="O601" s="70">
        <f t="shared" ca="1" si="55"/>
        <v>0</v>
      </c>
      <c r="P601" s="71" t="str">
        <f t="shared" ca="1" si="56"/>
        <v>-</v>
      </c>
      <c r="Q601" s="71"/>
      <c r="R601" s="72" t="str">
        <f t="shared" si="57"/>
        <v>_03.jj-08.jj_2584X_Just</v>
      </c>
      <c r="S601" s="73">
        <v>45688</v>
      </c>
      <c r="T601" s="74"/>
      <c r="U601" s="75"/>
      <c r="V601" s="75"/>
      <c r="W601" s="63"/>
      <c r="X601" s="63"/>
      <c r="Y601" s="63"/>
      <c r="Z601" s="63"/>
      <c r="AA601" s="63"/>
      <c r="AB601" s="63"/>
      <c r="AC601" s="63"/>
      <c r="AD601" s="63"/>
      <c r="AE601" s="63"/>
      <c r="AF601" s="63"/>
      <c r="AG601" s="63"/>
    </row>
    <row r="602" spans="1:33" x14ac:dyDescent="0.25">
      <c r="A602" s="62"/>
      <c r="B602" s="63" t="s">
        <v>32</v>
      </c>
      <c r="C602" s="63"/>
      <c r="D602" s="64" t="s">
        <v>672</v>
      </c>
      <c r="E602" s="65">
        <v>582</v>
      </c>
      <c r="F602" s="66">
        <v>45012</v>
      </c>
      <c r="G602" s="66">
        <v>45169</v>
      </c>
      <c r="H602" s="67" t="s">
        <v>40</v>
      </c>
      <c r="I602" s="68" t="str">
        <f>_xlfn.IFNA(VLOOKUP($H602,[1]Répertoire!$A$2:$G$104,2,FALSE),"")</f>
        <v xml:space="preserve">Notre-Dame Enclos             </v>
      </c>
      <c r="J602" s="68" t="str">
        <f>_xlfn.IFNA(VLOOKUP($H602,[1]Répertoire!$A$2:$G$104,6,FALSE),"")</f>
        <v xml:space="preserve">ST OMER                   </v>
      </c>
      <c r="K602" s="68" t="str">
        <f>_xlfn.IFNA(VLOOKUP($H602,[1]Répertoire!$A$2:$G$104,7,FALSE),"")</f>
        <v>ce.0622584X@ac-lille.fr</v>
      </c>
      <c r="L602" s="69" t="s">
        <v>9</v>
      </c>
      <c r="M602" s="69" t="s">
        <v>57</v>
      </c>
      <c r="N602" s="69" t="e">
        <f t="shared" si="54"/>
        <v>#VALUE!</v>
      </c>
      <c r="O602" s="70">
        <f t="shared" ca="1" si="55"/>
        <v>0</v>
      </c>
      <c r="P602" s="71" t="str">
        <f t="shared" ca="1" si="56"/>
        <v>-</v>
      </c>
      <c r="Q602" s="71"/>
      <c r="R602" s="72" t="str">
        <f t="shared" si="57"/>
        <v>_03.jj-08.jj_2584X_Just1</v>
      </c>
      <c r="S602" s="73">
        <v>45689</v>
      </c>
      <c r="T602" s="74"/>
      <c r="U602" s="75"/>
      <c r="V602" s="75"/>
      <c r="W602" s="63"/>
      <c r="X602" s="63"/>
      <c r="Y602" s="63"/>
      <c r="Z602" s="63"/>
      <c r="AA602" s="63"/>
      <c r="AB602" s="63"/>
      <c r="AC602" s="63"/>
      <c r="AD602" s="63"/>
      <c r="AE602" s="63"/>
      <c r="AF602" s="63"/>
      <c r="AG602" s="63"/>
    </row>
    <row r="603" spans="1:33" x14ac:dyDescent="0.25">
      <c r="A603" s="62"/>
      <c r="B603" s="63" t="s">
        <v>32</v>
      </c>
      <c r="C603" s="63"/>
      <c r="D603" s="64" t="s">
        <v>673</v>
      </c>
      <c r="E603" s="65">
        <v>583</v>
      </c>
      <c r="F603" s="66">
        <v>45012</v>
      </c>
      <c r="G603" s="66">
        <v>45169</v>
      </c>
      <c r="H603" s="67" t="s">
        <v>40</v>
      </c>
      <c r="I603" s="68" t="str">
        <f>_xlfn.IFNA(VLOOKUP($H603,[1]Répertoire!$A$2:$G$104,2,FALSE),"")</f>
        <v xml:space="preserve">Notre-Dame Enclos             </v>
      </c>
      <c r="J603" s="68" t="str">
        <f>_xlfn.IFNA(VLOOKUP($H603,[1]Répertoire!$A$2:$G$104,6,FALSE),"")</f>
        <v xml:space="preserve">ST OMER                   </v>
      </c>
      <c r="K603" s="68" t="str">
        <f>_xlfn.IFNA(VLOOKUP($H603,[1]Répertoire!$A$2:$G$104,7,FALSE),"")</f>
        <v>ce.0622584X@ac-lille.fr</v>
      </c>
      <c r="L603" s="69" t="s">
        <v>9</v>
      </c>
      <c r="M603" s="69" t="s">
        <v>57</v>
      </c>
      <c r="N603" s="69" t="e">
        <f t="shared" si="54"/>
        <v>#VALUE!</v>
      </c>
      <c r="O603" s="70">
        <f t="shared" ca="1" si="55"/>
        <v>0</v>
      </c>
      <c r="P603" s="71" t="str">
        <f t="shared" ca="1" si="56"/>
        <v>-</v>
      </c>
      <c r="Q603" s="71"/>
      <c r="R603" s="72" t="str">
        <f t="shared" si="57"/>
        <v>_03.jj-08.jj_2584X_Just</v>
      </c>
      <c r="S603" s="73">
        <v>45690</v>
      </c>
      <c r="T603" s="74"/>
      <c r="U603" s="75"/>
      <c r="V603" s="75"/>
      <c r="W603" s="63"/>
      <c r="X603" s="63"/>
      <c r="Y603" s="63"/>
      <c r="Z603" s="63"/>
      <c r="AA603" s="63"/>
      <c r="AB603" s="63"/>
      <c r="AC603" s="63"/>
      <c r="AD603" s="63"/>
      <c r="AE603" s="63"/>
      <c r="AF603" s="63"/>
      <c r="AG603" s="63"/>
    </row>
    <row r="604" spans="1:33" x14ac:dyDescent="0.25">
      <c r="A604" s="62"/>
      <c r="B604" s="63" t="s">
        <v>32</v>
      </c>
      <c r="C604" s="63"/>
      <c r="D604" s="64" t="s">
        <v>674</v>
      </c>
      <c r="E604" s="65">
        <v>584</v>
      </c>
      <c r="F604" s="66">
        <v>45012</v>
      </c>
      <c r="G604" s="66">
        <v>45169</v>
      </c>
      <c r="H604" s="67" t="s">
        <v>40</v>
      </c>
      <c r="I604" s="68" t="str">
        <f>_xlfn.IFNA(VLOOKUP($H604,[1]Répertoire!$A$2:$G$104,2,FALSE),"")</f>
        <v xml:space="preserve">Notre-Dame Enclos             </v>
      </c>
      <c r="J604" s="68" t="str">
        <f>_xlfn.IFNA(VLOOKUP($H604,[1]Répertoire!$A$2:$G$104,6,FALSE),"")</f>
        <v xml:space="preserve">ST OMER                   </v>
      </c>
      <c r="K604" s="68" t="str">
        <f>_xlfn.IFNA(VLOOKUP($H604,[1]Répertoire!$A$2:$G$104,7,FALSE),"")</f>
        <v>ce.0622584X@ac-lille.fr</v>
      </c>
      <c r="L604" s="69" t="s">
        <v>9</v>
      </c>
      <c r="M604" s="69" t="s">
        <v>57</v>
      </c>
      <c r="N604" s="69" t="e">
        <f t="shared" si="54"/>
        <v>#VALUE!</v>
      </c>
      <c r="O604" s="70">
        <f t="shared" ca="1" si="55"/>
        <v>0</v>
      </c>
      <c r="P604" s="71" t="str">
        <f t="shared" ca="1" si="56"/>
        <v>-</v>
      </c>
      <c r="Q604" s="71"/>
      <c r="R604" s="72" t="str">
        <f t="shared" si="57"/>
        <v>_03.jj-08.jj_2584X_Just1</v>
      </c>
      <c r="S604" s="73">
        <v>45691</v>
      </c>
      <c r="T604" s="74"/>
      <c r="U604" s="75"/>
      <c r="V604" s="75"/>
      <c r="W604" s="63"/>
      <c r="X604" s="63"/>
      <c r="Y604" s="63"/>
      <c r="Z604" s="63"/>
      <c r="AA604" s="63"/>
      <c r="AB604" s="63"/>
      <c r="AC604" s="63"/>
      <c r="AD604" s="63"/>
      <c r="AE604" s="63"/>
      <c r="AF604" s="63"/>
      <c r="AG604" s="63"/>
    </row>
    <row r="605" spans="1:33" x14ac:dyDescent="0.25">
      <c r="A605" s="62"/>
      <c r="B605" s="63" t="s">
        <v>32</v>
      </c>
      <c r="C605" s="63"/>
      <c r="D605" s="64" t="s">
        <v>675</v>
      </c>
      <c r="E605" s="65">
        <v>585</v>
      </c>
      <c r="F605" s="66">
        <v>45012</v>
      </c>
      <c r="G605" s="66">
        <v>45169</v>
      </c>
      <c r="H605" s="67" t="s">
        <v>40</v>
      </c>
      <c r="I605" s="68" t="str">
        <f>_xlfn.IFNA(VLOOKUP($H605,[1]Répertoire!$A$2:$G$104,2,FALSE),"")</f>
        <v xml:space="preserve">Notre-Dame Enclos             </v>
      </c>
      <c r="J605" s="68" t="str">
        <f>_xlfn.IFNA(VLOOKUP($H605,[1]Répertoire!$A$2:$G$104,6,FALSE),"")</f>
        <v xml:space="preserve">ST OMER                   </v>
      </c>
      <c r="K605" s="68" t="str">
        <f>_xlfn.IFNA(VLOOKUP($H605,[1]Répertoire!$A$2:$G$104,7,FALSE),"")</f>
        <v>ce.0622584X@ac-lille.fr</v>
      </c>
      <c r="L605" s="69" t="s">
        <v>9</v>
      </c>
      <c r="M605" s="69" t="s">
        <v>57</v>
      </c>
      <c r="N605" s="69" t="e">
        <f t="shared" si="54"/>
        <v>#VALUE!</v>
      </c>
      <c r="O605" s="70">
        <f t="shared" ca="1" si="55"/>
        <v>0</v>
      </c>
      <c r="P605" s="71" t="str">
        <f t="shared" ca="1" si="56"/>
        <v>-</v>
      </c>
      <c r="Q605" s="71"/>
      <c r="R605" s="72" t="str">
        <f t="shared" si="57"/>
        <v>_03.jj-08.jj_2584X_Just</v>
      </c>
      <c r="S605" s="73">
        <v>45692</v>
      </c>
      <c r="T605" s="74"/>
      <c r="U605" s="75"/>
      <c r="V605" s="75"/>
      <c r="W605" s="63"/>
      <c r="X605" s="63"/>
      <c r="Y605" s="63"/>
      <c r="Z605" s="63"/>
      <c r="AA605" s="63"/>
      <c r="AB605" s="63"/>
      <c r="AC605" s="63"/>
      <c r="AD605" s="63"/>
      <c r="AE605" s="63"/>
      <c r="AF605" s="63"/>
      <c r="AG605" s="63"/>
    </row>
    <row r="606" spans="1:33" x14ac:dyDescent="0.25">
      <c r="A606" s="62"/>
      <c r="B606" s="63" t="s">
        <v>32</v>
      </c>
      <c r="C606" s="63"/>
      <c r="D606" s="64" t="s">
        <v>676</v>
      </c>
      <c r="E606" s="65">
        <v>586</v>
      </c>
      <c r="F606" s="66">
        <v>45012</v>
      </c>
      <c r="G606" s="66">
        <v>45169</v>
      </c>
      <c r="H606" s="67" t="s">
        <v>40</v>
      </c>
      <c r="I606" s="68" t="str">
        <f>_xlfn.IFNA(VLOOKUP($H606,[1]Répertoire!$A$2:$G$104,2,FALSE),"")</f>
        <v xml:space="preserve">Notre-Dame Enclos             </v>
      </c>
      <c r="J606" s="68" t="str">
        <f>_xlfn.IFNA(VLOOKUP($H606,[1]Répertoire!$A$2:$G$104,6,FALSE),"")</f>
        <v xml:space="preserve">ST OMER                   </v>
      </c>
      <c r="K606" s="68" t="str">
        <f>_xlfn.IFNA(VLOOKUP($H606,[1]Répertoire!$A$2:$G$104,7,FALSE),"")</f>
        <v>ce.0622584X@ac-lille.fr</v>
      </c>
      <c r="L606" s="69" t="s">
        <v>9</v>
      </c>
      <c r="M606" s="69" t="s">
        <v>57</v>
      </c>
      <c r="N606" s="69" t="e">
        <f t="shared" si="54"/>
        <v>#VALUE!</v>
      </c>
      <c r="O606" s="70">
        <f t="shared" ca="1" si="55"/>
        <v>0</v>
      </c>
      <c r="P606" s="71" t="str">
        <f t="shared" ca="1" si="56"/>
        <v>-</v>
      </c>
      <c r="Q606" s="71"/>
      <c r="R606" s="72" t="str">
        <f t="shared" si="57"/>
        <v>_03.jj-08.jj_2584X_Just1</v>
      </c>
      <c r="S606" s="73">
        <v>45693</v>
      </c>
      <c r="T606" s="74"/>
      <c r="U606" s="75"/>
      <c r="V606" s="75"/>
      <c r="W606" s="63"/>
      <c r="X606" s="63"/>
      <c r="Y606" s="63"/>
      <c r="Z606" s="63"/>
      <c r="AA606" s="63"/>
      <c r="AB606" s="63"/>
      <c r="AC606" s="63"/>
      <c r="AD606" s="63"/>
      <c r="AE606" s="63"/>
      <c r="AF606" s="63"/>
      <c r="AG606" s="63"/>
    </row>
    <row r="607" spans="1:33" x14ac:dyDescent="0.25">
      <c r="A607" s="62"/>
      <c r="B607" s="63" t="s">
        <v>32</v>
      </c>
      <c r="C607" s="63"/>
      <c r="D607" s="64" t="s">
        <v>677</v>
      </c>
      <c r="E607" s="65">
        <v>587</v>
      </c>
      <c r="F607" s="66">
        <v>45012</v>
      </c>
      <c r="G607" s="66">
        <v>45169</v>
      </c>
      <c r="H607" s="67" t="s">
        <v>40</v>
      </c>
      <c r="I607" s="68" t="str">
        <f>_xlfn.IFNA(VLOOKUP($H607,[1]Répertoire!$A$2:$G$104,2,FALSE),"")</f>
        <v xml:space="preserve">Notre-Dame Enclos             </v>
      </c>
      <c r="J607" s="68" t="str">
        <f>_xlfn.IFNA(VLOOKUP($H607,[1]Répertoire!$A$2:$G$104,6,FALSE),"")</f>
        <v xml:space="preserve">ST OMER                   </v>
      </c>
      <c r="K607" s="68" t="str">
        <f>_xlfn.IFNA(VLOOKUP($H607,[1]Répertoire!$A$2:$G$104,7,FALSE),"")</f>
        <v>ce.0622584X@ac-lille.fr</v>
      </c>
      <c r="L607" s="69" t="s">
        <v>9</v>
      </c>
      <c r="M607" s="69" t="s">
        <v>57</v>
      </c>
      <c r="N607" s="69" t="e">
        <f t="shared" si="54"/>
        <v>#VALUE!</v>
      </c>
      <c r="O607" s="70">
        <f t="shared" ca="1" si="55"/>
        <v>0</v>
      </c>
      <c r="P607" s="71" t="str">
        <f t="shared" ca="1" si="56"/>
        <v>-</v>
      </c>
      <c r="Q607" s="71"/>
      <c r="R607" s="72" t="str">
        <f t="shared" si="57"/>
        <v>_03.jj-08.jj_2584X_Just</v>
      </c>
      <c r="S607" s="73">
        <v>45694</v>
      </c>
      <c r="T607" s="74"/>
      <c r="U607" s="75"/>
      <c r="V607" s="75"/>
      <c r="W607" s="63"/>
      <c r="X607" s="63"/>
      <c r="Y607" s="63"/>
      <c r="Z607" s="63"/>
      <c r="AA607" s="63"/>
      <c r="AB607" s="63"/>
      <c r="AC607" s="63"/>
      <c r="AD607" s="63"/>
      <c r="AE607" s="63"/>
      <c r="AF607" s="63"/>
      <c r="AG607" s="63"/>
    </row>
    <row r="608" spans="1:33" x14ac:dyDescent="0.25">
      <c r="A608" s="62"/>
      <c r="B608" s="63" t="s">
        <v>32</v>
      </c>
      <c r="C608" s="63"/>
      <c r="D608" s="64" t="s">
        <v>678</v>
      </c>
      <c r="E608" s="65">
        <v>588</v>
      </c>
      <c r="F608" s="66">
        <v>45012</v>
      </c>
      <c r="G608" s="66">
        <v>45169</v>
      </c>
      <c r="H608" s="67" t="s">
        <v>40</v>
      </c>
      <c r="I608" s="68" t="str">
        <f>_xlfn.IFNA(VLOOKUP($H608,[1]Répertoire!$A$2:$G$104,2,FALSE),"")</f>
        <v xml:space="preserve">Notre-Dame Enclos             </v>
      </c>
      <c r="J608" s="68" t="str">
        <f>_xlfn.IFNA(VLOOKUP($H608,[1]Répertoire!$A$2:$G$104,6,FALSE),"")</f>
        <v xml:space="preserve">ST OMER                   </v>
      </c>
      <c r="K608" s="68" t="str">
        <f>_xlfn.IFNA(VLOOKUP($H608,[1]Répertoire!$A$2:$G$104,7,FALSE),"")</f>
        <v>ce.0622584X@ac-lille.fr</v>
      </c>
      <c r="L608" s="69" t="s">
        <v>9</v>
      </c>
      <c r="M608" s="69" t="s">
        <v>57</v>
      </c>
      <c r="N608" s="69" t="e">
        <f t="shared" si="54"/>
        <v>#VALUE!</v>
      </c>
      <c r="O608" s="70">
        <f t="shared" ca="1" si="55"/>
        <v>0</v>
      </c>
      <c r="P608" s="71" t="str">
        <f t="shared" ca="1" si="56"/>
        <v>-</v>
      </c>
      <c r="Q608" s="71"/>
      <c r="R608" s="72" t="str">
        <f t="shared" si="57"/>
        <v>_03.jj-08.jj_2584X_Just1</v>
      </c>
      <c r="S608" s="73">
        <v>45695</v>
      </c>
      <c r="T608" s="74"/>
      <c r="U608" s="75"/>
      <c r="V608" s="75"/>
      <c r="W608" s="63"/>
      <c r="X608" s="63"/>
      <c r="Y608" s="63"/>
      <c r="Z608" s="63"/>
      <c r="AA608" s="63"/>
      <c r="AB608" s="63"/>
      <c r="AC608" s="63"/>
      <c r="AD608" s="63"/>
      <c r="AE608" s="63"/>
      <c r="AF608" s="63"/>
      <c r="AG608" s="63"/>
    </row>
    <row r="609" spans="1:33" x14ac:dyDescent="0.25">
      <c r="A609" s="62"/>
      <c r="B609" s="63" t="s">
        <v>32</v>
      </c>
      <c r="C609" s="63"/>
      <c r="D609" s="64" t="s">
        <v>679</v>
      </c>
      <c r="E609" s="65">
        <v>589</v>
      </c>
      <c r="F609" s="66">
        <v>45012</v>
      </c>
      <c r="G609" s="66">
        <v>45169</v>
      </c>
      <c r="H609" s="67" t="s">
        <v>40</v>
      </c>
      <c r="I609" s="68" t="str">
        <f>_xlfn.IFNA(VLOOKUP($H609,[1]Répertoire!$A$2:$G$104,2,FALSE),"")</f>
        <v xml:space="preserve">Notre-Dame Enclos             </v>
      </c>
      <c r="J609" s="68" t="str">
        <f>_xlfn.IFNA(VLOOKUP($H609,[1]Répertoire!$A$2:$G$104,6,FALSE),"")</f>
        <v xml:space="preserve">ST OMER                   </v>
      </c>
      <c r="K609" s="68" t="str">
        <f>_xlfn.IFNA(VLOOKUP($H609,[1]Répertoire!$A$2:$G$104,7,FALSE),"")</f>
        <v>ce.0622584X@ac-lille.fr</v>
      </c>
      <c r="L609" s="69" t="s">
        <v>9</v>
      </c>
      <c r="M609" s="69" t="s">
        <v>57</v>
      </c>
      <c r="N609" s="69" t="e">
        <f t="shared" si="54"/>
        <v>#VALUE!</v>
      </c>
      <c r="O609" s="70">
        <f t="shared" ca="1" si="55"/>
        <v>0</v>
      </c>
      <c r="P609" s="71" t="str">
        <f t="shared" ca="1" si="56"/>
        <v>-</v>
      </c>
      <c r="Q609" s="71"/>
      <c r="R609" s="72" t="str">
        <f t="shared" si="57"/>
        <v>_03.jj-08.jj_2584X_Just</v>
      </c>
      <c r="S609" s="73">
        <v>45696</v>
      </c>
      <c r="T609" s="74"/>
      <c r="U609" s="75"/>
      <c r="V609" s="75"/>
      <c r="W609" s="63"/>
      <c r="X609" s="63"/>
      <c r="Y609" s="63"/>
      <c r="Z609" s="63"/>
      <c r="AA609" s="63"/>
      <c r="AB609" s="63"/>
      <c r="AC609" s="63"/>
      <c r="AD609" s="63"/>
      <c r="AE609" s="63"/>
      <c r="AF609" s="63"/>
      <c r="AG609" s="63"/>
    </row>
    <row r="610" spans="1:33" x14ac:dyDescent="0.25">
      <c r="A610" s="62"/>
      <c r="B610" s="63" t="s">
        <v>32</v>
      </c>
      <c r="C610" s="63"/>
      <c r="D610" s="64" t="s">
        <v>680</v>
      </c>
      <c r="E610" s="65">
        <v>590</v>
      </c>
      <c r="F610" s="66">
        <v>45012</v>
      </c>
      <c r="G610" s="66">
        <v>45169</v>
      </c>
      <c r="H610" s="67" t="s">
        <v>40</v>
      </c>
      <c r="I610" s="68" t="str">
        <f>_xlfn.IFNA(VLOOKUP($H610,[1]Répertoire!$A$2:$G$104,2,FALSE),"")</f>
        <v xml:space="preserve">Notre-Dame Enclos             </v>
      </c>
      <c r="J610" s="68" t="str">
        <f>_xlfn.IFNA(VLOOKUP($H610,[1]Répertoire!$A$2:$G$104,6,FALSE),"")</f>
        <v xml:space="preserve">ST OMER                   </v>
      </c>
      <c r="K610" s="68" t="str">
        <f>_xlfn.IFNA(VLOOKUP($H610,[1]Répertoire!$A$2:$G$104,7,FALSE),"")</f>
        <v>ce.0622584X@ac-lille.fr</v>
      </c>
      <c r="L610" s="69" t="s">
        <v>9</v>
      </c>
      <c r="M610" s="69" t="s">
        <v>57</v>
      </c>
      <c r="N610" s="69" t="e">
        <f t="shared" si="54"/>
        <v>#VALUE!</v>
      </c>
      <c r="O610" s="70">
        <f t="shared" ca="1" si="55"/>
        <v>0</v>
      </c>
      <c r="P610" s="71" t="str">
        <f t="shared" ca="1" si="56"/>
        <v>-</v>
      </c>
      <c r="Q610" s="71"/>
      <c r="R610" s="72" t="str">
        <f t="shared" si="57"/>
        <v>_03.jj-08.jj_2584X_Just1</v>
      </c>
      <c r="S610" s="73">
        <v>45697</v>
      </c>
      <c r="T610" s="74"/>
      <c r="U610" s="75"/>
      <c r="V610" s="75"/>
      <c r="W610" s="63"/>
      <c r="X610" s="63"/>
      <c r="Y610" s="63"/>
      <c r="Z610" s="63"/>
      <c r="AA610" s="63"/>
      <c r="AB610" s="63"/>
      <c r="AC610" s="63"/>
      <c r="AD610" s="63"/>
      <c r="AE610" s="63"/>
      <c r="AF610" s="63"/>
      <c r="AG610" s="63"/>
    </row>
    <row r="611" spans="1:33" x14ac:dyDescent="0.25">
      <c r="A611" s="62"/>
      <c r="B611" s="63" t="s">
        <v>32</v>
      </c>
      <c r="C611" s="63"/>
      <c r="D611" s="64" t="s">
        <v>681</v>
      </c>
      <c r="E611" s="65">
        <v>591</v>
      </c>
      <c r="F611" s="66">
        <v>45012</v>
      </c>
      <c r="G611" s="66">
        <v>45169</v>
      </c>
      <c r="H611" s="67" t="s">
        <v>40</v>
      </c>
      <c r="I611" s="68" t="str">
        <f>_xlfn.IFNA(VLOOKUP($H611,[1]Répertoire!$A$2:$G$104,2,FALSE),"")</f>
        <v xml:space="preserve">Notre-Dame Enclos             </v>
      </c>
      <c r="J611" s="68" t="str">
        <f>_xlfn.IFNA(VLOOKUP($H611,[1]Répertoire!$A$2:$G$104,6,FALSE),"")</f>
        <v xml:space="preserve">ST OMER                   </v>
      </c>
      <c r="K611" s="68" t="str">
        <f>_xlfn.IFNA(VLOOKUP($H611,[1]Répertoire!$A$2:$G$104,7,FALSE),"")</f>
        <v>ce.0622584X@ac-lille.fr</v>
      </c>
      <c r="L611" s="69" t="s">
        <v>9</v>
      </c>
      <c r="M611" s="69" t="s">
        <v>57</v>
      </c>
      <c r="N611" s="69" t="e">
        <f t="shared" si="54"/>
        <v>#VALUE!</v>
      </c>
      <c r="O611" s="70">
        <f t="shared" ca="1" si="55"/>
        <v>0</v>
      </c>
      <c r="P611" s="71" t="str">
        <f t="shared" ca="1" si="56"/>
        <v>-</v>
      </c>
      <c r="Q611" s="71"/>
      <c r="R611" s="72" t="str">
        <f t="shared" si="57"/>
        <v>_03.jj-08.jj_2584X_Just</v>
      </c>
      <c r="S611" s="73">
        <v>45698</v>
      </c>
      <c r="T611" s="74"/>
      <c r="U611" s="75"/>
      <c r="V611" s="75"/>
      <c r="W611" s="63"/>
      <c r="X611" s="63"/>
      <c r="Y611" s="63"/>
      <c r="Z611" s="63"/>
      <c r="AA611" s="63"/>
      <c r="AB611" s="63"/>
      <c r="AC611" s="63"/>
      <c r="AD611" s="63"/>
      <c r="AE611" s="63"/>
      <c r="AF611" s="63"/>
      <c r="AG611" s="63"/>
    </row>
    <row r="612" spans="1:33" x14ac:dyDescent="0.25">
      <c r="A612" s="62"/>
      <c r="B612" s="63" t="s">
        <v>32</v>
      </c>
      <c r="C612" s="63"/>
      <c r="D612" s="64" t="s">
        <v>682</v>
      </c>
      <c r="E612" s="65">
        <v>592</v>
      </c>
      <c r="F612" s="66">
        <v>45012</v>
      </c>
      <c r="G612" s="66">
        <v>45169</v>
      </c>
      <c r="H612" s="67" t="s">
        <v>40</v>
      </c>
      <c r="I612" s="68" t="str">
        <f>_xlfn.IFNA(VLOOKUP($H612,[1]Répertoire!$A$2:$G$104,2,FALSE),"")</f>
        <v xml:space="preserve">Notre-Dame Enclos             </v>
      </c>
      <c r="J612" s="68" t="str">
        <f>_xlfn.IFNA(VLOOKUP($H612,[1]Répertoire!$A$2:$G$104,6,FALSE),"")</f>
        <v xml:space="preserve">ST OMER                   </v>
      </c>
      <c r="K612" s="68" t="str">
        <f>_xlfn.IFNA(VLOOKUP($H612,[1]Répertoire!$A$2:$G$104,7,FALSE),"")</f>
        <v>ce.0622584X@ac-lille.fr</v>
      </c>
      <c r="L612" s="69" t="s">
        <v>9</v>
      </c>
      <c r="M612" s="69" t="s">
        <v>57</v>
      </c>
      <c r="N612" s="69" t="e">
        <f t="shared" si="54"/>
        <v>#VALUE!</v>
      </c>
      <c r="O612" s="70">
        <f t="shared" ca="1" si="55"/>
        <v>0</v>
      </c>
      <c r="P612" s="71" t="str">
        <f t="shared" ca="1" si="56"/>
        <v>-</v>
      </c>
      <c r="Q612" s="71"/>
      <c r="R612" s="72" t="str">
        <f t="shared" si="57"/>
        <v>_03.jj-08.jj_2584X_Just1</v>
      </c>
      <c r="S612" s="73">
        <v>45699</v>
      </c>
      <c r="T612" s="74"/>
      <c r="U612" s="75"/>
      <c r="V612" s="75"/>
      <c r="W612" s="63"/>
      <c r="X612" s="63"/>
      <c r="Y612" s="63"/>
      <c r="Z612" s="63"/>
      <c r="AA612" s="63"/>
      <c r="AB612" s="63"/>
      <c r="AC612" s="63"/>
      <c r="AD612" s="63"/>
      <c r="AE612" s="63"/>
      <c r="AF612" s="63"/>
      <c r="AG612" s="63"/>
    </row>
    <row r="613" spans="1:33" x14ac:dyDescent="0.25">
      <c r="A613" s="62"/>
      <c r="B613" s="63" t="s">
        <v>32</v>
      </c>
      <c r="C613" s="63"/>
      <c r="D613" s="64" t="s">
        <v>683</v>
      </c>
      <c r="E613" s="65">
        <v>593</v>
      </c>
      <c r="F613" s="66">
        <v>45012</v>
      </c>
      <c r="G613" s="66">
        <v>45169</v>
      </c>
      <c r="H613" s="67" t="s">
        <v>40</v>
      </c>
      <c r="I613" s="68" t="str">
        <f>_xlfn.IFNA(VLOOKUP($H613,[1]Répertoire!$A$2:$G$104,2,FALSE),"")</f>
        <v xml:space="preserve">Notre-Dame Enclos             </v>
      </c>
      <c r="J613" s="68" t="str">
        <f>_xlfn.IFNA(VLOOKUP($H613,[1]Répertoire!$A$2:$G$104,6,FALSE),"")</f>
        <v xml:space="preserve">ST OMER                   </v>
      </c>
      <c r="K613" s="68" t="str">
        <f>_xlfn.IFNA(VLOOKUP($H613,[1]Répertoire!$A$2:$G$104,7,FALSE),"")</f>
        <v>ce.0622584X@ac-lille.fr</v>
      </c>
      <c r="L613" s="69" t="s">
        <v>9</v>
      </c>
      <c r="M613" s="69" t="s">
        <v>57</v>
      </c>
      <c r="N613" s="69" t="e">
        <f t="shared" si="54"/>
        <v>#VALUE!</v>
      </c>
      <c r="O613" s="70">
        <f t="shared" ca="1" si="55"/>
        <v>0</v>
      </c>
      <c r="P613" s="71" t="str">
        <f t="shared" ca="1" si="56"/>
        <v>-</v>
      </c>
      <c r="Q613" s="71"/>
      <c r="R613" s="72" t="str">
        <f t="shared" si="57"/>
        <v>_03.jj-08.jj_2584X_Just</v>
      </c>
      <c r="S613" s="73">
        <v>45700</v>
      </c>
      <c r="T613" s="74"/>
      <c r="U613" s="75"/>
      <c r="V613" s="75"/>
      <c r="W613" s="63"/>
      <c r="X613" s="63"/>
      <c r="Y613" s="63"/>
      <c r="Z613" s="63"/>
      <c r="AA613" s="63"/>
      <c r="AB613" s="63"/>
      <c r="AC613" s="63"/>
      <c r="AD613" s="63"/>
      <c r="AE613" s="63"/>
      <c r="AF613" s="63"/>
      <c r="AG613" s="63"/>
    </row>
    <row r="614" spans="1:33" x14ac:dyDescent="0.25">
      <c r="A614" s="62"/>
      <c r="B614" s="63" t="s">
        <v>32</v>
      </c>
      <c r="C614" s="63"/>
      <c r="D614" s="64" t="s">
        <v>684</v>
      </c>
      <c r="E614" s="65">
        <v>594</v>
      </c>
      <c r="F614" s="66">
        <v>45012</v>
      </c>
      <c r="G614" s="66">
        <v>45169</v>
      </c>
      <c r="H614" s="67" t="s">
        <v>40</v>
      </c>
      <c r="I614" s="68" t="str">
        <f>_xlfn.IFNA(VLOOKUP($H614,[1]Répertoire!$A$2:$G$104,2,FALSE),"")</f>
        <v xml:space="preserve">Notre-Dame Enclos             </v>
      </c>
      <c r="J614" s="68" t="str">
        <f>_xlfn.IFNA(VLOOKUP($H614,[1]Répertoire!$A$2:$G$104,6,FALSE),"")</f>
        <v xml:space="preserve">ST OMER                   </v>
      </c>
      <c r="K614" s="68" t="str">
        <f>_xlfn.IFNA(VLOOKUP($H614,[1]Répertoire!$A$2:$G$104,7,FALSE),"")</f>
        <v>ce.0622584X@ac-lille.fr</v>
      </c>
      <c r="L614" s="69" t="s">
        <v>9</v>
      </c>
      <c r="M614" s="69" t="s">
        <v>57</v>
      </c>
      <c r="N614" s="69" t="e">
        <f t="shared" si="54"/>
        <v>#VALUE!</v>
      </c>
      <c r="O614" s="70">
        <f t="shared" ca="1" si="55"/>
        <v>0</v>
      </c>
      <c r="P614" s="71" t="str">
        <f t="shared" ca="1" si="56"/>
        <v>-</v>
      </c>
      <c r="Q614" s="71"/>
      <c r="R614" s="72" t="str">
        <f t="shared" si="57"/>
        <v>_03.jj-08.jj_2584X_Just1</v>
      </c>
      <c r="S614" s="73">
        <v>45701</v>
      </c>
      <c r="T614" s="74"/>
      <c r="U614" s="75"/>
      <c r="V614" s="75"/>
      <c r="W614" s="63"/>
      <c r="X614" s="63"/>
      <c r="Y614" s="63"/>
      <c r="Z614" s="63"/>
      <c r="AA614" s="63"/>
      <c r="AB614" s="63"/>
      <c r="AC614" s="63"/>
      <c r="AD614" s="63"/>
      <c r="AE614" s="63"/>
      <c r="AF614" s="63"/>
      <c r="AG614" s="63"/>
    </row>
    <row r="615" spans="1:33" x14ac:dyDescent="0.25">
      <c r="A615" s="62"/>
      <c r="B615" s="63" t="s">
        <v>32</v>
      </c>
      <c r="C615" s="63"/>
      <c r="D615" s="64" t="s">
        <v>685</v>
      </c>
      <c r="E615" s="65">
        <v>595</v>
      </c>
      <c r="F615" s="66">
        <v>45012</v>
      </c>
      <c r="G615" s="66">
        <v>45169</v>
      </c>
      <c r="H615" s="67" t="s">
        <v>40</v>
      </c>
      <c r="I615" s="68" t="str">
        <f>_xlfn.IFNA(VLOOKUP($H615,[1]Répertoire!$A$2:$G$104,2,FALSE),"")</f>
        <v xml:space="preserve">Notre-Dame Enclos             </v>
      </c>
      <c r="J615" s="68" t="str">
        <f>_xlfn.IFNA(VLOOKUP($H615,[1]Répertoire!$A$2:$G$104,6,FALSE),"")</f>
        <v xml:space="preserve">ST OMER                   </v>
      </c>
      <c r="K615" s="68" t="str">
        <f>_xlfn.IFNA(VLOOKUP($H615,[1]Répertoire!$A$2:$G$104,7,FALSE),"")</f>
        <v>ce.0622584X@ac-lille.fr</v>
      </c>
      <c r="L615" s="69" t="s">
        <v>9</v>
      </c>
      <c r="M615" s="69" t="s">
        <v>57</v>
      </c>
      <c r="N615" s="69" t="e">
        <f t="shared" si="54"/>
        <v>#VALUE!</v>
      </c>
      <c r="O615" s="70">
        <f t="shared" ca="1" si="55"/>
        <v>0</v>
      </c>
      <c r="P615" s="71" t="str">
        <f t="shared" ca="1" si="56"/>
        <v>-</v>
      </c>
      <c r="Q615" s="71"/>
      <c r="R615" s="72" t="str">
        <f t="shared" si="57"/>
        <v>_03.jj-08.jj_2584X_Just</v>
      </c>
      <c r="S615" s="73">
        <v>45702</v>
      </c>
      <c r="T615" s="74"/>
      <c r="U615" s="75"/>
      <c r="V615" s="75"/>
      <c r="W615" s="63"/>
      <c r="X615" s="63"/>
      <c r="Y615" s="63"/>
      <c r="Z615" s="63"/>
      <c r="AA615" s="63"/>
      <c r="AB615" s="63"/>
      <c r="AC615" s="63"/>
      <c r="AD615" s="63"/>
      <c r="AE615" s="63"/>
      <c r="AF615" s="63"/>
      <c r="AG615" s="63"/>
    </row>
    <row r="616" spans="1:33" x14ac:dyDescent="0.25">
      <c r="A616" s="62"/>
      <c r="B616" s="63" t="s">
        <v>32</v>
      </c>
      <c r="C616" s="63"/>
      <c r="D616" s="64" t="s">
        <v>686</v>
      </c>
      <c r="E616" s="65">
        <v>596</v>
      </c>
      <c r="F616" s="66">
        <v>45012</v>
      </c>
      <c r="G616" s="66">
        <v>45169</v>
      </c>
      <c r="H616" s="67" t="s">
        <v>40</v>
      </c>
      <c r="I616" s="68" t="str">
        <f>_xlfn.IFNA(VLOOKUP($H616,[1]Répertoire!$A$2:$G$104,2,FALSE),"")</f>
        <v xml:space="preserve">Notre-Dame Enclos             </v>
      </c>
      <c r="J616" s="68" t="str">
        <f>_xlfn.IFNA(VLOOKUP($H616,[1]Répertoire!$A$2:$G$104,6,FALSE),"")</f>
        <v xml:space="preserve">ST OMER                   </v>
      </c>
      <c r="K616" s="68" t="str">
        <f>_xlfn.IFNA(VLOOKUP($H616,[1]Répertoire!$A$2:$G$104,7,FALSE),"")</f>
        <v>ce.0622584X@ac-lille.fr</v>
      </c>
      <c r="L616" s="69" t="s">
        <v>9</v>
      </c>
      <c r="M616" s="69" t="s">
        <v>57</v>
      </c>
      <c r="N616" s="69" t="e">
        <f t="shared" si="54"/>
        <v>#VALUE!</v>
      </c>
      <c r="O616" s="70">
        <f t="shared" ca="1" si="55"/>
        <v>0</v>
      </c>
      <c r="P616" s="71" t="str">
        <f t="shared" ca="1" si="56"/>
        <v>-</v>
      </c>
      <c r="Q616" s="71"/>
      <c r="R616" s="72" t="str">
        <f t="shared" si="57"/>
        <v>_03.jj-08.jj_2584X_Just1</v>
      </c>
      <c r="S616" s="73">
        <v>45703</v>
      </c>
      <c r="T616" s="74"/>
      <c r="U616" s="75"/>
      <c r="V616" s="75"/>
      <c r="W616" s="63"/>
      <c r="X616" s="63"/>
      <c r="Y616" s="63"/>
      <c r="Z616" s="63"/>
      <c r="AA616" s="63"/>
      <c r="AB616" s="63"/>
      <c r="AC616" s="63"/>
      <c r="AD616" s="63"/>
      <c r="AE616" s="63"/>
      <c r="AF616" s="63"/>
      <c r="AG616" s="63"/>
    </row>
    <row r="617" spans="1:33" x14ac:dyDescent="0.25">
      <c r="A617" s="62"/>
      <c r="B617" s="63" t="s">
        <v>32</v>
      </c>
      <c r="C617" s="63"/>
      <c r="D617" s="64" t="s">
        <v>687</v>
      </c>
      <c r="E617" s="65">
        <v>597</v>
      </c>
      <c r="F617" s="66">
        <v>45012</v>
      </c>
      <c r="G617" s="66">
        <v>45169</v>
      </c>
      <c r="H617" s="67" t="s">
        <v>40</v>
      </c>
      <c r="I617" s="68" t="str">
        <f>_xlfn.IFNA(VLOOKUP($H617,[1]Répertoire!$A$2:$G$104,2,FALSE),"")</f>
        <v xml:space="preserve">Notre-Dame Enclos             </v>
      </c>
      <c r="J617" s="68" t="str">
        <f>_xlfn.IFNA(VLOOKUP($H617,[1]Répertoire!$A$2:$G$104,6,FALSE),"")</f>
        <v xml:space="preserve">ST OMER                   </v>
      </c>
      <c r="K617" s="68" t="str">
        <f>_xlfn.IFNA(VLOOKUP($H617,[1]Répertoire!$A$2:$G$104,7,FALSE),"")</f>
        <v>ce.0622584X@ac-lille.fr</v>
      </c>
      <c r="L617" s="69" t="s">
        <v>9</v>
      </c>
      <c r="M617" s="69" t="s">
        <v>57</v>
      </c>
      <c r="N617" s="69" t="e">
        <f t="shared" si="54"/>
        <v>#VALUE!</v>
      </c>
      <c r="O617" s="70">
        <f t="shared" ca="1" si="55"/>
        <v>0</v>
      </c>
      <c r="P617" s="71" t="str">
        <f t="shared" ca="1" si="56"/>
        <v>-</v>
      </c>
      <c r="Q617" s="71"/>
      <c r="R617" s="72" t="str">
        <f t="shared" si="57"/>
        <v>_03.jj-08.jj_2584X_Just</v>
      </c>
      <c r="S617" s="73">
        <v>45704</v>
      </c>
      <c r="T617" s="74"/>
      <c r="U617" s="75"/>
      <c r="V617" s="75"/>
      <c r="W617" s="63"/>
      <c r="X617" s="63"/>
      <c r="Y617" s="63"/>
      <c r="Z617" s="63"/>
      <c r="AA617" s="63"/>
      <c r="AB617" s="63"/>
      <c r="AC617" s="63"/>
      <c r="AD617" s="63"/>
      <c r="AE617" s="63"/>
      <c r="AF617" s="63"/>
      <c r="AG617" s="63"/>
    </row>
    <row r="618" spans="1:33" x14ac:dyDescent="0.25">
      <c r="A618" s="62"/>
      <c r="B618" s="63" t="s">
        <v>32</v>
      </c>
      <c r="C618" s="63"/>
      <c r="D618" s="64" t="s">
        <v>688</v>
      </c>
      <c r="E618" s="65">
        <v>598</v>
      </c>
      <c r="F618" s="66">
        <v>45012</v>
      </c>
      <c r="G618" s="66">
        <v>45169</v>
      </c>
      <c r="H618" s="67" t="s">
        <v>40</v>
      </c>
      <c r="I618" s="68" t="str">
        <f>_xlfn.IFNA(VLOOKUP($H618,[1]Répertoire!$A$2:$G$104,2,FALSE),"")</f>
        <v xml:space="preserve">Notre-Dame Enclos             </v>
      </c>
      <c r="J618" s="68" t="str">
        <f>_xlfn.IFNA(VLOOKUP($H618,[1]Répertoire!$A$2:$G$104,6,FALSE),"")</f>
        <v xml:space="preserve">ST OMER                   </v>
      </c>
      <c r="K618" s="68" t="str">
        <f>_xlfn.IFNA(VLOOKUP($H618,[1]Répertoire!$A$2:$G$104,7,FALSE),"")</f>
        <v>ce.0622584X@ac-lille.fr</v>
      </c>
      <c r="L618" s="69" t="s">
        <v>9</v>
      </c>
      <c r="M618" s="69" t="s">
        <v>57</v>
      </c>
      <c r="N618" s="69" t="e">
        <f t="shared" si="54"/>
        <v>#VALUE!</v>
      </c>
      <c r="O618" s="70">
        <f t="shared" ca="1" si="55"/>
        <v>0</v>
      </c>
      <c r="P618" s="71" t="str">
        <f t="shared" ca="1" si="56"/>
        <v>-</v>
      </c>
      <c r="Q618" s="71"/>
      <c r="R618" s="72" t="str">
        <f t="shared" si="57"/>
        <v>_03.jj-08.jj_2584X_Just1</v>
      </c>
      <c r="S618" s="73">
        <v>45705</v>
      </c>
      <c r="T618" s="74"/>
      <c r="U618" s="75"/>
      <c r="V618" s="75"/>
      <c r="W618" s="63"/>
      <c r="X618" s="63"/>
      <c r="Y618" s="63"/>
      <c r="Z618" s="63"/>
      <c r="AA618" s="63"/>
      <c r="AB618" s="63"/>
      <c r="AC618" s="63"/>
      <c r="AD618" s="63"/>
      <c r="AE618" s="63"/>
      <c r="AF618" s="63"/>
      <c r="AG618" s="63"/>
    </row>
    <row r="619" spans="1:33" x14ac:dyDescent="0.25">
      <c r="A619" s="62"/>
      <c r="B619" s="63" t="s">
        <v>32</v>
      </c>
      <c r="C619" s="63"/>
      <c r="D619" s="64" t="s">
        <v>689</v>
      </c>
      <c r="E619" s="65">
        <v>599</v>
      </c>
      <c r="F619" s="66">
        <v>45012</v>
      </c>
      <c r="G619" s="66">
        <v>45169</v>
      </c>
      <c r="H619" s="67" t="s">
        <v>40</v>
      </c>
      <c r="I619" s="68" t="str">
        <f>_xlfn.IFNA(VLOOKUP($H619,[1]Répertoire!$A$2:$G$104,2,FALSE),"")</f>
        <v xml:space="preserve">Notre-Dame Enclos             </v>
      </c>
      <c r="J619" s="68" t="str">
        <f>_xlfn.IFNA(VLOOKUP($H619,[1]Répertoire!$A$2:$G$104,6,FALSE),"")</f>
        <v xml:space="preserve">ST OMER                   </v>
      </c>
      <c r="K619" s="68" t="str">
        <f>_xlfn.IFNA(VLOOKUP($H619,[1]Répertoire!$A$2:$G$104,7,FALSE),"")</f>
        <v>ce.0622584X@ac-lille.fr</v>
      </c>
      <c r="L619" s="69" t="s">
        <v>9</v>
      </c>
      <c r="M619" s="69" t="s">
        <v>57</v>
      </c>
      <c r="N619" s="69" t="e">
        <f t="shared" si="54"/>
        <v>#VALUE!</v>
      </c>
      <c r="O619" s="70">
        <f t="shared" ca="1" si="55"/>
        <v>0</v>
      </c>
      <c r="P619" s="71" t="str">
        <f t="shared" ca="1" si="56"/>
        <v>-</v>
      </c>
      <c r="Q619" s="71"/>
      <c r="R619" s="72" t="str">
        <f t="shared" si="57"/>
        <v>_03.jj-08.jj_2584X_Just</v>
      </c>
      <c r="S619" s="73">
        <v>45706</v>
      </c>
      <c r="T619" s="74"/>
      <c r="U619" s="75"/>
      <c r="V619" s="75"/>
      <c r="W619" s="63"/>
      <c r="X619" s="63"/>
      <c r="Y619" s="63"/>
      <c r="Z619" s="63"/>
      <c r="AA619" s="63"/>
      <c r="AB619" s="63"/>
      <c r="AC619" s="63"/>
      <c r="AD619" s="63"/>
      <c r="AE619" s="63"/>
      <c r="AF619" s="63"/>
      <c r="AG619" s="63"/>
    </row>
    <row r="620" spans="1:33" x14ac:dyDescent="0.25">
      <c r="A620" s="62"/>
      <c r="B620" s="63" t="s">
        <v>32</v>
      </c>
      <c r="C620" s="63"/>
      <c r="D620" s="64" t="s">
        <v>690</v>
      </c>
      <c r="E620" s="65">
        <v>600</v>
      </c>
      <c r="F620" s="66">
        <v>45012</v>
      </c>
      <c r="G620" s="66">
        <v>45169</v>
      </c>
      <c r="H620" s="67" t="s">
        <v>40</v>
      </c>
      <c r="I620" s="68" t="str">
        <f>_xlfn.IFNA(VLOOKUP($H620,[1]Répertoire!$A$2:$G$104,2,FALSE),"")</f>
        <v xml:space="preserve">Notre-Dame Enclos             </v>
      </c>
      <c r="J620" s="68" t="str">
        <f>_xlfn.IFNA(VLOOKUP($H620,[1]Répertoire!$A$2:$G$104,6,FALSE),"")</f>
        <v xml:space="preserve">ST OMER                   </v>
      </c>
      <c r="K620" s="68" t="str">
        <f>_xlfn.IFNA(VLOOKUP($H620,[1]Répertoire!$A$2:$G$104,7,FALSE),"")</f>
        <v>ce.0622584X@ac-lille.fr</v>
      </c>
      <c r="L620" s="69" t="s">
        <v>9</v>
      </c>
      <c r="M620" s="69" t="s">
        <v>57</v>
      </c>
      <c r="N620" s="69" t="e">
        <f t="shared" si="54"/>
        <v>#VALUE!</v>
      </c>
      <c r="O620" s="70">
        <f t="shared" ca="1" si="55"/>
        <v>0</v>
      </c>
      <c r="P620" s="71" t="str">
        <f t="shared" ca="1" si="56"/>
        <v>-</v>
      </c>
      <c r="Q620" s="71"/>
      <c r="R620" s="72" t="str">
        <f t="shared" si="57"/>
        <v>_03.jj-08.jj_2584X_Just1</v>
      </c>
      <c r="S620" s="73">
        <v>45707</v>
      </c>
      <c r="T620" s="74"/>
      <c r="U620" s="75"/>
      <c r="V620" s="75"/>
      <c r="W620" s="63"/>
      <c r="X620" s="63"/>
      <c r="Y620" s="63"/>
      <c r="Z620" s="63"/>
      <c r="AA620" s="63"/>
      <c r="AB620" s="63"/>
      <c r="AC620" s="63"/>
      <c r="AD620" s="63"/>
      <c r="AE620" s="63"/>
      <c r="AF620" s="63"/>
      <c r="AG620" s="63"/>
    </row>
    <row r="621" spans="1:33" x14ac:dyDescent="0.25">
      <c r="A621" s="62"/>
      <c r="B621" s="63" t="s">
        <v>32</v>
      </c>
      <c r="C621" s="63"/>
      <c r="D621" s="64" t="s">
        <v>691</v>
      </c>
      <c r="E621" s="65">
        <v>601</v>
      </c>
      <c r="F621" s="66">
        <v>45012</v>
      </c>
      <c r="G621" s="66">
        <v>45169</v>
      </c>
      <c r="H621" s="67" t="s">
        <v>40</v>
      </c>
      <c r="I621" s="68" t="str">
        <f>_xlfn.IFNA(VLOOKUP($H621,[1]Répertoire!$A$2:$G$104,2,FALSE),"")</f>
        <v xml:space="preserve">Notre-Dame Enclos             </v>
      </c>
      <c r="J621" s="68" t="str">
        <f>_xlfn.IFNA(VLOOKUP($H621,[1]Répertoire!$A$2:$G$104,6,FALSE),"")</f>
        <v xml:space="preserve">ST OMER                   </v>
      </c>
      <c r="K621" s="68" t="str">
        <f>_xlfn.IFNA(VLOOKUP($H621,[1]Répertoire!$A$2:$G$104,7,FALSE),"")</f>
        <v>ce.0622584X@ac-lille.fr</v>
      </c>
      <c r="L621" s="69" t="s">
        <v>9</v>
      </c>
      <c r="M621" s="69" t="s">
        <v>57</v>
      </c>
      <c r="N621" s="69" t="e">
        <f t="shared" si="54"/>
        <v>#VALUE!</v>
      </c>
      <c r="O621" s="70">
        <f t="shared" ca="1" si="55"/>
        <v>0</v>
      </c>
      <c r="P621" s="71" t="str">
        <f t="shared" ca="1" si="56"/>
        <v>-</v>
      </c>
      <c r="Q621" s="71"/>
      <c r="R621" s="72" t="str">
        <f t="shared" si="57"/>
        <v>_03.jj-08.jj_2584X_Just</v>
      </c>
      <c r="S621" s="73">
        <v>45708</v>
      </c>
      <c r="T621" s="74"/>
      <c r="U621" s="75"/>
      <c r="V621" s="75"/>
      <c r="W621" s="63"/>
      <c r="X621" s="63"/>
      <c r="Y621" s="63"/>
      <c r="Z621" s="63"/>
      <c r="AA621" s="63"/>
      <c r="AB621" s="63"/>
      <c r="AC621" s="63"/>
      <c r="AD621" s="63"/>
      <c r="AE621" s="63"/>
      <c r="AF621" s="63"/>
      <c r="AG621" s="63"/>
    </row>
    <row r="622" spans="1:33" x14ac:dyDescent="0.25">
      <c r="A622" s="62"/>
      <c r="B622" s="63" t="s">
        <v>32</v>
      </c>
      <c r="C622" s="63"/>
      <c r="D622" s="64" t="s">
        <v>692</v>
      </c>
      <c r="E622" s="65">
        <v>602</v>
      </c>
      <c r="F622" s="66">
        <v>45012</v>
      </c>
      <c r="G622" s="66">
        <v>45169</v>
      </c>
      <c r="H622" s="67" t="s">
        <v>40</v>
      </c>
      <c r="I622" s="68" t="str">
        <f>_xlfn.IFNA(VLOOKUP($H622,[1]Répertoire!$A$2:$G$104,2,FALSE),"")</f>
        <v xml:space="preserve">Notre-Dame Enclos             </v>
      </c>
      <c r="J622" s="68" t="str">
        <f>_xlfn.IFNA(VLOOKUP($H622,[1]Répertoire!$A$2:$G$104,6,FALSE),"")</f>
        <v xml:space="preserve">ST OMER                   </v>
      </c>
      <c r="K622" s="68" t="str">
        <f>_xlfn.IFNA(VLOOKUP($H622,[1]Répertoire!$A$2:$G$104,7,FALSE),"")</f>
        <v>ce.0622584X@ac-lille.fr</v>
      </c>
      <c r="L622" s="69" t="s">
        <v>9</v>
      </c>
      <c r="M622" s="69" t="s">
        <v>57</v>
      </c>
      <c r="N622" s="69" t="e">
        <f t="shared" si="54"/>
        <v>#VALUE!</v>
      </c>
      <c r="O622" s="70">
        <f t="shared" ca="1" si="55"/>
        <v>0</v>
      </c>
      <c r="P622" s="71" t="str">
        <f t="shared" ca="1" si="56"/>
        <v>-</v>
      </c>
      <c r="Q622" s="71"/>
      <c r="R622" s="72" t="str">
        <f t="shared" si="57"/>
        <v>_03.jj-08.jj_2584X_Just1</v>
      </c>
      <c r="S622" s="73">
        <v>45709</v>
      </c>
      <c r="T622" s="74"/>
      <c r="U622" s="75"/>
      <c r="V622" s="75"/>
      <c r="W622" s="63"/>
      <c r="X622" s="63"/>
      <c r="Y622" s="63"/>
      <c r="Z622" s="63"/>
      <c r="AA622" s="63"/>
      <c r="AB622" s="63"/>
      <c r="AC622" s="63"/>
      <c r="AD622" s="63"/>
      <c r="AE622" s="63"/>
      <c r="AF622" s="63"/>
      <c r="AG622" s="63"/>
    </row>
    <row r="623" spans="1:33" x14ac:dyDescent="0.25">
      <c r="A623" s="62"/>
      <c r="B623" s="63" t="s">
        <v>32</v>
      </c>
      <c r="C623" s="63"/>
      <c r="D623" s="64" t="s">
        <v>693</v>
      </c>
      <c r="E623" s="65">
        <v>603</v>
      </c>
      <c r="F623" s="66">
        <v>45012</v>
      </c>
      <c r="G623" s="66">
        <v>45169</v>
      </c>
      <c r="H623" s="67" t="s">
        <v>40</v>
      </c>
      <c r="I623" s="68" t="str">
        <f>_xlfn.IFNA(VLOOKUP($H623,[1]Répertoire!$A$2:$G$104,2,FALSE),"")</f>
        <v xml:space="preserve">Notre-Dame Enclos             </v>
      </c>
      <c r="J623" s="68" t="str">
        <f>_xlfn.IFNA(VLOOKUP($H623,[1]Répertoire!$A$2:$G$104,6,FALSE),"")</f>
        <v xml:space="preserve">ST OMER                   </v>
      </c>
      <c r="K623" s="68" t="str">
        <f>_xlfn.IFNA(VLOOKUP($H623,[1]Répertoire!$A$2:$G$104,7,FALSE),"")</f>
        <v>ce.0622584X@ac-lille.fr</v>
      </c>
      <c r="L623" s="69" t="s">
        <v>9</v>
      </c>
      <c r="M623" s="69" t="s">
        <v>57</v>
      </c>
      <c r="N623" s="69" t="e">
        <f t="shared" si="54"/>
        <v>#VALUE!</v>
      </c>
      <c r="O623" s="70">
        <f t="shared" ca="1" si="55"/>
        <v>0</v>
      </c>
      <c r="P623" s="71" t="str">
        <f t="shared" ca="1" si="56"/>
        <v>-</v>
      </c>
      <c r="Q623" s="71"/>
      <c r="R623" s="72" t="str">
        <f t="shared" si="57"/>
        <v>_03.jj-08.jj_2584X_Just</v>
      </c>
      <c r="S623" s="73">
        <v>45710</v>
      </c>
      <c r="T623" s="74"/>
      <c r="U623" s="75"/>
      <c r="V623" s="75"/>
      <c r="W623" s="63"/>
      <c r="X623" s="63"/>
      <c r="Y623" s="63"/>
      <c r="Z623" s="63"/>
      <c r="AA623" s="63"/>
      <c r="AB623" s="63"/>
      <c r="AC623" s="63"/>
      <c r="AD623" s="63"/>
      <c r="AE623" s="63"/>
      <c r="AF623" s="63"/>
      <c r="AG623" s="63"/>
    </row>
    <row r="624" spans="1:33" x14ac:dyDescent="0.25">
      <c r="A624" s="62"/>
      <c r="B624" s="63" t="s">
        <v>32</v>
      </c>
      <c r="C624" s="63"/>
      <c r="D624" s="64" t="s">
        <v>694</v>
      </c>
      <c r="E624" s="65">
        <v>604</v>
      </c>
      <c r="F624" s="66">
        <v>45012</v>
      </c>
      <c r="G624" s="66">
        <v>45169</v>
      </c>
      <c r="H624" s="67" t="s">
        <v>40</v>
      </c>
      <c r="I624" s="68" t="str">
        <f>_xlfn.IFNA(VLOOKUP($H624,[1]Répertoire!$A$2:$G$104,2,FALSE),"")</f>
        <v xml:space="preserve">Notre-Dame Enclos             </v>
      </c>
      <c r="J624" s="68" t="str">
        <f>_xlfn.IFNA(VLOOKUP($H624,[1]Répertoire!$A$2:$G$104,6,FALSE),"")</f>
        <v xml:space="preserve">ST OMER                   </v>
      </c>
      <c r="K624" s="68" t="str">
        <f>_xlfn.IFNA(VLOOKUP($H624,[1]Répertoire!$A$2:$G$104,7,FALSE),"")</f>
        <v>ce.0622584X@ac-lille.fr</v>
      </c>
      <c r="L624" s="69" t="s">
        <v>9</v>
      </c>
      <c r="M624" s="69" t="s">
        <v>57</v>
      </c>
      <c r="N624" s="69" t="e">
        <f t="shared" si="54"/>
        <v>#VALUE!</v>
      </c>
      <c r="O624" s="70">
        <f t="shared" ca="1" si="55"/>
        <v>0</v>
      </c>
      <c r="P624" s="71" t="str">
        <f t="shared" ca="1" si="56"/>
        <v>-</v>
      </c>
      <c r="Q624" s="71"/>
      <c r="R624" s="72" t="str">
        <f t="shared" si="57"/>
        <v>_03.jj-08.jj_2584X_Just1</v>
      </c>
      <c r="S624" s="73">
        <v>45711</v>
      </c>
      <c r="T624" s="74"/>
      <c r="U624" s="75"/>
      <c r="V624" s="75"/>
      <c r="W624" s="63"/>
      <c r="X624" s="63"/>
      <c r="Y624" s="63"/>
      <c r="Z624" s="63"/>
      <c r="AA624" s="63"/>
      <c r="AB624" s="63"/>
      <c r="AC624" s="63"/>
      <c r="AD624" s="63"/>
      <c r="AE624" s="63"/>
      <c r="AF624" s="63"/>
      <c r="AG624" s="63"/>
    </row>
    <row r="625" spans="1:33" x14ac:dyDescent="0.25">
      <c r="A625" s="62"/>
      <c r="B625" s="63" t="s">
        <v>32</v>
      </c>
      <c r="C625" s="63"/>
      <c r="D625" s="64" t="s">
        <v>695</v>
      </c>
      <c r="E625" s="65">
        <v>605</v>
      </c>
      <c r="F625" s="66">
        <v>45012</v>
      </c>
      <c r="G625" s="66">
        <v>45169</v>
      </c>
      <c r="H625" s="67" t="s">
        <v>40</v>
      </c>
      <c r="I625" s="68" t="str">
        <f>_xlfn.IFNA(VLOOKUP($H625,[1]Répertoire!$A$2:$G$104,2,FALSE),"")</f>
        <v xml:space="preserve">Notre-Dame Enclos             </v>
      </c>
      <c r="J625" s="68" t="str">
        <f>_xlfn.IFNA(VLOOKUP($H625,[1]Répertoire!$A$2:$G$104,6,FALSE),"")</f>
        <v xml:space="preserve">ST OMER                   </v>
      </c>
      <c r="K625" s="68" t="str">
        <f>_xlfn.IFNA(VLOOKUP($H625,[1]Répertoire!$A$2:$G$104,7,FALSE),"")</f>
        <v>ce.0622584X@ac-lille.fr</v>
      </c>
      <c r="L625" s="69" t="s">
        <v>9</v>
      </c>
      <c r="M625" s="69" t="s">
        <v>57</v>
      </c>
      <c r="N625" s="69" t="e">
        <f t="shared" si="54"/>
        <v>#VALUE!</v>
      </c>
      <c r="O625" s="70">
        <f t="shared" ca="1" si="55"/>
        <v>0</v>
      </c>
      <c r="P625" s="71" t="str">
        <f t="shared" ca="1" si="56"/>
        <v>-</v>
      </c>
      <c r="Q625" s="71"/>
      <c r="R625" s="72" t="str">
        <f t="shared" si="57"/>
        <v>_03.jj-08.jj_2584X_Just</v>
      </c>
      <c r="S625" s="73">
        <v>45712</v>
      </c>
      <c r="T625" s="74"/>
      <c r="U625" s="75"/>
      <c r="V625" s="75"/>
      <c r="W625" s="63"/>
      <c r="X625" s="63"/>
      <c r="Y625" s="63"/>
      <c r="Z625" s="63"/>
      <c r="AA625" s="63"/>
      <c r="AB625" s="63"/>
      <c r="AC625" s="63"/>
      <c r="AD625" s="63"/>
      <c r="AE625" s="63"/>
      <c r="AF625" s="63"/>
      <c r="AG625" s="63"/>
    </row>
    <row r="626" spans="1:33" x14ac:dyDescent="0.25">
      <c r="A626" s="62"/>
      <c r="B626" s="63" t="s">
        <v>32</v>
      </c>
      <c r="C626" s="63"/>
      <c r="D626" s="64" t="s">
        <v>696</v>
      </c>
      <c r="E626" s="65">
        <v>606</v>
      </c>
      <c r="F626" s="66">
        <v>45012</v>
      </c>
      <c r="G626" s="66">
        <v>45169</v>
      </c>
      <c r="H626" s="67" t="s">
        <v>40</v>
      </c>
      <c r="I626" s="68" t="str">
        <f>_xlfn.IFNA(VLOOKUP($H626,[1]Répertoire!$A$2:$G$104,2,FALSE),"")</f>
        <v xml:space="preserve">Notre-Dame Enclos             </v>
      </c>
      <c r="J626" s="68" t="str">
        <f>_xlfn.IFNA(VLOOKUP($H626,[1]Répertoire!$A$2:$G$104,6,FALSE),"")</f>
        <v xml:space="preserve">ST OMER                   </v>
      </c>
      <c r="K626" s="68" t="str">
        <f>_xlfn.IFNA(VLOOKUP($H626,[1]Répertoire!$A$2:$G$104,7,FALSE),"")</f>
        <v>ce.0622584X@ac-lille.fr</v>
      </c>
      <c r="L626" s="69" t="s">
        <v>9</v>
      </c>
      <c r="M626" s="69" t="s">
        <v>57</v>
      </c>
      <c r="N626" s="69" t="e">
        <f t="shared" si="54"/>
        <v>#VALUE!</v>
      </c>
      <c r="O626" s="70">
        <f t="shared" ca="1" si="55"/>
        <v>0</v>
      </c>
      <c r="P626" s="71" t="str">
        <f t="shared" ca="1" si="56"/>
        <v>-</v>
      </c>
      <c r="Q626" s="71"/>
      <c r="R626" s="72" t="str">
        <f t="shared" si="57"/>
        <v>_03.jj-08.jj_2584X_Just1</v>
      </c>
      <c r="S626" s="73">
        <v>45713</v>
      </c>
      <c r="T626" s="74"/>
      <c r="U626" s="75"/>
      <c r="V626" s="75"/>
      <c r="W626" s="63"/>
      <c r="X626" s="63"/>
      <c r="Y626" s="63"/>
      <c r="Z626" s="63"/>
      <c r="AA626" s="63"/>
      <c r="AB626" s="63"/>
      <c r="AC626" s="63"/>
      <c r="AD626" s="63"/>
      <c r="AE626" s="63"/>
      <c r="AF626" s="63"/>
      <c r="AG626" s="63"/>
    </row>
    <row r="627" spans="1:33" x14ac:dyDescent="0.25">
      <c r="A627" s="62"/>
      <c r="B627" s="63" t="s">
        <v>32</v>
      </c>
      <c r="C627" s="63"/>
      <c r="D627" s="64" t="s">
        <v>697</v>
      </c>
      <c r="E627" s="65">
        <v>607</v>
      </c>
      <c r="F627" s="66">
        <v>45012</v>
      </c>
      <c r="G627" s="66">
        <v>45169</v>
      </c>
      <c r="H627" s="67" t="s">
        <v>40</v>
      </c>
      <c r="I627" s="68" t="str">
        <f>_xlfn.IFNA(VLOOKUP($H627,[1]Répertoire!$A$2:$G$104,2,FALSE),"")</f>
        <v xml:space="preserve">Notre-Dame Enclos             </v>
      </c>
      <c r="J627" s="68" t="str">
        <f>_xlfn.IFNA(VLOOKUP($H627,[1]Répertoire!$A$2:$G$104,6,FALSE),"")</f>
        <v xml:space="preserve">ST OMER                   </v>
      </c>
      <c r="K627" s="68" t="str">
        <f>_xlfn.IFNA(VLOOKUP($H627,[1]Répertoire!$A$2:$G$104,7,FALSE),"")</f>
        <v>ce.0622584X@ac-lille.fr</v>
      </c>
      <c r="L627" s="69" t="s">
        <v>9</v>
      </c>
      <c r="M627" s="69" t="s">
        <v>57</v>
      </c>
      <c r="N627" s="69" t="e">
        <f t="shared" si="54"/>
        <v>#VALUE!</v>
      </c>
      <c r="O627" s="70">
        <f t="shared" ca="1" si="55"/>
        <v>0</v>
      </c>
      <c r="P627" s="71" t="str">
        <f t="shared" ca="1" si="56"/>
        <v>-</v>
      </c>
      <c r="Q627" s="71"/>
      <c r="R627" s="72" t="str">
        <f t="shared" si="57"/>
        <v>_03.jj-08.jj_2584X_Just</v>
      </c>
      <c r="S627" s="73">
        <v>45714</v>
      </c>
      <c r="T627" s="74"/>
      <c r="U627" s="75"/>
      <c r="V627" s="75"/>
      <c r="W627" s="63"/>
      <c r="X627" s="63"/>
      <c r="Y627" s="63"/>
      <c r="Z627" s="63"/>
      <c r="AA627" s="63"/>
      <c r="AB627" s="63"/>
      <c r="AC627" s="63"/>
      <c r="AD627" s="63"/>
      <c r="AE627" s="63"/>
      <c r="AF627" s="63"/>
      <c r="AG627" s="63"/>
    </row>
    <row r="628" spans="1:33" x14ac:dyDescent="0.25">
      <c r="A628" s="62"/>
      <c r="B628" s="63" t="s">
        <v>32</v>
      </c>
      <c r="C628" s="63"/>
      <c r="D628" s="64" t="s">
        <v>698</v>
      </c>
      <c r="E628" s="65">
        <v>608</v>
      </c>
      <c r="F628" s="66">
        <v>45012</v>
      </c>
      <c r="G628" s="66">
        <v>45169</v>
      </c>
      <c r="H628" s="67" t="s">
        <v>40</v>
      </c>
      <c r="I628" s="68" t="str">
        <f>_xlfn.IFNA(VLOOKUP($H628,[1]Répertoire!$A$2:$G$104,2,FALSE),"")</f>
        <v xml:space="preserve">Notre-Dame Enclos             </v>
      </c>
      <c r="J628" s="68" t="str">
        <f>_xlfn.IFNA(VLOOKUP($H628,[1]Répertoire!$A$2:$G$104,6,FALSE),"")</f>
        <v xml:space="preserve">ST OMER                   </v>
      </c>
      <c r="K628" s="68" t="str">
        <f>_xlfn.IFNA(VLOOKUP($H628,[1]Répertoire!$A$2:$G$104,7,FALSE),"")</f>
        <v>ce.0622584X@ac-lille.fr</v>
      </c>
      <c r="L628" s="69" t="s">
        <v>9</v>
      </c>
      <c r="M628" s="69" t="s">
        <v>57</v>
      </c>
      <c r="N628" s="69" t="e">
        <f t="shared" si="54"/>
        <v>#VALUE!</v>
      </c>
      <c r="O628" s="70">
        <f t="shared" ca="1" si="55"/>
        <v>0</v>
      </c>
      <c r="P628" s="71" t="str">
        <f t="shared" ca="1" si="56"/>
        <v>-</v>
      </c>
      <c r="Q628" s="71"/>
      <c r="R628" s="72" t="str">
        <f t="shared" si="57"/>
        <v>_03.jj-08.jj_2584X_Just1</v>
      </c>
      <c r="S628" s="73">
        <v>45715</v>
      </c>
      <c r="T628" s="74"/>
      <c r="U628" s="75"/>
      <c r="V628" s="75"/>
      <c r="W628" s="63"/>
      <c r="X628" s="63"/>
      <c r="Y628" s="63"/>
      <c r="Z628" s="63"/>
      <c r="AA628" s="63"/>
      <c r="AB628" s="63"/>
      <c r="AC628" s="63"/>
      <c r="AD628" s="63"/>
      <c r="AE628" s="63"/>
      <c r="AF628" s="63"/>
      <c r="AG628" s="63"/>
    </row>
    <row r="629" spans="1:33" x14ac:dyDescent="0.25">
      <c r="A629" s="62"/>
      <c r="B629" s="63" t="s">
        <v>32</v>
      </c>
      <c r="C629" s="63"/>
      <c r="D629" s="64" t="s">
        <v>699</v>
      </c>
      <c r="E629" s="65">
        <v>609</v>
      </c>
      <c r="F629" s="66">
        <v>45012</v>
      </c>
      <c r="G629" s="66">
        <v>45169</v>
      </c>
      <c r="H629" s="67" t="s">
        <v>40</v>
      </c>
      <c r="I629" s="68" t="str">
        <f>_xlfn.IFNA(VLOOKUP($H629,[1]Répertoire!$A$2:$G$104,2,FALSE),"")</f>
        <v xml:space="preserve">Notre-Dame Enclos             </v>
      </c>
      <c r="J629" s="68" t="str">
        <f>_xlfn.IFNA(VLOOKUP($H629,[1]Répertoire!$A$2:$G$104,6,FALSE),"")</f>
        <v xml:space="preserve">ST OMER                   </v>
      </c>
      <c r="K629" s="68" t="str">
        <f>_xlfn.IFNA(VLOOKUP($H629,[1]Répertoire!$A$2:$G$104,7,FALSE),"")</f>
        <v>ce.0622584X@ac-lille.fr</v>
      </c>
      <c r="L629" s="69" t="s">
        <v>9</v>
      </c>
      <c r="M629" s="69" t="s">
        <v>57</v>
      </c>
      <c r="N629" s="69" t="e">
        <f t="shared" si="54"/>
        <v>#VALUE!</v>
      </c>
      <c r="O629" s="70">
        <f t="shared" ca="1" si="55"/>
        <v>0</v>
      </c>
      <c r="P629" s="71" t="str">
        <f t="shared" ca="1" si="56"/>
        <v>-</v>
      </c>
      <c r="Q629" s="71"/>
      <c r="R629" s="72" t="str">
        <f t="shared" si="57"/>
        <v>_03.jj-08.jj_2584X_Just</v>
      </c>
      <c r="S629" s="73">
        <v>45716</v>
      </c>
      <c r="T629" s="74"/>
      <c r="U629" s="75"/>
      <c r="V629" s="75"/>
      <c r="W629" s="63"/>
      <c r="X629" s="63"/>
      <c r="Y629" s="63"/>
      <c r="Z629" s="63"/>
      <c r="AA629" s="63"/>
      <c r="AB629" s="63"/>
      <c r="AC629" s="63"/>
      <c r="AD629" s="63"/>
      <c r="AE629" s="63"/>
      <c r="AF629" s="63"/>
      <c r="AG629" s="63"/>
    </row>
    <row r="630" spans="1:33" x14ac:dyDescent="0.25">
      <c r="A630" s="62"/>
      <c r="B630" s="63" t="s">
        <v>32</v>
      </c>
      <c r="C630" s="63"/>
      <c r="D630" s="64" t="s">
        <v>700</v>
      </c>
      <c r="E630" s="65">
        <v>610</v>
      </c>
      <c r="F630" s="66">
        <v>45012</v>
      </c>
      <c r="G630" s="66">
        <v>45169</v>
      </c>
      <c r="H630" s="67" t="s">
        <v>40</v>
      </c>
      <c r="I630" s="68" t="str">
        <f>_xlfn.IFNA(VLOOKUP($H630,[1]Répertoire!$A$2:$G$104,2,FALSE),"")</f>
        <v xml:space="preserve">Notre-Dame Enclos             </v>
      </c>
      <c r="J630" s="68" t="str">
        <f>_xlfn.IFNA(VLOOKUP($H630,[1]Répertoire!$A$2:$G$104,6,FALSE),"")</f>
        <v xml:space="preserve">ST OMER                   </v>
      </c>
      <c r="K630" s="68" t="str">
        <f>_xlfn.IFNA(VLOOKUP($H630,[1]Répertoire!$A$2:$G$104,7,FALSE),"")</f>
        <v>ce.0622584X@ac-lille.fr</v>
      </c>
      <c r="L630" s="69" t="s">
        <v>9</v>
      </c>
      <c r="M630" s="69" t="s">
        <v>57</v>
      </c>
      <c r="N630" s="69" t="e">
        <f t="shared" si="54"/>
        <v>#VALUE!</v>
      </c>
      <c r="O630" s="70">
        <f t="shared" ca="1" si="55"/>
        <v>0</v>
      </c>
      <c r="P630" s="71" t="str">
        <f t="shared" ca="1" si="56"/>
        <v>-</v>
      </c>
      <c r="Q630" s="71"/>
      <c r="R630" s="72" t="str">
        <f t="shared" si="57"/>
        <v>_03.jj-08.jj_2584X_Just1</v>
      </c>
      <c r="S630" s="73">
        <v>45717</v>
      </c>
      <c r="T630" s="74"/>
      <c r="U630" s="75"/>
      <c r="V630" s="75"/>
      <c r="W630" s="63"/>
      <c r="X630" s="63"/>
      <c r="Y630" s="63"/>
      <c r="Z630" s="63"/>
      <c r="AA630" s="63"/>
      <c r="AB630" s="63"/>
      <c r="AC630" s="63"/>
      <c r="AD630" s="63"/>
      <c r="AE630" s="63"/>
      <c r="AF630" s="63"/>
      <c r="AG630" s="63"/>
    </row>
    <row r="631" spans="1:33" x14ac:dyDescent="0.25">
      <c r="A631" s="62"/>
      <c r="B631" s="63" t="s">
        <v>32</v>
      </c>
      <c r="C631" s="63"/>
      <c r="D631" s="64" t="s">
        <v>701</v>
      </c>
      <c r="E631" s="65">
        <v>611</v>
      </c>
      <c r="F631" s="66">
        <v>45012</v>
      </c>
      <c r="G631" s="66">
        <v>45169</v>
      </c>
      <c r="H631" s="67" t="s">
        <v>40</v>
      </c>
      <c r="I631" s="68" t="str">
        <f>_xlfn.IFNA(VLOOKUP($H631,[1]Répertoire!$A$2:$G$104,2,FALSE),"")</f>
        <v xml:space="preserve">Notre-Dame Enclos             </v>
      </c>
      <c r="J631" s="68" t="str">
        <f>_xlfn.IFNA(VLOOKUP($H631,[1]Répertoire!$A$2:$G$104,6,FALSE),"")</f>
        <v xml:space="preserve">ST OMER                   </v>
      </c>
      <c r="K631" s="68" t="str">
        <f>_xlfn.IFNA(VLOOKUP($H631,[1]Répertoire!$A$2:$G$104,7,FALSE),"")</f>
        <v>ce.0622584X@ac-lille.fr</v>
      </c>
      <c r="L631" s="69" t="s">
        <v>9</v>
      </c>
      <c r="M631" s="69" t="s">
        <v>57</v>
      </c>
      <c r="N631" s="69" t="e">
        <f t="shared" si="54"/>
        <v>#VALUE!</v>
      </c>
      <c r="O631" s="70">
        <f t="shared" ca="1" si="55"/>
        <v>0</v>
      </c>
      <c r="P631" s="71" t="str">
        <f t="shared" ca="1" si="56"/>
        <v>-</v>
      </c>
      <c r="Q631" s="71"/>
      <c r="R631" s="72" t="str">
        <f t="shared" si="57"/>
        <v>_03.jj-08.jj_2584X_Just</v>
      </c>
      <c r="S631" s="73">
        <v>45718</v>
      </c>
      <c r="T631" s="74"/>
      <c r="U631" s="75"/>
      <c r="V631" s="75"/>
      <c r="W631" s="63"/>
      <c r="X631" s="63"/>
      <c r="Y631" s="63"/>
      <c r="Z631" s="63"/>
      <c r="AA631" s="63"/>
      <c r="AB631" s="63"/>
      <c r="AC631" s="63"/>
      <c r="AD631" s="63"/>
      <c r="AE631" s="63"/>
      <c r="AF631" s="63"/>
      <c r="AG631" s="63"/>
    </row>
    <row r="632" spans="1:33" x14ac:dyDescent="0.25">
      <c r="A632" s="62"/>
      <c r="B632" s="63" t="s">
        <v>32</v>
      </c>
      <c r="C632" s="63"/>
      <c r="D632" s="64" t="s">
        <v>702</v>
      </c>
      <c r="E632" s="65">
        <v>612</v>
      </c>
      <c r="F632" s="66">
        <v>45012</v>
      </c>
      <c r="G632" s="66">
        <v>45169</v>
      </c>
      <c r="H632" s="67" t="s">
        <v>40</v>
      </c>
      <c r="I632" s="68" t="str">
        <f>_xlfn.IFNA(VLOOKUP($H632,[1]Répertoire!$A$2:$G$104,2,FALSE),"")</f>
        <v xml:space="preserve">Notre-Dame Enclos             </v>
      </c>
      <c r="J632" s="68" t="str">
        <f>_xlfn.IFNA(VLOOKUP($H632,[1]Répertoire!$A$2:$G$104,6,FALSE),"")</f>
        <v xml:space="preserve">ST OMER                   </v>
      </c>
      <c r="K632" s="68" t="str">
        <f>_xlfn.IFNA(VLOOKUP($H632,[1]Répertoire!$A$2:$G$104,7,FALSE),"")</f>
        <v>ce.0622584X@ac-lille.fr</v>
      </c>
      <c r="L632" s="69" t="s">
        <v>9</v>
      </c>
      <c r="M632" s="69" t="s">
        <v>57</v>
      </c>
      <c r="N632" s="69" t="e">
        <f t="shared" si="54"/>
        <v>#VALUE!</v>
      </c>
      <c r="O632" s="70">
        <f t="shared" ca="1" si="55"/>
        <v>0</v>
      </c>
      <c r="P632" s="71" t="str">
        <f t="shared" ca="1" si="56"/>
        <v>-</v>
      </c>
      <c r="Q632" s="71"/>
      <c r="R632" s="72" t="str">
        <f t="shared" si="57"/>
        <v>_03.jj-08.jj_2584X_Just1</v>
      </c>
      <c r="S632" s="73">
        <v>45719</v>
      </c>
      <c r="T632" s="74"/>
      <c r="U632" s="75"/>
      <c r="V632" s="75"/>
      <c r="W632" s="63"/>
      <c r="X632" s="63"/>
      <c r="Y632" s="63"/>
      <c r="Z632" s="63"/>
      <c r="AA632" s="63"/>
      <c r="AB632" s="63"/>
      <c r="AC632" s="63"/>
      <c r="AD632" s="63"/>
      <c r="AE632" s="63"/>
      <c r="AF632" s="63"/>
      <c r="AG632" s="63"/>
    </row>
    <row r="633" spans="1:33" x14ac:dyDescent="0.25">
      <c r="A633" s="62"/>
      <c r="B633" s="63" t="s">
        <v>32</v>
      </c>
      <c r="C633" s="63"/>
      <c r="D633" s="64" t="s">
        <v>703</v>
      </c>
      <c r="E633" s="65">
        <v>613</v>
      </c>
      <c r="F633" s="66">
        <v>45012</v>
      </c>
      <c r="G633" s="66">
        <v>45169</v>
      </c>
      <c r="H633" s="67" t="s">
        <v>40</v>
      </c>
      <c r="I633" s="68" t="str">
        <f>_xlfn.IFNA(VLOOKUP($H633,[1]Répertoire!$A$2:$G$104,2,FALSE),"")</f>
        <v xml:space="preserve">Notre-Dame Enclos             </v>
      </c>
      <c r="J633" s="68" t="str">
        <f>_xlfn.IFNA(VLOOKUP($H633,[1]Répertoire!$A$2:$G$104,6,FALSE),"")</f>
        <v xml:space="preserve">ST OMER                   </v>
      </c>
      <c r="K633" s="68" t="str">
        <f>_xlfn.IFNA(VLOOKUP($H633,[1]Répertoire!$A$2:$G$104,7,FALSE),"")</f>
        <v>ce.0622584X@ac-lille.fr</v>
      </c>
      <c r="L633" s="69" t="s">
        <v>9</v>
      </c>
      <c r="M633" s="69" t="s">
        <v>57</v>
      </c>
      <c r="N633" s="69" t="e">
        <f t="shared" si="54"/>
        <v>#VALUE!</v>
      </c>
      <c r="O633" s="70">
        <f t="shared" ca="1" si="55"/>
        <v>0</v>
      </c>
      <c r="P633" s="71" t="str">
        <f t="shared" ca="1" si="56"/>
        <v>-</v>
      </c>
      <c r="Q633" s="71"/>
      <c r="R633" s="72" t="str">
        <f t="shared" si="57"/>
        <v>_03.jj-08.jj_2584X_Just</v>
      </c>
      <c r="S633" s="73">
        <v>45720</v>
      </c>
      <c r="T633" s="74"/>
      <c r="U633" s="75"/>
      <c r="V633" s="75"/>
      <c r="W633" s="63"/>
      <c r="X633" s="63"/>
      <c r="Y633" s="63"/>
      <c r="Z633" s="63"/>
      <c r="AA633" s="63"/>
      <c r="AB633" s="63"/>
      <c r="AC633" s="63"/>
      <c r="AD633" s="63"/>
      <c r="AE633" s="63"/>
      <c r="AF633" s="63"/>
      <c r="AG633" s="63"/>
    </row>
    <row r="634" spans="1:33" x14ac:dyDescent="0.25">
      <c r="A634" s="62"/>
      <c r="B634" s="63" t="s">
        <v>32</v>
      </c>
      <c r="C634" s="63"/>
      <c r="D634" s="64" t="s">
        <v>704</v>
      </c>
      <c r="E634" s="65">
        <v>614</v>
      </c>
      <c r="F634" s="66">
        <v>45012</v>
      </c>
      <c r="G634" s="66">
        <v>45169</v>
      </c>
      <c r="H634" s="67" t="s">
        <v>40</v>
      </c>
      <c r="I634" s="68" t="str">
        <f>_xlfn.IFNA(VLOOKUP($H634,[1]Répertoire!$A$2:$G$104,2,FALSE),"")</f>
        <v xml:space="preserve">Notre-Dame Enclos             </v>
      </c>
      <c r="J634" s="68" t="str">
        <f>_xlfn.IFNA(VLOOKUP($H634,[1]Répertoire!$A$2:$G$104,6,FALSE),"")</f>
        <v xml:space="preserve">ST OMER                   </v>
      </c>
      <c r="K634" s="68" t="str">
        <f>_xlfn.IFNA(VLOOKUP($H634,[1]Répertoire!$A$2:$G$104,7,FALSE),"")</f>
        <v>ce.0622584X@ac-lille.fr</v>
      </c>
      <c r="L634" s="69" t="s">
        <v>9</v>
      </c>
      <c r="M634" s="69" t="s">
        <v>57</v>
      </c>
      <c r="N634" s="69" t="e">
        <f t="shared" si="54"/>
        <v>#VALUE!</v>
      </c>
      <c r="O634" s="70">
        <f t="shared" ca="1" si="55"/>
        <v>0</v>
      </c>
      <c r="P634" s="71" t="str">
        <f t="shared" ca="1" si="56"/>
        <v>-</v>
      </c>
      <c r="Q634" s="71"/>
      <c r="R634" s="72" t="str">
        <f t="shared" si="57"/>
        <v>_03.jj-08.jj_2584X_Just1</v>
      </c>
      <c r="S634" s="73">
        <v>45721</v>
      </c>
      <c r="T634" s="74"/>
      <c r="U634" s="75"/>
      <c r="V634" s="75"/>
      <c r="W634" s="63"/>
      <c r="X634" s="63"/>
      <c r="Y634" s="63"/>
      <c r="Z634" s="63"/>
      <c r="AA634" s="63"/>
      <c r="AB634" s="63"/>
      <c r="AC634" s="63"/>
      <c r="AD634" s="63"/>
      <c r="AE634" s="63"/>
      <c r="AF634" s="63"/>
      <c r="AG634" s="63"/>
    </row>
    <row r="635" spans="1:33" x14ac:dyDescent="0.25">
      <c r="A635" s="62"/>
      <c r="B635" s="63" t="s">
        <v>32</v>
      </c>
      <c r="C635" s="63"/>
      <c r="D635" s="64" t="s">
        <v>705</v>
      </c>
      <c r="E635" s="65">
        <v>615</v>
      </c>
      <c r="F635" s="66">
        <v>45012</v>
      </c>
      <c r="G635" s="66">
        <v>45169</v>
      </c>
      <c r="H635" s="67" t="s">
        <v>40</v>
      </c>
      <c r="I635" s="68" t="str">
        <f>_xlfn.IFNA(VLOOKUP($H635,[1]Répertoire!$A$2:$G$104,2,FALSE),"")</f>
        <v xml:space="preserve">Notre-Dame Enclos             </v>
      </c>
      <c r="J635" s="68" t="str">
        <f>_xlfn.IFNA(VLOOKUP($H635,[1]Répertoire!$A$2:$G$104,6,FALSE),"")</f>
        <v xml:space="preserve">ST OMER                   </v>
      </c>
      <c r="K635" s="68" t="str">
        <f>_xlfn.IFNA(VLOOKUP($H635,[1]Répertoire!$A$2:$G$104,7,FALSE),"")</f>
        <v>ce.0622584X@ac-lille.fr</v>
      </c>
      <c r="L635" s="69" t="s">
        <v>9</v>
      </c>
      <c r="M635" s="69" t="s">
        <v>57</v>
      </c>
      <c r="N635" s="69" t="e">
        <f t="shared" si="54"/>
        <v>#VALUE!</v>
      </c>
      <c r="O635" s="70">
        <f t="shared" ca="1" si="55"/>
        <v>0</v>
      </c>
      <c r="P635" s="71" t="str">
        <f t="shared" ca="1" si="56"/>
        <v>-</v>
      </c>
      <c r="Q635" s="71"/>
      <c r="R635" s="72" t="str">
        <f t="shared" si="57"/>
        <v>_03.jj-08.jj_2584X_Just</v>
      </c>
      <c r="S635" s="73">
        <v>45722</v>
      </c>
      <c r="T635" s="74"/>
      <c r="U635" s="75"/>
      <c r="V635" s="75"/>
      <c r="W635" s="63"/>
      <c r="X635" s="63"/>
      <c r="Y635" s="63"/>
      <c r="Z635" s="63"/>
      <c r="AA635" s="63"/>
      <c r="AB635" s="63"/>
      <c r="AC635" s="63"/>
      <c r="AD635" s="63"/>
      <c r="AE635" s="63"/>
      <c r="AF635" s="63"/>
      <c r="AG635" s="63"/>
    </row>
    <row r="636" spans="1:33" x14ac:dyDescent="0.25">
      <c r="A636" s="62"/>
      <c r="B636" s="63" t="s">
        <v>32</v>
      </c>
      <c r="C636" s="63"/>
      <c r="D636" s="64" t="s">
        <v>706</v>
      </c>
      <c r="E636" s="65">
        <v>616</v>
      </c>
      <c r="F636" s="66">
        <v>45012</v>
      </c>
      <c r="G636" s="66">
        <v>45169</v>
      </c>
      <c r="H636" s="67" t="s">
        <v>40</v>
      </c>
      <c r="I636" s="68" t="str">
        <f>_xlfn.IFNA(VLOOKUP($H636,[1]Répertoire!$A$2:$G$104,2,FALSE),"")</f>
        <v xml:space="preserve">Notre-Dame Enclos             </v>
      </c>
      <c r="J636" s="68" t="str">
        <f>_xlfn.IFNA(VLOOKUP($H636,[1]Répertoire!$A$2:$G$104,6,FALSE),"")</f>
        <v xml:space="preserve">ST OMER                   </v>
      </c>
      <c r="K636" s="68" t="str">
        <f>_xlfn.IFNA(VLOOKUP($H636,[1]Répertoire!$A$2:$G$104,7,FALSE),"")</f>
        <v>ce.0622584X@ac-lille.fr</v>
      </c>
      <c r="L636" s="69" t="s">
        <v>9</v>
      </c>
      <c r="M636" s="69" t="s">
        <v>57</v>
      </c>
      <c r="N636" s="69" t="e">
        <f t="shared" si="54"/>
        <v>#VALUE!</v>
      </c>
      <c r="O636" s="70">
        <f t="shared" ca="1" si="55"/>
        <v>0</v>
      </c>
      <c r="P636" s="71" t="str">
        <f t="shared" ca="1" si="56"/>
        <v>-</v>
      </c>
      <c r="Q636" s="71"/>
      <c r="R636" s="72" t="str">
        <f t="shared" si="57"/>
        <v>_03.jj-08.jj_2584X_Just1</v>
      </c>
      <c r="S636" s="73">
        <v>45723</v>
      </c>
      <c r="T636" s="74"/>
      <c r="U636" s="75"/>
      <c r="V636" s="75"/>
      <c r="W636" s="63"/>
      <c r="X636" s="63"/>
      <c r="Y636" s="63"/>
      <c r="Z636" s="63"/>
      <c r="AA636" s="63"/>
      <c r="AB636" s="63"/>
      <c r="AC636" s="63"/>
      <c r="AD636" s="63"/>
      <c r="AE636" s="63"/>
      <c r="AF636" s="63"/>
      <c r="AG636" s="63"/>
    </row>
    <row r="637" spans="1:33" x14ac:dyDescent="0.25">
      <c r="A637" s="62"/>
      <c r="B637" s="63" t="s">
        <v>32</v>
      </c>
      <c r="C637" s="63"/>
      <c r="D637" s="64" t="s">
        <v>707</v>
      </c>
      <c r="E637" s="65">
        <v>617</v>
      </c>
      <c r="F637" s="66">
        <v>45012</v>
      </c>
      <c r="G637" s="66">
        <v>45169</v>
      </c>
      <c r="H637" s="67" t="s">
        <v>40</v>
      </c>
      <c r="I637" s="68" t="str">
        <f>_xlfn.IFNA(VLOOKUP($H637,[1]Répertoire!$A$2:$G$104,2,FALSE),"")</f>
        <v xml:space="preserve">Notre-Dame Enclos             </v>
      </c>
      <c r="J637" s="68" t="str">
        <f>_xlfn.IFNA(VLOOKUP($H637,[1]Répertoire!$A$2:$G$104,6,FALSE),"")</f>
        <v xml:space="preserve">ST OMER                   </v>
      </c>
      <c r="K637" s="68" t="str">
        <f>_xlfn.IFNA(VLOOKUP($H637,[1]Répertoire!$A$2:$G$104,7,FALSE),"")</f>
        <v>ce.0622584X@ac-lille.fr</v>
      </c>
      <c r="L637" s="69" t="s">
        <v>9</v>
      </c>
      <c r="M637" s="69" t="s">
        <v>57</v>
      </c>
      <c r="N637" s="69" t="e">
        <f t="shared" si="54"/>
        <v>#VALUE!</v>
      </c>
      <c r="O637" s="70">
        <f t="shared" ca="1" si="55"/>
        <v>0</v>
      </c>
      <c r="P637" s="71" t="str">
        <f t="shared" ca="1" si="56"/>
        <v>-</v>
      </c>
      <c r="Q637" s="71"/>
      <c r="R637" s="72" t="str">
        <f t="shared" si="57"/>
        <v>_03.jj-08.jj_2584X_Just</v>
      </c>
      <c r="S637" s="73">
        <v>45724</v>
      </c>
      <c r="T637" s="74"/>
      <c r="U637" s="75"/>
      <c r="V637" s="75"/>
      <c r="W637" s="63"/>
      <c r="X637" s="63"/>
      <c r="Y637" s="63"/>
      <c r="Z637" s="63"/>
      <c r="AA637" s="63"/>
      <c r="AB637" s="63"/>
      <c r="AC637" s="63"/>
      <c r="AD637" s="63"/>
      <c r="AE637" s="63"/>
      <c r="AF637" s="63"/>
      <c r="AG637" s="63"/>
    </row>
    <row r="638" spans="1:33" x14ac:dyDescent="0.25">
      <c r="A638" s="62"/>
      <c r="B638" s="63" t="s">
        <v>32</v>
      </c>
      <c r="C638" s="63"/>
      <c r="D638" s="64" t="s">
        <v>708</v>
      </c>
      <c r="E638" s="65">
        <v>618</v>
      </c>
      <c r="F638" s="66">
        <v>45012</v>
      </c>
      <c r="G638" s="66">
        <v>45169</v>
      </c>
      <c r="H638" s="67" t="s">
        <v>40</v>
      </c>
      <c r="I638" s="68" t="str">
        <f>_xlfn.IFNA(VLOOKUP($H638,[1]Répertoire!$A$2:$G$104,2,FALSE),"")</f>
        <v xml:space="preserve">Notre-Dame Enclos             </v>
      </c>
      <c r="J638" s="68" t="str">
        <f>_xlfn.IFNA(VLOOKUP($H638,[1]Répertoire!$A$2:$G$104,6,FALSE),"")</f>
        <v xml:space="preserve">ST OMER                   </v>
      </c>
      <c r="K638" s="68" t="str">
        <f>_xlfn.IFNA(VLOOKUP($H638,[1]Répertoire!$A$2:$G$104,7,FALSE),"")</f>
        <v>ce.0622584X@ac-lille.fr</v>
      </c>
      <c r="L638" s="69" t="s">
        <v>9</v>
      </c>
      <c r="M638" s="69" t="s">
        <v>57</v>
      </c>
      <c r="N638" s="69" t="e">
        <f t="shared" si="54"/>
        <v>#VALUE!</v>
      </c>
      <c r="O638" s="70">
        <f t="shared" ca="1" si="55"/>
        <v>0</v>
      </c>
      <c r="P638" s="71" t="str">
        <f t="shared" ca="1" si="56"/>
        <v>-</v>
      </c>
      <c r="Q638" s="71"/>
      <c r="R638" s="72" t="str">
        <f t="shared" si="57"/>
        <v>_03.jj-08.jj_2584X_Just1</v>
      </c>
      <c r="S638" s="73">
        <v>45725</v>
      </c>
      <c r="T638" s="74"/>
      <c r="U638" s="75"/>
      <c r="V638" s="75"/>
      <c r="W638" s="63"/>
      <c r="X638" s="63"/>
      <c r="Y638" s="63"/>
      <c r="Z638" s="63"/>
      <c r="AA638" s="63"/>
      <c r="AB638" s="63"/>
      <c r="AC638" s="63"/>
      <c r="AD638" s="63"/>
      <c r="AE638" s="63"/>
      <c r="AF638" s="63"/>
      <c r="AG638" s="63"/>
    </row>
    <row r="639" spans="1:33" x14ac:dyDescent="0.25">
      <c r="A639" s="62"/>
      <c r="B639" s="63" t="s">
        <v>32</v>
      </c>
      <c r="C639" s="63"/>
      <c r="D639" s="64" t="s">
        <v>709</v>
      </c>
      <c r="E639" s="65">
        <v>619</v>
      </c>
      <c r="F639" s="66">
        <v>45012</v>
      </c>
      <c r="G639" s="66">
        <v>45169</v>
      </c>
      <c r="H639" s="67" t="s">
        <v>40</v>
      </c>
      <c r="I639" s="68" t="str">
        <f>_xlfn.IFNA(VLOOKUP($H639,[1]Répertoire!$A$2:$G$104,2,FALSE),"")</f>
        <v xml:space="preserve">Notre-Dame Enclos             </v>
      </c>
      <c r="J639" s="68" t="str">
        <f>_xlfn.IFNA(VLOOKUP($H639,[1]Répertoire!$A$2:$G$104,6,FALSE),"")</f>
        <v xml:space="preserve">ST OMER                   </v>
      </c>
      <c r="K639" s="68" t="str">
        <f>_xlfn.IFNA(VLOOKUP($H639,[1]Répertoire!$A$2:$G$104,7,FALSE),"")</f>
        <v>ce.0622584X@ac-lille.fr</v>
      </c>
      <c r="L639" s="69" t="s">
        <v>9</v>
      </c>
      <c r="M639" s="69" t="s">
        <v>57</v>
      </c>
      <c r="N639" s="69" t="e">
        <f t="shared" si="54"/>
        <v>#VALUE!</v>
      </c>
      <c r="O639" s="70">
        <f t="shared" ca="1" si="55"/>
        <v>0</v>
      </c>
      <c r="P639" s="71" t="str">
        <f t="shared" ca="1" si="56"/>
        <v>-</v>
      </c>
      <c r="Q639" s="71"/>
      <c r="R639" s="72" t="str">
        <f t="shared" si="57"/>
        <v>_03.jj-08.jj_2584X_Just</v>
      </c>
      <c r="S639" s="73">
        <v>45726</v>
      </c>
      <c r="T639" s="74"/>
      <c r="U639" s="75"/>
      <c r="V639" s="75"/>
      <c r="W639" s="63"/>
      <c r="X639" s="63"/>
      <c r="Y639" s="63"/>
      <c r="Z639" s="63"/>
      <c r="AA639" s="63"/>
      <c r="AB639" s="63"/>
      <c r="AC639" s="63"/>
      <c r="AD639" s="63"/>
      <c r="AE639" s="63"/>
      <c r="AF639" s="63"/>
      <c r="AG639" s="63"/>
    </row>
    <row r="640" spans="1:33" x14ac:dyDescent="0.25">
      <c r="A640" s="62"/>
      <c r="B640" s="63" t="s">
        <v>32</v>
      </c>
      <c r="C640" s="63"/>
      <c r="D640" s="64" t="s">
        <v>710</v>
      </c>
      <c r="E640" s="65">
        <v>620</v>
      </c>
      <c r="F640" s="66">
        <v>45012</v>
      </c>
      <c r="G640" s="66">
        <v>45169</v>
      </c>
      <c r="H640" s="67" t="s">
        <v>40</v>
      </c>
      <c r="I640" s="68" t="str">
        <f>_xlfn.IFNA(VLOOKUP($H640,[1]Répertoire!$A$2:$G$104,2,FALSE),"")</f>
        <v xml:space="preserve">Notre-Dame Enclos             </v>
      </c>
      <c r="J640" s="68" t="str">
        <f>_xlfn.IFNA(VLOOKUP($H640,[1]Répertoire!$A$2:$G$104,6,FALSE),"")</f>
        <v xml:space="preserve">ST OMER                   </v>
      </c>
      <c r="K640" s="68" t="str">
        <f>_xlfn.IFNA(VLOOKUP($H640,[1]Répertoire!$A$2:$G$104,7,FALSE),"")</f>
        <v>ce.0622584X@ac-lille.fr</v>
      </c>
      <c r="L640" s="69" t="s">
        <v>9</v>
      </c>
      <c r="M640" s="69" t="s">
        <v>57</v>
      </c>
      <c r="N640" s="69" t="e">
        <f t="shared" si="54"/>
        <v>#VALUE!</v>
      </c>
      <c r="O640" s="70">
        <f t="shared" ca="1" si="55"/>
        <v>0</v>
      </c>
      <c r="P640" s="71" t="str">
        <f t="shared" ca="1" si="56"/>
        <v>-</v>
      </c>
      <c r="Q640" s="71"/>
      <c r="R640" s="72" t="str">
        <f t="shared" si="57"/>
        <v>_03.jj-08.jj_2584X_Just1</v>
      </c>
      <c r="S640" s="73">
        <v>45727</v>
      </c>
      <c r="T640" s="74"/>
      <c r="U640" s="75"/>
      <c r="V640" s="75"/>
      <c r="W640" s="63"/>
      <c r="X640" s="63"/>
      <c r="Y640" s="63"/>
      <c r="Z640" s="63"/>
      <c r="AA640" s="63"/>
      <c r="AB640" s="63"/>
      <c r="AC640" s="63"/>
      <c r="AD640" s="63"/>
      <c r="AE640" s="63"/>
      <c r="AF640" s="63"/>
      <c r="AG640" s="63"/>
    </row>
    <row r="641" spans="1:33" x14ac:dyDescent="0.25">
      <c r="A641" s="62"/>
      <c r="B641" s="63" t="s">
        <v>32</v>
      </c>
      <c r="C641" s="63"/>
      <c r="D641" s="64" t="s">
        <v>711</v>
      </c>
      <c r="E641" s="65">
        <v>621</v>
      </c>
      <c r="F641" s="66">
        <v>45012</v>
      </c>
      <c r="G641" s="66">
        <v>45169</v>
      </c>
      <c r="H641" s="67" t="s">
        <v>40</v>
      </c>
      <c r="I641" s="68" t="str">
        <f>_xlfn.IFNA(VLOOKUP($H641,[1]Répertoire!$A$2:$G$104,2,FALSE),"")</f>
        <v xml:space="preserve">Notre-Dame Enclos             </v>
      </c>
      <c r="J641" s="68" t="str">
        <f>_xlfn.IFNA(VLOOKUP($H641,[1]Répertoire!$A$2:$G$104,6,FALSE),"")</f>
        <v xml:space="preserve">ST OMER                   </v>
      </c>
      <c r="K641" s="68" t="str">
        <f>_xlfn.IFNA(VLOOKUP($H641,[1]Répertoire!$A$2:$G$104,7,FALSE),"")</f>
        <v>ce.0622584X@ac-lille.fr</v>
      </c>
      <c r="L641" s="69" t="s">
        <v>9</v>
      </c>
      <c r="M641" s="69" t="s">
        <v>57</v>
      </c>
      <c r="N641" s="69" t="e">
        <f t="shared" si="54"/>
        <v>#VALUE!</v>
      </c>
      <c r="O641" s="70">
        <f t="shared" ca="1" si="55"/>
        <v>0</v>
      </c>
      <c r="P641" s="71" t="str">
        <f t="shared" ca="1" si="56"/>
        <v>-</v>
      </c>
      <c r="Q641" s="71"/>
      <c r="R641" s="72" t="str">
        <f t="shared" si="57"/>
        <v>_03.jj-08.jj_2584X_Just</v>
      </c>
      <c r="S641" s="73">
        <v>45728</v>
      </c>
      <c r="T641" s="74"/>
      <c r="U641" s="75"/>
      <c r="V641" s="75"/>
      <c r="W641" s="63"/>
      <c r="X641" s="63"/>
      <c r="Y641" s="63"/>
      <c r="Z641" s="63"/>
      <c r="AA641" s="63"/>
      <c r="AB641" s="63"/>
      <c r="AC641" s="63"/>
      <c r="AD641" s="63"/>
      <c r="AE641" s="63"/>
      <c r="AF641" s="63"/>
      <c r="AG641" s="63"/>
    </row>
    <row r="642" spans="1:33" x14ac:dyDescent="0.25">
      <c r="A642" s="62"/>
      <c r="B642" s="63" t="s">
        <v>32</v>
      </c>
      <c r="C642" s="63"/>
      <c r="D642" s="64" t="s">
        <v>712</v>
      </c>
      <c r="E642" s="65">
        <v>622</v>
      </c>
      <c r="F642" s="66">
        <v>45012</v>
      </c>
      <c r="G642" s="66">
        <v>45169</v>
      </c>
      <c r="H642" s="67" t="s">
        <v>40</v>
      </c>
      <c r="I642" s="68" t="str">
        <f>_xlfn.IFNA(VLOOKUP($H642,[1]Répertoire!$A$2:$G$104,2,FALSE),"")</f>
        <v xml:space="preserve">Notre-Dame Enclos             </v>
      </c>
      <c r="J642" s="68" t="str">
        <f>_xlfn.IFNA(VLOOKUP($H642,[1]Répertoire!$A$2:$G$104,6,FALSE),"")</f>
        <v xml:space="preserve">ST OMER                   </v>
      </c>
      <c r="K642" s="68" t="str">
        <f>_xlfn.IFNA(VLOOKUP($H642,[1]Répertoire!$A$2:$G$104,7,FALSE),"")</f>
        <v>ce.0622584X@ac-lille.fr</v>
      </c>
      <c r="L642" s="69" t="s">
        <v>9</v>
      </c>
      <c r="M642" s="69" t="s">
        <v>57</v>
      </c>
      <c r="N642" s="69" t="e">
        <f t="shared" si="54"/>
        <v>#VALUE!</v>
      </c>
      <c r="O642" s="70">
        <f t="shared" ca="1" si="55"/>
        <v>0</v>
      </c>
      <c r="P642" s="71" t="str">
        <f t="shared" ca="1" si="56"/>
        <v>-</v>
      </c>
      <c r="Q642" s="71"/>
      <c r="R642" s="72" t="str">
        <f t="shared" si="57"/>
        <v>_03.jj-08.jj_2584X_Just1</v>
      </c>
      <c r="S642" s="73">
        <v>45729</v>
      </c>
      <c r="T642" s="74"/>
      <c r="U642" s="75"/>
      <c r="V642" s="75"/>
      <c r="W642" s="63"/>
      <c r="X642" s="63"/>
      <c r="Y642" s="63"/>
      <c r="Z642" s="63"/>
      <c r="AA642" s="63"/>
      <c r="AB642" s="63"/>
      <c r="AC642" s="63"/>
      <c r="AD642" s="63"/>
      <c r="AE642" s="63"/>
      <c r="AF642" s="63"/>
      <c r="AG642" s="63"/>
    </row>
    <row r="643" spans="1:33" x14ac:dyDescent="0.25">
      <c r="A643" s="62"/>
      <c r="B643" s="63" t="s">
        <v>32</v>
      </c>
      <c r="C643" s="63"/>
      <c r="D643" s="64" t="s">
        <v>713</v>
      </c>
      <c r="E643" s="65">
        <v>623</v>
      </c>
      <c r="F643" s="66">
        <v>45012</v>
      </c>
      <c r="G643" s="66">
        <v>45169</v>
      </c>
      <c r="H643" s="67" t="s">
        <v>40</v>
      </c>
      <c r="I643" s="68" t="str">
        <f>_xlfn.IFNA(VLOOKUP($H643,[1]Répertoire!$A$2:$G$104,2,FALSE),"")</f>
        <v xml:space="preserve">Notre-Dame Enclos             </v>
      </c>
      <c r="J643" s="68" t="str">
        <f>_xlfn.IFNA(VLOOKUP($H643,[1]Répertoire!$A$2:$G$104,6,FALSE),"")</f>
        <v xml:space="preserve">ST OMER                   </v>
      </c>
      <c r="K643" s="68" t="str">
        <f>_xlfn.IFNA(VLOOKUP($H643,[1]Répertoire!$A$2:$G$104,7,FALSE),"")</f>
        <v>ce.0622584X@ac-lille.fr</v>
      </c>
      <c r="L643" s="69" t="s">
        <v>9</v>
      </c>
      <c r="M643" s="69" t="s">
        <v>57</v>
      </c>
      <c r="N643" s="69" t="e">
        <f t="shared" si="54"/>
        <v>#VALUE!</v>
      </c>
      <c r="O643" s="70">
        <f t="shared" ca="1" si="55"/>
        <v>0</v>
      </c>
      <c r="P643" s="71" t="str">
        <f t="shared" ca="1" si="56"/>
        <v>-</v>
      </c>
      <c r="Q643" s="71"/>
      <c r="R643" s="72" t="str">
        <f t="shared" si="57"/>
        <v>_03.jj-08.jj_2584X_Just</v>
      </c>
      <c r="S643" s="73">
        <v>45730</v>
      </c>
      <c r="T643" s="74"/>
      <c r="U643" s="75"/>
      <c r="V643" s="75"/>
      <c r="W643" s="63"/>
      <c r="X643" s="63"/>
      <c r="Y643" s="63"/>
      <c r="Z643" s="63"/>
      <c r="AA643" s="63"/>
      <c r="AB643" s="63"/>
      <c r="AC643" s="63"/>
      <c r="AD643" s="63"/>
      <c r="AE643" s="63"/>
      <c r="AF643" s="63"/>
      <c r="AG643" s="63"/>
    </row>
    <row r="644" spans="1:33" x14ac:dyDescent="0.25">
      <c r="A644" s="62"/>
      <c r="B644" s="63" t="s">
        <v>32</v>
      </c>
      <c r="C644" s="63"/>
      <c r="D644" s="64" t="s">
        <v>714</v>
      </c>
      <c r="E644" s="65">
        <v>624</v>
      </c>
      <c r="F644" s="66">
        <v>45012</v>
      </c>
      <c r="G644" s="66">
        <v>45169</v>
      </c>
      <c r="H644" s="67" t="s">
        <v>40</v>
      </c>
      <c r="I644" s="68" t="str">
        <f>_xlfn.IFNA(VLOOKUP($H644,[1]Répertoire!$A$2:$G$104,2,FALSE),"")</f>
        <v xml:space="preserve">Notre-Dame Enclos             </v>
      </c>
      <c r="J644" s="68" t="str">
        <f>_xlfn.IFNA(VLOOKUP($H644,[1]Répertoire!$A$2:$G$104,6,FALSE),"")</f>
        <v xml:space="preserve">ST OMER                   </v>
      </c>
      <c r="K644" s="68" t="str">
        <f>_xlfn.IFNA(VLOOKUP($H644,[1]Répertoire!$A$2:$G$104,7,FALSE),"")</f>
        <v>ce.0622584X@ac-lille.fr</v>
      </c>
      <c r="L644" s="69" t="s">
        <v>9</v>
      </c>
      <c r="M644" s="69" t="s">
        <v>57</v>
      </c>
      <c r="N644" s="69" t="e">
        <f t="shared" si="54"/>
        <v>#VALUE!</v>
      </c>
      <c r="O644" s="70">
        <f t="shared" ca="1" si="55"/>
        <v>0</v>
      </c>
      <c r="P644" s="71" t="str">
        <f t="shared" ca="1" si="56"/>
        <v>-</v>
      </c>
      <c r="Q644" s="71"/>
      <c r="R644" s="72" t="str">
        <f t="shared" si="57"/>
        <v>_03.jj-08.jj_2584X_Just1</v>
      </c>
      <c r="S644" s="73">
        <v>45731</v>
      </c>
      <c r="T644" s="74"/>
      <c r="U644" s="75"/>
      <c r="V644" s="75"/>
      <c r="W644" s="63"/>
      <c r="X644" s="63"/>
      <c r="Y644" s="63"/>
      <c r="Z644" s="63"/>
      <c r="AA644" s="63"/>
      <c r="AB644" s="63"/>
      <c r="AC644" s="63"/>
      <c r="AD644" s="63"/>
      <c r="AE644" s="63"/>
      <c r="AF644" s="63"/>
      <c r="AG644" s="63"/>
    </row>
    <row r="645" spans="1:33" x14ac:dyDescent="0.25">
      <c r="A645" s="62"/>
      <c r="B645" s="63" t="s">
        <v>32</v>
      </c>
      <c r="C645" s="63"/>
      <c r="D645" s="64" t="s">
        <v>715</v>
      </c>
      <c r="E645" s="65">
        <v>625</v>
      </c>
      <c r="F645" s="66">
        <v>45012</v>
      </c>
      <c r="G645" s="66">
        <v>45169</v>
      </c>
      <c r="H645" s="67" t="s">
        <v>40</v>
      </c>
      <c r="I645" s="68" t="str">
        <f>_xlfn.IFNA(VLOOKUP($H645,[1]Répertoire!$A$2:$G$104,2,FALSE),"")</f>
        <v xml:space="preserve">Notre-Dame Enclos             </v>
      </c>
      <c r="J645" s="68" t="str">
        <f>_xlfn.IFNA(VLOOKUP($H645,[1]Répertoire!$A$2:$G$104,6,FALSE),"")</f>
        <v xml:space="preserve">ST OMER                   </v>
      </c>
      <c r="K645" s="68" t="str">
        <f>_xlfn.IFNA(VLOOKUP($H645,[1]Répertoire!$A$2:$G$104,7,FALSE),"")</f>
        <v>ce.0622584X@ac-lille.fr</v>
      </c>
      <c r="L645" s="69" t="s">
        <v>9</v>
      </c>
      <c r="M645" s="69" t="s">
        <v>57</v>
      </c>
      <c r="N645" s="69" t="e">
        <f t="shared" si="54"/>
        <v>#VALUE!</v>
      </c>
      <c r="O645" s="70">
        <f t="shared" ca="1" si="55"/>
        <v>0</v>
      </c>
      <c r="P645" s="71" t="str">
        <f t="shared" ca="1" si="56"/>
        <v>-</v>
      </c>
      <c r="Q645" s="71"/>
      <c r="R645" s="72" t="str">
        <f t="shared" si="57"/>
        <v>_03.jj-08.jj_2584X_Just</v>
      </c>
      <c r="S645" s="73">
        <v>45732</v>
      </c>
      <c r="T645" s="74"/>
      <c r="U645" s="75"/>
      <c r="V645" s="75"/>
      <c r="W645" s="63"/>
      <c r="X645" s="63"/>
      <c r="Y645" s="63"/>
      <c r="Z645" s="63"/>
      <c r="AA645" s="63"/>
      <c r="AB645" s="63"/>
      <c r="AC645" s="63"/>
      <c r="AD645" s="63"/>
      <c r="AE645" s="63"/>
      <c r="AF645" s="63"/>
      <c r="AG645" s="63"/>
    </row>
    <row r="646" spans="1:33" x14ac:dyDescent="0.25">
      <c r="A646" s="62"/>
      <c r="B646" s="63" t="s">
        <v>32</v>
      </c>
      <c r="C646" s="63"/>
      <c r="D646" s="64" t="s">
        <v>716</v>
      </c>
      <c r="E646" s="65">
        <v>626</v>
      </c>
      <c r="F646" s="66">
        <v>45012</v>
      </c>
      <c r="G646" s="66">
        <v>45169</v>
      </c>
      <c r="H646" s="67" t="s">
        <v>40</v>
      </c>
      <c r="I646" s="68" t="str">
        <f>_xlfn.IFNA(VLOOKUP($H646,[1]Répertoire!$A$2:$G$104,2,FALSE),"")</f>
        <v xml:space="preserve">Notre-Dame Enclos             </v>
      </c>
      <c r="J646" s="68" t="str">
        <f>_xlfn.IFNA(VLOOKUP($H646,[1]Répertoire!$A$2:$G$104,6,FALSE),"")</f>
        <v xml:space="preserve">ST OMER                   </v>
      </c>
      <c r="K646" s="68" t="str">
        <f>_xlfn.IFNA(VLOOKUP($H646,[1]Répertoire!$A$2:$G$104,7,FALSE),"")</f>
        <v>ce.0622584X@ac-lille.fr</v>
      </c>
      <c r="L646" s="69" t="s">
        <v>9</v>
      </c>
      <c r="M646" s="69" t="s">
        <v>57</v>
      </c>
      <c r="N646" s="69" t="e">
        <f t="shared" si="54"/>
        <v>#VALUE!</v>
      </c>
      <c r="O646" s="70">
        <f t="shared" ca="1" si="55"/>
        <v>0</v>
      </c>
      <c r="P646" s="71" t="str">
        <f t="shared" ca="1" si="56"/>
        <v>-</v>
      </c>
      <c r="Q646" s="71"/>
      <c r="R646" s="72" t="str">
        <f t="shared" si="57"/>
        <v>_03.jj-08.jj_2584X_Just1</v>
      </c>
      <c r="S646" s="73">
        <v>45733</v>
      </c>
      <c r="T646" s="74"/>
      <c r="U646" s="75"/>
      <c r="V646" s="75"/>
      <c r="W646" s="63"/>
      <c r="X646" s="63"/>
      <c r="Y646" s="63"/>
      <c r="Z646" s="63"/>
      <c r="AA646" s="63"/>
      <c r="AB646" s="63"/>
      <c r="AC646" s="63"/>
      <c r="AD646" s="63"/>
      <c r="AE646" s="63"/>
      <c r="AF646" s="63"/>
      <c r="AG646" s="63"/>
    </row>
    <row r="647" spans="1:33" x14ac:dyDescent="0.25">
      <c r="A647" s="62"/>
      <c r="B647" s="63" t="s">
        <v>32</v>
      </c>
      <c r="C647" s="63"/>
      <c r="D647" s="64" t="s">
        <v>717</v>
      </c>
      <c r="E647" s="65">
        <v>627</v>
      </c>
      <c r="F647" s="66">
        <v>45012</v>
      </c>
      <c r="G647" s="66">
        <v>45169</v>
      </c>
      <c r="H647" s="67" t="s">
        <v>40</v>
      </c>
      <c r="I647" s="68" t="str">
        <f>_xlfn.IFNA(VLOOKUP($H647,[1]Répertoire!$A$2:$G$104,2,FALSE),"")</f>
        <v xml:space="preserve">Notre-Dame Enclos             </v>
      </c>
      <c r="J647" s="68" t="str">
        <f>_xlfn.IFNA(VLOOKUP($H647,[1]Répertoire!$A$2:$G$104,6,FALSE),"")</f>
        <v xml:space="preserve">ST OMER                   </v>
      </c>
      <c r="K647" s="68" t="str">
        <f>_xlfn.IFNA(VLOOKUP($H647,[1]Répertoire!$A$2:$G$104,7,FALSE),"")</f>
        <v>ce.0622584X@ac-lille.fr</v>
      </c>
      <c r="L647" s="69" t="s">
        <v>9</v>
      </c>
      <c r="M647" s="69" t="s">
        <v>57</v>
      </c>
      <c r="N647" s="69" t="e">
        <f t="shared" si="54"/>
        <v>#VALUE!</v>
      </c>
      <c r="O647" s="70">
        <f t="shared" ca="1" si="55"/>
        <v>0</v>
      </c>
      <c r="P647" s="71" t="str">
        <f t="shared" ca="1" si="56"/>
        <v>-</v>
      </c>
      <c r="Q647" s="71"/>
      <c r="R647" s="72" t="str">
        <f t="shared" si="57"/>
        <v>_03.jj-08.jj_2584X_Just</v>
      </c>
      <c r="S647" s="73">
        <v>45734</v>
      </c>
      <c r="T647" s="74"/>
      <c r="U647" s="75"/>
      <c r="V647" s="75"/>
      <c r="W647" s="63"/>
      <c r="X647" s="63"/>
      <c r="Y647" s="63"/>
      <c r="Z647" s="63"/>
      <c r="AA647" s="63"/>
      <c r="AB647" s="63"/>
      <c r="AC647" s="63"/>
      <c r="AD647" s="63"/>
      <c r="AE647" s="63"/>
      <c r="AF647" s="63"/>
      <c r="AG647" s="63"/>
    </row>
    <row r="648" spans="1:33" x14ac:dyDescent="0.25">
      <c r="A648" s="62"/>
      <c r="B648" s="63" t="s">
        <v>32</v>
      </c>
      <c r="C648" s="63"/>
      <c r="D648" s="64" t="s">
        <v>718</v>
      </c>
      <c r="E648" s="65">
        <v>628</v>
      </c>
      <c r="F648" s="66">
        <v>45012</v>
      </c>
      <c r="G648" s="66">
        <v>45169</v>
      </c>
      <c r="H648" s="67" t="s">
        <v>40</v>
      </c>
      <c r="I648" s="68" t="str">
        <f>_xlfn.IFNA(VLOOKUP($H648,[1]Répertoire!$A$2:$G$104,2,FALSE),"")</f>
        <v xml:space="preserve">Notre-Dame Enclos             </v>
      </c>
      <c r="J648" s="68" t="str">
        <f>_xlfn.IFNA(VLOOKUP($H648,[1]Répertoire!$A$2:$G$104,6,FALSE),"")</f>
        <v xml:space="preserve">ST OMER                   </v>
      </c>
      <c r="K648" s="68" t="str">
        <f>_xlfn.IFNA(VLOOKUP($H648,[1]Répertoire!$A$2:$G$104,7,FALSE),"")</f>
        <v>ce.0622584X@ac-lille.fr</v>
      </c>
      <c r="L648" s="69" t="s">
        <v>9</v>
      </c>
      <c r="M648" s="69" t="s">
        <v>57</v>
      </c>
      <c r="N648" s="69" t="e">
        <f t="shared" si="54"/>
        <v>#VALUE!</v>
      </c>
      <c r="O648" s="70">
        <f t="shared" ca="1" si="55"/>
        <v>0</v>
      </c>
      <c r="P648" s="71" t="str">
        <f t="shared" ca="1" si="56"/>
        <v>-</v>
      </c>
      <c r="Q648" s="71"/>
      <c r="R648" s="72" t="str">
        <f t="shared" si="57"/>
        <v>_03.jj-08.jj_2584X_Just1</v>
      </c>
      <c r="S648" s="73">
        <v>45735</v>
      </c>
      <c r="T648" s="74"/>
      <c r="U648" s="75"/>
      <c r="V648" s="75"/>
      <c r="W648" s="63"/>
      <c r="X648" s="63"/>
      <c r="Y648" s="63"/>
      <c r="Z648" s="63"/>
      <c r="AA648" s="63"/>
      <c r="AB648" s="63"/>
      <c r="AC648" s="63"/>
      <c r="AD648" s="63"/>
      <c r="AE648" s="63"/>
      <c r="AF648" s="63"/>
      <c r="AG648" s="63"/>
    </row>
    <row r="649" spans="1:33" x14ac:dyDescent="0.25">
      <c r="A649" s="62"/>
      <c r="B649" s="63" t="s">
        <v>32</v>
      </c>
      <c r="C649" s="63"/>
      <c r="D649" s="64" t="s">
        <v>719</v>
      </c>
      <c r="E649" s="65">
        <v>629</v>
      </c>
      <c r="F649" s="66">
        <v>45012</v>
      </c>
      <c r="G649" s="66">
        <v>45169</v>
      </c>
      <c r="H649" s="67" t="s">
        <v>40</v>
      </c>
      <c r="I649" s="68" t="str">
        <f>_xlfn.IFNA(VLOOKUP($H649,[1]Répertoire!$A$2:$G$104,2,FALSE),"")</f>
        <v xml:space="preserve">Notre-Dame Enclos             </v>
      </c>
      <c r="J649" s="68" t="str">
        <f>_xlfn.IFNA(VLOOKUP($H649,[1]Répertoire!$A$2:$G$104,6,FALSE),"")</f>
        <v xml:space="preserve">ST OMER                   </v>
      </c>
      <c r="K649" s="68" t="str">
        <f>_xlfn.IFNA(VLOOKUP($H649,[1]Répertoire!$A$2:$G$104,7,FALSE),"")</f>
        <v>ce.0622584X@ac-lille.fr</v>
      </c>
      <c r="L649" s="69" t="s">
        <v>9</v>
      </c>
      <c r="M649" s="69" t="s">
        <v>57</v>
      </c>
      <c r="N649" s="69" t="e">
        <f t="shared" si="54"/>
        <v>#VALUE!</v>
      </c>
      <c r="O649" s="70">
        <f t="shared" ca="1" si="55"/>
        <v>0</v>
      </c>
      <c r="P649" s="71" t="str">
        <f t="shared" ca="1" si="56"/>
        <v>-</v>
      </c>
      <c r="Q649" s="71"/>
      <c r="R649" s="72" t="str">
        <f t="shared" si="57"/>
        <v>_03.jj-08.jj_2584X_Just</v>
      </c>
      <c r="S649" s="73">
        <v>45736</v>
      </c>
      <c r="T649" s="74"/>
      <c r="U649" s="75"/>
      <c r="V649" s="75"/>
      <c r="W649" s="63"/>
      <c r="X649" s="63"/>
      <c r="Y649" s="63"/>
      <c r="Z649" s="63"/>
      <c r="AA649" s="63"/>
      <c r="AB649" s="63"/>
      <c r="AC649" s="63"/>
      <c r="AD649" s="63"/>
      <c r="AE649" s="63"/>
      <c r="AF649" s="63"/>
      <c r="AG649" s="63"/>
    </row>
    <row r="650" spans="1:33" x14ac:dyDescent="0.25">
      <c r="A650" s="62"/>
      <c r="B650" s="63" t="s">
        <v>32</v>
      </c>
      <c r="C650" s="63"/>
      <c r="D650" s="64" t="s">
        <v>720</v>
      </c>
      <c r="E650" s="65">
        <v>630</v>
      </c>
      <c r="F650" s="66">
        <v>45012</v>
      </c>
      <c r="G650" s="66">
        <v>45169</v>
      </c>
      <c r="H650" s="67" t="s">
        <v>40</v>
      </c>
      <c r="I650" s="68" t="str">
        <f>_xlfn.IFNA(VLOOKUP($H650,[1]Répertoire!$A$2:$G$104,2,FALSE),"")</f>
        <v xml:space="preserve">Notre-Dame Enclos             </v>
      </c>
      <c r="J650" s="68" t="str">
        <f>_xlfn.IFNA(VLOOKUP($H650,[1]Répertoire!$A$2:$G$104,6,FALSE),"")</f>
        <v xml:space="preserve">ST OMER                   </v>
      </c>
      <c r="K650" s="68" t="str">
        <f>_xlfn.IFNA(VLOOKUP($H650,[1]Répertoire!$A$2:$G$104,7,FALSE),"")</f>
        <v>ce.0622584X@ac-lille.fr</v>
      </c>
      <c r="L650" s="69" t="s">
        <v>9</v>
      </c>
      <c r="M650" s="69" t="s">
        <v>57</v>
      </c>
      <c r="N650" s="69" t="e">
        <f t="shared" si="54"/>
        <v>#VALUE!</v>
      </c>
      <c r="O650" s="70">
        <f t="shared" ca="1" si="55"/>
        <v>0</v>
      </c>
      <c r="P650" s="71" t="str">
        <f t="shared" ca="1" si="56"/>
        <v>-</v>
      </c>
      <c r="Q650" s="71"/>
      <c r="R650" s="72" t="str">
        <f t="shared" si="57"/>
        <v>_03.jj-08.jj_2584X_Just1</v>
      </c>
      <c r="S650" s="73">
        <v>45737</v>
      </c>
      <c r="T650" s="74"/>
      <c r="U650" s="75"/>
      <c r="V650" s="75"/>
      <c r="W650" s="63"/>
      <c r="X650" s="63"/>
      <c r="Y650" s="63"/>
      <c r="Z650" s="63"/>
      <c r="AA650" s="63"/>
      <c r="AB650" s="63"/>
      <c r="AC650" s="63"/>
      <c r="AD650" s="63"/>
      <c r="AE650" s="63"/>
      <c r="AF650" s="63"/>
      <c r="AG650" s="63"/>
    </row>
    <row r="651" spans="1:33" x14ac:dyDescent="0.25">
      <c r="A651" s="62"/>
      <c r="B651" s="63" t="s">
        <v>32</v>
      </c>
      <c r="C651" s="63"/>
      <c r="D651" s="64" t="s">
        <v>721</v>
      </c>
      <c r="E651" s="65">
        <v>631</v>
      </c>
      <c r="F651" s="66">
        <v>45012</v>
      </c>
      <c r="G651" s="66">
        <v>45169</v>
      </c>
      <c r="H651" s="67" t="s">
        <v>40</v>
      </c>
      <c r="I651" s="68" t="str">
        <f>_xlfn.IFNA(VLOOKUP($H651,[1]Répertoire!$A$2:$G$104,2,FALSE),"")</f>
        <v xml:space="preserve">Notre-Dame Enclos             </v>
      </c>
      <c r="J651" s="68" t="str">
        <f>_xlfn.IFNA(VLOOKUP($H651,[1]Répertoire!$A$2:$G$104,6,FALSE),"")</f>
        <v xml:space="preserve">ST OMER                   </v>
      </c>
      <c r="K651" s="68" t="str">
        <f>_xlfn.IFNA(VLOOKUP($H651,[1]Répertoire!$A$2:$G$104,7,FALSE),"")</f>
        <v>ce.0622584X@ac-lille.fr</v>
      </c>
      <c r="L651" s="69" t="s">
        <v>9</v>
      </c>
      <c r="M651" s="69" t="s">
        <v>57</v>
      </c>
      <c r="N651" s="69" t="e">
        <f t="shared" si="54"/>
        <v>#VALUE!</v>
      </c>
      <c r="O651" s="70">
        <f t="shared" ca="1" si="55"/>
        <v>0</v>
      </c>
      <c r="P651" s="71" t="str">
        <f t="shared" ca="1" si="56"/>
        <v>-</v>
      </c>
      <c r="Q651" s="71"/>
      <c r="R651" s="72" t="str">
        <f t="shared" si="57"/>
        <v>_03.jj-08.jj_2584X_Just</v>
      </c>
      <c r="S651" s="73">
        <v>45738</v>
      </c>
      <c r="T651" s="74"/>
      <c r="U651" s="75"/>
      <c r="V651" s="75"/>
      <c r="W651" s="63"/>
      <c r="X651" s="63"/>
      <c r="Y651" s="63"/>
      <c r="Z651" s="63"/>
      <c r="AA651" s="63"/>
      <c r="AB651" s="63"/>
      <c r="AC651" s="63"/>
      <c r="AD651" s="63"/>
      <c r="AE651" s="63"/>
      <c r="AF651" s="63"/>
      <c r="AG651" s="63"/>
    </row>
    <row r="652" spans="1:33" x14ac:dyDescent="0.25">
      <c r="A652" s="62"/>
      <c r="B652" s="63" t="s">
        <v>32</v>
      </c>
      <c r="C652" s="63"/>
      <c r="D652" s="64" t="s">
        <v>722</v>
      </c>
      <c r="E652" s="65">
        <v>632</v>
      </c>
      <c r="F652" s="66">
        <v>45012</v>
      </c>
      <c r="G652" s="66">
        <v>45169</v>
      </c>
      <c r="H652" s="67" t="s">
        <v>40</v>
      </c>
      <c r="I652" s="68" t="str">
        <f>_xlfn.IFNA(VLOOKUP($H652,[1]Répertoire!$A$2:$G$104,2,FALSE),"")</f>
        <v xml:space="preserve">Notre-Dame Enclos             </v>
      </c>
      <c r="J652" s="68" t="str">
        <f>_xlfn.IFNA(VLOOKUP($H652,[1]Répertoire!$A$2:$G$104,6,FALSE),"")</f>
        <v xml:space="preserve">ST OMER                   </v>
      </c>
      <c r="K652" s="68" t="str">
        <f>_xlfn.IFNA(VLOOKUP($H652,[1]Répertoire!$A$2:$G$104,7,FALSE),"")</f>
        <v>ce.0622584X@ac-lille.fr</v>
      </c>
      <c r="L652" s="69" t="s">
        <v>9</v>
      </c>
      <c r="M652" s="69" t="s">
        <v>57</v>
      </c>
      <c r="N652" s="69" t="e">
        <f t="shared" si="54"/>
        <v>#VALUE!</v>
      </c>
      <c r="O652" s="70">
        <f t="shared" ca="1" si="55"/>
        <v>0</v>
      </c>
      <c r="P652" s="71" t="str">
        <f t="shared" ca="1" si="56"/>
        <v>-</v>
      </c>
      <c r="Q652" s="71"/>
      <c r="R652" s="72" t="str">
        <f t="shared" si="57"/>
        <v>_03.jj-08.jj_2584X_Just1</v>
      </c>
      <c r="S652" s="73">
        <v>45739</v>
      </c>
      <c r="T652" s="74"/>
      <c r="U652" s="75"/>
      <c r="V652" s="75"/>
      <c r="W652" s="63"/>
      <c r="X652" s="63"/>
      <c r="Y652" s="63"/>
      <c r="Z652" s="63"/>
      <c r="AA652" s="63"/>
      <c r="AB652" s="63"/>
      <c r="AC652" s="63"/>
      <c r="AD652" s="63"/>
      <c r="AE652" s="63"/>
      <c r="AF652" s="63"/>
      <c r="AG652" s="63"/>
    </row>
    <row r="653" spans="1:33" x14ac:dyDescent="0.25">
      <c r="A653" s="62"/>
      <c r="B653" s="63" t="s">
        <v>32</v>
      </c>
      <c r="C653" s="63"/>
      <c r="D653" s="64" t="s">
        <v>723</v>
      </c>
      <c r="E653" s="65">
        <v>633</v>
      </c>
      <c r="F653" s="66">
        <v>45012</v>
      </c>
      <c r="G653" s="66">
        <v>45169</v>
      </c>
      <c r="H653" s="67" t="s">
        <v>40</v>
      </c>
      <c r="I653" s="68" t="str">
        <f>_xlfn.IFNA(VLOOKUP($H653,[1]Répertoire!$A$2:$G$104,2,FALSE),"")</f>
        <v xml:space="preserve">Notre-Dame Enclos             </v>
      </c>
      <c r="J653" s="68" t="str">
        <f>_xlfn.IFNA(VLOOKUP($H653,[1]Répertoire!$A$2:$G$104,6,FALSE),"")</f>
        <v xml:space="preserve">ST OMER                   </v>
      </c>
      <c r="K653" s="68" t="str">
        <f>_xlfn.IFNA(VLOOKUP($H653,[1]Répertoire!$A$2:$G$104,7,FALSE),"")</f>
        <v>ce.0622584X@ac-lille.fr</v>
      </c>
      <c r="L653" s="69" t="s">
        <v>9</v>
      </c>
      <c r="M653" s="69" t="s">
        <v>57</v>
      </c>
      <c r="N653" s="69" t="e">
        <f t="shared" si="54"/>
        <v>#VALUE!</v>
      </c>
      <c r="O653" s="70">
        <f t="shared" ca="1" si="55"/>
        <v>1</v>
      </c>
      <c r="P653" s="71" t="str">
        <f t="shared" ca="1" si="56"/>
        <v>-</v>
      </c>
      <c r="Q653" s="71"/>
      <c r="R653" s="72" t="str">
        <f t="shared" si="57"/>
        <v>_03.jj-08.jj_2584X_Just</v>
      </c>
      <c r="S653" s="73">
        <v>45740</v>
      </c>
      <c r="T653" s="74"/>
      <c r="U653" s="75"/>
      <c r="V653" s="75"/>
      <c r="W653" s="63"/>
      <c r="X653" s="63"/>
      <c r="Y653" s="63"/>
      <c r="Z653" s="63"/>
      <c r="AA653" s="63"/>
      <c r="AB653" s="63"/>
      <c r="AC653" s="63"/>
      <c r="AD653" s="63"/>
      <c r="AE653" s="63"/>
      <c r="AF653" s="63"/>
      <c r="AG653" s="63"/>
    </row>
  </sheetData>
  <autoFilter ref="A2:AR21" xr:uid="{00000000-0009-0000-0000-000000000000}"/>
  <mergeCells count="1">
    <mergeCell ref="A1:C1"/>
  </mergeCells>
  <conditionalFormatting sqref="A3:A653">
    <cfRule type="expression" dxfId="53" priority="29">
      <formula>$A3=""</formula>
    </cfRule>
    <cfRule type="expression" dxfId="52" priority="30">
      <formula>"&lt;=$AG$1"</formula>
    </cfRule>
    <cfRule type="expression" dxfId="51" priority="31">
      <formula>"&gt;$AG$1"</formula>
    </cfRule>
  </conditionalFormatting>
  <conditionalFormatting sqref="Q3:Q653">
    <cfRule type="containsText" dxfId="50" priority="10" operator="containsText" text="1">
      <formula>NOT(ISERROR(SEARCH("1",Q3)))</formula>
    </cfRule>
  </conditionalFormatting>
  <conditionalFormatting sqref="T3:T653">
    <cfRule type="expression" dxfId="49" priority="49">
      <formula>#REF!="P"</formula>
    </cfRule>
    <cfRule type="expression" dxfId="48" priority="50">
      <formula>#REF!="O"</formula>
    </cfRule>
    <cfRule type="expression" dxfId="47" priority="51">
      <formula>#REF!="¤"</formula>
    </cfRule>
    <cfRule type="expression" dxfId="46" priority="52">
      <formula>#REF!="-"</formula>
    </cfRule>
  </conditionalFormatting>
  <conditionalFormatting sqref="P3:T653 E3:N653">
    <cfRule type="expression" dxfId="45" priority="45">
      <formula>$AH3="Fait"</formula>
    </cfRule>
  </conditionalFormatting>
  <conditionalFormatting sqref="A1 S1 AK1:AL1">
    <cfRule type="expression" dxfId="44" priority="7">
      <formula>$A$1="Acomptes"</formula>
    </cfRule>
  </conditionalFormatting>
  <conditionalFormatting sqref="S1 AH1:AJ1 A1:J1 W1:X1">
    <cfRule type="expression" dxfId="43" priority="6">
      <formula>$A$1="IFCD"</formula>
    </cfRule>
  </conditionalFormatting>
  <conditionalFormatting sqref="A1 D1:V1 AH1:AL1">
    <cfRule type="expression" dxfId="42" priority="9">
      <formula>$A$1="Contrats"</formula>
    </cfRule>
  </conditionalFormatting>
  <conditionalFormatting sqref="A1:D1 W1:AG1">
    <cfRule type="expression" dxfId="41" priority="8">
      <formula>$A$1="Coordonnées"</formula>
    </cfRule>
  </conditionalFormatting>
  <conditionalFormatting sqref="T3:V653">
    <cfRule type="cellIs" dxfId="40" priority="48" operator="greaterThan">
      <formula>0</formula>
    </cfRule>
  </conditionalFormatting>
  <conditionalFormatting sqref="S3:S653">
    <cfRule type="expression" dxfId="39" priority="3346">
      <formula>$O3=1</formula>
    </cfRule>
    <cfRule type="expression" dxfId="38" priority="3347">
      <formula>LEN(TRIM(S3))=0</formula>
    </cfRule>
  </conditionalFormatting>
  <conditionalFormatting sqref="P3:R653 E3:N653">
    <cfRule type="expression" dxfId="37" priority="3349">
      <formula>$Q3="Attente"</formula>
    </cfRule>
    <cfRule type="expression" dxfId="36" priority="3350">
      <formula>$P3="Prol. ?"</formula>
    </cfRule>
    <cfRule type="expression" dxfId="35" priority="3351">
      <formula>$AH3="Parallèle"</formula>
    </cfRule>
    <cfRule type="expression" dxfId="34" priority="3352">
      <formula>$AH3="Prolongation"</formula>
    </cfRule>
    <cfRule type="expression" dxfId="33" priority="3353">
      <formula>$AH3="A faire"</formula>
    </cfRule>
  </conditionalFormatting>
  <conditionalFormatting sqref="E9:E10 E12 E7 E3:E5 E20:E653">
    <cfRule type="expression" dxfId="32" priority="3364">
      <formula>AND(C3=C2,E3=E2)</formula>
    </cfRule>
    <cfRule type="expression" dxfId="31" priority="3365">
      <formula>C3&lt;&gt;C2</formula>
    </cfRule>
    <cfRule type="expression" dxfId="30" priority="3366">
      <formula>AND(C3=C2,E3&lt;&gt;E2)</formula>
    </cfRule>
  </conditionalFormatting>
  <conditionalFormatting sqref="E19">
    <cfRule type="expression" dxfId="29" priority="3376">
      <formula>AND(C19=C13,E19=E13)</formula>
    </cfRule>
    <cfRule type="expression" dxfId="28" priority="3377">
      <formula>C19&lt;&gt;C13</formula>
    </cfRule>
    <cfRule type="expression" dxfId="27" priority="3378">
      <formula>AND(C19=C13,E19&lt;&gt;E13)</formula>
    </cfRule>
  </conditionalFormatting>
  <conditionalFormatting sqref="E8 E13:E14 E11 E6">
    <cfRule type="expression" dxfId="26" priority="3379">
      <formula>AND(C6=C4,E6=E4)</formula>
    </cfRule>
    <cfRule type="expression" dxfId="25" priority="3380">
      <formula>C6&lt;&gt;C4</formula>
    </cfRule>
    <cfRule type="expression" dxfId="24" priority="3381">
      <formula>AND(C6=C4,E6&lt;&gt;E4)</formula>
    </cfRule>
  </conditionalFormatting>
  <conditionalFormatting sqref="E18">
    <cfRule type="expression" dxfId="23" priority="3388">
      <formula>AND(C18=C13,E18=E13)</formula>
    </cfRule>
    <cfRule type="expression" dxfId="22" priority="3389">
      <formula>C18&lt;&gt;C13</formula>
    </cfRule>
    <cfRule type="expression" dxfId="21" priority="3390">
      <formula>AND(C18=C13,E18&lt;&gt;E13)</formula>
    </cfRule>
  </conditionalFormatting>
  <conditionalFormatting sqref="E17">
    <cfRule type="expression" dxfId="20" priority="3394">
      <formula>AND(C17=C13,E17=E13)</formula>
    </cfRule>
    <cfRule type="expression" dxfId="19" priority="3395">
      <formula>C17&lt;&gt;C13</formula>
    </cfRule>
    <cfRule type="expression" dxfId="18" priority="3396">
      <formula>AND(C17=C13,E17&lt;&gt;E13)</formula>
    </cfRule>
  </conditionalFormatting>
  <conditionalFormatting sqref="E15:E16">
    <cfRule type="expression" dxfId="17" priority="3400">
      <formula>AND(C15=C12,E15=E12)</formula>
    </cfRule>
    <cfRule type="expression" dxfId="16" priority="3401">
      <formula>C15&lt;&gt;C12</formula>
    </cfRule>
    <cfRule type="expression" dxfId="15" priority="3402">
      <formula>AND(C15=C12,E15&lt;&gt;E12)</formula>
    </cfRule>
  </conditionalFormatting>
  <conditionalFormatting sqref="A3:AL21 A22:AG653">
    <cfRule type="expression" dxfId="14" priority="1">
      <formula>IF($B3="",0,1)=1</formula>
    </cfRule>
  </conditionalFormatting>
  <dataValidations count="2">
    <dataValidation type="date" allowBlank="1" showInputMessage="1" showErrorMessage="1" sqref="A3:A653" xr:uid="{00000000-0002-0000-0000-000000000000}">
      <formula1>44805</formula1>
      <formula2>48458</formula2>
    </dataValidation>
    <dataValidation type="list" allowBlank="1" showInputMessage="1" showErrorMessage="1" sqref="B3:B653" xr:uid="{00000000-0002-0000-0000-000001000000}">
      <formula1>$AP$2:$AQ$2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7" operator="between" id="{201FCE5B-C3C5-4E34-97BE-41B2A3995F9D}">
            <xm:f>Légende!$G$2</xm:f>
            <xm:f>Légende!$G$13</xm:f>
            <x14:dxf>
              <font>
                <b/>
                <i val="0"/>
              </font>
              <fill>
                <patternFill>
                  <bgColor rgb="FFC4D79B"/>
                </patternFill>
              </fill>
            </x14:dxf>
          </x14:cfRule>
          <xm:sqref>S3:S653</xm:sqref>
        </x14:conditionalFormatting>
        <x14:conditionalFormatting xmlns:xm="http://schemas.microsoft.com/office/excel/2006/main">
          <x14:cfRule type="cellIs" priority="28" operator="lessThan" id="{3C4B1C2F-337C-404E-937D-7DD32A9A085D}">
            <xm:f>Légende!$A$1</xm:f>
            <x14:dxf>
              <font>
                <b val="0"/>
                <i val="0"/>
                <strike/>
                <color theme="5" tint="-0.499984740745262"/>
              </font>
              <fill>
                <patternFill>
                  <bgColor theme="5" tint="0.59996337778862885"/>
                </patternFill>
              </fill>
            </x14:dxf>
          </x14:cfRule>
          <xm:sqref>G3:G653</xm:sqref>
        </x14:conditionalFormatting>
        <x14:conditionalFormatting xmlns:xm="http://schemas.microsoft.com/office/excel/2006/main">
          <x14:cfRule type="expression" priority="2" id="{632AC345-4C53-48D3-AF46-EB0E6D37180B}">
            <xm:f>$A$1=Légende!$J$6</xm:f>
            <x14:dxf>
              <font>
                <b/>
                <i val="0"/>
                <color theme="7" tint="0.79998168889431442"/>
              </font>
              <fill>
                <patternFill>
                  <bgColor theme="7" tint="-0.24994659260841701"/>
                </patternFill>
              </fill>
            </x14:dxf>
          </x14:cfRule>
          <x14:cfRule type="expression" priority="3" id="{7DA88E81-347D-48C5-83AD-97F28B0FC5C3}">
            <xm:f>$A$1=Légende!$J$5</xm:f>
            <x14:dxf>
              <font>
                <b/>
                <i val="0"/>
                <color theme="8" tint="0.59996337778862885"/>
              </font>
              <fill>
                <patternFill>
                  <bgColor theme="8" tint="-0.499984740745262"/>
                </patternFill>
              </fill>
            </x14:dxf>
          </x14:cfRule>
          <x14:cfRule type="expression" priority="4" id="{A529D5C7-DC84-452F-94F3-14685922F0C1}">
            <xm:f>$A$1=Légende!$J$3</xm:f>
            <x14:dxf>
              <font>
                <b/>
                <i val="0"/>
                <color theme="9" tint="0.59996337778862885"/>
              </font>
              <fill>
                <patternFill>
                  <bgColor theme="9" tint="-0.499984740745262"/>
                </patternFill>
              </fill>
            </x14:dxf>
          </x14:cfRule>
          <x14:cfRule type="expression" priority="5" id="{9F81F673-923F-449F-BC00-5B3E7619E661}">
            <xm:f>$A$1=Légende!$J$4</xm:f>
            <x14:dxf>
              <font>
                <b/>
                <i val="0"/>
                <color rgb="FFE0FFC1"/>
              </font>
              <fill>
                <patternFill>
                  <bgColor rgb="FF336600"/>
                </patternFill>
              </fill>
            </x14:dxf>
          </x14:cfRule>
          <xm:sqref>A2:AR2</xm:sqref>
        </x14:conditionalFormatting>
        <x14:conditionalFormatting xmlns:xm="http://schemas.microsoft.com/office/excel/2006/main">
          <x14:cfRule type="expression" priority="3363" id="{E6C2C40D-0D99-4F8E-B55B-5D1E8723C55B}">
            <xm:f>$AJ3=Légende!$B$24</xm:f>
            <x14:dxf>
              <font>
                <b/>
                <i/>
                <color theme="8" tint="-0.499984740745262"/>
              </font>
              <fill>
                <patternFill patternType="none">
                  <bgColor auto="1"/>
                </patternFill>
              </fill>
            </x14:dxf>
          </x14:cfRule>
          <xm:sqref>B3:D653 W3:AG653</xm:sqref>
        </x14:conditionalFormatting>
        <x14:conditionalFormatting xmlns:xm="http://schemas.microsoft.com/office/excel/2006/main">
          <x14:cfRule type="expression" priority="3361" id="{F99735D6-F32B-4A9E-96B0-FB0F2FF84C44}">
            <xm:f>$D3=Légende!$A$5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3360" id="{3C722435-57E2-449B-9EF6-7DDCD091273A}">
            <xm:f>$D3=Légende!$A$3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3359" id="{E7753245-BCFD-4EC7-9CD1-4812D735EABB}">
            <xm:f>$AK3=Légende!$C$26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3323" id="{6B1DAE35-BB47-4F2A-A754-1FBBD0DB75FA}">
            <xm:f>$AK3=Légende!$B$26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3362" id="{043F4B09-7C81-4C3C-BE65-5FDBD9CDD4D9}">
            <xm:f>$D3=Légende!$A$4</xm:f>
            <x14:dxf>
              <fill>
                <patternFill>
                  <bgColor rgb="FFFFFFCC"/>
                </patternFill>
              </fill>
            </x14:dxf>
          </x14:cfRule>
          <xm:sqref>B3:D653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2000000}">
          <x14:formula1>
            <xm:f>Légende!$G$2:$G$15</xm:f>
          </x14:formula1>
          <xm:sqref>S3:S653</xm:sqref>
        </x14:dataValidation>
        <x14:dataValidation type="list" allowBlank="1" showInputMessage="1" showErrorMessage="1" xr:uid="{00000000-0002-0000-0000-000003000000}">
          <x14:formula1>
            <xm:f>Légende!$D$2:$D$16</xm:f>
          </x14:formula1>
          <xm:sqref>L3:L653</xm:sqref>
        </x14:dataValidation>
        <x14:dataValidation type="list" allowBlank="1" showInputMessage="1" showErrorMessage="1" xr:uid="{00000000-0002-0000-0000-000004000000}">
          <x14:formula1>
            <xm:f>Légende!$A$3:$A$5</xm:f>
          </x14:formula1>
          <xm:sqref>D3:D653</xm:sqref>
        </x14:dataValidation>
        <x14:dataValidation type="list" allowBlank="1" showInputMessage="1" showErrorMessage="1" xr:uid="{00000000-0002-0000-0000-000005000000}">
          <x14:formula1>
            <xm:f>Légende!$L$2:$L$3</xm:f>
          </x14:formula1>
          <xm:sqref>Q3:Q653</xm:sqref>
        </x14:dataValidation>
        <x14:dataValidation type="list" allowBlank="1" showInputMessage="1" showErrorMessage="1" xr:uid="{00000000-0002-0000-0000-000006000000}">
          <x14:formula1>
            <xm:f>Légende!$N$3:$N$8</xm:f>
          </x14:formula1>
          <xm:sqref>AK3:AK21</xm:sqref>
        </x14:dataValidation>
        <x14:dataValidation type="list" allowBlank="1" showInputMessage="1" showErrorMessage="1" xr:uid="{00000000-0002-0000-0000-000007000000}">
          <x14:formula1>
            <xm:f>Légende!$J$3:$J$6</xm:f>
          </x14:formula1>
          <xm:sqref>A1:C1 W1:X1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0"/>
  <sheetViews>
    <sheetView workbookViewId="0">
      <selection activeCell="N10" sqref="N10"/>
    </sheetView>
  </sheetViews>
  <sheetFormatPr baseColWidth="10" defaultRowHeight="15" x14ac:dyDescent="0.25"/>
  <cols>
    <col min="1" max="1" width="14.140625" customWidth="1"/>
    <col min="4" max="4" width="26.28515625" customWidth="1"/>
    <col min="5" max="5" width="5.7109375" customWidth="1"/>
    <col min="6" max="6" width="1.7109375" customWidth="1"/>
    <col min="7" max="7" width="14" customWidth="1"/>
    <col min="8" max="8" width="5" customWidth="1"/>
  </cols>
  <sheetData>
    <row r="1" spans="1:14" ht="15.75" x14ac:dyDescent="0.25">
      <c r="A1" s="16">
        <f ca="1">TODAY()</f>
        <v>45163</v>
      </c>
      <c r="B1" s="1" t="s">
        <v>49</v>
      </c>
      <c r="C1" s="1"/>
      <c r="D1" s="26" t="s">
        <v>52</v>
      </c>
      <c r="E1" s="25">
        <f ca="1">IF(MONTH(A1)&gt;8,YEAR(A1),YEAR(A1)-1)</f>
        <v>2022</v>
      </c>
      <c r="F1" s="25" t="s">
        <v>53</v>
      </c>
      <c r="G1" s="24">
        <f ca="1">E1+1</f>
        <v>2023</v>
      </c>
    </row>
    <row r="2" spans="1:14" ht="18" x14ac:dyDescent="0.3">
      <c r="A2" s="88" t="s">
        <v>24</v>
      </c>
      <c r="B2" s="89"/>
      <c r="C2" s="2"/>
      <c r="D2" s="3" t="s">
        <v>25</v>
      </c>
      <c r="G2" s="13">
        <f ca="1">DATE($E$1,H2,1)</f>
        <v>44835</v>
      </c>
      <c r="H2">
        <v>10</v>
      </c>
      <c r="L2" t="s">
        <v>36</v>
      </c>
    </row>
    <row r="3" spans="1:14" ht="16.5" x14ac:dyDescent="0.3">
      <c r="A3" s="4">
        <v>999</v>
      </c>
      <c r="B3" s="3" t="s">
        <v>14</v>
      </c>
      <c r="C3" s="2"/>
      <c r="D3" s="3" t="s">
        <v>9</v>
      </c>
      <c r="G3" s="13">
        <f t="shared" ref="G3:G4" ca="1" si="0">DATE($E$1,H3,1)</f>
        <v>44866</v>
      </c>
      <c r="H3">
        <v>11</v>
      </c>
      <c r="J3" t="s">
        <v>68</v>
      </c>
      <c r="L3" t="s">
        <v>66</v>
      </c>
      <c r="N3" t="s">
        <v>77</v>
      </c>
    </row>
    <row r="4" spans="1:14" ht="16.5" x14ac:dyDescent="0.3">
      <c r="A4" s="3" t="s">
        <v>3</v>
      </c>
      <c r="B4" s="3" t="s">
        <v>15</v>
      </c>
      <c r="C4" s="2"/>
      <c r="D4" s="3" t="s">
        <v>5</v>
      </c>
      <c r="G4" s="13">
        <f t="shared" ca="1" si="0"/>
        <v>44896</v>
      </c>
      <c r="H4">
        <v>12</v>
      </c>
      <c r="J4" t="s">
        <v>69</v>
      </c>
      <c r="N4" t="s">
        <v>78</v>
      </c>
    </row>
    <row r="5" spans="1:14" ht="16.5" x14ac:dyDescent="0.3">
      <c r="A5" s="3" t="s">
        <v>4</v>
      </c>
      <c r="B5" s="3" t="s">
        <v>16</v>
      </c>
      <c r="C5" s="2"/>
      <c r="D5" s="3" t="s">
        <v>13</v>
      </c>
      <c r="G5" s="13">
        <f ca="1">DATE($G$1,H5,1)</f>
        <v>44927</v>
      </c>
      <c r="H5">
        <v>1</v>
      </c>
      <c r="J5" t="s">
        <v>67</v>
      </c>
      <c r="N5" t="s">
        <v>79</v>
      </c>
    </row>
    <row r="6" spans="1:14" ht="16.5" x14ac:dyDescent="0.3">
      <c r="A6" s="2"/>
      <c r="B6" s="2"/>
      <c r="C6" s="2"/>
      <c r="D6" s="3" t="s">
        <v>6</v>
      </c>
      <c r="G6" s="13">
        <f t="shared" ref="G6:G13" ca="1" si="1">DATE($G$1,H6,1)</f>
        <v>44958</v>
      </c>
      <c r="H6">
        <v>2</v>
      </c>
      <c r="J6" t="s">
        <v>51</v>
      </c>
      <c r="N6" t="s">
        <v>80</v>
      </c>
    </row>
    <row r="7" spans="1:14" ht="16.5" x14ac:dyDescent="0.3">
      <c r="A7" s="2"/>
      <c r="B7" s="2"/>
      <c r="C7" s="2"/>
      <c r="D7" s="3" t="s">
        <v>17</v>
      </c>
      <c r="G7" s="13">
        <f t="shared" ca="1" si="1"/>
        <v>44986</v>
      </c>
      <c r="H7">
        <v>3</v>
      </c>
      <c r="N7" t="s">
        <v>81</v>
      </c>
    </row>
    <row r="8" spans="1:14" ht="16.5" x14ac:dyDescent="0.3">
      <c r="A8" s="2"/>
      <c r="B8" s="2"/>
      <c r="C8" s="2"/>
      <c r="D8" s="3" t="s">
        <v>18</v>
      </c>
      <c r="G8" s="13">
        <f t="shared" ca="1" si="1"/>
        <v>45017</v>
      </c>
      <c r="H8">
        <v>4</v>
      </c>
      <c r="N8" t="s">
        <v>82</v>
      </c>
    </row>
    <row r="9" spans="1:14" ht="16.5" x14ac:dyDescent="0.3">
      <c r="C9" s="2"/>
      <c r="D9" s="3" t="s">
        <v>7</v>
      </c>
      <c r="G9" s="13">
        <f t="shared" ca="1" si="1"/>
        <v>45047</v>
      </c>
      <c r="H9">
        <v>5</v>
      </c>
    </row>
    <row r="10" spans="1:14" ht="16.5" x14ac:dyDescent="0.3">
      <c r="C10" s="2"/>
      <c r="D10" s="3" t="s">
        <v>8</v>
      </c>
      <c r="G10" s="13">
        <f t="shared" ca="1" si="1"/>
        <v>45078</v>
      </c>
      <c r="H10">
        <v>6</v>
      </c>
    </row>
    <row r="11" spans="1:14" ht="16.5" x14ac:dyDescent="0.3">
      <c r="C11" s="2"/>
      <c r="D11" s="3" t="s">
        <v>19</v>
      </c>
      <c r="G11" s="13">
        <f t="shared" ca="1" si="1"/>
        <v>45108</v>
      </c>
      <c r="H11">
        <v>7</v>
      </c>
    </row>
    <row r="12" spans="1:14" ht="16.5" x14ac:dyDescent="0.3">
      <c r="C12" s="2"/>
      <c r="D12" s="3" t="s">
        <v>20</v>
      </c>
      <c r="G12" s="13">
        <f t="shared" ca="1" si="1"/>
        <v>45139</v>
      </c>
      <c r="H12">
        <v>8</v>
      </c>
    </row>
    <row r="13" spans="1:14" ht="16.5" x14ac:dyDescent="0.3">
      <c r="C13" s="2"/>
      <c r="D13" s="3" t="s">
        <v>21</v>
      </c>
      <c r="G13" s="13">
        <f t="shared" ca="1" si="1"/>
        <v>45170</v>
      </c>
      <c r="H13">
        <v>9</v>
      </c>
    </row>
    <row r="14" spans="1:14" ht="16.5" x14ac:dyDescent="0.3">
      <c r="C14" s="2"/>
      <c r="D14" s="3" t="s">
        <v>22</v>
      </c>
      <c r="G14" s="23" t="s">
        <v>37</v>
      </c>
    </row>
    <row r="15" spans="1:14" ht="16.5" x14ac:dyDescent="0.3">
      <c r="D15" s="3" t="s">
        <v>27</v>
      </c>
    </row>
    <row r="16" spans="1:14" ht="16.5" x14ac:dyDescent="0.3">
      <c r="D16" s="3" t="s">
        <v>38</v>
      </c>
    </row>
    <row r="20" spans="1:3" ht="21" x14ac:dyDescent="0.25">
      <c r="A20" s="10"/>
      <c r="B20" s="5" t="s">
        <v>16</v>
      </c>
    </row>
    <row r="22" spans="1:3" ht="21" x14ac:dyDescent="0.25">
      <c r="A22" s="9"/>
      <c r="B22" s="5" t="s">
        <v>23</v>
      </c>
    </row>
    <row r="24" spans="1:3" x14ac:dyDescent="0.25">
      <c r="A24" s="8"/>
      <c r="B24" s="17" t="s">
        <v>47</v>
      </c>
    </row>
    <row r="26" spans="1:3" x14ac:dyDescent="0.25">
      <c r="A26" s="14"/>
      <c r="B26" s="6" t="s">
        <v>45</v>
      </c>
      <c r="C26" s="15" t="s">
        <v>46</v>
      </c>
    </row>
    <row r="28" spans="1:3" ht="15.75" x14ac:dyDescent="0.25">
      <c r="A28" s="11"/>
      <c r="B28" s="7" t="s">
        <v>26</v>
      </c>
    </row>
    <row r="30" spans="1:3" x14ac:dyDescent="0.25">
      <c r="A30" s="12"/>
      <c r="B30" s="6" t="s">
        <v>28</v>
      </c>
    </row>
  </sheetData>
  <mergeCells count="1">
    <mergeCell ref="A2:B2"/>
  </mergeCells>
  <conditionalFormatting sqref="G14">
    <cfRule type="expression" dxfId="1" priority="1">
      <formula>$AA14="¤"</formula>
    </cfRule>
  </conditionalFormatting>
  <conditionalFormatting sqref="G2:G13">
    <cfRule type="expression" dxfId="0" priority="3226">
      <formula>$AA3="¤"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Contrats</vt:lpstr>
      <vt:lpstr>Légende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Sana-Malory</cp:lastModifiedBy>
  <cp:lastPrinted>2023-04-07T08:13:41Z</cp:lastPrinted>
  <dcterms:created xsi:type="dcterms:W3CDTF">2017-09-13T13:38:08Z</dcterms:created>
  <dcterms:modified xsi:type="dcterms:W3CDTF">2023-08-25T06:11:45Z</dcterms:modified>
</cp:coreProperties>
</file>