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nsard\Desktop\"/>
    </mc:Choice>
  </mc:AlternateContent>
  <bookViews>
    <workbookView xWindow="0" yWindow="0" windowWidth="38400" windowHeight="17835" activeTab="1"/>
  </bookViews>
  <sheets>
    <sheet name="DATA" sheetId="1" r:id="rId1"/>
    <sheet name="DATA Champlan ARR" sheetId="2" r:id="rId2"/>
  </sheets>
  <externalReferences>
    <externalReference r:id="rId3"/>
  </externalReferences>
  <definedNames>
    <definedName name="_xlnm._FilterDatabase" localSheetId="1" hidden="1">'DATA Champlan ARR'!$S$7:$X$41</definedName>
    <definedName name="BaseDeDonnees">OFFSET(DATA!#REF!,,,MATCH("ZZZ",DATA!$A:$A)-1,7)</definedName>
    <definedName name="Col_IdStn">INDEX(BaseDeDonnees,,3)</definedName>
    <definedName name="Col_Noms">INDEX(BaseDeDonnees,,1)</definedName>
    <definedName name="Col_Stn">INDEX(BaseDeDonnees,,2)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2" l="1"/>
  <c r="O6" i="2"/>
  <c r="O9" i="2" s="1"/>
  <c r="P6" i="2"/>
  <c r="P9" i="2" s="1"/>
  <c r="N9" i="2"/>
  <c r="E56" i="2"/>
  <c r="C56" i="2"/>
  <c r="E55" i="2"/>
  <c r="C55" i="2"/>
  <c r="E54" i="2"/>
  <c r="C54" i="2"/>
  <c r="E53" i="2"/>
  <c r="C53" i="2"/>
  <c r="E52" i="2"/>
  <c r="C52" i="2"/>
  <c r="E51" i="2"/>
  <c r="C51" i="2"/>
  <c r="E50" i="2"/>
  <c r="C50" i="2"/>
  <c r="E49" i="2"/>
  <c r="C49" i="2"/>
  <c r="E48" i="2"/>
  <c r="C48" i="2"/>
  <c r="E47" i="2"/>
  <c r="C47" i="2"/>
  <c r="E46" i="2"/>
  <c r="C46" i="2"/>
  <c r="E45" i="2"/>
  <c r="C45" i="2"/>
  <c r="E44" i="2"/>
  <c r="C44" i="2"/>
  <c r="E43" i="2"/>
  <c r="C43" i="2"/>
  <c r="E42" i="2"/>
  <c r="C42" i="2"/>
  <c r="E41" i="2"/>
  <c r="C41" i="2"/>
  <c r="E40" i="2"/>
  <c r="C40" i="2"/>
  <c r="E39" i="2"/>
  <c r="C39" i="2"/>
  <c r="E38" i="2"/>
  <c r="C38" i="2"/>
  <c r="E37" i="2"/>
  <c r="C37" i="2"/>
  <c r="E36" i="2"/>
  <c r="C36" i="2"/>
  <c r="E35" i="2"/>
  <c r="C35" i="2"/>
  <c r="E34" i="2"/>
  <c r="C34" i="2"/>
  <c r="E33" i="2"/>
  <c r="C33" i="2"/>
  <c r="E32" i="2"/>
  <c r="C32" i="2"/>
  <c r="E31" i="2"/>
  <c r="C31" i="2"/>
  <c r="E30" i="2"/>
  <c r="C30" i="2"/>
  <c r="E29" i="2"/>
  <c r="C29" i="2"/>
  <c r="E28" i="2"/>
  <c r="C28" i="2"/>
  <c r="E27" i="2"/>
  <c r="C27" i="2"/>
  <c r="E26" i="2"/>
  <c r="C26" i="2"/>
  <c r="E25" i="2"/>
  <c r="C25" i="2"/>
  <c r="E24" i="2"/>
  <c r="C24" i="2"/>
  <c r="E23" i="2"/>
  <c r="C23" i="2"/>
  <c r="E22" i="2"/>
  <c r="C22" i="2"/>
  <c r="E21" i="2"/>
  <c r="C21" i="2"/>
  <c r="E20" i="2"/>
  <c r="C20" i="2"/>
  <c r="E19" i="2"/>
  <c r="C19" i="2"/>
  <c r="E18" i="2"/>
  <c r="C18" i="2"/>
  <c r="E17" i="2"/>
  <c r="C17" i="2"/>
  <c r="E16" i="2"/>
  <c r="C16" i="2"/>
  <c r="E15" i="2"/>
  <c r="C15" i="2"/>
  <c r="E14" i="2"/>
  <c r="C14" i="2"/>
  <c r="E13" i="2"/>
  <c r="C13" i="2"/>
  <c r="E12" i="2"/>
  <c r="C12" i="2"/>
  <c r="E11" i="2"/>
  <c r="C11" i="2"/>
  <c r="E10" i="2"/>
  <c r="C10" i="2"/>
  <c r="E9" i="2"/>
  <c r="C9" i="2"/>
  <c r="E8" i="2"/>
  <c r="C8" i="2"/>
  <c r="E7" i="2"/>
  <c r="C7" i="2"/>
  <c r="E6" i="2"/>
  <c r="C6" i="2"/>
  <c r="B4" i="2"/>
  <c r="U8" i="2" a="1"/>
  <c r="F19" i="2" l="1"/>
  <c r="F23" i="2"/>
  <c r="F27" i="2"/>
  <c r="F31" i="2"/>
  <c r="G31" i="2" s="1"/>
  <c r="F46" i="2"/>
  <c r="G46" i="2" s="1"/>
  <c r="F12" i="2"/>
  <c r="G12" i="2" s="1"/>
  <c r="F14" i="2"/>
  <c r="G14" i="2" s="1"/>
  <c r="U8" i="2"/>
  <c r="G19" i="2"/>
  <c r="G23" i="2"/>
  <c r="G27" i="2"/>
  <c r="F11" i="2"/>
  <c r="F15" i="2"/>
  <c r="F17" i="2"/>
  <c r="F6" i="2"/>
  <c r="G6" i="2" s="1"/>
  <c r="F18" i="2"/>
  <c r="F43" i="2"/>
  <c r="F49" i="2"/>
  <c r="F50" i="2"/>
  <c r="F8" i="2"/>
  <c r="F29" i="2"/>
  <c r="F30" i="2"/>
  <c r="F32" i="2"/>
  <c r="F7" i="2"/>
  <c r="F16" i="2"/>
  <c r="F20" i="2"/>
  <c r="F22" i="2"/>
  <c r="F28" i="2"/>
  <c r="F35" i="2"/>
  <c r="F41" i="2"/>
  <c r="F42" i="2"/>
  <c r="F51" i="2"/>
  <c r="F37" i="2"/>
  <c r="F38" i="2"/>
  <c r="F47" i="2"/>
  <c r="F53" i="2"/>
  <c r="F54" i="2"/>
  <c r="F13" i="2"/>
  <c r="F25" i="2"/>
  <c r="F9" i="2"/>
  <c r="F24" i="2"/>
  <c r="F26" i="2"/>
  <c r="F33" i="2"/>
  <c r="F34" i="2"/>
  <c r="F36" i="2"/>
  <c r="F10" i="2"/>
  <c r="F21" i="2"/>
  <c r="F39" i="2"/>
  <c r="F45" i="2"/>
  <c r="F55" i="2"/>
  <c r="F40" i="2"/>
  <c r="F44" i="2"/>
  <c r="F48" i="2"/>
  <c r="F52" i="2"/>
  <c r="F56" i="2"/>
  <c r="G56" i="2" l="1"/>
  <c r="G40" i="2"/>
  <c r="G21" i="2"/>
  <c r="G33" i="2"/>
  <c r="G25" i="2"/>
  <c r="G47" i="2"/>
  <c r="G35" i="2"/>
  <c r="G16" i="2"/>
  <c r="G29" i="2"/>
  <c r="G43" i="2"/>
  <c r="G15" i="2"/>
  <c r="G44" i="2"/>
  <c r="G39" i="2"/>
  <c r="G34" i="2"/>
  <c r="G9" i="2"/>
  <c r="G53" i="2"/>
  <c r="G41" i="2"/>
  <c r="G20" i="2"/>
  <c r="G30" i="2"/>
  <c r="G49" i="2"/>
  <c r="G17" i="2"/>
  <c r="G52" i="2"/>
  <c r="G55" i="2"/>
  <c r="G10" i="2"/>
  <c r="G26" i="2"/>
  <c r="G13" i="2"/>
  <c r="G38" i="2"/>
  <c r="G51" i="2"/>
  <c r="G28" i="2"/>
  <c r="H7" i="2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G7" i="2"/>
  <c r="G8" i="2"/>
  <c r="G18" i="2"/>
  <c r="G11" i="2"/>
  <c r="G48" i="2"/>
  <c r="G45" i="2"/>
  <c r="G36" i="2"/>
  <c r="G24" i="2"/>
  <c r="G54" i="2"/>
  <c r="G37" i="2"/>
  <c r="G42" i="2"/>
  <c r="G22" i="2"/>
  <c r="G32" i="2"/>
  <c r="G50" i="2"/>
</calcChain>
</file>

<file path=xl/sharedStrings.xml><?xml version="1.0" encoding="utf-8"?>
<sst xmlns="http://schemas.openxmlformats.org/spreadsheetml/2006/main" count="1800" uniqueCount="79">
  <si>
    <t>Nom</t>
  </si>
  <si>
    <t>STATION</t>
  </si>
  <si>
    <t xml:space="preserve">Forges les Bains                                                                                    </t>
  </si>
  <si>
    <t xml:space="preserve">Limeil-Brévannes                                                                                    </t>
  </si>
  <si>
    <t xml:space="preserve">Ozoir-la-Ferrière                                                                                   </t>
  </si>
  <si>
    <t xml:space="preserve">Sucy-en-Brie                                                                                        </t>
  </si>
  <si>
    <t xml:space="preserve">Villeneuve-Le-Roi                                                                                   </t>
  </si>
  <si>
    <t xml:space="preserve">Les Ulis                                                                                            </t>
  </si>
  <si>
    <t xml:space="preserve">Champlan                                                                                            </t>
  </si>
  <si>
    <t xml:space="preserve">Villiers                                                                                            </t>
  </si>
  <si>
    <t>IDSTATION</t>
  </si>
  <si>
    <t>Total mouvements</t>
  </si>
  <si>
    <t>Moyenne arithmétique</t>
  </si>
  <si>
    <t>Moyenne énergétique</t>
  </si>
  <si>
    <t xml:space="preserve">LFPO      </t>
  </si>
  <si>
    <t>ADARR</t>
  </si>
  <si>
    <t xml:space="preserve">Niveaux ARR         </t>
  </si>
  <si>
    <t>LAmax</t>
  </si>
  <si>
    <t>Nombre</t>
  </si>
  <si>
    <t xml:space="preserve">DS ARR              </t>
  </si>
  <si>
    <t>Type</t>
  </si>
  <si>
    <t>LAmax moyen</t>
  </si>
  <si>
    <t xml:space="preserve">IL96      </t>
  </si>
  <si>
    <t xml:space="preserve">B744      </t>
  </si>
  <si>
    <t xml:space="preserve">A343      </t>
  </si>
  <si>
    <t xml:space="preserve">B77W      </t>
  </si>
  <si>
    <t xml:space="preserve">A333      </t>
  </si>
  <si>
    <t xml:space="preserve">A332      </t>
  </si>
  <si>
    <t xml:space="preserve">A306      </t>
  </si>
  <si>
    <t xml:space="preserve">B763      </t>
  </si>
  <si>
    <t xml:space="preserve">B772      </t>
  </si>
  <si>
    <t xml:space="preserve">B738      </t>
  </si>
  <si>
    <t xml:space="preserve">B752      </t>
  </si>
  <si>
    <t xml:space="preserve">A321      </t>
  </si>
  <si>
    <t xml:space="preserve">E190      </t>
  </si>
  <si>
    <t xml:space="preserve">B737      </t>
  </si>
  <si>
    <t xml:space="preserve">A345      </t>
  </si>
  <si>
    <t xml:space="preserve">CRJX      </t>
  </si>
  <si>
    <t xml:space="preserve">A320      </t>
  </si>
  <si>
    <t xml:space="preserve">RJ85      </t>
  </si>
  <si>
    <t xml:space="preserve">A319      </t>
  </si>
  <si>
    <t xml:space="preserve">CRJ7      </t>
  </si>
  <si>
    <t xml:space="preserve">C27J      </t>
  </si>
  <si>
    <t xml:space="preserve">B788      </t>
  </si>
  <si>
    <t xml:space="preserve">B736      </t>
  </si>
  <si>
    <t xml:space="preserve">E170      </t>
  </si>
  <si>
    <t xml:space="preserve">AT76      </t>
  </si>
  <si>
    <t xml:space="preserve">B463      </t>
  </si>
  <si>
    <t xml:space="preserve">B462      </t>
  </si>
  <si>
    <t xml:space="preserve">AT72      </t>
  </si>
  <si>
    <t xml:space="preserve">E145      </t>
  </si>
  <si>
    <t xml:space="preserve">E55P      </t>
  </si>
  <si>
    <t xml:space="preserve">AT45      </t>
  </si>
  <si>
    <t xml:space="preserve">AT75      </t>
  </si>
  <si>
    <t xml:space="preserve">B190      </t>
  </si>
  <si>
    <t xml:space="preserve">DH8D      </t>
  </si>
  <si>
    <t xml:space="preserve">C56X      </t>
  </si>
  <si>
    <t xml:space="preserve">E135      </t>
  </si>
  <si>
    <t xml:space="preserve">ASTR      </t>
  </si>
  <si>
    <t xml:space="preserve">F50       </t>
  </si>
  <si>
    <t xml:space="preserve">PRM1      </t>
  </si>
  <si>
    <t xml:space="preserve">FA7X      </t>
  </si>
  <si>
    <t xml:space="preserve">Type ARR            </t>
  </si>
  <si>
    <t xml:space="preserve">B350      </t>
  </si>
  <si>
    <t xml:space="preserve">C510      </t>
  </si>
  <si>
    <t>Champlan</t>
  </si>
  <si>
    <t>Atterrissages</t>
  </si>
  <si>
    <t>DISTRIBUTION STATISTIQUE</t>
  </si>
  <si>
    <t>Niveaux sonores Lamax en dBA</t>
  </si>
  <si>
    <t>Occurence</t>
  </si>
  <si>
    <t>pourcentage</t>
  </si>
  <si>
    <t>Pourcentage</t>
  </si>
  <si>
    <t>Pourcentage cumulé</t>
  </si>
  <si>
    <t>Nombre d'événements mesurés</t>
  </si>
  <si>
    <t xml:space="preserve">Champlan                                          </t>
  </si>
  <si>
    <t>LFPO</t>
  </si>
  <si>
    <t>ATTERRISSAGES</t>
  </si>
  <si>
    <t>LAmax moyen en dBA</t>
  </si>
  <si>
    <t>Répartition par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</si>
</sst>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d\-mmm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72"/>
      <color rgb="FF031F73"/>
      <name val="Calibri"/>
      <family val="2"/>
      <scheme val="minor"/>
    </font>
    <font>
      <b/>
      <sz val="28"/>
      <color rgb="FF031F73"/>
      <name val="Calibri"/>
      <family val="2"/>
      <scheme val="minor"/>
    </font>
    <font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9650"/>
        <bgColor indexed="64"/>
      </patternFill>
    </fill>
  </fills>
  <borders count="3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rgb="FF031F73"/>
      </left>
      <right/>
      <top style="medium">
        <color rgb="FF031F73"/>
      </top>
      <bottom/>
      <diagonal/>
    </border>
    <border>
      <left/>
      <right/>
      <top style="medium">
        <color rgb="FF031F73"/>
      </top>
      <bottom/>
      <diagonal/>
    </border>
    <border>
      <left/>
      <right style="medium">
        <color rgb="FF031F73"/>
      </right>
      <top style="medium">
        <color rgb="FF031F73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2" fillId="2" borderId="1" applyNumberFormat="0" applyAlignment="0" applyProtection="0"/>
    <xf numFmtId="0" fontId="3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3" fillId="6" borderId="0" applyNumberFormat="0" applyBorder="0" applyAlignment="0" applyProtection="0"/>
  </cellStyleXfs>
  <cellXfs count="60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4" fillId="7" borderId="2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5" fillId="7" borderId="8" xfId="0" applyFont="1" applyFill="1" applyBorder="1" applyAlignment="1">
      <alignment horizontal="center"/>
    </xf>
    <xf numFmtId="0" fontId="5" fillId="7" borderId="9" xfId="0" applyFont="1" applyFill="1" applyBorder="1" applyAlignment="1">
      <alignment horizontal="center"/>
    </xf>
    <xf numFmtId="0" fontId="5" fillId="7" borderId="10" xfId="0" applyFont="1" applyFill="1" applyBorder="1" applyAlignment="1">
      <alignment horizontal="center"/>
    </xf>
    <xf numFmtId="0" fontId="2" fillId="8" borderId="11" xfId="0" applyFont="1" applyFill="1" applyBorder="1" applyAlignment="1">
      <alignment horizontal="center"/>
    </xf>
    <xf numFmtId="0" fontId="2" fillId="8" borderId="12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6" fillId="0" borderId="0" xfId="0" applyFont="1"/>
    <xf numFmtId="0" fontId="2" fillId="9" borderId="14" xfId="1" applyFont="1" applyFill="1" applyBorder="1"/>
    <xf numFmtId="0" fontId="2" fillId="9" borderId="9" xfId="1" applyFont="1" applyFill="1" applyBorder="1"/>
    <xf numFmtId="0" fontId="2" fillId="9" borderId="15" xfId="1" applyFont="1" applyFill="1" applyBorder="1"/>
    <xf numFmtId="0" fontId="2" fillId="9" borderId="3" xfId="1" applyFont="1" applyFill="1" applyBorder="1"/>
    <xf numFmtId="0" fontId="5" fillId="7" borderId="2" xfId="0" applyFont="1" applyFill="1" applyBorder="1" applyAlignment="1">
      <alignment horizontal="center"/>
    </xf>
    <xf numFmtId="0" fontId="5" fillId="7" borderId="3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2" fillId="9" borderId="16" xfId="1" applyFont="1" applyFill="1" applyBorder="1"/>
    <xf numFmtId="0" fontId="3" fillId="3" borderId="17" xfId="2" applyFont="1" applyBorder="1"/>
    <xf numFmtId="0" fontId="3" fillId="3" borderId="18" xfId="2" applyFont="1" applyBorder="1"/>
    <xf numFmtId="0" fontId="3" fillId="6" borderId="19" xfId="5" applyFont="1" applyBorder="1"/>
    <xf numFmtId="0" fontId="3" fillId="6" borderId="20" xfId="5" applyFont="1" applyBorder="1"/>
    <xf numFmtId="9" fontId="1" fillId="5" borderId="19" xfId="4" applyNumberFormat="1" applyFont="1" applyBorder="1"/>
    <xf numFmtId="9" fontId="1" fillId="4" borderId="21" xfId="3" applyNumberFormat="1" applyFont="1" applyBorder="1"/>
    <xf numFmtId="0" fontId="2" fillId="9" borderId="22" xfId="1" applyFont="1" applyFill="1" applyBorder="1"/>
    <xf numFmtId="0" fontId="3" fillId="3" borderId="23" xfId="2" applyFont="1" applyBorder="1"/>
    <xf numFmtId="0" fontId="3" fillId="3" borderId="24" xfId="2" applyFont="1" applyBorder="1"/>
    <xf numFmtId="0" fontId="3" fillId="6" borderId="24" xfId="5" applyFont="1" applyBorder="1"/>
    <xf numFmtId="0" fontId="3" fillId="6" borderId="25" xfId="5" applyFont="1" applyBorder="1"/>
    <xf numFmtId="0" fontId="2" fillId="9" borderId="26" xfId="1" applyFont="1" applyFill="1" applyBorder="1"/>
    <xf numFmtId="0" fontId="3" fillId="3" borderId="27" xfId="2" applyFont="1" applyBorder="1"/>
    <xf numFmtId="0" fontId="3" fillId="3" borderId="20" xfId="2" applyFont="1" applyBorder="1"/>
    <xf numFmtId="9" fontId="1" fillId="5" borderId="20" xfId="4" applyNumberFormat="1" applyFont="1" applyBorder="1"/>
    <xf numFmtId="9" fontId="1" fillId="4" borderId="28" xfId="3" applyNumberFormat="1" applyFont="1" applyBorder="1"/>
    <xf numFmtId="0" fontId="2" fillId="8" borderId="2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9" borderId="10" xfId="1" applyFont="1" applyFill="1" applyBorder="1"/>
    <xf numFmtId="0" fontId="3" fillId="3" borderId="29" xfId="2" applyFont="1" applyBorder="1"/>
    <xf numFmtId="0" fontId="3" fillId="3" borderId="20" xfId="2" applyBorder="1"/>
    <xf numFmtId="0" fontId="1" fillId="5" borderId="30" xfId="4" applyNumberFormat="1" applyFont="1" applyBorder="1"/>
    <xf numFmtId="9" fontId="1" fillId="5" borderId="21" xfId="4" applyNumberFormat="1" applyFont="1" applyBorder="1"/>
    <xf numFmtId="0" fontId="1" fillId="5" borderId="31" xfId="4" applyNumberFormat="1" applyFont="1" applyBorder="1"/>
    <xf numFmtId="9" fontId="1" fillId="5" borderId="28" xfId="4" applyNumberFormat="1" applyFont="1" applyBorder="1"/>
    <xf numFmtId="0" fontId="3" fillId="3" borderId="32" xfId="2" applyFont="1" applyBorder="1"/>
    <xf numFmtId="0" fontId="3" fillId="6" borderId="32" xfId="5" applyFont="1" applyBorder="1"/>
    <xf numFmtId="0" fontId="2" fillId="3" borderId="15" xfId="2" applyFont="1" applyBorder="1"/>
    <xf numFmtId="0" fontId="3" fillId="6" borderId="33" xfId="5" applyFont="1" applyBorder="1"/>
    <xf numFmtId="0" fontId="1" fillId="5" borderId="34" xfId="4" applyNumberFormat="1" applyFont="1" applyBorder="1"/>
    <xf numFmtId="9" fontId="1" fillId="5" borderId="35" xfId="4" applyNumberFormat="1" applyFont="1" applyBorder="1"/>
    <xf numFmtId="0" fontId="2" fillId="9" borderId="36" xfId="1" applyFont="1" applyFill="1" applyBorder="1"/>
    <xf numFmtId="0" fontId="3" fillId="3" borderId="37" xfId="2" applyFont="1" applyBorder="1"/>
    <xf numFmtId="9" fontId="1" fillId="5" borderId="32" xfId="4" applyNumberFormat="1" applyFont="1" applyBorder="1"/>
    <xf numFmtId="9" fontId="1" fillId="4" borderId="35" xfId="3" applyNumberFormat="1" applyFont="1" applyBorder="1"/>
  </cellXfs>
  <cellStyles count="6">
    <cellStyle name="20 % - Accent6" xfId="3" builtinId="50"/>
    <cellStyle name="40 % - Accent6" xfId="4" builtinId="51"/>
    <cellStyle name="60 % - Accent6" xfId="5" builtinId="52"/>
    <cellStyle name="Accent6" xfId="2" builtinId="49"/>
    <cellStyle name="Normal" xfId="0" builtinId="0"/>
    <cellStyle name="Vérification" xfId="1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ilan%20automatique%20Orly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DATA Tableau mensuel"/>
      <sheetName val="DATA Activité"/>
      <sheetName val="DATA Champlan ARR"/>
      <sheetName val="DATA Champlan DECO"/>
      <sheetName val="DATA Champlan TOUT"/>
      <sheetName val="Page de garde"/>
      <sheetName val="Explications"/>
      <sheetName val="Sites de mesure"/>
      <sheetName val="Tableau Mensuel"/>
      <sheetName val="Activité"/>
      <sheetName val="Champlan"/>
      <sheetName val="DS Champlan"/>
      <sheetName val="Type avion tableaux Champlan"/>
      <sheetName val="Type avion graphes Champlan"/>
      <sheetName val="NA + Lexpo Champlan"/>
    </sheetNames>
    <sheetDataSet>
      <sheetData sheetId="0"/>
      <sheetData sheetId="1"/>
      <sheetData sheetId="2"/>
      <sheetData sheetId="3">
        <row r="111">
          <cell r="K111">
            <v>0.3302296710117939</v>
          </cell>
        </row>
        <row r="112">
          <cell r="K112">
            <v>0.1409062693978895</v>
          </cell>
        </row>
        <row r="113">
          <cell r="K113">
            <v>0.12538795779019243</v>
          </cell>
        </row>
        <row r="114">
          <cell r="K114">
            <v>8.0384854127870886E-2</v>
          </cell>
        </row>
        <row r="115">
          <cell r="K115">
            <v>7.9453755431409062E-2</v>
          </cell>
        </row>
        <row r="116">
          <cell r="K116">
            <v>5.0900062073246433E-2</v>
          </cell>
        </row>
        <row r="117">
          <cell r="K117">
            <v>4.0037243947858472E-2</v>
          </cell>
        </row>
        <row r="118">
          <cell r="K118">
            <v>1.6759776536312849E-2</v>
          </cell>
        </row>
        <row r="119">
          <cell r="K119">
            <v>1.6759776536312849E-2</v>
          </cell>
        </row>
        <row r="120">
          <cell r="K120">
            <v>1.6449410304158908E-2</v>
          </cell>
        </row>
        <row r="121">
          <cell r="K121">
            <v>1.1483550589695841E-2</v>
          </cell>
        </row>
        <row r="122">
          <cell r="K122">
            <v>1.0862818125387958E-2</v>
          </cell>
        </row>
        <row r="123">
          <cell r="K123">
            <v>1.0862818125387958E-2</v>
          </cell>
        </row>
        <row r="124">
          <cell r="K124">
            <v>9.3109869646182501E-3</v>
          </cell>
        </row>
        <row r="125">
          <cell r="K125">
            <v>8.0695220360024831E-3</v>
          </cell>
        </row>
        <row r="126">
          <cell r="K126">
            <v>5.2762259466170077E-3</v>
          </cell>
        </row>
        <row r="127">
          <cell r="K127">
            <v>3.414028553693358E-3</v>
          </cell>
        </row>
        <row r="128">
          <cell r="K128">
            <v>3.1036623215394165E-4</v>
          </cell>
        </row>
        <row r="129">
          <cell r="K129">
            <v>0</v>
          </cell>
        </row>
        <row r="130">
          <cell r="K130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T465"/>
  <sheetViews>
    <sheetView zoomScale="85" zoomScaleNormal="85" workbookViewId="0">
      <selection activeCell="B11" sqref="B11"/>
    </sheetView>
  </sheetViews>
  <sheetFormatPr baseColWidth="10" defaultRowHeight="15" x14ac:dyDescent="0.25"/>
  <cols>
    <col min="1" max="1" width="38.140625" customWidth="1"/>
    <col min="2" max="2" width="35" bestFit="1" customWidth="1"/>
    <col min="3" max="3" width="28.42578125" customWidth="1"/>
    <col min="4" max="4" width="61" bestFit="1" customWidth="1"/>
    <col min="5" max="5" width="28.85546875" bestFit="1" customWidth="1"/>
    <col min="6" max="6" width="31.5703125" bestFit="1" customWidth="1"/>
    <col min="7" max="7" width="32.140625" bestFit="1" customWidth="1"/>
    <col min="20" max="20" width="11.42578125" style="2"/>
  </cols>
  <sheetData>
    <row r="1" spans="1:7" x14ac:dyDescent="0.25">
      <c r="A1" t="s">
        <v>0</v>
      </c>
      <c r="B1" t="s">
        <v>1</v>
      </c>
      <c r="C1" t="s">
        <v>10</v>
      </c>
      <c r="D1" s="1" t="s">
        <v>15</v>
      </c>
      <c r="E1" t="s">
        <v>11</v>
      </c>
      <c r="F1" t="s">
        <v>12</v>
      </c>
      <c r="G1" t="s">
        <v>13</v>
      </c>
    </row>
    <row r="2" spans="1:7" x14ac:dyDescent="0.25">
      <c r="A2" t="s">
        <v>16</v>
      </c>
      <c r="B2" t="s">
        <v>8</v>
      </c>
      <c r="C2">
        <v>17</v>
      </c>
      <c r="D2" s="1" t="s">
        <v>14</v>
      </c>
      <c r="E2">
        <v>1671</v>
      </c>
      <c r="F2">
        <v>79.599999999999994</v>
      </c>
      <c r="G2">
        <v>80.099999999999994</v>
      </c>
    </row>
    <row r="3" spans="1:7" x14ac:dyDescent="0.25">
      <c r="A3" t="s">
        <v>16</v>
      </c>
      <c r="B3" t="s">
        <v>3</v>
      </c>
      <c r="C3">
        <v>18</v>
      </c>
      <c r="D3" s="1" t="s">
        <v>14</v>
      </c>
      <c r="E3">
        <v>6261</v>
      </c>
      <c r="F3">
        <v>72</v>
      </c>
      <c r="G3">
        <v>72.900000000000006</v>
      </c>
    </row>
    <row r="4" spans="1:7" x14ac:dyDescent="0.25">
      <c r="A4" t="s">
        <v>16</v>
      </c>
      <c r="B4" t="s">
        <v>6</v>
      </c>
      <c r="C4">
        <v>22</v>
      </c>
      <c r="D4" s="1" t="s">
        <v>14</v>
      </c>
      <c r="E4">
        <v>6290</v>
      </c>
      <c r="F4">
        <v>84.8</v>
      </c>
      <c r="G4">
        <v>85.5</v>
      </c>
    </row>
    <row r="5" spans="1:7" x14ac:dyDescent="0.25">
      <c r="A5" t="s">
        <v>16</v>
      </c>
      <c r="B5" t="s">
        <v>9</v>
      </c>
      <c r="C5">
        <v>23</v>
      </c>
      <c r="D5" s="1" t="s">
        <v>14</v>
      </c>
      <c r="E5">
        <v>1600</v>
      </c>
      <c r="F5">
        <v>68.599999999999994</v>
      </c>
      <c r="G5">
        <v>69.3</v>
      </c>
    </row>
    <row r="6" spans="1:7" x14ac:dyDescent="0.25">
      <c r="A6" t="s">
        <v>16</v>
      </c>
      <c r="B6" t="s">
        <v>7</v>
      </c>
      <c r="C6">
        <v>300</v>
      </c>
      <c r="D6" s="1" t="s">
        <v>14</v>
      </c>
      <c r="E6">
        <v>1614</v>
      </c>
      <c r="F6">
        <v>71.7</v>
      </c>
      <c r="G6">
        <v>72.900000000000006</v>
      </c>
    </row>
    <row r="7" spans="1:7" x14ac:dyDescent="0.25">
      <c r="A7" t="s">
        <v>16</v>
      </c>
      <c r="B7" t="s">
        <v>2</v>
      </c>
      <c r="C7">
        <v>306</v>
      </c>
      <c r="D7" s="1" t="s">
        <v>14</v>
      </c>
      <c r="E7">
        <v>1008</v>
      </c>
      <c r="F7">
        <v>60</v>
      </c>
      <c r="G7">
        <v>61.6</v>
      </c>
    </row>
    <row r="8" spans="1:7" x14ac:dyDescent="0.25">
      <c r="A8" t="s">
        <v>16</v>
      </c>
      <c r="B8" t="s">
        <v>5</v>
      </c>
      <c r="C8">
        <v>307</v>
      </c>
      <c r="D8" s="1" t="s">
        <v>14</v>
      </c>
      <c r="E8">
        <v>5990</v>
      </c>
      <c r="F8">
        <v>70.599999999999994</v>
      </c>
      <c r="G8">
        <v>71.599999999999994</v>
      </c>
    </row>
    <row r="9" spans="1:7" x14ac:dyDescent="0.25">
      <c r="A9" t="s">
        <v>16</v>
      </c>
      <c r="B9" t="s">
        <v>4</v>
      </c>
      <c r="C9">
        <v>315</v>
      </c>
      <c r="D9" s="1" t="s">
        <v>14</v>
      </c>
      <c r="E9">
        <v>5047</v>
      </c>
      <c r="F9">
        <v>65.099999999999994</v>
      </c>
      <c r="G9">
        <v>66.3</v>
      </c>
    </row>
    <row r="12" spans="1:7" x14ac:dyDescent="0.25">
      <c r="A12" t="s">
        <v>0</v>
      </c>
      <c r="B12" t="s">
        <v>1</v>
      </c>
      <c r="C12" t="s">
        <v>10</v>
      </c>
      <c r="D12" s="1" t="s">
        <v>15</v>
      </c>
      <c r="E12" t="s">
        <v>17</v>
      </c>
      <c r="F12" t="s">
        <v>18</v>
      </c>
    </row>
    <row r="13" spans="1:7" x14ac:dyDescent="0.25">
      <c r="A13" t="s">
        <v>19</v>
      </c>
      <c r="B13" t="s">
        <v>8</v>
      </c>
      <c r="C13">
        <v>17</v>
      </c>
      <c r="D13" s="1" t="s">
        <v>14</v>
      </c>
      <c r="E13">
        <v>69</v>
      </c>
      <c r="F13">
        <v>2</v>
      </c>
    </row>
    <row r="14" spans="1:7" x14ac:dyDescent="0.25">
      <c r="A14" t="s">
        <v>19</v>
      </c>
      <c r="B14" t="s">
        <v>8</v>
      </c>
      <c r="C14">
        <v>17</v>
      </c>
      <c r="D14" s="1" t="s">
        <v>14</v>
      </c>
      <c r="E14">
        <v>71</v>
      </c>
      <c r="F14">
        <v>2</v>
      </c>
    </row>
    <row r="15" spans="1:7" x14ac:dyDescent="0.25">
      <c r="A15" t="s">
        <v>19</v>
      </c>
      <c r="B15" t="s">
        <v>8</v>
      </c>
      <c r="C15">
        <v>17</v>
      </c>
      <c r="D15" s="1" t="s">
        <v>14</v>
      </c>
      <c r="E15">
        <v>72</v>
      </c>
      <c r="F15">
        <v>3</v>
      </c>
    </row>
    <row r="16" spans="1:7" x14ac:dyDescent="0.25">
      <c r="A16" t="s">
        <v>19</v>
      </c>
      <c r="B16" t="s">
        <v>8</v>
      </c>
      <c r="C16">
        <v>17</v>
      </c>
      <c r="D16" s="1" t="s">
        <v>14</v>
      </c>
      <c r="E16">
        <v>73</v>
      </c>
      <c r="F16">
        <v>12</v>
      </c>
    </row>
    <row r="17" spans="1:6" x14ac:dyDescent="0.25">
      <c r="A17" t="s">
        <v>19</v>
      </c>
      <c r="B17" t="s">
        <v>8</v>
      </c>
      <c r="C17">
        <v>17</v>
      </c>
      <c r="D17" s="1" t="s">
        <v>14</v>
      </c>
      <c r="E17">
        <v>74</v>
      </c>
      <c r="F17">
        <v>11</v>
      </c>
    </row>
    <row r="18" spans="1:6" x14ac:dyDescent="0.25">
      <c r="A18" t="s">
        <v>19</v>
      </c>
      <c r="B18" t="s">
        <v>8</v>
      </c>
      <c r="C18">
        <v>17</v>
      </c>
      <c r="D18" s="1" t="s">
        <v>14</v>
      </c>
      <c r="E18">
        <v>75</v>
      </c>
      <c r="F18">
        <v>26</v>
      </c>
    </row>
    <row r="19" spans="1:6" x14ac:dyDescent="0.25">
      <c r="A19" t="s">
        <v>19</v>
      </c>
      <c r="B19" t="s">
        <v>8</v>
      </c>
      <c r="C19">
        <v>17</v>
      </c>
      <c r="D19" s="1" t="s">
        <v>14</v>
      </c>
      <c r="E19">
        <v>76</v>
      </c>
      <c r="F19">
        <v>50</v>
      </c>
    </row>
    <row r="20" spans="1:6" x14ac:dyDescent="0.25">
      <c r="A20" t="s">
        <v>19</v>
      </c>
      <c r="B20" t="s">
        <v>8</v>
      </c>
      <c r="C20">
        <v>17</v>
      </c>
      <c r="D20" s="1" t="s">
        <v>14</v>
      </c>
      <c r="E20">
        <v>77</v>
      </c>
      <c r="F20">
        <v>128</v>
      </c>
    </row>
    <row r="21" spans="1:6" x14ac:dyDescent="0.25">
      <c r="A21" t="s">
        <v>19</v>
      </c>
      <c r="B21" t="s">
        <v>8</v>
      </c>
      <c r="C21">
        <v>17</v>
      </c>
      <c r="D21" s="1" t="s">
        <v>14</v>
      </c>
      <c r="E21">
        <v>78</v>
      </c>
      <c r="F21">
        <v>174</v>
      </c>
    </row>
    <row r="22" spans="1:6" x14ac:dyDescent="0.25">
      <c r="A22" t="s">
        <v>19</v>
      </c>
      <c r="B22" t="s">
        <v>8</v>
      </c>
      <c r="C22">
        <v>17</v>
      </c>
      <c r="D22" s="1" t="s">
        <v>14</v>
      </c>
      <c r="E22">
        <v>79</v>
      </c>
      <c r="F22">
        <v>321</v>
      </c>
    </row>
    <row r="23" spans="1:6" x14ac:dyDescent="0.25">
      <c r="A23" t="s">
        <v>19</v>
      </c>
      <c r="B23" t="s">
        <v>8</v>
      </c>
      <c r="C23">
        <v>17</v>
      </c>
      <c r="D23" s="1" t="s">
        <v>14</v>
      </c>
      <c r="E23">
        <v>80</v>
      </c>
      <c r="F23">
        <v>404</v>
      </c>
    </row>
    <row r="24" spans="1:6" x14ac:dyDescent="0.25">
      <c r="A24" t="s">
        <v>19</v>
      </c>
      <c r="B24" t="s">
        <v>8</v>
      </c>
      <c r="C24">
        <v>17</v>
      </c>
      <c r="D24" s="1" t="s">
        <v>14</v>
      </c>
      <c r="E24">
        <v>81</v>
      </c>
      <c r="F24">
        <v>327</v>
      </c>
    </row>
    <row r="25" spans="1:6" x14ac:dyDescent="0.25">
      <c r="A25" t="s">
        <v>19</v>
      </c>
      <c r="B25" t="s">
        <v>8</v>
      </c>
      <c r="C25">
        <v>17</v>
      </c>
      <c r="D25" s="1" t="s">
        <v>14</v>
      </c>
      <c r="E25">
        <v>82</v>
      </c>
      <c r="F25">
        <v>112</v>
      </c>
    </row>
    <row r="26" spans="1:6" x14ac:dyDescent="0.25">
      <c r="A26" t="s">
        <v>19</v>
      </c>
      <c r="B26" t="s">
        <v>8</v>
      </c>
      <c r="C26">
        <v>17</v>
      </c>
      <c r="D26" s="1" t="s">
        <v>14</v>
      </c>
      <c r="E26">
        <v>83</v>
      </c>
      <c r="F26">
        <v>53</v>
      </c>
    </row>
    <row r="27" spans="1:6" x14ac:dyDescent="0.25">
      <c r="A27" t="s">
        <v>19</v>
      </c>
      <c r="B27" t="s">
        <v>8</v>
      </c>
      <c r="C27">
        <v>17</v>
      </c>
      <c r="D27" s="1" t="s">
        <v>14</v>
      </c>
      <c r="E27">
        <v>84</v>
      </c>
      <c r="F27">
        <v>29</v>
      </c>
    </row>
    <row r="28" spans="1:6" x14ac:dyDescent="0.25">
      <c r="A28" t="s">
        <v>19</v>
      </c>
      <c r="B28" t="s">
        <v>8</v>
      </c>
      <c r="C28">
        <v>17</v>
      </c>
      <c r="D28" s="1" t="s">
        <v>14</v>
      </c>
      <c r="E28">
        <v>85</v>
      </c>
      <c r="F28">
        <v>7</v>
      </c>
    </row>
    <row r="29" spans="1:6" x14ac:dyDescent="0.25">
      <c r="A29" t="s">
        <v>19</v>
      </c>
      <c r="B29" t="s">
        <v>8</v>
      </c>
      <c r="C29">
        <v>17</v>
      </c>
      <c r="D29" s="1" t="s">
        <v>14</v>
      </c>
      <c r="E29">
        <v>86</v>
      </c>
      <c r="F29">
        <v>4</v>
      </c>
    </row>
    <row r="30" spans="1:6" x14ac:dyDescent="0.25">
      <c r="A30" t="s">
        <v>19</v>
      </c>
      <c r="B30" t="s">
        <v>8</v>
      </c>
      <c r="C30">
        <v>17</v>
      </c>
      <c r="D30" s="1" t="s">
        <v>14</v>
      </c>
      <c r="E30">
        <v>87</v>
      </c>
      <c r="F30">
        <v>2</v>
      </c>
    </row>
    <row r="31" spans="1:6" x14ac:dyDescent="0.25">
      <c r="A31" t="s">
        <v>19</v>
      </c>
      <c r="B31" t="s">
        <v>8</v>
      </c>
      <c r="C31">
        <v>17</v>
      </c>
      <c r="D31" s="1" t="s">
        <v>14</v>
      </c>
      <c r="E31">
        <v>88</v>
      </c>
      <c r="F31">
        <v>3</v>
      </c>
    </row>
    <row r="32" spans="1:6" x14ac:dyDescent="0.25">
      <c r="A32" t="s">
        <v>19</v>
      </c>
      <c r="B32" t="s">
        <v>8</v>
      </c>
      <c r="C32">
        <v>17</v>
      </c>
      <c r="D32" s="1" t="s">
        <v>14</v>
      </c>
      <c r="E32">
        <v>89</v>
      </c>
      <c r="F32">
        <v>1</v>
      </c>
    </row>
    <row r="33" spans="1:6" x14ac:dyDescent="0.25">
      <c r="A33" t="s">
        <v>19</v>
      </c>
      <c r="B33" t="s">
        <v>3</v>
      </c>
      <c r="C33">
        <v>18</v>
      </c>
      <c r="D33" s="1" t="s">
        <v>14</v>
      </c>
      <c r="E33">
        <v>63</v>
      </c>
      <c r="F33">
        <v>1</v>
      </c>
    </row>
    <row r="34" spans="1:6" x14ac:dyDescent="0.25">
      <c r="A34" t="s">
        <v>19</v>
      </c>
      <c r="B34" t="s">
        <v>3</v>
      </c>
      <c r="C34">
        <v>18</v>
      </c>
      <c r="D34" s="1" t="s">
        <v>14</v>
      </c>
      <c r="E34">
        <v>64</v>
      </c>
      <c r="F34">
        <v>9</v>
      </c>
    </row>
    <row r="35" spans="1:6" x14ac:dyDescent="0.25">
      <c r="A35" t="s">
        <v>19</v>
      </c>
      <c r="B35" t="s">
        <v>3</v>
      </c>
      <c r="C35">
        <v>18</v>
      </c>
      <c r="D35" s="1" t="s">
        <v>14</v>
      </c>
      <c r="E35">
        <v>65</v>
      </c>
      <c r="F35">
        <v>21</v>
      </c>
    </row>
    <row r="36" spans="1:6" x14ac:dyDescent="0.25">
      <c r="A36" t="s">
        <v>19</v>
      </c>
      <c r="B36" t="s">
        <v>3</v>
      </c>
      <c r="C36">
        <v>18</v>
      </c>
      <c r="D36" s="1" t="s">
        <v>14</v>
      </c>
      <c r="E36">
        <v>66</v>
      </c>
      <c r="F36">
        <v>59</v>
      </c>
    </row>
    <row r="37" spans="1:6" x14ac:dyDescent="0.25">
      <c r="A37" t="s">
        <v>19</v>
      </c>
      <c r="B37" t="s">
        <v>3</v>
      </c>
      <c r="C37">
        <v>18</v>
      </c>
      <c r="D37" t="s">
        <v>14</v>
      </c>
      <c r="E37">
        <v>67</v>
      </c>
      <c r="F37">
        <v>149</v>
      </c>
    </row>
    <row r="38" spans="1:6" x14ac:dyDescent="0.25">
      <c r="A38" t="s">
        <v>19</v>
      </c>
      <c r="B38" t="s">
        <v>3</v>
      </c>
      <c r="C38">
        <v>18</v>
      </c>
      <c r="D38" t="s">
        <v>14</v>
      </c>
      <c r="E38">
        <v>68</v>
      </c>
      <c r="F38">
        <v>357</v>
      </c>
    </row>
    <row r="39" spans="1:6" x14ac:dyDescent="0.25">
      <c r="A39" t="s">
        <v>19</v>
      </c>
      <c r="B39" t="s">
        <v>3</v>
      </c>
      <c r="C39">
        <v>18</v>
      </c>
      <c r="D39" t="s">
        <v>14</v>
      </c>
      <c r="E39">
        <v>69</v>
      </c>
      <c r="F39">
        <v>454</v>
      </c>
    </row>
    <row r="40" spans="1:6" x14ac:dyDescent="0.25">
      <c r="A40" t="s">
        <v>19</v>
      </c>
      <c r="B40" t="s">
        <v>3</v>
      </c>
      <c r="C40">
        <v>18</v>
      </c>
      <c r="D40" t="s">
        <v>14</v>
      </c>
      <c r="E40">
        <v>70</v>
      </c>
      <c r="F40">
        <v>621</v>
      </c>
    </row>
    <row r="41" spans="1:6" x14ac:dyDescent="0.25">
      <c r="A41" t="s">
        <v>19</v>
      </c>
      <c r="B41" t="s">
        <v>3</v>
      </c>
      <c r="C41">
        <v>18</v>
      </c>
      <c r="D41" t="s">
        <v>14</v>
      </c>
      <c r="E41">
        <v>71</v>
      </c>
      <c r="F41">
        <v>770</v>
      </c>
    </row>
    <row r="42" spans="1:6" x14ac:dyDescent="0.25">
      <c r="A42" t="s">
        <v>19</v>
      </c>
      <c r="B42" t="s">
        <v>3</v>
      </c>
      <c r="C42">
        <v>18</v>
      </c>
      <c r="D42" t="s">
        <v>14</v>
      </c>
      <c r="E42">
        <v>72</v>
      </c>
      <c r="F42">
        <v>986</v>
      </c>
    </row>
    <row r="43" spans="1:6" x14ac:dyDescent="0.25">
      <c r="A43" t="s">
        <v>19</v>
      </c>
      <c r="B43" t="s">
        <v>3</v>
      </c>
      <c r="C43">
        <v>18</v>
      </c>
      <c r="D43" t="s">
        <v>14</v>
      </c>
      <c r="E43">
        <v>73</v>
      </c>
      <c r="F43">
        <v>1064</v>
      </c>
    </row>
    <row r="44" spans="1:6" x14ac:dyDescent="0.25">
      <c r="A44" t="s">
        <v>19</v>
      </c>
      <c r="B44" t="s">
        <v>3</v>
      </c>
      <c r="C44">
        <v>18</v>
      </c>
      <c r="D44" t="s">
        <v>14</v>
      </c>
      <c r="E44">
        <v>74</v>
      </c>
      <c r="F44">
        <v>838</v>
      </c>
    </row>
    <row r="45" spans="1:6" x14ac:dyDescent="0.25">
      <c r="A45" t="s">
        <v>19</v>
      </c>
      <c r="B45" t="s">
        <v>3</v>
      </c>
      <c r="C45">
        <v>18</v>
      </c>
      <c r="D45" t="s">
        <v>14</v>
      </c>
      <c r="E45">
        <v>75</v>
      </c>
      <c r="F45">
        <v>448</v>
      </c>
    </row>
    <row r="46" spans="1:6" x14ac:dyDescent="0.25">
      <c r="A46" t="s">
        <v>19</v>
      </c>
      <c r="B46" t="s">
        <v>3</v>
      </c>
      <c r="C46">
        <v>18</v>
      </c>
      <c r="D46" t="s">
        <v>14</v>
      </c>
      <c r="E46">
        <v>76</v>
      </c>
      <c r="F46">
        <v>261</v>
      </c>
    </row>
    <row r="47" spans="1:6" x14ac:dyDescent="0.25">
      <c r="A47" t="s">
        <v>19</v>
      </c>
      <c r="B47" t="s">
        <v>3</v>
      </c>
      <c r="C47">
        <v>18</v>
      </c>
      <c r="D47" t="s">
        <v>14</v>
      </c>
      <c r="E47">
        <v>77</v>
      </c>
      <c r="F47">
        <v>120</v>
      </c>
    </row>
    <row r="48" spans="1:6" x14ac:dyDescent="0.25">
      <c r="A48" t="s">
        <v>19</v>
      </c>
      <c r="B48" t="s">
        <v>3</v>
      </c>
      <c r="C48">
        <v>18</v>
      </c>
      <c r="D48" t="s">
        <v>14</v>
      </c>
      <c r="E48">
        <v>78</v>
      </c>
      <c r="F48">
        <v>53</v>
      </c>
    </row>
    <row r="49" spans="1:6" x14ac:dyDescent="0.25">
      <c r="A49" t="s">
        <v>19</v>
      </c>
      <c r="B49" t="s">
        <v>3</v>
      </c>
      <c r="C49">
        <v>18</v>
      </c>
      <c r="D49" t="s">
        <v>14</v>
      </c>
      <c r="E49">
        <v>79</v>
      </c>
      <c r="F49">
        <v>34</v>
      </c>
    </row>
    <row r="50" spans="1:6" x14ac:dyDescent="0.25">
      <c r="A50" t="s">
        <v>19</v>
      </c>
      <c r="B50" t="s">
        <v>3</v>
      </c>
      <c r="C50">
        <v>18</v>
      </c>
      <c r="D50" t="s">
        <v>14</v>
      </c>
      <c r="E50">
        <v>80</v>
      </c>
      <c r="F50">
        <v>7</v>
      </c>
    </row>
    <row r="51" spans="1:6" x14ac:dyDescent="0.25">
      <c r="A51" t="s">
        <v>19</v>
      </c>
      <c r="B51" t="s">
        <v>3</v>
      </c>
      <c r="C51">
        <v>18</v>
      </c>
      <c r="D51" t="s">
        <v>14</v>
      </c>
      <c r="E51">
        <v>81</v>
      </c>
      <c r="F51">
        <v>4</v>
      </c>
    </row>
    <row r="52" spans="1:6" x14ac:dyDescent="0.25">
      <c r="A52" t="s">
        <v>19</v>
      </c>
      <c r="B52" t="s">
        <v>3</v>
      </c>
      <c r="C52">
        <v>18</v>
      </c>
      <c r="D52" t="s">
        <v>14</v>
      </c>
      <c r="E52">
        <v>82</v>
      </c>
      <c r="F52">
        <v>3</v>
      </c>
    </row>
    <row r="53" spans="1:6" x14ac:dyDescent="0.25">
      <c r="A53" t="s">
        <v>19</v>
      </c>
      <c r="B53" t="s">
        <v>3</v>
      </c>
      <c r="C53">
        <v>18</v>
      </c>
      <c r="D53" t="s">
        <v>14</v>
      </c>
      <c r="E53">
        <v>90</v>
      </c>
      <c r="F53">
        <v>1</v>
      </c>
    </row>
    <row r="54" spans="1:6" x14ac:dyDescent="0.25">
      <c r="A54" t="s">
        <v>19</v>
      </c>
      <c r="B54" t="s">
        <v>3</v>
      </c>
      <c r="C54">
        <v>18</v>
      </c>
      <c r="D54" t="s">
        <v>14</v>
      </c>
      <c r="E54">
        <v>93</v>
      </c>
      <c r="F54">
        <v>1</v>
      </c>
    </row>
    <row r="55" spans="1:6" x14ac:dyDescent="0.25">
      <c r="A55" t="s">
        <v>19</v>
      </c>
      <c r="B55" t="s">
        <v>6</v>
      </c>
      <c r="C55">
        <v>22</v>
      </c>
      <c r="D55" t="s">
        <v>14</v>
      </c>
      <c r="E55">
        <v>69</v>
      </c>
      <c r="F55">
        <v>1</v>
      </c>
    </row>
    <row r="56" spans="1:6" x14ac:dyDescent="0.25">
      <c r="A56" t="s">
        <v>19</v>
      </c>
      <c r="B56" t="s">
        <v>6</v>
      </c>
      <c r="C56">
        <v>22</v>
      </c>
      <c r="D56" t="s">
        <v>14</v>
      </c>
      <c r="E56">
        <v>71</v>
      </c>
      <c r="F56">
        <v>1</v>
      </c>
    </row>
    <row r="57" spans="1:6" x14ac:dyDescent="0.25">
      <c r="A57" t="s">
        <v>19</v>
      </c>
      <c r="B57" t="s">
        <v>6</v>
      </c>
      <c r="C57">
        <v>22</v>
      </c>
      <c r="D57" t="s">
        <v>14</v>
      </c>
      <c r="E57">
        <v>72</v>
      </c>
      <c r="F57">
        <v>1</v>
      </c>
    </row>
    <row r="58" spans="1:6" x14ac:dyDescent="0.25">
      <c r="A58" t="s">
        <v>19</v>
      </c>
      <c r="B58" t="s">
        <v>6</v>
      </c>
      <c r="C58">
        <v>22</v>
      </c>
      <c r="D58" t="s">
        <v>14</v>
      </c>
      <c r="E58">
        <v>75</v>
      </c>
      <c r="F58">
        <v>1</v>
      </c>
    </row>
    <row r="59" spans="1:6" x14ac:dyDescent="0.25">
      <c r="A59" t="s">
        <v>19</v>
      </c>
      <c r="B59" t="s">
        <v>6</v>
      </c>
      <c r="C59">
        <v>22</v>
      </c>
      <c r="D59" t="s">
        <v>14</v>
      </c>
      <c r="E59">
        <v>76</v>
      </c>
      <c r="F59">
        <v>1</v>
      </c>
    </row>
    <row r="60" spans="1:6" x14ac:dyDescent="0.25">
      <c r="A60" t="s">
        <v>19</v>
      </c>
      <c r="B60" t="s">
        <v>6</v>
      </c>
      <c r="C60">
        <v>22</v>
      </c>
      <c r="D60" t="s">
        <v>14</v>
      </c>
      <c r="E60">
        <v>77</v>
      </c>
      <c r="F60">
        <v>12</v>
      </c>
    </row>
    <row r="61" spans="1:6" x14ac:dyDescent="0.25">
      <c r="A61" t="s">
        <v>19</v>
      </c>
      <c r="B61" t="s">
        <v>6</v>
      </c>
      <c r="C61">
        <v>22</v>
      </c>
      <c r="D61" t="s">
        <v>14</v>
      </c>
      <c r="E61">
        <v>78</v>
      </c>
      <c r="F61">
        <v>24</v>
      </c>
    </row>
    <row r="62" spans="1:6" x14ac:dyDescent="0.25">
      <c r="A62" t="s">
        <v>19</v>
      </c>
      <c r="B62" t="s">
        <v>6</v>
      </c>
      <c r="C62">
        <v>22</v>
      </c>
      <c r="D62" t="s">
        <v>14</v>
      </c>
      <c r="E62">
        <v>79</v>
      </c>
      <c r="F62">
        <v>45</v>
      </c>
    </row>
    <row r="63" spans="1:6" x14ac:dyDescent="0.25">
      <c r="A63" t="s">
        <v>19</v>
      </c>
      <c r="B63" t="s">
        <v>6</v>
      </c>
      <c r="C63">
        <v>22</v>
      </c>
      <c r="D63" t="s">
        <v>14</v>
      </c>
      <c r="E63">
        <v>80</v>
      </c>
      <c r="F63">
        <v>83</v>
      </c>
    </row>
    <row r="64" spans="1:6" x14ac:dyDescent="0.25">
      <c r="A64" t="s">
        <v>19</v>
      </c>
      <c r="B64" t="s">
        <v>6</v>
      </c>
      <c r="C64">
        <v>22</v>
      </c>
      <c r="D64" t="s">
        <v>14</v>
      </c>
      <c r="E64">
        <v>81</v>
      </c>
      <c r="F64">
        <v>258</v>
      </c>
    </row>
    <row r="65" spans="1:6" x14ac:dyDescent="0.25">
      <c r="A65" t="s">
        <v>19</v>
      </c>
      <c r="B65" t="s">
        <v>6</v>
      </c>
      <c r="C65">
        <v>22</v>
      </c>
      <c r="D65" t="s">
        <v>14</v>
      </c>
      <c r="E65">
        <v>82</v>
      </c>
      <c r="F65">
        <v>516</v>
      </c>
    </row>
    <row r="66" spans="1:6" x14ac:dyDescent="0.25">
      <c r="A66" t="s">
        <v>19</v>
      </c>
      <c r="B66" t="s">
        <v>6</v>
      </c>
      <c r="C66">
        <v>22</v>
      </c>
      <c r="D66" t="s">
        <v>14</v>
      </c>
      <c r="E66">
        <v>83</v>
      </c>
      <c r="F66">
        <v>614</v>
      </c>
    </row>
    <row r="67" spans="1:6" x14ac:dyDescent="0.25">
      <c r="A67" t="s">
        <v>19</v>
      </c>
      <c r="B67" t="s">
        <v>6</v>
      </c>
      <c r="C67">
        <v>22</v>
      </c>
      <c r="D67" t="s">
        <v>14</v>
      </c>
      <c r="E67">
        <v>84</v>
      </c>
      <c r="F67">
        <v>938</v>
      </c>
    </row>
    <row r="68" spans="1:6" x14ac:dyDescent="0.25">
      <c r="A68" t="s">
        <v>19</v>
      </c>
      <c r="B68" t="s">
        <v>6</v>
      </c>
      <c r="C68">
        <v>22</v>
      </c>
      <c r="D68" t="s">
        <v>14</v>
      </c>
      <c r="E68">
        <v>85</v>
      </c>
      <c r="F68">
        <v>1456</v>
      </c>
    </row>
    <row r="69" spans="1:6" x14ac:dyDescent="0.25">
      <c r="A69" t="s">
        <v>19</v>
      </c>
      <c r="B69" t="s">
        <v>6</v>
      </c>
      <c r="C69">
        <v>22</v>
      </c>
      <c r="D69" t="s">
        <v>14</v>
      </c>
      <c r="E69">
        <v>86</v>
      </c>
      <c r="F69">
        <v>1194</v>
      </c>
    </row>
    <row r="70" spans="1:6" x14ac:dyDescent="0.25">
      <c r="A70" t="s">
        <v>19</v>
      </c>
      <c r="B70" t="s">
        <v>6</v>
      </c>
      <c r="C70">
        <v>22</v>
      </c>
      <c r="D70" t="s">
        <v>14</v>
      </c>
      <c r="E70">
        <v>87</v>
      </c>
      <c r="F70">
        <v>562</v>
      </c>
    </row>
    <row r="71" spans="1:6" x14ac:dyDescent="0.25">
      <c r="A71" t="s">
        <v>19</v>
      </c>
      <c r="B71" t="s">
        <v>6</v>
      </c>
      <c r="C71">
        <v>22</v>
      </c>
      <c r="D71" t="s">
        <v>14</v>
      </c>
      <c r="E71">
        <v>88</v>
      </c>
      <c r="F71">
        <v>280</v>
      </c>
    </row>
    <row r="72" spans="1:6" x14ac:dyDescent="0.25">
      <c r="A72" t="s">
        <v>19</v>
      </c>
      <c r="B72" t="s">
        <v>6</v>
      </c>
      <c r="C72">
        <v>22</v>
      </c>
      <c r="D72" t="s">
        <v>14</v>
      </c>
      <c r="E72">
        <v>89</v>
      </c>
      <c r="F72">
        <v>125</v>
      </c>
    </row>
    <row r="73" spans="1:6" x14ac:dyDescent="0.25">
      <c r="A73" t="s">
        <v>19</v>
      </c>
      <c r="B73" t="s">
        <v>6</v>
      </c>
      <c r="C73">
        <v>22</v>
      </c>
      <c r="D73" t="s">
        <v>14</v>
      </c>
      <c r="E73">
        <v>90</v>
      </c>
      <c r="F73">
        <v>87</v>
      </c>
    </row>
    <row r="74" spans="1:6" x14ac:dyDescent="0.25">
      <c r="A74" t="s">
        <v>19</v>
      </c>
      <c r="B74" t="s">
        <v>6</v>
      </c>
      <c r="C74">
        <v>22</v>
      </c>
      <c r="D74" t="s">
        <v>14</v>
      </c>
      <c r="E74">
        <v>91</v>
      </c>
      <c r="F74">
        <v>24</v>
      </c>
    </row>
    <row r="75" spans="1:6" x14ac:dyDescent="0.25">
      <c r="A75" t="s">
        <v>19</v>
      </c>
      <c r="B75" t="s">
        <v>6</v>
      </c>
      <c r="C75">
        <v>22</v>
      </c>
      <c r="D75" t="s">
        <v>14</v>
      </c>
      <c r="E75">
        <v>92</v>
      </c>
      <c r="F75">
        <v>17</v>
      </c>
    </row>
    <row r="76" spans="1:6" x14ac:dyDescent="0.25">
      <c r="A76" t="s">
        <v>19</v>
      </c>
      <c r="B76" t="s">
        <v>6</v>
      </c>
      <c r="C76">
        <v>22</v>
      </c>
      <c r="D76" t="s">
        <v>14</v>
      </c>
      <c r="E76">
        <v>93</v>
      </c>
      <c r="F76">
        <v>16</v>
      </c>
    </row>
    <row r="77" spans="1:6" x14ac:dyDescent="0.25">
      <c r="A77" t="s">
        <v>19</v>
      </c>
      <c r="B77" t="s">
        <v>6</v>
      </c>
      <c r="C77">
        <v>22</v>
      </c>
      <c r="D77" t="s">
        <v>14</v>
      </c>
      <c r="E77">
        <v>94</v>
      </c>
      <c r="F77">
        <v>22</v>
      </c>
    </row>
    <row r="78" spans="1:6" x14ac:dyDescent="0.25">
      <c r="A78" t="s">
        <v>19</v>
      </c>
      <c r="B78" t="s">
        <v>6</v>
      </c>
      <c r="C78">
        <v>22</v>
      </c>
      <c r="D78" t="s">
        <v>14</v>
      </c>
      <c r="E78">
        <v>95</v>
      </c>
      <c r="F78">
        <v>9</v>
      </c>
    </row>
    <row r="79" spans="1:6" x14ac:dyDescent="0.25">
      <c r="A79" t="s">
        <v>19</v>
      </c>
      <c r="B79" t="s">
        <v>6</v>
      </c>
      <c r="C79">
        <v>22</v>
      </c>
      <c r="D79" t="s">
        <v>14</v>
      </c>
      <c r="E79">
        <v>96</v>
      </c>
      <c r="F79">
        <v>3</v>
      </c>
    </row>
    <row r="80" spans="1:6" x14ac:dyDescent="0.25">
      <c r="A80" t="s">
        <v>19</v>
      </c>
      <c r="B80" t="s">
        <v>9</v>
      </c>
      <c r="C80">
        <v>23</v>
      </c>
      <c r="D80" t="s">
        <v>14</v>
      </c>
      <c r="E80">
        <v>62</v>
      </c>
      <c r="F80">
        <v>1</v>
      </c>
    </row>
    <row r="81" spans="1:6" x14ac:dyDescent="0.25">
      <c r="A81" t="s">
        <v>19</v>
      </c>
      <c r="B81" t="s">
        <v>9</v>
      </c>
      <c r="C81">
        <v>23</v>
      </c>
      <c r="D81" t="s">
        <v>14</v>
      </c>
      <c r="E81">
        <v>63</v>
      </c>
      <c r="F81">
        <v>18</v>
      </c>
    </row>
    <row r="82" spans="1:6" x14ac:dyDescent="0.25">
      <c r="A82" t="s">
        <v>19</v>
      </c>
      <c r="B82" t="s">
        <v>9</v>
      </c>
      <c r="C82">
        <v>23</v>
      </c>
      <c r="D82" t="s">
        <v>14</v>
      </c>
      <c r="E82">
        <v>64</v>
      </c>
      <c r="F82">
        <v>51</v>
      </c>
    </row>
    <row r="83" spans="1:6" x14ac:dyDescent="0.25">
      <c r="A83" t="s">
        <v>19</v>
      </c>
      <c r="B83" t="s">
        <v>9</v>
      </c>
      <c r="C83">
        <v>23</v>
      </c>
      <c r="D83" t="s">
        <v>14</v>
      </c>
      <c r="E83">
        <v>65</v>
      </c>
      <c r="F83">
        <v>88</v>
      </c>
    </row>
    <row r="84" spans="1:6" x14ac:dyDescent="0.25">
      <c r="A84" t="s">
        <v>19</v>
      </c>
      <c r="B84" t="s">
        <v>9</v>
      </c>
      <c r="C84">
        <v>23</v>
      </c>
      <c r="D84" t="s">
        <v>14</v>
      </c>
      <c r="E84">
        <v>66</v>
      </c>
      <c r="F84">
        <v>119</v>
      </c>
    </row>
    <row r="85" spans="1:6" x14ac:dyDescent="0.25">
      <c r="A85" t="s">
        <v>19</v>
      </c>
      <c r="B85" t="s">
        <v>9</v>
      </c>
      <c r="C85">
        <v>23</v>
      </c>
      <c r="D85" t="s">
        <v>14</v>
      </c>
      <c r="E85">
        <v>67</v>
      </c>
      <c r="F85">
        <v>202</v>
      </c>
    </row>
    <row r="86" spans="1:6" x14ac:dyDescent="0.25">
      <c r="A86" t="s">
        <v>19</v>
      </c>
      <c r="B86" t="s">
        <v>9</v>
      </c>
      <c r="C86">
        <v>23</v>
      </c>
      <c r="D86" t="s">
        <v>14</v>
      </c>
      <c r="E86">
        <v>68</v>
      </c>
      <c r="F86">
        <v>294</v>
      </c>
    </row>
    <row r="87" spans="1:6" x14ac:dyDescent="0.25">
      <c r="A87" t="s">
        <v>19</v>
      </c>
      <c r="B87" t="s">
        <v>9</v>
      </c>
      <c r="C87">
        <v>23</v>
      </c>
      <c r="D87" t="s">
        <v>14</v>
      </c>
      <c r="E87">
        <v>69</v>
      </c>
      <c r="F87">
        <v>311</v>
      </c>
    </row>
    <row r="88" spans="1:6" x14ac:dyDescent="0.25">
      <c r="A88" t="s">
        <v>19</v>
      </c>
      <c r="B88" t="s">
        <v>9</v>
      </c>
      <c r="C88">
        <v>23</v>
      </c>
      <c r="D88" t="s">
        <v>14</v>
      </c>
      <c r="E88">
        <v>70</v>
      </c>
      <c r="F88">
        <v>258</v>
      </c>
    </row>
    <row r="89" spans="1:6" x14ac:dyDescent="0.25">
      <c r="A89" t="s">
        <v>19</v>
      </c>
      <c r="B89" t="s">
        <v>9</v>
      </c>
      <c r="C89">
        <v>23</v>
      </c>
      <c r="D89" t="s">
        <v>14</v>
      </c>
      <c r="E89">
        <v>71</v>
      </c>
      <c r="F89">
        <v>125</v>
      </c>
    </row>
    <row r="90" spans="1:6" x14ac:dyDescent="0.25">
      <c r="A90" t="s">
        <v>19</v>
      </c>
      <c r="B90" t="s">
        <v>9</v>
      </c>
      <c r="C90">
        <v>23</v>
      </c>
      <c r="D90" t="s">
        <v>14</v>
      </c>
      <c r="E90">
        <v>72</v>
      </c>
      <c r="F90">
        <v>68</v>
      </c>
    </row>
    <row r="91" spans="1:6" x14ac:dyDescent="0.25">
      <c r="A91" t="s">
        <v>19</v>
      </c>
      <c r="B91" t="s">
        <v>9</v>
      </c>
      <c r="C91">
        <v>23</v>
      </c>
      <c r="D91" t="s">
        <v>14</v>
      </c>
      <c r="E91">
        <v>73</v>
      </c>
      <c r="F91">
        <v>30</v>
      </c>
    </row>
    <row r="92" spans="1:6" x14ac:dyDescent="0.25">
      <c r="A92" t="s">
        <v>19</v>
      </c>
      <c r="B92" t="s">
        <v>9</v>
      </c>
      <c r="C92">
        <v>23</v>
      </c>
      <c r="D92" t="s">
        <v>14</v>
      </c>
      <c r="E92">
        <v>74</v>
      </c>
      <c r="F92">
        <v>11</v>
      </c>
    </row>
    <row r="93" spans="1:6" x14ac:dyDescent="0.25">
      <c r="A93" t="s">
        <v>19</v>
      </c>
      <c r="B93" t="s">
        <v>9</v>
      </c>
      <c r="C93">
        <v>23</v>
      </c>
      <c r="D93" t="s">
        <v>14</v>
      </c>
      <c r="E93">
        <v>75</v>
      </c>
      <c r="F93">
        <v>7</v>
      </c>
    </row>
    <row r="94" spans="1:6" x14ac:dyDescent="0.25">
      <c r="A94" t="s">
        <v>19</v>
      </c>
      <c r="B94" t="s">
        <v>9</v>
      </c>
      <c r="C94">
        <v>23</v>
      </c>
      <c r="D94" t="s">
        <v>14</v>
      </c>
      <c r="E94">
        <v>76</v>
      </c>
      <c r="F94">
        <v>11</v>
      </c>
    </row>
    <row r="95" spans="1:6" x14ac:dyDescent="0.25">
      <c r="A95" t="s">
        <v>19</v>
      </c>
      <c r="B95" t="s">
        <v>9</v>
      </c>
      <c r="C95">
        <v>23</v>
      </c>
      <c r="D95" t="s">
        <v>14</v>
      </c>
      <c r="E95">
        <v>77</v>
      </c>
      <c r="F95">
        <v>4</v>
      </c>
    </row>
    <row r="96" spans="1:6" x14ac:dyDescent="0.25">
      <c r="A96" t="s">
        <v>19</v>
      </c>
      <c r="B96" t="s">
        <v>9</v>
      </c>
      <c r="C96">
        <v>23</v>
      </c>
      <c r="D96" t="s">
        <v>14</v>
      </c>
      <c r="E96">
        <v>82</v>
      </c>
      <c r="F96">
        <v>1</v>
      </c>
    </row>
    <row r="97" spans="1:6" x14ac:dyDescent="0.25">
      <c r="A97" t="s">
        <v>19</v>
      </c>
      <c r="B97" t="s">
        <v>9</v>
      </c>
      <c r="C97">
        <v>23</v>
      </c>
      <c r="D97" t="s">
        <v>14</v>
      </c>
      <c r="E97">
        <v>83</v>
      </c>
      <c r="F97">
        <v>1</v>
      </c>
    </row>
    <row r="98" spans="1:6" x14ac:dyDescent="0.25">
      <c r="A98" t="s">
        <v>19</v>
      </c>
      <c r="B98" t="s">
        <v>7</v>
      </c>
      <c r="C98">
        <v>300</v>
      </c>
      <c r="D98" t="s">
        <v>14</v>
      </c>
      <c r="E98">
        <v>57</v>
      </c>
      <c r="F98">
        <v>1</v>
      </c>
    </row>
    <row r="99" spans="1:6" x14ac:dyDescent="0.25">
      <c r="A99" t="s">
        <v>19</v>
      </c>
      <c r="B99" t="s">
        <v>7</v>
      </c>
      <c r="C99">
        <v>300</v>
      </c>
      <c r="D99" t="s">
        <v>14</v>
      </c>
      <c r="E99">
        <v>62</v>
      </c>
      <c r="F99">
        <v>1</v>
      </c>
    </row>
    <row r="100" spans="1:6" x14ac:dyDescent="0.25">
      <c r="A100" t="s">
        <v>19</v>
      </c>
      <c r="B100" t="s">
        <v>7</v>
      </c>
      <c r="C100">
        <v>300</v>
      </c>
      <c r="D100" t="s">
        <v>14</v>
      </c>
      <c r="E100">
        <v>63</v>
      </c>
      <c r="F100">
        <v>4</v>
      </c>
    </row>
    <row r="101" spans="1:6" x14ac:dyDescent="0.25">
      <c r="A101" t="s">
        <v>19</v>
      </c>
      <c r="B101" t="s">
        <v>7</v>
      </c>
      <c r="C101">
        <v>300</v>
      </c>
      <c r="D101" t="s">
        <v>14</v>
      </c>
      <c r="E101">
        <v>64</v>
      </c>
      <c r="F101">
        <v>4</v>
      </c>
    </row>
    <row r="102" spans="1:6" x14ac:dyDescent="0.25">
      <c r="A102" t="s">
        <v>19</v>
      </c>
      <c r="B102" t="s">
        <v>7</v>
      </c>
      <c r="C102">
        <v>300</v>
      </c>
      <c r="D102" t="s">
        <v>14</v>
      </c>
      <c r="E102">
        <v>65</v>
      </c>
      <c r="F102">
        <v>12</v>
      </c>
    </row>
    <row r="103" spans="1:6" x14ac:dyDescent="0.25">
      <c r="A103" t="s">
        <v>19</v>
      </c>
      <c r="B103" t="s">
        <v>7</v>
      </c>
      <c r="C103">
        <v>300</v>
      </c>
      <c r="D103" t="s">
        <v>14</v>
      </c>
      <c r="E103">
        <v>66</v>
      </c>
      <c r="F103">
        <v>30</v>
      </c>
    </row>
    <row r="104" spans="1:6" x14ac:dyDescent="0.25">
      <c r="A104" t="s">
        <v>19</v>
      </c>
      <c r="B104" t="s">
        <v>7</v>
      </c>
      <c r="C104">
        <v>300</v>
      </c>
      <c r="D104" t="s">
        <v>14</v>
      </c>
      <c r="E104">
        <v>67</v>
      </c>
      <c r="F104">
        <v>65</v>
      </c>
    </row>
    <row r="105" spans="1:6" x14ac:dyDescent="0.25">
      <c r="A105" t="s">
        <v>19</v>
      </c>
      <c r="B105" t="s">
        <v>7</v>
      </c>
      <c r="C105">
        <v>300</v>
      </c>
      <c r="D105" t="s">
        <v>14</v>
      </c>
      <c r="E105">
        <v>68</v>
      </c>
      <c r="F105">
        <v>130</v>
      </c>
    </row>
    <row r="106" spans="1:6" x14ac:dyDescent="0.25">
      <c r="A106" t="s">
        <v>19</v>
      </c>
      <c r="B106" t="s">
        <v>7</v>
      </c>
      <c r="C106">
        <v>300</v>
      </c>
      <c r="D106" t="s">
        <v>14</v>
      </c>
      <c r="E106">
        <v>69</v>
      </c>
      <c r="F106">
        <v>178</v>
      </c>
    </row>
    <row r="107" spans="1:6" x14ac:dyDescent="0.25">
      <c r="A107" t="s">
        <v>19</v>
      </c>
      <c r="B107" t="s">
        <v>7</v>
      </c>
      <c r="C107">
        <v>300</v>
      </c>
      <c r="D107" t="s">
        <v>14</v>
      </c>
      <c r="E107">
        <v>70</v>
      </c>
      <c r="F107">
        <v>195</v>
      </c>
    </row>
    <row r="108" spans="1:6" x14ac:dyDescent="0.25">
      <c r="A108" t="s">
        <v>19</v>
      </c>
      <c r="B108" t="s">
        <v>7</v>
      </c>
      <c r="C108">
        <v>300</v>
      </c>
      <c r="D108" t="s">
        <v>14</v>
      </c>
      <c r="E108">
        <v>71</v>
      </c>
      <c r="F108">
        <v>200</v>
      </c>
    </row>
    <row r="109" spans="1:6" x14ac:dyDescent="0.25">
      <c r="A109" t="s">
        <v>19</v>
      </c>
      <c r="B109" t="s">
        <v>7</v>
      </c>
      <c r="C109">
        <v>300</v>
      </c>
      <c r="D109" t="s">
        <v>14</v>
      </c>
      <c r="E109">
        <v>72</v>
      </c>
      <c r="F109">
        <v>191</v>
      </c>
    </row>
    <row r="110" spans="1:6" x14ac:dyDescent="0.25">
      <c r="A110" t="s">
        <v>19</v>
      </c>
      <c r="B110" t="s">
        <v>7</v>
      </c>
      <c r="C110">
        <v>300</v>
      </c>
      <c r="D110" t="s">
        <v>14</v>
      </c>
      <c r="E110">
        <v>73</v>
      </c>
      <c r="F110">
        <v>151</v>
      </c>
    </row>
    <row r="111" spans="1:6" x14ac:dyDescent="0.25">
      <c r="A111" t="s">
        <v>19</v>
      </c>
      <c r="B111" t="s">
        <v>7</v>
      </c>
      <c r="C111">
        <v>300</v>
      </c>
      <c r="D111" t="s">
        <v>14</v>
      </c>
      <c r="E111">
        <v>74</v>
      </c>
      <c r="F111">
        <v>123</v>
      </c>
    </row>
    <row r="112" spans="1:6" x14ac:dyDescent="0.25">
      <c r="A112" t="s">
        <v>19</v>
      </c>
      <c r="B112" t="s">
        <v>7</v>
      </c>
      <c r="C112">
        <v>300</v>
      </c>
      <c r="D112" t="s">
        <v>14</v>
      </c>
      <c r="E112">
        <v>75</v>
      </c>
      <c r="F112">
        <v>126</v>
      </c>
    </row>
    <row r="113" spans="1:6" x14ac:dyDescent="0.25">
      <c r="A113" t="s">
        <v>19</v>
      </c>
      <c r="B113" t="s">
        <v>7</v>
      </c>
      <c r="C113">
        <v>300</v>
      </c>
      <c r="D113" t="s">
        <v>14</v>
      </c>
      <c r="E113">
        <v>76</v>
      </c>
      <c r="F113">
        <v>88</v>
      </c>
    </row>
    <row r="114" spans="1:6" x14ac:dyDescent="0.25">
      <c r="A114" t="s">
        <v>19</v>
      </c>
      <c r="B114" t="s">
        <v>7</v>
      </c>
      <c r="C114">
        <v>300</v>
      </c>
      <c r="D114" t="s">
        <v>14</v>
      </c>
      <c r="E114">
        <v>77</v>
      </c>
      <c r="F114">
        <v>58</v>
      </c>
    </row>
    <row r="115" spans="1:6" x14ac:dyDescent="0.25">
      <c r="A115" t="s">
        <v>19</v>
      </c>
      <c r="B115" t="s">
        <v>7</v>
      </c>
      <c r="C115">
        <v>300</v>
      </c>
      <c r="D115" t="s">
        <v>14</v>
      </c>
      <c r="E115">
        <v>78</v>
      </c>
      <c r="F115">
        <v>26</v>
      </c>
    </row>
    <row r="116" spans="1:6" x14ac:dyDescent="0.25">
      <c r="A116" t="s">
        <v>19</v>
      </c>
      <c r="B116" t="s">
        <v>7</v>
      </c>
      <c r="C116">
        <v>300</v>
      </c>
      <c r="D116" t="s">
        <v>14</v>
      </c>
      <c r="E116">
        <v>79</v>
      </c>
      <c r="F116">
        <v>18</v>
      </c>
    </row>
    <row r="117" spans="1:6" x14ac:dyDescent="0.25">
      <c r="A117" t="s">
        <v>19</v>
      </c>
      <c r="B117" t="s">
        <v>7</v>
      </c>
      <c r="C117">
        <v>300</v>
      </c>
      <c r="D117" t="s">
        <v>14</v>
      </c>
      <c r="E117">
        <v>80</v>
      </c>
      <c r="F117">
        <v>10</v>
      </c>
    </row>
    <row r="118" spans="1:6" x14ac:dyDescent="0.25">
      <c r="A118" t="s">
        <v>19</v>
      </c>
      <c r="B118" t="s">
        <v>7</v>
      </c>
      <c r="C118">
        <v>300</v>
      </c>
      <c r="D118" t="s">
        <v>14</v>
      </c>
      <c r="E118">
        <v>81</v>
      </c>
      <c r="F118">
        <v>1</v>
      </c>
    </row>
    <row r="119" spans="1:6" x14ac:dyDescent="0.25">
      <c r="A119" t="s">
        <v>19</v>
      </c>
      <c r="B119" t="s">
        <v>7</v>
      </c>
      <c r="C119">
        <v>300</v>
      </c>
      <c r="D119" t="s">
        <v>14</v>
      </c>
      <c r="E119">
        <v>82</v>
      </c>
      <c r="F119">
        <v>1</v>
      </c>
    </row>
    <row r="120" spans="1:6" x14ac:dyDescent="0.25">
      <c r="A120" t="s">
        <v>19</v>
      </c>
      <c r="B120" t="s">
        <v>7</v>
      </c>
      <c r="C120">
        <v>300</v>
      </c>
      <c r="D120" t="s">
        <v>14</v>
      </c>
      <c r="E120">
        <v>83</v>
      </c>
      <c r="F120">
        <v>1</v>
      </c>
    </row>
    <row r="121" spans="1:6" x14ac:dyDescent="0.25">
      <c r="A121" t="s">
        <v>19</v>
      </c>
      <c r="B121" t="s">
        <v>2</v>
      </c>
      <c r="C121">
        <v>306</v>
      </c>
      <c r="D121" t="s">
        <v>14</v>
      </c>
      <c r="E121">
        <v>55</v>
      </c>
      <c r="F121">
        <v>53</v>
      </c>
    </row>
    <row r="122" spans="1:6" x14ac:dyDescent="0.25">
      <c r="A122" t="s">
        <v>19</v>
      </c>
      <c r="B122" t="s">
        <v>2</v>
      </c>
      <c r="C122">
        <v>306</v>
      </c>
      <c r="D122" t="s">
        <v>14</v>
      </c>
      <c r="E122">
        <v>56</v>
      </c>
      <c r="F122">
        <v>104</v>
      </c>
    </row>
    <row r="123" spans="1:6" x14ac:dyDescent="0.25">
      <c r="A123" t="s">
        <v>19</v>
      </c>
      <c r="B123" t="s">
        <v>2</v>
      </c>
      <c r="C123">
        <v>306</v>
      </c>
      <c r="D123" t="s">
        <v>14</v>
      </c>
      <c r="E123">
        <v>57</v>
      </c>
      <c r="F123">
        <v>115</v>
      </c>
    </row>
    <row r="124" spans="1:6" x14ac:dyDescent="0.25">
      <c r="A124" t="s">
        <v>19</v>
      </c>
      <c r="B124" t="s">
        <v>2</v>
      </c>
      <c r="C124">
        <v>306</v>
      </c>
      <c r="D124" t="s">
        <v>14</v>
      </c>
      <c r="E124">
        <v>58</v>
      </c>
      <c r="F124">
        <v>116</v>
      </c>
    </row>
    <row r="125" spans="1:6" x14ac:dyDescent="0.25">
      <c r="A125" t="s">
        <v>19</v>
      </c>
      <c r="B125" t="s">
        <v>2</v>
      </c>
      <c r="C125">
        <v>306</v>
      </c>
      <c r="D125" t="s">
        <v>14</v>
      </c>
      <c r="E125">
        <v>59</v>
      </c>
      <c r="F125">
        <v>94</v>
      </c>
    </row>
    <row r="126" spans="1:6" x14ac:dyDescent="0.25">
      <c r="A126" t="s">
        <v>19</v>
      </c>
      <c r="B126" t="s">
        <v>2</v>
      </c>
      <c r="C126">
        <v>306</v>
      </c>
      <c r="D126" t="s">
        <v>14</v>
      </c>
      <c r="E126">
        <v>60</v>
      </c>
      <c r="F126">
        <v>97</v>
      </c>
    </row>
    <row r="127" spans="1:6" x14ac:dyDescent="0.25">
      <c r="A127" t="s">
        <v>19</v>
      </c>
      <c r="B127" t="s">
        <v>2</v>
      </c>
      <c r="C127">
        <v>306</v>
      </c>
      <c r="D127" t="s">
        <v>14</v>
      </c>
      <c r="E127">
        <v>61</v>
      </c>
      <c r="F127">
        <v>114</v>
      </c>
    </row>
    <row r="128" spans="1:6" x14ac:dyDescent="0.25">
      <c r="A128" t="s">
        <v>19</v>
      </c>
      <c r="B128" t="s">
        <v>2</v>
      </c>
      <c r="C128">
        <v>306</v>
      </c>
      <c r="D128" t="s">
        <v>14</v>
      </c>
      <c r="E128">
        <v>62</v>
      </c>
      <c r="F128">
        <v>100</v>
      </c>
    </row>
    <row r="129" spans="1:6" x14ac:dyDescent="0.25">
      <c r="A129" t="s">
        <v>19</v>
      </c>
      <c r="B129" t="s">
        <v>2</v>
      </c>
      <c r="C129">
        <v>306</v>
      </c>
      <c r="D129" t="s">
        <v>14</v>
      </c>
      <c r="E129">
        <v>63</v>
      </c>
      <c r="F129">
        <v>75</v>
      </c>
    </row>
    <row r="130" spans="1:6" x14ac:dyDescent="0.25">
      <c r="A130" t="s">
        <v>19</v>
      </c>
      <c r="B130" t="s">
        <v>2</v>
      </c>
      <c r="C130">
        <v>306</v>
      </c>
      <c r="D130" t="s">
        <v>14</v>
      </c>
      <c r="E130">
        <v>64</v>
      </c>
      <c r="F130">
        <v>51</v>
      </c>
    </row>
    <row r="131" spans="1:6" x14ac:dyDescent="0.25">
      <c r="A131" t="s">
        <v>19</v>
      </c>
      <c r="B131" t="s">
        <v>2</v>
      </c>
      <c r="C131">
        <v>306</v>
      </c>
      <c r="D131" t="s">
        <v>14</v>
      </c>
      <c r="E131">
        <v>65</v>
      </c>
      <c r="F131">
        <v>40</v>
      </c>
    </row>
    <row r="132" spans="1:6" x14ac:dyDescent="0.25">
      <c r="A132" t="s">
        <v>19</v>
      </c>
      <c r="B132" t="s">
        <v>2</v>
      </c>
      <c r="C132">
        <v>306</v>
      </c>
      <c r="D132" t="s">
        <v>14</v>
      </c>
      <c r="E132">
        <v>66</v>
      </c>
      <c r="F132">
        <v>11</v>
      </c>
    </row>
    <row r="133" spans="1:6" x14ac:dyDescent="0.25">
      <c r="A133" t="s">
        <v>19</v>
      </c>
      <c r="B133" t="s">
        <v>2</v>
      </c>
      <c r="C133">
        <v>306</v>
      </c>
      <c r="D133" t="s">
        <v>14</v>
      </c>
      <c r="E133">
        <v>67</v>
      </c>
      <c r="F133">
        <v>11</v>
      </c>
    </row>
    <row r="134" spans="1:6" x14ac:dyDescent="0.25">
      <c r="A134" t="s">
        <v>19</v>
      </c>
      <c r="B134" t="s">
        <v>2</v>
      </c>
      <c r="C134">
        <v>306</v>
      </c>
      <c r="D134" t="s">
        <v>14</v>
      </c>
      <c r="E134">
        <v>68</v>
      </c>
      <c r="F134">
        <v>6</v>
      </c>
    </row>
    <row r="135" spans="1:6" x14ac:dyDescent="0.25">
      <c r="A135" t="s">
        <v>19</v>
      </c>
      <c r="B135" t="s">
        <v>2</v>
      </c>
      <c r="C135">
        <v>306</v>
      </c>
      <c r="D135" t="s">
        <v>14</v>
      </c>
      <c r="E135">
        <v>69</v>
      </c>
      <c r="F135">
        <v>8</v>
      </c>
    </row>
    <row r="136" spans="1:6" x14ac:dyDescent="0.25">
      <c r="A136" t="s">
        <v>19</v>
      </c>
      <c r="B136" t="s">
        <v>2</v>
      </c>
      <c r="C136">
        <v>306</v>
      </c>
      <c r="D136" t="s">
        <v>14</v>
      </c>
      <c r="E136">
        <v>70</v>
      </c>
      <c r="F136">
        <v>5</v>
      </c>
    </row>
    <row r="137" spans="1:6" x14ac:dyDescent="0.25">
      <c r="A137" t="s">
        <v>19</v>
      </c>
      <c r="B137" t="s">
        <v>2</v>
      </c>
      <c r="C137">
        <v>306</v>
      </c>
      <c r="D137" t="s">
        <v>14</v>
      </c>
      <c r="E137">
        <v>71</v>
      </c>
      <c r="F137">
        <v>4</v>
      </c>
    </row>
    <row r="138" spans="1:6" x14ac:dyDescent="0.25">
      <c r="A138" t="s">
        <v>19</v>
      </c>
      <c r="B138" t="s">
        <v>2</v>
      </c>
      <c r="C138">
        <v>306</v>
      </c>
      <c r="D138" t="s">
        <v>14</v>
      </c>
      <c r="E138">
        <v>72</v>
      </c>
      <c r="F138">
        <v>2</v>
      </c>
    </row>
    <row r="139" spans="1:6" x14ac:dyDescent="0.25">
      <c r="A139" t="s">
        <v>19</v>
      </c>
      <c r="B139" t="s">
        <v>2</v>
      </c>
      <c r="C139">
        <v>306</v>
      </c>
      <c r="D139" t="s">
        <v>14</v>
      </c>
      <c r="E139">
        <v>75</v>
      </c>
      <c r="F139">
        <v>2</v>
      </c>
    </row>
    <row r="140" spans="1:6" x14ac:dyDescent="0.25">
      <c r="A140" t="s">
        <v>19</v>
      </c>
      <c r="B140" t="s">
        <v>5</v>
      </c>
      <c r="C140">
        <v>307</v>
      </c>
      <c r="D140" t="s">
        <v>14</v>
      </c>
      <c r="E140">
        <v>56</v>
      </c>
      <c r="F140">
        <v>1</v>
      </c>
    </row>
    <row r="141" spans="1:6" x14ac:dyDescent="0.25">
      <c r="A141" t="s">
        <v>19</v>
      </c>
      <c r="B141" t="s">
        <v>5</v>
      </c>
      <c r="C141">
        <v>307</v>
      </c>
      <c r="D141" t="s">
        <v>14</v>
      </c>
      <c r="E141">
        <v>58</v>
      </c>
      <c r="F141">
        <v>1</v>
      </c>
    </row>
    <row r="142" spans="1:6" x14ac:dyDescent="0.25">
      <c r="A142" t="s">
        <v>19</v>
      </c>
      <c r="B142" t="s">
        <v>5</v>
      </c>
      <c r="C142">
        <v>307</v>
      </c>
      <c r="D142" t="s">
        <v>14</v>
      </c>
      <c r="E142">
        <v>59</v>
      </c>
      <c r="F142">
        <v>1</v>
      </c>
    </row>
    <row r="143" spans="1:6" x14ac:dyDescent="0.25">
      <c r="A143" t="s">
        <v>19</v>
      </c>
      <c r="B143" t="s">
        <v>5</v>
      </c>
      <c r="C143">
        <v>307</v>
      </c>
      <c r="D143" t="s">
        <v>14</v>
      </c>
      <c r="E143">
        <v>60</v>
      </c>
      <c r="F143">
        <v>2</v>
      </c>
    </row>
    <row r="144" spans="1:6" x14ac:dyDescent="0.25">
      <c r="A144" t="s">
        <v>19</v>
      </c>
      <c r="B144" t="s">
        <v>5</v>
      </c>
      <c r="C144">
        <v>307</v>
      </c>
      <c r="D144" t="s">
        <v>14</v>
      </c>
      <c r="E144">
        <v>61</v>
      </c>
      <c r="F144">
        <v>2</v>
      </c>
    </row>
    <row r="145" spans="1:6" x14ac:dyDescent="0.25">
      <c r="A145" t="s">
        <v>19</v>
      </c>
      <c r="B145" t="s">
        <v>5</v>
      </c>
      <c r="C145">
        <v>307</v>
      </c>
      <c r="D145" t="s">
        <v>14</v>
      </c>
      <c r="E145">
        <v>62</v>
      </c>
      <c r="F145">
        <v>9</v>
      </c>
    </row>
    <row r="146" spans="1:6" x14ac:dyDescent="0.25">
      <c r="A146" t="s">
        <v>19</v>
      </c>
      <c r="B146" t="s">
        <v>5</v>
      </c>
      <c r="C146">
        <v>307</v>
      </c>
      <c r="D146" t="s">
        <v>14</v>
      </c>
      <c r="E146">
        <v>63</v>
      </c>
      <c r="F146">
        <v>20</v>
      </c>
    </row>
    <row r="147" spans="1:6" x14ac:dyDescent="0.25">
      <c r="A147" t="s">
        <v>19</v>
      </c>
      <c r="B147" t="s">
        <v>5</v>
      </c>
      <c r="C147">
        <v>307</v>
      </c>
      <c r="D147" t="s">
        <v>14</v>
      </c>
      <c r="E147">
        <v>64</v>
      </c>
      <c r="F147">
        <v>36</v>
      </c>
    </row>
    <row r="148" spans="1:6" x14ac:dyDescent="0.25">
      <c r="A148" t="s">
        <v>19</v>
      </c>
      <c r="B148" t="s">
        <v>5</v>
      </c>
      <c r="C148">
        <v>307</v>
      </c>
      <c r="D148" t="s">
        <v>14</v>
      </c>
      <c r="E148">
        <v>65</v>
      </c>
      <c r="F148">
        <v>82</v>
      </c>
    </row>
    <row r="149" spans="1:6" x14ac:dyDescent="0.25">
      <c r="A149" t="s">
        <v>19</v>
      </c>
      <c r="B149" t="s">
        <v>5</v>
      </c>
      <c r="C149">
        <v>307</v>
      </c>
      <c r="D149" t="s">
        <v>14</v>
      </c>
      <c r="E149">
        <v>66</v>
      </c>
      <c r="F149">
        <v>203</v>
      </c>
    </row>
    <row r="150" spans="1:6" x14ac:dyDescent="0.25">
      <c r="A150" t="s">
        <v>19</v>
      </c>
      <c r="B150" t="s">
        <v>5</v>
      </c>
      <c r="C150">
        <v>307</v>
      </c>
      <c r="D150" t="s">
        <v>14</v>
      </c>
      <c r="E150">
        <v>67</v>
      </c>
      <c r="F150">
        <v>384</v>
      </c>
    </row>
    <row r="151" spans="1:6" x14ac:dyDescent="0.25">
      <c r="A151" t="s">
        <v>19</v>
      </c>
      <c r="B151" t="s">
        <v>5</v>
      </c>
      <c r="C151">
        <v>307</v>
      </c>
      <c r="D151" t="s">
        <v>14</v>
      </c>
      <c r="E151">
        <v>68</v>
      </c>
      <c r="F151">
        <v>719</v>
      </c>
    </row>
    <row r="152" spans="1:6" x14ac:dyDescent="0.25">
      <c r="A152" t="s">
        <v>19</v>
      </c>
      <c r="B152" t="s">
        <v>5</v>
      </c>
      <c r="C152">
        <v>307</v>
      </c>
      <c r="D152" t="s">
        <v>14</v>
      </c>
      <c r="E152">
        <v>69</v>
      </c>
      <c r="F152">
        <v>859</v>
      </c>
    </row>
    <row r="153" spans="1:6" x14ac:dyDescent="0.25">
      <c r="A153" t="s">
        <v>19</v>
      </c>
      <c r="B153" t="s">
        <v>5</v>
      </c>
      <c r="C153">
        <v>307</v>
      </c>
      <c r="D153" t="s">
        <v>14</v>
      </c>
      <c r="E153">
        <v>70</v>
      </c>
      <c r="F153">
        <v>867</v>
      </c>
    </row>
    <row r="154" spans="1:6" x14ac:dyDescent="0.25">
      <c r="A154" t="s">
        <v>19</v>
      </c>
      <c r="B154" t="s">
        <v>5</v>
      </c>
      <c r="C154">
        <v>307</v>
      </c>
      <c r="D154" t="s">
        <v>14</v>
      </c>
      <c r="E154">
        <v>71</v>
      </c>
      <c r="F154">
        <v>713</v>
      </c>
    </row>
    <row r="155" spans="1:6" x14ac:dyDescent="0.25">
      <c r="A155" t="s">
        <v>19</v>
      </c>
      <c r="B155" t="s">
        <v>5</v>
      </c>
      <c r="C155">
        <v>307</v>
      </c>
      <c r="D155" t="s">
        <v>14</v>
      </c>
      <c r="E155">
        <v>72</v>
      </c>
      <c r="F155">
        <v>603</v>
      </c>
    </row>
    <row r="156" spans="1:6" x14ac:dyDescent="0.25">
      <c r="A156" t="s">
        <v>19</v>
      </c>
      <c r="B156" t="s">
        <v>5</v>
      </c>
      <c r="C156">
        <v>307</v>
      </c>
      <c r="D156" t="s">
        <v>14</v>
      </c>
      <c r="E156">
        <v>73</v>
      </c>
      <c r="F156">
        <v>495</v>
      </c>
    </row>
    <row r="157" spans="1:6" x14ac:dyDescent="0.25">
      <c r="A157" t="s">
        <v>19</v>
      </c>
      <c r="B157" t="s">
        <v>5</v>
      </c>
      <c r="C157">
        <v>307</v>
      </c>
      <c r="D157" t="s">
        <v>14</v>
      </c>
      <c r="E157">
        <v>74</v>
      </c>
      <c r="F157">
        <v>411</v>
      </c>
    </row>
    <row r="158" spans="1:6" x14ac:dyDescent="0.25">
      <c r="A158" t="s">
        <v>19</v>
      </c>
      <c r="B158" t="s">
        <v>5</v>
      </c>
      <c r="C158">
        <v>307</v>
      </c>
      <c r="D158" t="s">
        <v>14</v>
      </c>
      <c r="E158">
        <v>75</v>
      </c>
      <c r="F158">
        <v>269</v>
      </c>
    </row>
    <row r="159" spans="1:6" x14ac:dyDescent="0.25">
      <c r="A159" t="s">
        <v>19</v>
      </c>
      <c r="B159" t="s">
        <v>5</v>
      </c>
      <c r="C159">
        <v>307</v>
      </c>
      <c r="D159" t="s">
        <v>14</v>
      </c>
      <c r="E159">
        <v>76</v>
      </c>
      <c r="F159">
        <v>151</v>
      </c>
    </row>
    <row r="160" spans="1:6" x14ac:dyDescent="0.25">
      <c r="A160" t="s">
        <v>19</v>
      </c>
      <c r="B160" t="s">
        <v>5</v>
      </c>
      <c r="C160">
        <v>307</v>
      </c>
      <c r="D160" t="s">
        <v>14</v>
      </c>
      <c r="E160">
        <v>77</v>
      </c>
      <c r="F160">
        <v>80</v>
      </c>
    </row>
    <row r="161" spans="1:6" x14ac:dyDescent="0.25">
      <c r="A161" t="s">
        <v>19</v>
      </c>
      <c r="B161" t="s">
        <v>5</v>
      </c>
      <c r="C161">
        <v>307</v>
      </c>
      <c r="D161" t="s">
        <v>14</v>
      </c>
      <c r="E161">
        <v>78</v>
      </c>
      <c r="F161">
        <v>45</v>
      </c>
    </row>
    <row r="162" spans="1:6" x14ac:dyDescent="0.25">
      <c r="A162" t="s">
        <v>19</v>
      </c>
      <c r="B162" t="s">
        <v>5</v>
      </c>
      <c r="C162">
        <v>307</v>
      </c>
      <c r="D162" t="s">
        <v>14</v>
      </c>
      <c r="E162">
        <v>79</v>
      </c>
      <c r="F162">
        <v>16</v>
      </c>
    </row>
    <row r="163" spans="1:6" x14ac:dyDescent="0.25">
      <c r="A163" t="s">
        <v>19</v>
      </c>
      <c r="B163" t="s">
        <v>5</v>
      </c>
      <c r="C163">
        <v>307</v>
      </c>
      <c r="D163" t="s">
        <v>14</v>
      </c>
      <c r="E163">
        <v>80</v>
      </c>
      <c r="F163">
        <v>11</v>
      </c>
    </row>
    <row r="164" spans="1:6" x14ac:dyDescent="0.25">
      <c r="A164" t="s">
        <v>19</v>
      </c>
      <c r="B164" t="s">
        <v>5</v>
      </c>
      <c r="C164">
        <v>307</v>
      </c>
      <c r="D164" t="s">
        <v>14</v>
      </c>
      <c r="E164">
        <v>81</v>
      </c>
      <c r="F164">
        <v>5</v>
      </c>
    </row>
    <row r="165" spans="1:6" x14ac:dyDescent="0.25">
      <c r="A165" t="s">
        <v>19</v>
      </c>
      <c r="B165" t="s">
        <v>5</v>
      </c>
      <c r="C165">
        <v>307</v>
      </c>
      <c r="D165" t="s">
        <v>14</v>
      </c>
      <c r="E165">
        <v>82</v>
      </c>
      <c r="F165">
        <v>3</v>
      </c>
    </row>
    <row r="166" spans="1:6" x14ac:dyDescent="0.25">
      <c r="A166" t="s">
        <v>19</v>
      </c>
      <c r="B166" t="s">
        <v>5</v>
      </c>
      <c r="C166">
        <v>307</v>
      </c>
      <c r="D166" t="s">
        <v>14</v>
      </c>
      <c r="E166">
        <v>83</v>
      </c>
      <c r="F166">
        <v>1</v>
      </c>
    </row>
    <row r="167" spans="1:6" x14ac:dyDescent="0.25">
      <c r="A167" t="s">
        <v>19</v>
      </c>
      <c r="B167" t="s">
        <v>5</v>
      </c>
      <c r="C167">
        <v>307</v>
      </c>
      <c r="D167" t="s">
        <v>14</v>
      </c>
      <c r="E167">
        <v>84</v>
      </c>
      <c r="F167">
        <v>1</v>
      </c>
    </row>
    <row r="168" spans="1:6" x14ac:dyDescent="0.25">
      <c r="A168" t="s">
        <v>19</v>
      </c>
      <c r="B168" t="s">
        <v>4</v>
      </c>
      <c r="C168">
        <v>315</v>
      </c>
      <c r="D168" t="s">
        <v>14</v>
      </c>
      <c r="E168">
        <v>57</v>
      </c>
      <c r="F168">
        <v>31</v>
      </c>
    </row>
    <row r="169" spans="1:6" x14ac:dyDescent="0.25">
      <c r="A169" t="s">
        <v>19</v>
      </c>
      <c r="B169" t="s">
        <v>4</v>
      </c>
      <c r="C169">
        <v>315</v>
      </c>
      <c r="D169" t="s">
        <v>14</v>
      </c>
      <c r="E169">
        <v>58</v>
      </c>
      <c r="F169">
        <v>70</v>
      </c>
    </row>
    <row r="170" spans="1:6" x14ac:dyDescent="0.25">
      <c r="A170" t="s">
        <v>19</v>
      </c>
      <c r="B170" t="s">
        <v>4</v>
      </c>
      <c r="C170">
        <v>315</v>
      </c>
      <c r="D170" t="s">
        <v>14</v>
      </c>
      <c r="E170">
        <v>59</v>
      </c>
      <c r="F170">
        <v>129</v>
      </c>
    </row>
    <row r="171" spans="1:6" x14ac:dyDescent="0.25">
      <c r="A171" t="s">
        <v>19</v>
      </c>
      <c r="B171" t="s">
        <v>4</v>
      </c>
      <c r="C171">
        <v>315</v>
      </c>
      <c r="D171" t="s">
        <v>14</v>
      </c>
      <c r="E171">
        <v>60</v>
      </c>
      <c r="F171">
        <v>179</v>
      </c>
    </row>
    <row r="172" spans="1:6" x14ac:dyDescent="0.25">
      <c r="A172" t="s">
        <v>19</v>
      </c>
      <c r="B172" t="s">
        <v>4</v>
      </c>
      <c r="C172">
        <v>315</v>
      </c>
      <c r="D172" t="s">
        <v>14</v>
      </c>
      <c r="E172">
        <v>61</v>
      </c>
      <c r="F172">
        <v>294</v>
      </c>
    </row>
    <row r="173" spans="1:6" x14ac:dyDescent="0.25">
      <c r="A173" t="s">
        <v>19</v>
      </c>
      <c r="B173" t="s">
        <v>4</v>
      </c>
      <c r="C173">
        <v>315</v>
      </c>
      <c r="D173" t="s">
        <v>14</v>
      </c>
      <c r="E173">
        <v>62</v>
      </c>
      <c r="F173">
        <v>335</v>
      </c>
    </row>
    <row r="174" spans="1:6" x14ac:dyDescent="0.25">
      <c r="A174" t="s">
        <v>19</v>
      </c>
      <c r="B174" t="s">
        <v>4</v>
      </c>
      <c r="C174">
        <v>315</v>
      </c>
      <c r="D174" t="s">
        <v>14</v>
      </c>
      <c r="E174">
        <v>63</v>
      </c>
      <c r="F174">
        <v>538</v>
      </c>
    </row>
    <row r="175" spans="1:6" x14ac:dyDescent="0.25">
      <c r="A175" t="s">
        <v>19</v>
      </c>
      <c r="B175" t="s">
        <v>4</v>
      </c>
      <c r="C175">
        <v>315</v>
      </c>
      <c r="D175" t="s">
        <v>14</v>
      </c>
      <c r="E175">
        <v>64</v>
      </c>
      <c r="F175">
        <v>558</v>
      </c>
    </row>
    <row r="176" spans="1:6" x14ac:dyDescent="0.25">
      <c r="A176" t="s">
        <v>19</v>
      </c>
      <c r="B176" t="s">
        <v>4</v>
      </c>
      <c r="C176">
        <v>315</v>
      </c>
      <c r="D176" t="s">
        <v>14</v>
      </c>
      <c r="E176">
        <v>65</v>
      </c>
      <c r="F176">
        <v>593</v>
      </c>
    </row>
    <row r="177" spans="1:6" x14ac:dyDescent="0.25">
      <c r="A177" t="s">
        <v>19</v>
      </c>
      <c r="B177" t="s">
        <v>4</v>
      </c>
      <c r="C177">
        <v>315</v>
      </c>
      <c r="D177" t="s">
        <v>14</v>
      </c>
      <c r="E177">
        <v>66</v>
      </c>
      <c r="F177">
        <v>553</v>
      </c>
    </row>
    <row r="178" spans="1:6" x14ac:dyDescent="0.25">
      <c r="A178" t="s">
        <v>19</v>
      </c>
      <c r="B178" t="s">
        <v>4</v>
      </c>
      <c r="C178">
        <v>315</v>
      </c>
      <c r="D178" t="s">
        <v>14</v>
      </c>
      <c r="E178">
        <v>67</v>
      </c>
      <c r="F178">
        <v>559</v>
      </c>
    </row>
    <row r="179" spans="1:6" x14ac:dyDescent="0.25">
      <c r="A179" t="s">
        <v>19</v>
      </c>
      <c r="B179" t="s">
        <v>4</v>
      </c>
      <c r="C179">
        <v>315</v>
      </c>
      <c r="D179" t="s">
        <v>14</v>
      </c>
      <c r="E179">
        <v>68</v>
      </c>
      <c r="F179">
        <v>451</v>
      </c>
    </row>
    <row r="180" spans="1:6" x14ac:dyDescent="0.25">
      <c r="A180" t="s">
        <v>19</v>
      </c>
      <c r="B180" t="s">
        <v>4</v>
      </c>
      <c r="C180">
        <v>315</v>
      </c>
      <c r="D180" t="s">
        <v>14</v>
      </c>
      <c r="E180">
        <v>69</v>
      </c>
      <c r="F180">
        <v>327</v>
      </c>
    </row>
    <row r="181" spans="1:6" x14ac:dyDescent="0.25">
      <c r="A181" t="s">
        <v>19</v>
      </c>
      <c r="B181" t="s">
        <v>4</v>
      </c>
      <c r="C181">
        <v>315</v>
      </c>
      <c r="D181" t="s">
        <v>14</v>
      </c>
      <c r="E181">
        <v>70</v>
      </c>
      <c r="F181">
        <v>214</v>
      </c>
    </row>
    <row r="182" spans="1:6" x14ac:dyDescent="0.25">
      <c r="A182" t="s">
        <v>19</v>
      </c>
      <c r="B182" t="s">
        <v>4</v>
      </c>
      <c r="C182">
        <v>315</v>
      </c>
      <c r="D182" t="s">
        <v>14</v>
      </c>
      <c r="E182">
        <v>71</v>
      </c>
      <c r="F182">
        <v>109</v>
      </c>
    </row>
    <row r="183" spans="1:6" x14ac:dyDescent="0.25">
      <c r="A183" t="s">
        <v>19</v>
      </c>
      <c r="B183" t="s">
        <v>4</v>
      </c>
      <c r="C183">
        <v>315</v>
      </c>
      <c r="D183" t="s">
        <v>14</v>
      </c>
      <c r="E183">
        <v>72</v>
      </c>
      <c r="F183">
        <v>60</v>
      </c>
    </row>
    <row r="184" spans="1:6" x14ac:dyDescent="0.25">
      <c r="A184" t="s">
        <v>19</v>
      </c>
      <c r="B184" t="s">
        <v>4</v>
      </c>
      <c r="C184">
        <v>315</v>
      </c>
      <c r="D184" t="s">
        <v>14</v>
      </c>
      <c r="E184">
        <v>73</v>
      </c>
      <c r="F184">
        <v>21</v>
      </c>
    </row>
    <row r="185" spans="1:6" x14ac:dyDescent="0.25">
      <c r="A185" t="s">
        <v>19</v>
      </c>
      <c r="B185" t="s">
        <v>4</v>
      </c>
      <c r="C185">
        <v>315</v>
      </c>
      <c r="D185" t="s">
        <v>14</v>
      </c>
      <c r="E185">
        <v>74</v>
      </c>
      <c r="F185">
        <v>11</v>
      </c>
    </row>
    <row r="186" spans="1:6" x14ac:dyDescent="0.25">
      <c r="A186" t="s">
        <v>19</v>
      </c>
      <c r="B186" t="s">
        <v>4</v>
      </c>
      <c r="C186">
        <v>315</v>
      </c>
      <c r="D186" t="s">
        <v>14</v>
      </c>
      <c r="E186">
        <v>75</v>
      </c>
      <c r="F186">
        <v>6</v>
      </c>
    </row>
    <row r="187" spans="1:6" x14ac:dyDescent="0.25">
      <c r="A187" t="s">
        <v>19</v>
      </c>
      <c r="B187" t="s">
        <v>4</v>
      </c>
      <c r="C187">
        <v>315</v>
      </c>
      <c r="D187" t="s">
        <v>14</v>
      </c>
      <c r="E187">
        <v>76</v>
      </c>
      <c r="F187">
        <v>4</v>
      </c>
    </row>
    <row r="188" spans="1:6" x14ac:dyDescent="0.25">
      <c r="A188" t="s">
        <v>19</v>
      </c>
      <c r="B188" t="s">
        <v>4</v>
      </c>
      <c r="C188">
        <v>315</v>
      </c>
      <c r="D188" t="s">
        <v>14</v>
      </c>
      <c r="E188">
        <v>77</v>
      </c>
      <c r="F188">
        <v>2</v>
      </c>
    </row>
    <row r="189" spans="1:6" x14ac:dyDescent="0.25">
      <c r="A189" t="s">
        <v>19</v>
      </c>
      <c r="B189" t="s">
        <v>4</v>
      </c>
      <c r="C189">
        <v>315</v>
      </c>
      <c r="D189" t="s">
        <v>14</v>
      </c>
      <c r="E189">
        <v>78</v>
      </c>
      <c r="F189">
        <v>3</v>
      </c>
    </row>
    <row r="196" spans="1:7" x14ac:dyDescent="0.25">
      <c r="A196" t="s">
        <v>0</v>
      </c>
      <c r="B196" t="s">
        <v>1</v>
      </c>
      <c r="C196" t="s">
        <v>10</v>
      </c>
      <c r="D196" t="s">
        <v>15</v>
      </c>
      <c r="E196" t="s">
        <v>20</v>
      </c>
      <c r="F196" t="s">
        <v>21</v>
      </c>
      <c r="G196" t="s">
        <v>18</v>
      </c>
    </row>
    <row r="197" spans="1:7" x14ac:dyDescent="0.25">
      <c r="A197" t="s">
        <v>62</v>
      </c>
      <c r="B197" t="s">
        <v>8</v>
      </c>
      <c r="C197">
        <v>17</v>
      </c>
      <c r="D197" t="s">
        <v>14</v>
      </c>
      <c r="E197" t="s">
        <v>23</v>
      </c>
      <c r="F197">
        <v>87</v>
      </c>
      <c r="G197">
        <v>8</v>
      </c>
    </row>
    <row r="198" spans="1:7" x14ac:dyDescent="0.25">
      <c r="A198" t="s">
        <v>62</v>
      </c>
      <c r="B198" t="s">
        <v>8</v>
      </c>
      <c r="C198">
        <v>17</v>
      </c>
      <c r="D198" t="s">
        <v>14</v>
      </c>
      <c r="E198" t="s">
        <v>28</v>
      </c>
      <c r="F198">
        <v>83.9</v>
      </c>
      <c r="G198">
        <v>3</v>
      </c>
    </row>
    <row r="199" spans="1:7" x14ac:dyDescent="0.25">
      <c r="A199" t="s">
        <v>62</v>
      </c>
      <c r="B199" t="s">
        <v>8</v>
      </c>
      <c r="C199">
        <v>17</v>
      </c>
      <c r="D199" t="s">
        <v>14</v>
      </c>
      <c r="E199" t="s">
        <v>25</v>
      </c>
      <c r="F199">
        <v>83.4</v>
      </c>
      <c r="G199">
        <v>33</v>
      </c>
    </row>
    <row r="200" spans="1:7" x14ac:dyDescent="0.25">
      <c r="A200" t="s">
        <v>62</v>
      </c>
      <c r="B200" t="s">
        <v>8</v>
      </c>
      <c r="C200">
        <v>17</v>
      </c>
      <c r="D200" t="s">
        <v>14</v>
      </c>
      <c r="E200" t="s">
        <v>29</v>
      </c>
      <c r="F200">
        <v>82.9</v>
      </c>
      <c r="G200">
        <v>3</v>
      </c>
    </row>
    <row r="201" spans="1:7" x14ac:dyDescent="0.25">
      <c r="A201" t="s">
        <v>62</v>
      </c>
      <c r="B201" t="s">
        <v>8</v>
      </c>
      <c r="C201">
        <v>17</v>
      </c>
      <c r="D201" t="s">
        <v>14</v>
      </c>
      <c r="E201" t="s">
        <v>27</v>
      </c>
      <c r="F201">
        <v>81.7</v>
      </c>
      <c r="G201">
        <v>25</v>
      </c>
    </row>
    <row r="202" spans="1:7" x14ac:dyDescent="0.25">
      <c r="A202" t="s">
        <v>62</v>
      </c>
      <c r="B202" t="s">
        <v>8</v>
      </c>
      <c r="C202">
        <v>17</v>
      </c>
      <c r="D202" t="s">
        <v>14</v>
      </c>
      <c r="E202" t="s">
        <v>26</v>
      </c>
      <c r="F202">
        <v>81.5</v>
      </c>
      <c r="G202">
        <v>34</v>
      </c>
    </row>
    <row r="203" spans="1:7" x14ac:dyDescent="0.25">
      <c r="A203" t="s">
        <v>62</v>
      </c>
      <c r="B203" t="s">
        <v>8</v>
      </c>
      <c r="C203">
        <v>17</v>
      </c>
      <c r="D203" t="s">
        <v>14</v>
      </c>
      <c r="E203" t="s">
        <v>30</v>
      </c>
      <c r="F203">
        <v>81.3</v>
      </c>
      <c r="G203">
        <v>1</v>
      </c>
    </row>
    <row r="204" spans="1:7" x14ac:dyDescent="0.25">
      <c r="A204" t="s">
        <v>62</v>
      </c>
      <c r="B204" t="s">
        <v>8</v>
      </c>
      <c r="C204">
        <v>17</v>
      </c>
      <c r="D204" t="s">
        <v>14</v>
      </c>
      <c r="E204" t="s">
        <v>31</v>
      </c>
      <c r="F204">
        <v>81.2</v>
      </c>
      <c r="G204">
        <v>254</v>
      </c>
    </row>
    <row r="205" spans="1:7" x14ac:dyDescent="0.25">
      <c r="A205" t="s">
        <v>62</v>
      </c>
      <c r="B205" t="s">
        <v>8</v>
      </c>
      <c r="C205">
        <v>17</v>
      </c>
      <c r="D205" t="s">
        <v>14</v>
      </c>
      <c r="E205" t="s">
        <v>33</v>
      </c>
      <c r="F205">
        <v>80.8</v>
      </c>
      <c r="G205">
        <v>81</v>
      </c>
    </row>
    <row r="206" spans="1:7" x14ac:dyDescent="0.25">
      <c r="A206" t="s">
        <v>62</v>
      </c>
      <c r="B206" t="s">
        <v>8</v>
      </c>
      <c r="C206">
        <v>17</v>
      </c>
      <c r="D206" t="s">
        <v>14</v>
      </c>
      <c r="E206" t="s">
        <v>24</v>
      </c>
      <c r="F206">
        <v>80.7</v>
      </c>
      <c r="G206">
        <v>5</v>
      </c>
    </row>
    <row r="207" spans="1:7" x14ac:dyDescent="0.25">
      <c r="A207" t="s">
        <v>62</v>
      </c>
      <c r="B207" t="s">
        <v>8</v>
      </c>
      <c r="C207">
        <v>17</v>
      </c>
      <c r="D207" t="s">
        <v>14</v>
      </c>
      <c r="E207" t="s">
        <v>34</v>
      </c>
      <c r="F207">
        <v>80.7</v>
      </c>
      <c r="G207">
        <v>14</v>
      </c>
    </row>
    <row r="208" spans="1:7" x14ac:dyDescent="0.25">
      <c r="A208" t="s">
        <v>62</v>
      </c>
      <c r="B208" t="s">
        <v>8</v>
      </c>
      <c r="C208">
        <v>17</v>
      </c>
      <c r="D208" t="s">
        <v>14</v>
      </c>
      <c r="E208" t="s">
        <v>59</v>
      </c>
      <c r="F208">
        <v>80</v>
      </c>
      <c r="G208">
        <v>2</v>
      </c>
    </row>
    <row r="209" spans="1:7" x14ac:dyDescent="0.25">
      <c r="A209" t="s">
        <v>62</v>
      </c>
      <c r="B209" t="s">
        <v>8</v>
      </c>
      <c r="C209">
        <v>17</v>
      </c>
      <c r="D209" t="s">
        <v>14</v>
      </c>
      <c r="E209" t="s">
        <v>35</v>
      </c>
      <c r="F209">
        <v>79.900000000000006</v>
      </c>
      <c r="G209">
        <v>6</v>
      </c>
    </row>
    <row r="210" spans="1:7" x14ac:dyDescent="0.25">
      <c r="A210" t="s">
        <v>62</v>
      </c>
      <c r="B210" t="s">
        <v>8</v>
      </c>
      <c r="C210">
        <v>17</v>
      </c>
      <c r="D210" t="s">
        <v>14</v>
      </c>
      <c r="E210" t="s">
        <v>54</v>
      </c>
      <c r="F210">
        <v>79.900000000000006</v>
      </c>
      <c r="G210">
        <v>28</v>
      </c>
    </row>
    <row r="211" spans="1:7" x14ac:dyDescent="0.25">
      <c r="A211" t="s">
        <v>62</v>
      </c>
      <c r="B211" t="s">
        <v>8</v>
      </c>
      <c r="C211">
        <v>17</v>
      </c>
      <c r="D211" t="s">
        <v>14</v>
      </c>
      <c r="E211" t="s">
        <v>38</v>
      </c>
      <c r="F211">
        <v>79.8</v>
      </c>
      <c r="G211">
        <v>581</v>
      </c>
    </row>
    <row r="212" spans="1:7" x14ac:dyDescent="0.25">
      <c r="A212" t="s">
        <v>62</v>
      </c>
      <c r="B212" t="s">
        <v>8</v>
      </c>
      <c r="C212">
        <v>17</v>
      </c>
      <c r="D212" t="s">
        <v>14</v>
      </c>
      <c r="E212" t="s">
        <v>32</v>
      </c>
      <c r="F212">
        <v>79.400000000000006</v>
      </c>
      <c r="G212">
        <v>9</v>
      </c>
    </row>
    <row r="213" spans="1:7" x14ac:dyDescent="0.25">
      <c r="A213" t="s">
        <v>62</v>
      </c>
      <c r="B213" t="s">
        <v>8</v>
      </c>
      <c r="C213">
        <v>17</v>
      </c>
      <c r="D213" t="s">
        <v>14</v>
      </c>
      <c r="E213" t="s">
        <v>40</v>
      </c>
      <c r="F213">
        <v>78.900000000000006</v>
      </c>
      <c r="G213">
        <v>227</v>
      </c>
    </row>
    <row r="214" spans="1:7" x14ac:dyDescent="0.25">
      <c r="A214" t="s">
        <v>62</v>
      </c>
      <c r="B214" t="s">
        <v>8</v>
      </c>
      <c r="C214">
        <v>17</v>
      </c>
      <c r="D214" t="s">
        <v>14</v>
      </c>
      <c r="E214" t="s">
        <v>49</v>
      </c>
      <c r="F214">
        <v>78.2</v>
      </c>
      <c r="G214">
        <v>4</v>
      </c>
    </row>
    <row r="215" spans="1:7" x14ac:dyDescent="0.25">
      <c r="A215" t="s">
        <v>62</v>
      </c>
      <c r="B215" t="s">
        <v>8</v>
      </c>
      <c r="C215">
        <v>17</v>
      </c>
      <c r="D215" t="s">
        <v>14</v>
      </c>
      <c r="E215" t="s">
        <v>53</v>
      </c>
      <c r="F215">
        <v>78.099999999999994</v>
      </c>
      <c r="G215">
        <v>18</v>
      </c>
    </row>
    <row r="216" spans="1:7" x14ac:dyDescent="0.25">
      <c r="A216" t="s">
        <v>62</v>
      </c>
      <c r="B216" t="s">
        <v>8</v>
      </c>
      <c r="C216">
        <v>17</v>
      </c>
      <c r="D216" t="s">
        <v>14</v>
      </c>
      <c r="E216" t="s">
        <v>46</v>
      </c>
      <c r="F216">
        <v>77.900000000000006</v>
      </c>
      <c r="G216">
        <v>63</v>
      </c>
    </row>
    <row r="217" spans="1:7" x14ac:dyDescent="0.25">
      <c r="A217" t="s">
        <v>62</v>
      </c>
      <c r="B217" t="s">
        <v>8</v>
      </c>
      <c r="C217">
        <v>17</v>
      </c>
      <c r="D217" t="s">
        <v>14</v>
      </c>
      <c r="E217" t="s">
        <v>44</v>
      </c>
      <c r="F217">
        <v>77.900000000000006</v>
      </c>
      <c r="G217">
        <v>2</v>
      </c>
    </row>
    <row r="218" spans="1:7" x14ac:dyDescent="0.25">
      <c r="A218" t="s">
        <v>62</v>
      </c>
      <c r="B218" t="s">
        <v>8</v>
      </c>
      <c r="C218">
        <v>17</v>
      </c>
      <c r="D218" t="s">
        <v>14</v>
      </c>
      <c r="E218" t="s">
        <v>37</v>
      </c>
      <c r="F218">
        <v>77.8</v>
      </c>
      <c r="G218">
        <v>128</v>
      </c>
    </row>
    <row r="219" spans="1:7" x14ac:dyDescent="0.25">
      <c r="A219" t="s">
        <v>62</v>
      </c>
      <c r="B219" t="s">
        <v>8</v>
      </c>
      <c r="C219">
        <v>17</v>
      </c>
      <c r="D219" t="s">
        <v>14</v>
      </c>
      <c r="E219" t="s">
        <v>52</v>
      </c>
      <c r="F219">
        <v>77.3</v>
      </c>
      <c r="G219">
        <v>70</v>
      </c>
    </row>
    <row r="220" spans="1:7" x14ac:dyDescent="0.25">
      <c r="A220" t="s">
        <v>62</v>
      </c>
      <c r="B220" t="s">
        <v>8</v>
      </c>
      <c r="C220">
        <v>17</v>
      </c>
      <c r="D220" t="s">
        <v>14</v>
      </c>
      <c r="E220" t="s">
        <v>47</v>
      </c>
      <c r="F220">
        <v>76.900000000000006</v>
      </c>
      <c r="G220">
        <v>6</v>
      </c>
    </row>
    <row r="221" spans="1:7" x14ac:dyDescent="0.25">
      <c r="A221" t="s">
        <v>62</v>
      </c>
      <c r="B221" t="s">
        <v>8</v>
      </c>
      <c r="C221">
        <v>17</v>
      </c>
      <c r="D221" t="s">
        <v>14</v>
      </c>
      <c r="E221" t="s">
        <v>57</v>
      </c>
      <c r="F221">
        <v>76.8</v>
      </c>
      <c r="G221">
        <v>1</v>
      </c>
    </row>
    <row r="222" spans="1:7" x14ac:dyDescent="0.25">
      <c r="A222" t="s">
        <v>62</v>
      </c>
      <c r="B222" t="s">
        <v>8</v>
      </c>
      <c r="C222">
        <v>17</v>
      </c>
      <c r="D222" t="s">
        <v>14</v>
      </c>
      <c r="E222" t="s">
        <v>41</v>
      </c>
      <c r="F222">
        <v>76</v>
      </c>
      <c r="G222">
        <v>21</v>
      </c>
    </row>
    <row r="223" spans="1:7" x14ac:dyDescent="0.25">
      <c r="A223" t="s">
        <v>62</v>
      </c>
      <c r="B223" t="s">
        <v>8</v>
      </c>
      <c r="C223">
        <v>17</v>
      </c>
      <c r="D223" t="s">
        <v>14</v>
      </c>
      <c r="E223" t="s">
        <v>39</v>
      </c>
      <c r="F223">
        <v>75</v>
      </c>
      <c r="G223">
        <v>21</v>
      </c>
    </row>
    <row r="224" spans="1:7" x14ac:dyDescent="0.25">
      <c r="A224" t="s">
        <v>62</v>
      </c>
      <c r="B224" t="s">
        <v>8</v>
      </c>
      <c r="C224">
        <v>17</v>
      </c>
      <c r="D224" t="s">
        <v>14</v>
      </c>
      <c r="E224" t="s">
        <v>58</v>
      </c>
      <c r="F224">
        <v>74.900000000000006</v>
      </c>
      <c r="G224">
        <v>1</v>
      </c>
    </row>
    <row r="225" spans="1:7" x14ac:dyDescent="0.25">
      <c r="A225" t="s">
        <v>62</v>
      </c>
      <c r="B225" t="s">
        <v>8</v>
      </c>
      <c r="C225">
        <v>17</v>
      </c>
      <c r="D225" t="s">
        <v>14</v>
      </c>
      <c r="E225" t="s">
        <v>55</v>
      </c>
      <c r="F225">
        <v>74.400000000000006</v>
      </c>
      <c r="G225">
        <v>11</v>
      </c>
    </row>
    <row r="226" spans="1:7" x14ac:dyDescent="0.25">
      <c r="A226" t="s">
        <v>62</v>
      </c>
      <c r="B226" t="s">
        <v>8</v>
      </c>
      <c r="C226">
        <v>17</v>
      </c>
      <c r="D226" t="s">
        <v>14</v>
      </c>
      <c r="E226" t="s">
        <v>50</v>
      </c>
      <c r="F226">
        <v>73</v>
      </c>
      <c r="G226">
        <v>11</v>
      </c>
    </row>
    <row r="227" spans="1:7" x14ac:dyDescent="0.25">
      <c r="A227" t="s">
        <v>62</v>
      </c>
      <c r="B227" t="s">
        <v>3</v>
      </c>
      <c r="C227">
        <v>18</v>
      </c>
      <c r="D227" t="s">
        <v>14</v>
      </c>
      <c r="E227" t="s">
        <v>23</v>
      </c>
      <c r="F227">
        <v>77.7</v>
      </c>
      <c r="G227">
        <v>54</v>
      </c>
    </row>
    <row r="228" spans="1:7" x14ac:dyDescent="0.25">
      <c r="A228" t="s">
        <v>62</v>
      </c>
      <c r="B228" t="s">
        <v>3</v>
      </c>
      <c r="C228">
        <v>18</v>
      </c>
      <c r="D228" t="s">
        <v>14</v>
      </c>
      <c r="E228" t="s">
        <v>28</v>
      </c>
      <c r="F228">
        <v>77</v>
      </c>
      <c r="G228">
        <v>6</v>
      </c>
    </row>
    <row r="229" spans="1:7" x14ac:dyDescent="0.25">
      <c r="A229" t="s">
        <v>62</v>
      </c>
      <c r="B229" t="s">
        <v>3</v>
      </c>
      <c r="C229">
        <v>18</v>
      </c>
      <c r="D229" t="s">
        <v>14</v>
      </c>
      <c r="E229" t="s">
        <v>22</v>
      </c>
      <c r="F229">
        <v>76.099999999999994</v>
      </c>
      <c r="G229">
        <v>2</v>
      </c>
    </row>
    <row r="230" spans="1:7" x14ac:dyDescent="0.25">
      <c r="A230" t="s">
        <v>62</v>
      </c>
      <c r="B230" t="s">
        <v>3</v>
      </c>
      <c r="C230">
        <v>18</v>
      </c>
      <c r="D230" t="s">
        <v>14</v>
      </c>
      <c r="E230" t="s">
        <v>29</v>
      </c>
      <c r="F230">
        <v>75.900000000000006</v>
      </c>
      <c r="G230">
        <v>19</v>
      </c>
    </row>
    <row r="231" spans="1:7" x14ac:dyDescent="0.25">
      <c r="A231" t="s">
        <v>62</v>
      </c>
      <c r="B231" t="s">
        <v>3</v>
      </c>
      <c r="C231">
        <v>18</v>
      </c>
      <c r="D231" t="s">
        <v>14</v>
      </c>
      <c r="E231" t="s">
        <v>25</v>
      </c>
      <c r="F231">
        <v>75.599999999999994</v>
      </c>
      <c r="G231">
        <v>106</v>
      </c>
    </row>
    <row r="232" spans="1:7" x14ac:dyDescent="0.25">
      <c r="A232" t="s">
        <v>62</v>
      </c>
      <c r="B232" t="s">
        <v>3</v>
      </c>
      <c r="C232">
        <v>18</v>
      </c>
      <c r="D232" t="s">
        <v>14</v>
      </c>
      <c r="E232" t="s">
        <v>36</v>
      </c>
      <c r="F232">
        <v>75.599999999999994</v>
      </c>
      <c r="G232">
        <v>4</v>
      </c>
    </row>
    <row r="233" spans="1:7" x14ac:dyDescent="0.25">
      <c r="A233" t="s">
        <v>62</v>
      </c>
      <c r="B233" t="s">
        <v>3</v>
      </c>
      <c r="C233">
        <v>18</v>
      </c>
      <c r="D233" t="s">
        <v>14</v>
      </c>
      <c r="E233" t="s">
        <v>27</v>
      </c>
      <c r="F233">
        <v>75.099999999999994</v>
      </c>
      <c r="G233">
        <v>125</v>
      </c>
    </row>
    <row r="234" spans="1:7" x14ac:dyDescent="0.25">
      <c r="A234" t="s">
        <v>62</v>
      </c>
      <c r="B234" t="s">
        <v>3</v>
      </c>
      <c r="C234">
        <v>18</v>
      </c>
      <c r="D234" t="s">
        <v>14</v>
      </c>
      <c r="E234" t="s">
        <v>60</v>
      </c>
      <c r="F234">
        <v>74.599999999999994</v>
      </c>
      <c r="G234">
        <v>1</v>
      </c>
    </row>
    <row r="235" spans="1:7" x14ac:dyDescent="0.25">
      <c r="A235" t="s">
        <v>62</v>
      </c>
      <c r="B235" t="s">
        <v>3</v>
      </c>
      <c r="C235">
        <v>18</v>
      </c>
      <c r="D235" t="s">
        <v>14</v>
      </c>
      <c r="E235" t="s">
        <v>26</v>
      </c>
      <c r="F235">
        <v>74.400000000000006</v>
      </c>
      <c r="G235">
        <v>134</v>
      </c>
    </row>
    <row r="236" spans="1:7" x14ac:dyDescent="0.25">
      <c r="A236" t="s">
        <v>62</v>
      </c>
      <c r="B236" t="s">
        <v>3</v>
      </c>
      <c r="C236">
        <v>18</v>
      </c>
      <c r="D236" t="s">
        <v>14</v>
      </c>
      <c r="E236" t="s">
        <v>43</v>
      </c>
      <c r="F236">
        <v>73.5</v>
      </c>
      <c r="G236">
        <v>2</v>
      </c>
    </row>
    <row r="237" spans="1:7" x14ac:dyDescent="0.25">
      <c r="A237" t="s">
        <v>62</v>
      </c>
      <c r="B237" t="s">
        <v>3</v>
      </c>
      <c r="C237">
        <v>18</v>
      </c>
      <c r="D237" t="s">
        <v>14</v>
      </c>
      <c r="E237" t="s">
        <v>30</v>
      </c>
      <c r="F237">
        <v>73.5</v>
      </c>
      <c r="G237">
        <v>8</v>
      </c>
    </row>
    <row r="238" spans="1:7" x14ac:dyDescent="0.25">
      <c r="A238" t="s">
        <v>62</v>
      </c>
      <c r="B238" t="s">
        <v>3</v>
      </c>
      <c r="C238">
        <v>18</v>
      </c>
      <c r="D238" t="s">
        <v>14</v>
      </c>
      <c r="E238" t="s">
        <v>31</v>
      </c>
      <c r="F238">
        <v>73.400000000000006</v>
      </c>
      <c r="G238">
        <v>1034</v>
      </c>
    </row>
    <row r="239" spans="1:7" x14ac:dyDescent="0.25">
      <c r="A239" t="s">
        <v>62</v>
      </c>
      <c r="B239" t="s">
        <v>3</v>
      </c>
      <c r="C239">
        <v>18</v>
      </c>
      <c r="D239" t="s">
        <v>14</v>
      </c>
      <c r="E239" t="s">
        <v>24</v>
      </c>
      <c r="F239">
        <v>73.400000000000006</v>
      </c>
      <c r="G239">
        <v>26</v>
      </c>
    </row>
    <row r="240" spans="1:7" x14ac:dyDescent="0.25">
      <c r="A240" t="s">
        <v>62</v>
      </c>
      <c r="B240" t="s">
        <v>3</v>
      </c>
      <c r="C240">
        <v>18</v>
      </c>
      <c r="D240" t="s">
        <v>14</v>
      </c>
      <c r="E240" t="s">
        <v>33</v>
      </c>
      <c r="F240">
        <v>73</v>
      </c>
      <c r="G240">
        <v>313</v>
      </c>
    </row>
    <row r="241" spans="1:7" x14ac:dyDescent="0.25">
      <c r="A241" t="s">
        <v>62</v>
      </c>
      <c r="B241" t="s">
        <v>3</v>
      </c>
      <c r="C241">
        <v>18</v>
      </c>
      <c r="D241" t="s">
        <v>14</v>
      </c>
      <c r="E241" t="s">
        <v>34</v>
      </c>
      <c r="F241">
        <v>73</v>
      </c>
      <c r="G241">
        <v>57</v>
      </c>
    </row>
    <row r="242" spans="1:7" x14ac:dyDescent="0.25">
      <c r="A242" t="s">
        <v>62</v>
      </c>
      <c r="B242" t="s">
        <v>3</v>
      </c>
      <c r="C242">
        <v>18</v>
      </c>
      <c r="D242" t="s">
        <v>14</v>
      </c>
      <c r="E242" t="s">
        <v>35</v>
      </c>
      <c r="F242">
        <v>72.7</v>
      </c>
      <c r="G242">
        <v>18</v>
      </c>
    </row>
    <row r="243" spans="1:7" x14ac:dyDescent="0.25">
      <c r="A243" t="s">
        <v>62</v>
      </c>
      <c r="B243" t="s">
        <v>3</v>
      </c>
      <c r="C243">
        <v>18</v>
      </c>
      <c r="D243" t="s">
        <v>14</v>
      </c>
      <c r="E243" t="s">
        <v>42</v>
      </c>
      <c r="F243">
        <v>72.599999999999994</v>
      </c>
      <c r="G243">
        <v>1</v>
      </c>
    </row>
    <row r="244" spans="1:7" x14ac:dyDescent="0.25">
      <c r="A244" t="s">
        <v>62</v>
      </c>
      <c r="B244" t="s">
        <v>3</v>
      </c>
      <c r="C244">
        <v>18</v>
      </c>
      <c r="D244" t="s">
        <v>14</v>
      </c>
      <c r="E244" t="s">
        <v>38</v>
      </c>
      <c r="F244">
        <v>72.3</v>
      </c>
      <c r="G244">
        <v>2198</v>
      </c>
    </row>
    <row r="245" spans="1:7" x14ac:dyDescent="0.25">
      <c r="A245" t="s">
        <v>62</v>
      </c>
      <c r="B245" t="s">
        <v>3</v>
      </c>
      <c r="C245">
        <v>18</v>
      </c>
      <c r="D245" t="s">
        <v>14</v>
      </c>
      <c r="E245" t="s">
        <v>32</v>
      </c>
      <c r="F245">
        <v>72.099999999999994</v>
      </c>
      <c r="G245">
        <v>36</v>
      </c>
    </row>
    <row r="246" spans="1:7" x14ac:dyDescent="0.25">
      <c r="A246" t="s">
        <v>62</v>
      </c>
      <c r="B246" t="s">
        <v>3</v>
      </c>
      <c r="C246">
        <v>18</v>
      </c>
      <c r="D246" t="s">
        <v>14</v>
      </c>
      <c r="E246" t="s">
        <v>44</v>
      </c>
      <c r="F246">
        <v>72.099999999999994</v>
      </c>
      <c r="G246">
        <v>8</v>
      </c>
    </row>
    <row r="247" spans="1:7" x14ac:dyDescent="0.25">
      <c r="A247" t="s">
        <v>62</v>
      </c>
      <c r="B247" t="s">
        <v>3</v>
      </c>
      <c r="C247">
        <v>18</v>
      </c>
      <c r="D247" t="s">
        <v>14</v>
      </c>
      <c r="E247" t="s">
        <v>40</v>
      </c>
      <c r="F247">
        <v>71.7</v>
      </c>
      <c r="G247">
        <v>837</v>
      </c>
    </row>
    <row r="248" spans="1:7" x14ac:dyDescent="0.25">
      <c r="A248" t="s">
        <v>62</v>
      </c>
      <c r="B248" t="s">
        <v>3</v>
      </c>
      <c r="C248">
        <v>18</v>
      </c>
      <c r="D248" t="s">
        <v>14</v>
      </c>
      <c r="E248" t="s">
        <v>45</v>
      </c>
      <c r="F248">
        <v>71.099999999999994</v>
      </c>
      <c r="G248">
        <v>2</v>
      </c>
    </row>
    <row r="249" spans="1:7" x14ac:dyDescent="0.25">
      <c r="A249" t="s">
        <v>62</v>
      </c>
      <c r="B249" t="s">
        <v>3</v>
      </c>
      <c r="C249">
        <v>18</v>
      </c>
      <c r="D249" t="s">
        <v>14</v>
      </c>
      <c r="E249" t="s">
        <v>47</v>
      </c>
      <c r="F249">
        <v>71</v>
      </c>
      <c r="G249">
        <v>15</v>
      </c>
    </row>
    <row r="250" spans="1:7" x14ac:dyDescent="0.25">
      <c r="A250" t="s">
        <v>62</v>
      </c>
      <c r="B250" t="s">
        <v>3</v>
      </c>
      <c r="C250">
        <v>18</v>
      </c>
      <c r="D250" t="s">
        <v>14</v>
      </c>
      <c r="E250" t="s">
        <v>37</v>
      </c>
      <c r="F250">
        <v>69.900000000000006</v>
      </c>
      <c r="G250">
        <v>458</v>
      </c>
    </row>
    <row r="251" spans="1:7" x14ac:dyDescent="0.25">
      <c r="A251" t="s">
        <v>62</v>
      </c>
      <c r="B251" t="s">
        <v>3</v>
      </c>
      <c r="C251">
        <v>18</v>
      </c>
      <c r="D251" t="s">
        <v>14</v>
      </c>
      <c r="E251" t="s">
        <v>55</v>
      </c>
      <c r="F251">
        <v>69.2</v>
      </c>
      <c r="G251">
        <v>38</v>
      </c>
    </row>
    <row r="252" spans="1:7" x14ac:dyDescent="0.25">
      <c r="A252" t="s">
        <v>62</v>
      </c>
      <c r="B252" t="s">
        <v>3</v>
      </c>
      <c r="C252">
        <v>18</v>
      </c>
      <c r="D252" t="s">
        <v>14</v>
      </c>
      <c r="E252" t="s">
        <v>49</v>
      </c>
      <c r="F252">
        <v>69.2</v>
      </c>
      <c r="G252">
        <v>15</v>
      </c>
    </row>
    <row r="253" spans="1:7" x14ac:dyDescent="0.25">
      <c r="A253" t="s">
        <v>62</v>
      </c>
      <c r="B253" t="s">
        <v>3</v>
      </c>
      <c r="C253">
        <v>18</v>
      </c>
      <c r="D253" t="s">
        <v>14</v>
      </c>
      <c r="E253" t="s">
        <v>53</v>
      </c>
      <c r="F253">
        <v>68.900000000000006</v>
      </c>
      <c r="G253">
        <v>39</v>
      </c>
    </row>
    <row r="254" spans="1:7" x14ac:dyDescent="0.25">
      <c r="A254" t="s">
        <v>62</v>
      </c>
      <c r="B254" t="s">
        <v>3</v>
      </c>
      <c r="C254">
        <v>18</v>
      </c>
      <c r="D254" t="s">
        <v>14</v>
      </c>
      <c r="E254" t="s">
        <v>52</v>
      </c>
      <c r="F254">
        <v>68.900000000000006</v>
      </c>
      <c r="G254">
        <v>241</v>
      </c>
    </row>
    <row r="255" spans="1:7" x14ac:dyDescent="0.25">
      <c r="A255" t="s">
        <v>62</v>
      </c>
      <c r="B255" t="s">
        <v>3</v>
      </c>
      <c r="C255">
        <v>18</v>
      </c>
      <c r="D255" t="s">
        <v>14</v>
      </c>
      <c r="E255" t="s">
        <v>48</v>
      </c>
      <c r="F255">
        <v>68.900000000000006</v>
      </c>
      <c r="G255">
        <v>14</v>
      </c>
    </row>
    <row r="256" spans="1:7" x14ac:dyDescent="0.25">
      <c r="A256" t="s">
        <v>62</v>
      </c>
      <c r="B256" t="s">
        <v>3</v>
      </c>
      <c r="C256">
        <v>18</v>
      </c>
      <c r="D256" t="s">
        <v>14</v>
      </c>
      <c r="E256" t="s">
        <v>41</v>
      </c>
      <c r="F256">
        <v>68.8</v>
      </c>
      <c r="G256">
        <v>73</v>
      </c>
    </row>
    <row r="257" spans="1:7" x14ac:dyDescent="0.25">
      <c r="A257" t="s">
        <v>62</v>
      </c>
      <c r="B257" t="s">
        <v>3</v>
      </c>
      <c r="C257">
        <v>18</v>
      </c>
      <c r="D257" t="s">
        <v>14</v>
      </c>
      <c r="E257" t="s">
        <v>46</v>
      </c>
      <c r="F257">
        <v>68.8</v>
      </c>
      <c r="G257">
        <v>185</v>
      </c>
    </row>
    <row r="258" spans="1:7" x14ac:dyDescent="0.25">
      <c r="A258" t="s">
        <v>62</v>
      </c>
      <c r="B258" t="s">
        <v>3</v>
      </c>
      <c r="C258">
        <v>18</v>
      </c>
      <c r="D258" t="s">
        <v>14</v>
      </c>
      <c r="E258" t="s">
        <v>54</v>
      </c>
      <c r="F258">
        <v>68.8</v>
      </c>
      <c r="G258">
        <v>83</v>
      </c>
    </row>
    <row r="259" spans="1:7" x14ac:dyDescent="0.25">
      <c r="A259" t="s">
        <v>62</v>
      </c>
      <c r="B259" t="s">
        <v>3</v>
      </c>
      <c r="C259">
        <v>18</v>
      </c>
      <c r="D259" t="s">
        <v>14</v>
      </c>
      <c r="E259" t="s">
        <v>39</v>
      </c>
      <c r="F259">
        <v>68.599999999999994</v>
      </c>
      <c r="G259">
        <v>64</v>
      </c>
    </row>
    <row r="260" spans="1:7" x14ac:dyDescent="0.25">
      <c r="A260" t="s">
        <v>62</v>
      </c>
      <c r="B260" t="s">
        <v>3</v>
      </c>
      <c r="C260">
        <v>18</v>
      </c>
      <c r="D260" t="s">
        <v>14</v>
      </c>
      <c r="E260" t="s">
        <v>57</v>
      </c>
      <c r="F260">
        <v>68.2</v>
      </c>
      <c r="G260">
        <v>2</v>
      </c>
    </row>
    <row r="261" spans="1:7" x14ac:dyDescent="0.25">
      <c r="A261" t="s">
        <v>62</v>
      </c>
      <c r="B261" t="s">
        <v>3</v>
      </c>
      <c r="C261">
        <v>18</v>
      </c>
      <c r="D261" t="s">
        <v>14</v>
      </c>
      <c r="E261" t="s">
        <v>63</v>
      </c>
      <c r="F261">
        <v>68.099999999999994</v>
      </c>
      <c r="G261">
        <v>1</v>
      </c>
    </row>
    <row r="262" spans="1:7" x14ac:dyDescent="0.25">
      <c r="A262" t="s">
        <v>62</v>
      </c>
      <c r="B262" t="s">
        <v>3</v>
      </c>
      <c r="C262">
        <v>18</v>
      </c>
      <c r="D262" t="s">
        <v>14</v>
      </c>
      <c r="E262" t="s">
        <v>51</v>
      </c>
      <c r="F262">
        <v>67.5</v>
      </c>
      <c r="G262">
        <v>2</v>
      </c>
    </row>
    <row r="263" spans="1:7" x14ac:dyDescent="0.25">
      <c r="A263" t="s">
        <v>62</v>
      </c>
      <c r="B263" t="s">
        <v>3</v>
      </c>
      <c r="C263">
        <v>18</v>
      </c>
      <c r="D263" t="s">
        <v>14</v>
      </c>
      <c r="E263" t="s">
        <v>50</v>
      </c>
      <c r="F263">
        <v>67.2</v>
      </c>
      <c r="G263">
        <v>38</v>
      </c>
    </row>
    <row r="264" spans="1:7" x14ac:dyDescent="0.25">
      <c r="A264" t="s">
        <v>62</v>
      </c>
      <c r="B264" t="s">
        <v>3</v>
      </c>
      <c r="C264">
        <v>18</v>
      </c>
      <c r="D264" t="s">
        <v>14</v>
      </c>
      <c r="E264" t="s">
        <v>61</v>
      </c>
      <c r="F264">
        <v>65.7</v>
      </c>
      <c r="G264">
        <v>1</v>
      </c>
    </row>
    <row r="265" spans="1:7" x14ac:dyDescent="0.25">
      <c r="A265" t="s">
        <v>62</v>
      </c>
      <c r="B265" t="s">
        <v>3</v>
      </c>
      <c r="C265">
        <v>18</v>
      </c>
      <c r="D265" t="s">
        <v>14</v>
      </c>
      <c r="E265" t="s">
        <v>56</v>
      </c>
      <c r="F265">
        <v>65.099999999999994</v>
      </c>
      <c r="G265">
        <v>1</v>
      </c>
    </row>
    <row r="266" spans="1:7" x14ac:dyDescent="0.25">
      <c r="A266" t="s">
        <v>62</v>
      </c>
      <c r="B266" t="s">
        <v>6</v>
      </c>
      <c r="C266">
        <v>22</v>
      </c>
      <c r="D266" t="s">
        <v>14</v>
      </c>
      <c r="E266" t="s">
        <v>23</v>
      </c>
      <c r="F266">
        <v>93.4</v>
      </c>
      <c r="G266">
        <v>57</v>
      </c>
    </row>
    <row r="267" spans="1:7" x14ac:dyDescent="0.25">
      <c r="A267" t="s">
        <v>62</v>
      </c>
      <c r="B267" t="s">
        <v>6</v>
      </c>
      <c r="C267">
        <v>22</v>
      </c>
      <c r="D267" t="s">
        <v>14</v>
      </c>
      <c r="E267" t="s">
        <v>28</v>
      </c>
      <c r="F267">
        <v>91.1</v>
      </c>
      <c r="G267">
        <v>6</v>
      </c>
    </row>
    <row r="268" spans="1:7" x14ac:dyDescent="0.25">
      <c r="A268" t="s">
        <v>62</v>
      </c>
      <c r="B268" t="s">
        <v>6</v>
      </c>
      <c r="C268">
        <v>22</v>
      </c>
      <c r="D268" t="s">
        <v>14</v>
      </c>
      <c r="E268" t="s">
        <v>22</v>
      </c>
      <c r="F268">
        <v>90.4</v>
      </c>
      <c r="G268">
        <v>2</v>
      </c>
    </row>
    <row r="269" spans="1:7" x14ac:dyDescent="0.25">
      <c r="A269" t="s">
        <v>62</v>
      </c>
      <c r="B269" t="s">
        <v>6</v>
      </c>
      <c r="C269">
        <v>22</v>
      </c>
      <c r="D269" t="s">
        <v>14</v>
      </c>
      <c r="E269" t="s">
        <v>25</v>
      </c>
      <c r="F269">
        <v>89.7</v>
      </c>
      <c r="G269">
        <v>109</v>
      </c>
    </row>
    <row r="270" spans="1:7" x14ac:dyDescent="0.25">
      <c r="A270" t="s">
        <v>62</v>
      </c>
      <c r="B270" t="s">
        <v>6</v>
      </c>
      <c r="C270">
        <v>22</v>
      </c>
      <c r="D270" t="s">
        <v>14</v>
      </c>
      <c r="E270" t="s">
        <v>29</v>
      </c>
      <c r="F270">
        <v>89.6</v>
      </c>
      <c r="G270">
        <v>19</v>
      </c>
    </row>
    <row r="271" spans="1:7" x14ac:dyDescent="0.25">
      <c r="A271" t="s">
        <v>62</v>
      </c>
      <c r="B271" t="s">
        <v>6</v>
      </c>
      <c r="C271">
        <v>22</v>
      </c>
      <c r="D271" t="s">
        <v>14</v>
      </c>
      <c r="E271" t="s">
        <v>36</v>
      </c>
      <c r="F271">
        <v>88</v>
      </c>
      <c r="G271">
        <v>4</v>
      </c>
    </row>
    <row r="272" spans="1:7" x14ac:dyDescent="0.25">
      <c r="A272" t="s">
        <v>62</v>
      </c>
      <c r="B272" t="s">
        <v>6</v>
      </c>
      <c r="C272">
        <v>22</v>
      </c>
      <c r="D272" t="s">
        <v>14</v>
      </c>
      <c r="E272" t="s">
        <v>27</v>
      </c>
      <c r="F272">
        <v>87.5</v>
      </c>
      <c r="G272">
        <v>124</v>
      </c>
    </row>
    <row r="273" spans="1:7" x14ac:dyDescent="0.25">
      <c r="A273" t="s">
        <v>62</v>
      </c>
      <c r="B273" t="s">
        <v>6</v>
      </c>
      <c r="C273">
        <v>22</v>
      </c>
      <c r="D273" t="s">
        <v>14</v>
      </c>
      <c r="E273" t="s">
        <v>26</v>
      </c>
      <c r="F273">
        <v>87.5</v>
      </c>
      <c r="G273">
        <v>136</v>
      </c>
    </row>
    <row r="274" spans="1:7" x14ac:dyDescent="0.25">
      <c r="A274" t="s">
        <v>62</v>
      </c>
      <c r="B274" t="s">
        <v>6</v>
      </c>
      <c r="C274">
        <v>22</v>
      </c>
      <c r="D274" t="s">
        <v>14</v>
      </c>
      <c r="E274" t="s">
        <v>24</v>
      </c>
      <c r="F274">
        <v>87.1</v>
      </c>
      <c r="G274">
        <v>27</v>
      </c>
    </row>
    <row r="275" spans="1:7" x14ac:dyDescent="0.25">
      <c r="A275" t="s">
        <v>62</v>
      </c>
      <c r="B275" t="s">
        <v>6</v>
      </c>
      <c r="C275">
        <v>22</v>
      </c>
      <c r="D275" t="s">
        <v>14</v>
      </c>
      <c r="E275" t="s">
        <v>30</v>
      </c>
      <c r="F275">
        <v>86.7</v>
      </c>
      <c r="G275">
        <v>8</v>
      </c>
    </row>
    <row r="276" spans="1:7" x14ac:dyDescent="0.25">
      <c r="A276" t="s">
        <v>62</v>
      </c>
      <c r="B276" t="s">
        <v>6</v>
      </c>
      <c r="C276">
        <v>22</v>
      </c>
      <c r="D276" t="s">
        <v>14</v>
      </c>
      <c r="E276" t="s">
        <v>31</v>
      </c>
      <c r="F276">
        <v>86.6</v>
      </c>
      <c r="G276">
        <v>1028</v>
      </c>
    </row>
    <row r="277" spans="1:7" x14ac:dyDescent="0.25">
      <c r="A277" t="s">
        <v>62</v>
      </c>
      <c r="B277" t="s">
        <v>6</v>
      </c>
      <c r="C277">
        <v>22</v>
      </c>
      <c r="D277" t="s">
        <v>14</v>
      </c>
      <c r="E277" t="s">
        <v>43</v>
      </c>
      <c r="F277">
        <v>85.9</v>
      </c>
      <c r="G277">
        <v>2</v>
      </c>
    </row>
    <row r="278" spans="1:7" x14ac:dyDescent="0.25">
      <c r="A278" t="s">
        <v>62</v>
      </c>
      <c r="B278" t="s">
        <v>6</v>
      </c>
      <c r="C278">
        <v>22</v>
      </c>
      <c r="D278" t="s">
        <v>14</v>
      </c>
      <c r="E278" t="s">
        <v>33</v>
      </c>
      <c r="F278">
        <v>85.9</v>
      </c>
      <c r="G278">
        <v>317</v>
      </c>
    </row>
    <row r="279" spans="1:7" x14ac:dyDescent="0.25">
      <c r="A279" t="s">
        <v>62</v>
      </c>
      <c r="B279" t="s">
        <v>6</v>
      </c>
      <c r="C279">
        <v>22</v>
      </c>
      <c r="D279" t="s">
        <v>14</v>
      </c>
      <c r="E279" t="s">
        <v>35</v>
      </c>
      <c r="F279">
        <v>85.6</v>
      </c>
      <c r="G279">
        <v>20</v>
      </c>
    </row>
    <row r="280" spans="1:7" x14ac:dyDescent="0.25">
      <c r="A280" t="s">
        <v>62</v>
      </c>
      <c r="B280" t="s">
        <v>6</v>
      </c>
      <c r="C280">
        <v>22</v>
      </c>
      <c r="D280" t="s">
        <v>14</v>
      </c>
      <c r="E280" t="s">
        <v>32</v>
      </c>
      <c r="F280">
        <v>85.6</v>
      </c>
      <c r="G280">
        <v>36</v>
      </c>
    </row>
    <row r="281" spans="1:7" x14ac:dyDescent="0.25">
      <c r="A281" t="s">
        <v>62</v>
      </c>
      <c r="B281" t="s">
        <v>6</v>
      </c>
      <c r="C281">
        <v>22</v>
      </c>
      <c r="D281" t="s">
        <v>14</v>
      </c>
      <c r="E281" t="s">
        <v>34</v>
      </c>
      <c r="F281">
        <v>85.2</v>
      </c>
      <c r="G281">
        <v>55</v>
      </c>
    </row>
    <row r="282" spans="1:7" x14ac:dyDescent="0.25">
      <c r="A282" t="s">
        <v>62</v>
      </c>
      <c r="B282" t="s">
        <v>6</v>
      </c>
      <c r="C282">
        <v>22</v>
      </c>
      <c r="D282" t="s">
        <v>14</v>
      </c>
      <c r="E282" t="s">
        <v>44</v>
      </c>
      <c r="F282">
        <v>85.1</v>
      </c>
      <c r="G282">
        <v>8</v>
      </c>
    </row>
    <row r="283" spans="1:7" x14ac:dyDescent="0.25">
      <c r="A283" t="s">
        <v>62</v>
      </c>
      <c r="B283" t="s">
        <v>6</v>
      </c>
      <c r="C283">
        <v>22</v>
      </c>
      <c r="D283" t="s">
        <v>14</v>
      </c>
      <c r="E283" t="s">
        <v>38</v>
      </c>
      <c r="F283">
        <v>84.9</v>
      </c>
      <c r="G283">
        <v>2196</v>
      </c>
    </row>
    <row r="284" spans="1:7" x14ac:dyDescent="0.25">
      <c r="A284" t="s">
        <v>62</v>
      </c>
      <c r="B284" t="s">
        <v>6</v>
      </c>
      <c r="C284">
        <v>22</v>
      </c>
      <c r="D284" t="s">
        <v>14</v>
      </c>
      <c r="E284" t="s">
        <v>40</v>
      </c>
      <c r="F284">
        <v>84.1</v>
      </c>
      <c r="G284">
        <v>839</v>
      </c>
    </row>
    <row r="285" spans="1:7" x14ac:dyDescent="0.25">
      <c r="A285" t="s">
        <v>62</v>
      </c>
      <c r="B285" t="s">
        <v>6</v>
      </c>
      <c r="C285">
        <v>22</v>
      </c>
      <c r="D285" t="s">
        <v>14</v>
      </c>
      <c r="E285" t="s">
        <v>42</v>
      </c>
      <c r="F285">
        <v>84.1</v>
      </c>
      <c r="G285">
        <v>1</v>
      </c>
    </row>
    <row r="286" spans="1:7" x14ac:dyDescent="0.25">
      <c r="A286" t="s">
        <v>62</v>
      </c>
      <c r="B286" t="s">
        <v>6</v>
      </c>
      <c r="C286">
        <v>22</v>
      </c>
      <c r="D286" t="s">
        <v>14</v>
      </c>
      <c r="E286" t="s">
        <v>45</v>
      </c>
      <c r="F286">
        <v>83.9</v>
      </c>
      <c r="G286">
        <v>2</v>
      </c>
    </row>
    <row r="287" spans="1:7" x14ac:dyDescent="0.25">
      <c r="A287" t="s">
        <v>62</v>
      </c>
      <c r="B287" t="s">
        <v>6</v>
      </c>
      <c r="C287">
        <v>22</v>
      </c>
      <c r="D287" t="s">
        <v>14</v>
      </c>
      <c r="E287" t="s">
        <v>56</v>
      </c>
      <c r="F287">
        <v>83.8</v>
      </c>
      <c r="G287">
        <v>1</v>
      </c>
    </row>
    <row r="288" spans="1:7" x14ac:dyDescent="0.25">
      <c r="A288" t="s">
        <v>62</v>
      </c>
      <c r="B288" t="s">
        <v>6</v>
      </c>
      <c r="C288">
        <v>22</v>
      </c>
      <c r="D288" t="s">
        <v>14</v>
      </c>
      <c r="E288" t="s">
        <v>48</v>
      </c>
      <c r="F288">
        <v>82.9</v>
      </c>
      <c r="G288">
        <v>15</v>
      </c>
    </row>
    <row r="289" spans="1:7" x14ac:dyDescent="0.25">
      <c r="A289" t="s">
        <v>62</v>
      </c>
      <c r="B289" t="s">
        <v>6</v>
      </c>
      <c r="C289">
        <v>22</v>
      </c>
      <c r="D289" t="s">
        <v>14</v>
      </c>
      <c r="E289" t="s">
        <v>49</v>
      </c>
      <c r="F289">
        <v>82.7</v>
      </c>
      <c r="G289">
        <v>16</v>
      </c>
    </row>
    <row r="290" spans="1:7" x14ac:dyDescent="0.25">
      <c r="A290" t="s">
        <v>62</v>
      </c>
      <c r="B290" t="s">
        <v>6</v>
      </c>
      <c r="C290">
        <v>22</v>
      </c>
      <c r="D290" t="s">
        <v>14</v>
      </c>
      <c r="E290" t="s">
        <v>52</v>
      </c>
      <c r="F290">
        <v>82.6</v>
      </c>
      <c r="G290">
        <v>258</v>
      </c>
    </row>
    <row r="291" spans="1:7" x14ac:dyDescent="0.25">
      <c r="A291" t="s">
        <v>62</v>
      </c>
      <c r="B291" t="s">
        <v>6</v>
      </c>
      <c r="C291">
        <v>22</v>
      </c>
      <c r="D291" t="s">
        <v>14</v>
      </c>
      <c r="E291" t="s">
        <v>47</v>
      </c>
      <c r="F291">
        <v>82.6</v>
      </c>
      <c r="G291">
        <v>15</v>
      </c>
    </row>
    <row r="292" spans="1:7" x14ac:dyDescent="0.25">
      <c r="A292" t="s">
        <v>62</v>
      </c>
      <c r="B292" t="s">
        <v>6</v>
      </c>
      <c r="C292">
        <v>22</v>
      </c>
      <c r="D292" t="s">
        <v>14</v>
      </c>
      <c r="E292" t="s">
        <v>46</v>
      </c>
      <c r="F292">
        <v>82.5</v>
      </c>
      <c r="G292">
        <v>192</v>
      </c>
    </row>
    <row r="293" spans="1:7" x14ac:dyDescent="0.25">
      <c r="A293" t="s">
        <v>62</v>
      </c>
      <c r="B293" t="s">
        <v>6</v>
      </c>
      <c r="C293">
        <v>22</v>
      </c>
      <c r="D293" t="s">
        <v>14</v>
      </c>
      <c r="E293" t="s">
        <v>53</v>
      </c>
      <c r="F293">
        <v>82.4</v>
      </c>
      <c r="G293">
        <v>38</v>
      </c>
    </row>
    <row r="294" spans="1:7" x14ac:dyDescent="0.25">
      <c r="A294" t="s">
        <v>62</v>
      </c>
      <c r="B294" t="s">
        <v>6</v>
      </c>
      <c r="C294">
        <v>22</v>
      </c>
      <c r="D294" t="s">
        <v>14</v>
      </c>
      <c r="E294" t="s">
        <v>54</v>
      </c>
      <c r="F294">
        <v>82.3</v>
      </c>
      <c r="G294">
        <v>88</v>
      </c>
    </row>
    <row r="295" spans="1:7" x14ac:dyDescent="0.25">
      <c r="A295" t="s">
        <v>62</v>
      </c>
      <c r="B295" t="s">
        <v>6</v>
      </c>
      <c r="C295">
        <v>22</v>
      </c>
      <c r="D295" t="s">
        <v>14</v>
      </c>
      <c r="E295" t="s">
        <v>37</v>
      </c>
      <c r="F295">
        <v>82.1</v>
      </c>
      <c r="G295">
        <v>452</v>
      </c>
    </row>
    <row r="296" spans="1:7" x14ac:dyDescent="0.25">
      <c r="A296" t="s">
        <v>62</v>
      </c>
      <c r="B296" t="s">
        <v>6</v>
      </c>
      <c r="C296">
        <v>22</v>
      </c>
      <c r="D296" t="s">
        <v>14</v>
      </c>
      <c r="E296" t="s">
        <v>39</v>
      </c>
      <c r="F296">
        <v>81.900000000000006</v>
      </c>
      <c r="G296">
        <v>58</v>
      </c>
    </row>
    <row r="297" spans="1:7" x14ac:dyDescent="0.25">
      <c r="A297" t="s">
        <v>62</v>
      </c>
      <c r="B297" t="s">
        <v>6</v>
      </c>
      <c r="C297">
        <v>22</v>
      </c>
      <c r="D297" t="s">
        <v>14</v>
      </c>
      <c r="E297" t="s">
        <v>51</v>
      </c>
      <c r="F297">
        <v>81.2</v>
      </c>
      <c r="G297">
        <v>2</v>
      </c>
    </row>
    <row r="298" spans="1:7" x14ac:dyDescent="0.25">
      <c r="A298" t="s">
        <v>62</v>
      </c>
      <c r="B298" t="s">
        <v>6</v>
      </c>
      <c r="C298">
        <v>22</v>
      </c>
      <c r="D298" t="s">
        <v>14</v>
      </c>
      <c r="E298" t="s">
        <v>41</v>
      </c>
      <c r="F298">
        <v>80.8</v>
      </c>
      <c r="G298">
        <v>76</v>
      </c>
    </row>
    <row r="299" spans="1:7" x14ac:dyDescent="0.25">
      <c r="A299" t="s">
        <v>62</v>
      </c>
      <c r="B299" t="s">
        <v>6</v>
      </c>
      <c r="C299">
        <v>22</v>
      </c>
      <c r="D299" t="s">
        <v>14</v>
      </c>
      <c r="E299" t="s">
        <v>61</v>
      </c>
      <c r="F299">
        <v>79.599999999999994</v>
      </c>
      <c r="G299">
        <v>1</v>
      </c>
    </row>
    <row r="300" spans="1:7" x14ac:dyDescent="0.25">
      <c r="A300" t="s">
        <v>62</v>
      </c>
      <c r="B300" t="s">
        <v>6</v>
      </c>
      <c r="C300">
        <v>22</v>
      </c>
      <c r="D300" t="s">
        <v>14</v>
      </c>
      <c r="E300" t="s">
        <v>55</v>
      </c>
      <c r="F300">
        <v>79.400000000000006</v>
      </c>
      <c r="G300">
        <v>38</v>
      </c>
    </row>
    <row r="301" spans="1:7" x14ac:dyDescent="0.25">
      <c r="A301" t="s">
        <v>62</v>
      </c>
      <c r="B301" t="s">
        <v>6</v>
      </c>
      <c r="C301">
        <v>22</v>
      </c>
      <c r="D301" t="s">
        <v>14</v>
      </c>
      <c r="E301" t="s">
        <v>57</v>
      </c>
      <c r="F301">
        <v>79.3</v>
      </c>
      <c r="G301">
        <v>2</v>
      </c>
    </row>
    <row r="302" spans="1:7" x14ac:dyDescent="0.25">
      <c r="A302" t="s">
        <v>62</v>
      </c>
      <c r="B302" t="s">
        <v>6</v>
      </c>
      <c r="C302">
        <v>22</v>
      </c>
      <c r="D302" t="s">
        <v>14</v>
      </c>
      <c r="E302" t="s">
        <v>50</v>
      </c>
      <c r="F302">
        <v>78.7</v>
      </c>
      <c r="G302">
        <v>40</v>
      </c>
    </row>
    <row r="303" spans="1:7" x14ac:dyDescent="0.25">
      <c r="A303" t="s">
        <v>62</v>
      </c>
      <c r="B303" t="s">
        <v>6</v>
      </c>
      <c r="C303">
        <v>22</v>
      </c>
      <c r="D303" t="s">
        <v>14</v>
      </c>
      <c r="E303" t="s">
        <v>63</v>
      </c>
      <c r="F303">
        <v>78.7</v>
      </c>
      <c r="G303">
        <v>1</v>
      </c>
    </row>
    <row r="304" spans="1:7" x14ac:dyDescent="0.25">
      <c r="A304" t="s">
        <v>62</v>
      </c>
      <c r="B304" t="s">
        <v>6</v>
      </c>
      <c r="C304">
        <v>22</v>
      </c>
      <c r="D304" t="s">
        <v>14</v>
      </c>
      <c r="E304" t="s">
        <v>64</v>
      </c>
      <c r="F304">
        <v>75.2</v>
      </c>
      <c r="G304">
        <v>1</v>
      </c>
    </row>
    <row r="305" spans="1:7" x14ac:dyDescent="0.25">
      <c r="A305" t="s">
        <v>62</v>
      </c>
      <c r="B305" t="s">
        <v>9</v>
      </c>
      <c r="C305">
        <v>23</v>
      </c>
      <c r="D305" t="s">
        <v>14</v>
      </c>
      <c r="E305" t="s">
        <v>23</v>
      </c>
      <c r="F305">
        <v>75.900000000000006</v>
      </c>
      <c r="G305">
        <v>8</v>
      </c>
    </row>
    <row r="306" spans="1:7" x14ac:dyDescent="0.25">
      <c r="A306" t="s">
        <v>62</v>
      </c>
      <c r="B306" t="s">
        <v>9</v>
      </c>
      <c r="C306">
        <v>23</v>
      </c>
      <c r="D306" t="s">
        <v>14</v>
      </c>
      <c r="E306" t="s">
        <v>25</v>
      </c>
      <c r="F306">
        <v>72.3</v>
      </c>
      <c r="G306">
        <v>32</v>
      </c>
    </row>
    <row r="307" spans="1:7" x14ac:dyDescent="0.25">
      <c r="A307" t="s">
        <v>62</v>
      </c>
      <c r="B307" t="s">
        <v>9</v>
      </c>
      <c r="C307">
        <v>23</v>
      </c>
      <c r="D307" t="s">
        <v>14</v>
      </c>
      <c r="E307" t="s">
        <v>27</v>
      </c>
      <c r="F307">
        <v>72.2</v>
      </c>
      <c r="G307">
        <v>22</v>
      </c>
    </row>
    <row r="308" spans="1:7" x14ac:dyDescent="0.25">
      <c r="A308" t="s">
        <v>62</v>
      </c>
      <c r="B308" t="s">
        <v>9</v>
      </c>
      <c r="C308">
        <v>23</v>
      </c>
      <c r="D308" t="s">
        <v>14</v>
      </c>
      <c r="E308" t="s">
        <v>28</v>
      </c>
      <c r="F308">
        <v>71.8</v>
      </c>
      <c r="G308">
        <v>3</v>
      </c>
    </row>
    <row r="309" spans="1:7" x14ac:dyDescent="0.25">
      <c r="A309" t="s">
        <v>62</v>
      </c>
      <c r="B309" t="s">
        <v>9</v>
      </c>
      <c r="C309">
        <v>23</v>
      </c>
      <c r="D309" t="s">
        <v>14</v>
      </c>
      <c r="E309" t="s">
        <v>29</v>
      </c>
      <c r="F309">
        <v>71.599999999999994</v>
      </c>
      <c r="G309">
        <v>2</v>
      </c>
    </row>
    <row r="310" spans="1:7" x14ac:dyDescent="0.25">
      <c r="A310" t="s">
        <v>62</v>
      </c>
      <c r="B310" t="s">
        <v>9</v>
      </c>
      <c r="C310">
        <v>23</v>
      </c>
      <c r="D310" t="s">
        <v>14</v>
      </c>
      <c r="E310" t="s">
        <v>30</v>
      </c>
      <c r="F310">
        <v>70.400000000000006</v>
      </c>
      <c r="G310">
        <v>1</v>
      </c>
    </row>
    <row r="311" spans="1:7" x14ac:dyDescent="0.25">
      <c r="A311" t="s">
        <v>62</v>
      </c>
      <c r="B311" t="s">
        <v>9</v>
      </c>
      <c r="C311">
        <v>23</v>
      </c>
      <c r="D311" t="s">
        <v>14</v>
      </c>
      <c r="E311" t="s">
        <v>26</v>
      </c>
      <c r="F311">
        <v>70.2</v>
      </c>
      <c r="G311">
        <v>28</v>
      </c>
    </row>
    <row r="312" spans="1:7" x14ac:dyDescent="0.25">
      <c r="A312" t="s">
        <v>62</v>
      </c>
      <c r="B312" t="s">
        <v>9</v>
      </c>
      <c r="C312">
        <v>23</v>
      </c>
      <c r="D312" t="s">
        <v>14</v>
      </c>
      <c r="E312" t="s">
        <v>59</v>
      </c>
      <c r="F312">
        <v>69.8</v>
      </c>
      <c r="G312">
        <v>2</v>
      </c>
    </row>
    <row r="313" spans="1:7" x14ac:dyDescent="0.25">
      <c r="A313" t="s">
        <v>62</v>
      </c>
      <c r="B313" t="s">
        <v>9</v>
      </c>
      <c r="C313">
        <v>23</v>
      </c>
      <c r="D313" t="s">
        <v>14</v>
      </c>
      <c r="E313" t="s">
        <v>24</v>
      </c>
      <c r="F313">
        <v>69.7</v>
      </c>
      <c r="G313">
        <v>5</v>
      </c>
    </row>
    <row r="314" spans="1:7" x14ac:dyDescent="0.25">
      <c r="A314" t="s">
        <v>62</v>
      </c>
      <c r="B314" t="s">
        <v>9</v>
      </c>
      <c r="C314">
        <v>23</v>
      </c>
      <c r="D314" t="s">
        <v>14</v>
      </c>
      <c r="E314" t="s">
        <v>31</v>
      </c>
      <c r="F314">
        <v>69.7</v>
      </c>
      <c r="G314">
        <v>249</v>
      </c>
    </row>
    <row r="315" spans="1:7" x14ac:dyDescent="0.25">
      <c r="A315" t="s">
        <v>62</v>
      </c>
      <c r="B315" t="s">
        <v>9</v>
      </c>
      <c r="C315">
        <v>23</v>
      </c>
      <c r="D315" t="s">
        <v>14</v>
      </c>
      <c r="E315" t="s">
        <v>33</v>
      </c>
      <c r="F315">
        <v>69.5</v>
      </c>
      <c r="G315">
        <v>82</v>
      </c>
    </row>
    <row r="316" spans="1:7" x14ac:dyDescent="0.25">
      <c r="A316" t="s">
        <v>62</v>
      </c>
      <c r="B316" t="s">
        <v>9</v>
      </c>
      <c r="C316">
        <v>23</v>
      </c>
      <c r="D316" t="s">
        <v>14</v>
      </c>
      <c r="E316" t="s">
        <v>34</v>
      </c>
      <c r="F316">
        <v>69.5</v>
      </c>
      <c r="G316">
        <v>14</v>
      </c>
    </row>
    <row r="317" spans="1:7" x14ac:dyDescent="0.25">
      <c r="A317" t="s">
        <v>62</v>
      </c>
      <c r="B317" t="s">
        <v>9</v>
      </c>
      <c r="C317">
        <v>23</v>
      </c>
      <c r="D317" t="s">
        <v>14</v>
      </c>
      <c r="E317" t="s">
        <v>38</v>
      </c>
      <c r="F317">
        <v>69</v>
      </c>
      <c r="G317">
        <v>552</v>
      </c>
    </row>
    <row r="318" spans="1:7" x14ac:dyDescent="0.25">
      <c r="A318" t="s">
        <v>62</v>
      </c>
      <c r="B318" t="s">
        <v>9</v>
      </c>
      <c r="C318">
        <v>23</v>
      </c>
      <c r="D318" t="s">
        <v>14</v>
      </c>
      <c r="E318" t="s">
        <v>35</v>
      </c>
      <c r="F318">
        <v>68.400000000000006</v>
      </c>
      <c r="G318">
        <v>6</v>
      </c>
    </row>
    <row r="319" spans="1:7" x14ac:dyDescent="0.25">
      <c r="A319" t="s">
        <v>62</v>
      </c>
      <c r="B319" t="s">
        <v>9</v>
      </c>
      <c r="C319">
        <v>23</v>
      </c>
      <c r="D319" t="s">
        <v>14</v>
      </c>
      <c r="E319" t="s">
        <v>44</v>
      </c>
      <c r="F319">
        <v>68.3</v>
      </c>
      <c r="G319">
        <v>2</v>
      </c>
    </row>
    <row r="320" spans="1:7" x14ac:dyDescent="0.25">
      <c r="A320" t="s">
        <v>62</v>
      </c>
      <c r="B320" t="s">
        <v>9</v>
      </c>
      <c r="C320">
        <v>23</v>
      </c>
      <c r="D320" t="s">
        <v>14</v>
      </c>
      <c r="E320" t="s">
        <v>40</v>
      </c>
      <c r="F320">
        <v>68.2</v>
      </c>
      <c r="G320">
        <v>221</v>
      </c>
    </row>
    <row r="321" spans="1:7" x14ac:dyDescent="0.25">
      <c r="A321" t="s">
        <v>62</v>
      </c>
      <c r="B321" t="s">
        <v>9</v>
      </c>
      <c r="C321">
        <v>23</v>
      </c>
      <c r="D321" t="s">
        <v>14</v>
      </c>
      <c r="E321" t="s">
        <v>32</v>
      </c>
      <c r="F321">
        <v>67.400000000000006</v>
      </c>
      <c r="G321">
        <v>10</v>
      </c>
    </row>
    <row r="322" spans="1:7" x14ac:dyDescent="0.25">
      <c r="A322" t="s">
        <v>62</v>
      </c>
      <c r="B322" t="s">
        <v>9</v>
      </c>
      <c r="C322">
        <v>23</v>
      </c>
      <c r="D322" t="s">
        <v>14</v>
      </c>
      <c r="E322" t="s">
        <v>37</v>
      </c>
      <c r="F322">
        <v>67</v>
      </c>
      <c r="G322">
        <v>121</v>
      </c>
    </row>
    <row r="323" spans="1:7" x14ac:dyDescent="0.25">
      <c r="A323" t="s">
        <v>62</v>
      </c>
      <c r="B323" t="s">
        <v>9</v>
      </c>
      <c r="C323">
        <v>23</v>
      </c>
      <c r="D323" t="s">
        <v>14</v>
      </c>
      <c r="E323" t="s">
        <v>49</v>
      </c>
      <c r="F323">
        <v>66.599999999999994</v>
      </c>
      <c r="G323">
        <v>4</v>
      </c>
    </row>
    <row r="324" spans="1:7" x14ac:dyDescent="0.25">
      <c r="A324" t="s">
        <v>62</v>
      </c>
      <c r="B324" t="s">
        <v>9</v>
      </c>
      <c r="C324">
        <v>23</v>
      </c>
      <c r="D324" t="s">
        <v>14</v>
      </c>
      <c r="E324" t="s">
        <v>54</v>
      </c>
      <c r="F324">
        <v>66.400000000000006</v>
      </c>
      <c r="G324">
        <v>27</v>
      </c>
    </row>
    <row r="325" spans="1:7" x14ac:dyDescent="0.25">
      <c r="A325" t="s">
        <v>62</v>
      </c>
      <c r="B325" t="s">
        <v>9</v>
      </c>
      <c r="C325">
        <v>23</v>
      </c>
      <c r="D325" t="s">
        <v>14</v>
      </c>
      <c r="E325" t="s">
        <v>53</v>
      </c>
      <c r="F325">
        <v>66</v>
      </c>
      <c r="G325">
        <v>17</v>
      </c>
    </row>
    <row r="326" spans="1:7" x14ac:dyDescent="0.25">
      <c r="A326" t="s">
        <v>62</v>
      </c>
      <c r="B326" t="s">
        <v>9</v>
      </c>
      <c r="C326">
        <v>23</v>
      </c>
      <c r="D326" t="s">
        <v>14</v>
      </c>
      <c r="E326" t="s">
        <v>46</v>
      </c>
      <c r="F326">
        <v>65.8</v>
      </c>
      <c r="G326">
        <v>62</v>
      </c>
    </row>
    <row r="327" spans="1:7" x14ac:dyDescent="0.25">
      <c r="A327" t="s">
        <v>62</v>
      </c>
      <c r="B327" t="s">
        <v>9</v>
      </c>
      <c r="C327">
        <v>23</v>
      </c>
      <c r="D327" t="s">
        <v>14</v>
      </c>
      <c r="E327" t="s">
        <v>52</v>
      </c>
      <c r="F327">
        <v>65.7</v>
      </c>
      <c r="G327">
        <v>64</v>
      </c>
    </row>
    <row r="328" spans="1:7" x14ac:dyDescent="0.25">
      <c r="A328" t="s">
        <v>62</v>
      </c>
      <c r="B328" t="s">
        <v>9</v>
      </c>
      <c r="C328">
        <v>23</v>
      </c>
      <c r="D328" t="s">
        <v>14</v>
      </c>
      <c r="E328" t="s">
        <v>58</v>
      </c>
      <c r="F328">
        <v>65.7</v>
      </c>
      <c r="G328">
        <v>1</v>
      </c>
    </row>
    <row r="329" spans="1:7" x14ac:dyDescent="0.25">
      <c r="A329" t="s">
        <v>62</v>
      </c>
      <c r="B329" t="s">
        <v>9</v>
      </c>
      <c r="C329">
        <v>23</v>
      </c>
      <c r="D329" t="s">
        <v>14</v>
      </c>
      <c r="E329" t="s">
        <v>39</v>
      </c>
      <c r="F329">
        <v>65.599999999999994</v>
      </c>
      <c r="G329">
        <v>21</v>
      </c>
    </row>
    <row r="330" spans="1:7" x14ac:dyDescent="0.25">
      <c r="A330" t="s">
        <v>62</v>
      </c>
      <c r="B330" t="s">
        <v>9</v>
      </c>
      <c r="C330">
        <v>23</v>
      </c>
      <c r="D330" t="s">
        <v>14</v>
      </c>
      <c r="E330" t="s">
        <v>55</v>
      </c>
      <c r="F330">
        <v>65.5</v>
      </c>
      <c r="G330">
        <v>11</v>
      </c>
    </row>
    <row r="331" spans="1:7" x14ac:dyDescent="0.25">
      <c r="A331" t="s">
        <v>62</v>
      </c>
      <c r="B331" t="s">
        <v>9</v>
      </c>
      <c r="C331">
        <v>23</v>
      </c>
      <c r="D331" t="s">
        <v>14</v>
      </c>
      <c r="E331" t="s">
        <v>47</v>
      </c>
      <c r="F331">
        <v>65.5</v>
      </c>
      <c r="G331">
        <v>6</v>
      </c>
    </row>
    <row r="332" spans="1:7" x14ac:dyDescent="0.25">
      <c r="A332" t="s">
        <v>62</v>
      </c>
      <c r="B332" t="s">
        <v>9</v>
      </c>
      <c r="C332">
        <v>23</v>
      </c>
      <c r="D332" t="s">
        <v>14</v>
      </c>
      <c r="E332" t="s">
        <v>41</v>
      </c>
      <c r="F332">
        <v>65.099999999999994</v>
      </c>
      <c r="G332">
        <v>18</v>
      </c>
    </row>
    <row r="333" spans="1:7" x14ac:dyDescent="0.25">
      <c r="A333" t="s">
        <v>62</v>
      </c>
      <c r="B333" t="s">
        <v>9</v>
      </c>
      <c r="C333">
        <v>23</v>
      </c>
      <c r="D333" t="s">
        <v>14</v>
      </c>
      <c r="E333" t="s">
        <v>50</v>
      </c>
      <c r="F333">
        <v>64.8</v>
      </c>
      <c r="G333">
        <v>8</v>
      </c>
    </row>
    <row r="334" spans="1:7" x14ac:dyDescent="0.25">
      <c r="A334" t="s">
        <v>62</v>
      </c>
      <c r="B334" t="s">
        <v>9</v>
      </c>
      <c r="C334">
        <v>23</v>
      </c>
      <c r="D334" t="s">
        <v>14</v>
      </c>
      <c r="E334" t="s">
        <v>57</v>
      </c>
      <c r="F334">
        <v>64.5</v>
      </c>
      <c r="G334">
        <v>1</v>
      </c>
    </row>
    <row r="335" spans="1:7" x14ac:dyDescent="0.25">
      <c r="A335" t="s">
        <v>62</v>
      </c>
      <c r="B335" t="s">
        <v>7</v>
      </c>
      <c r="C335">
        <v>300</v>
      </c>
      <c r="D335" t="s">
        <v>14</v>
      </c>
      <c r="E335" t="s">
        <v>23</v>
      </c>
      <c r="F335">
        <v>78.2</v>
      </c>
      <c r="G335">
        <v>8</v>
      </c>
    </row>
    <row r="336" spans="1:7" x14ac:dyDescent="0.25">
      <c r="A336" t="s">
        <v>62</v>
      </c>
      <c r="B336" t="s">
        <v>7</v>
      </c>
      <c r="C336">
        <v>300</v>
      </c>
      <c r="D336" t="s">
        <v>14</v>
      </c>
      <c r="E336" t="s">
        <v>29</v>
      </c>
      <c r="F336">
        <v>78</v>
      </c>
      <c r="G336">
        <v>3</v>
      </c>
    </row>
    <row r="337" spans="1:7" x14ac:dyDescent="0.25">
      <c r="A337" t="s">
        <v>62</v>
      </c>
      <c r="B337" t="s">
        <v>7</v>
      </c>
      <c r="C337">
        <v>300</v>
      </c>
      <c r="D337" t="s">
        <v>14</v>
      </c>
      <c r="E337" t="s">
        <v>28</v>
      </c>
      <c r="F337">
        <v>76.3</v>
      </c>
      <c r="G337">
        <v>3</v>
      </c>
    </row>
    <row r="338" spans="1:7" x14ac:dyDescent="0.25">
      <c r="A338" t="s">
        <v>62</v>
      </c>
      <c r="B338" t="s">
        <v>7</v>
      </c>
      <c r="C338">
        <v>300</v>
      </c>
      <c r="D338" t="s">
        <v>14</v>
      </c>
      <c r="E338" t="s">
        <v>26</v>
      </c>
      <c r="F338">
        <v>75</v>
      </c>
      <c r="G338">
        <v>33</v>
      </c>
    </row>
    <row r="339" spans="1:7" x14ac:dyDescent="0.25">
      <c r="A339" t="s">
        <v>62</v>
      </c>
      <c r="B339" t="s">
        <v>7</v>
      </c>
      <c r="C339">
        <v>300</v>
      </c>
      <c r="D339" t="s">
        <v>14</v>
      </c>
      <c r="E339" t="s">
        <v>27</v>
      </c>
      <c r="F339">
        <v>74.8</v>
      </c>
      <c r="G339">
        <v>26</v>
      </c>
    </row>
    <row r="340" spans="1:7" x14ac:dyDescent="0.25">
      <c r="A340" t="s">
        <v>62</v>
      </c>
      <c r="B340" t="s">
        <v>7</v>
      </c>
      <c r="C340">
        <v>300</v>
      </c>
      <c r="D340" t="s">
        <v>14</v>
      </c>
      <c r="E340" t="s">
        <v>25</v>
      </c>
      <c r="F340">
        <v>74.3</v>
      </c>
      <c r="G340">
        <v>32</v>
      </c>
    </row>
    <row r="341" spans="1:7" x14ac:dyDescent="0.25">
      <c r="A341" t="s">
        <v>62</v>
      </c>
      <c r="B341" t="s">
        <v>7</v>
      </c>
      <c r="C341">
        <v>300</v>
      </c>
      <c r="D341" t="s">
        <v>14</v>
      </c>
      <c r="E341" t="s">
        <v>57</v>
      </c>
      <c r="F341">
        <v>73.7</v>
      </c>
      <c r="G341">
        <v>1</v>
      </c>
    </row>
    <row r="342" spans="1:7" x14ac:dyDescent="0.25">
      <c r="A342" t="s">
        <v>62</v>
      </c>
      <c r="B342" t="s">
        <v>7</v>
      </c>
      <c r="C342">
        <v>300</v>
      </c>
      <c r="D342" t="s">
        <v>14</v>
      </c>
      <c r="E342" t="s">
        <v>24</v>
      </c>
      <c r="F342">
        <v>73.400000000000006</v>
      </c>
      <c r="G342">
        <v>5</v>
      </c>
    </row>
    <row r="343" spans="1:7" x14ac:dyDescent="0.25">
      <c r="A343" t="s">
        <v>62</v>
      </c>
      <c r="B343" t="s">
        <v>7</v>
      </c>
      <c r="C343">
        <v>300</v>
      </c>
      <c r="D343" t="s">
        <v>14</v>
      </c>
      <c r="E343" t="s">
        <v>31</v>
      </c>
      <c r="F343">
        <v>72.5</v>
      </c>
      <c r="G343">
        <v>248</v>
      </c>
    </row>
    <row r="344" spans="1:7" x14ac:dyDescent="0.25">
      <c r="A344" t="s">
        <v>62</v>
      </c>
      <c r="B344" t="s">
        <v>7</v>
      </c>
      <c r="C344">
        <v>300</v>
      </c>
      <c r="D344" t="s">
        <v>14</v>
      </c>
      <c r="E344" t="s">
        <v>34</v>
      </c>
      <c r="F344">
        <v>72.2</v>
      </c>
      <c r="G344">
        <v>14</v>
      </c>
    </row>
    <row r="345" spans="1:7" x14ac:dyDescent="0.25">
      <c r="A345" t="s">
        <v>62</v>
      </c>
      <c r="B345" t="s">
        <v>7</v>
      </c>
      <c r="C345">
        <v>300</v>
      </c>
      <c r="D345" t="s">
        <v>14</v>
      </c>
      <c r="E345" t="s">
        <v>38</v>
      </c>
      <c r="F345">
        <v>72.2</v>
      </c>
      <c r="G345">
        <v>560</v>
      </c>
    </row>
    <row r="346" spans="1:7" x14ac:dyDescent="0.25">
      <c r="A346" t="s">
        <v>62</v>
      </c>
      <c r="B346" t="s">
        <v>7</v>
      </c>
      <c r="C346">
        <v>300</v>
      </c>
      <c r="D346" t="s">
        <v>14</v>
      </c>
      <c r="E346" t="s">
        <v>33</v>
      </c>
      <c r="F346">
        <v>71.8</v>
      </c>
      <c r="G346">
        <v>81</v>
      </c>
    </row>
    <row r="347" spans="1:7" x14ac:dyDescent="0.25">
      <c r="A347" t="s">
        <v>62</v>
      </c>
      <c r="B347" t="s">
        <v>7</v>
      </c>
      <c r="C347">
        <v>300</v>
      </c>
      <c r="D347" t="s">
        <v>14</v>
      </c>
      <c r="E347" t="s">
        <v>40</v>
      </c>
      <c r="F347">
        <v>71.5</v>
      </c>
      <c r="G347">
        <v>220</v>
      </c>
    </row>
    <row r="348" spans="1:7" x14ac:dyDescent="0.25">
      <c r="A348" t="s">
        <v>62</v>
      </c>
      <c r="B348" t="s">
        <v>7</v>
      </c>
      <c r="C348">
        <v>300</v>
      </c>
      <c r="D348" t="s">
        <v>14</v>
      </c>
      <c r="E348" t="s">
        <v>35</v>
      </c>
      <c r="F348">
        <v>71.400000000000006</v>
      </c>
      <c r="G348">
        <v>6</v>
      </c>
    </row>
    <row r="349" spans="1:7" x14ac:dyDescent="0.25">
      <c r="A349" t="s">
        <v>62</v>
      </c>
      <c r="B349" t="s">
        <v>7</v>
      </c>
      <c r="C349">
        <v>300</v>
      </c>
      <c r="D349" t="s">
        <v>14</v>
      </c>
      <c r="E349" t="s">
        <v>44</v>
      </c>
      <c r="F349">
        <v>71.099999999999994</v>
      </c>
      <c r="G349">
        <v>2</v>
      </c>
    </row>
    <row r="350" spans="1:7" x14ac:dyDescent="0.25">
      <c r="A350" t="s">
        <v>62</v>
      </c>
      <c r="B350" t="s">
        <v>7</v>
      </c>
      <c r="C350">
        <v>300</v>
      </c>
      <c r="D350" t="s">
        <v>14</v>
      </c>
      <c r="E350" t="s">
        <v>39</v>
      </c>
      <c r="F350">
        <v>71.099999999999994</v>
      </c>
      <c r="G350">
        <v>20</v>
      </c>
    </row>
    <row r="351" spans="1:7" x14ac:dyDescent="0.25">
      <c r="A351" t="s">
        <v>62</v>
      </c>
      <c r="B351" t="s">
        <v>7</v>
      </c>
      <c r="C351">
        <v>300</v>
      </c>
      <c r="D351" t="s">
        <v>14</v>
      </c>
      <c r="E351" t="s">
        <v>30</v>
      </c>
      <c r="F351">
        <v>70.900000000000006</v>
      </c>
      <c r="G351">
        <v>1</v>
      </c>
    </row>
    <row r="352" spans="1:7" x14ac:dyDescent="0.25">
      <c r="A352" t="s">
        <v>62</v>
      </c>
      <c r="B352" t="s">
        <v>7</v>
      </c>
      <c r="C352">
        <v>300</v>
      </c>
      <c r="D352" t="s">
        <v>14</v>
      </c>
      <c r="E352" t="s">
        <v>32</v>
      </c>
      <c r="F352">
        <v>70.8</v>
      </c>
      <c r="G352">
        <v>10</v>
      </c>
    </row>
    <row r="353" spans="1:7" x14ac:dyDescent="0.25">
      <c r="A353" t="s">
        <v>62</v>
      </c>
      <c r="B353" t="s">
        <v>7</v>
      </c>
      <c r="C353">
        <v>300</v>
      </c>
      <c r="D353" t="s">
        <v>14</v>
      </c>
      <c r="E353" t="s">
        <v>37</v>
      </c>
      <c r="F353">
        <v>70.5</v>
      </c>
      <c r="G353">
        <v>121</v>
      </c>
    </row>
    <row r="354" spans="1:7" x14ac:dyDescent="0.25">
      <c r="A354" t="s">
        <v>62</v>
      </c>
      <c r="B354" t="s">
        <v>7</v>
      </c>
      <c r="C354">
        <v>300</v>
      </c>
      <c r="D354" t="s">
        <v>14</v>
      </c>
      <c r="E354" t="s">
        <v>41</v>
      </c>
      <c r="F354">
        <v>70.3</v>
      </c>
      <c r="G354">
        <v>20</v>
      </c>
    </row>
    <row r="355" spans="1:7" x14ac:dyDescent="0.25">
      <c r="A355" t="s">
        <v>62</v>
      </c>
      <c r="B355" t="s">
        <v>7</v>
      </c>
      <c r="C355">
        <v>300</v>
      </c>
      <c r="D355" t="s">
        <v>14</v>
      </c>
      <c r="E355" t="s">
        <v>52</v>
      </c>
      <c r="F355">
        <v>68.599999999999994</v>
      </c>
      <c r="G355">
        <v>66</v>
      </c>
    </row>
    <row r="356" spans="1:7" x14ac:dyDescent="0.25">
      <c r="A356" t="s">
        <v>62</v>
      </c>
      <c r="B356" t="s">
        <v>7</v>
      </c>
      <c r="C356">
        <v>300</v>
      </c>
      <c r="D356" t="s">
        <v>14</v>
      </c>
      <c r="E356" t="s">
        <v>49</v>
      </c>
      <c r="F356">
        <v>68.599999999999994</v>
      </c>
      <c r="G356">
        <v>4</v>
      </c>
    </row>
    <row r="357" spans="1:7" x14ac:dyDescent="0.25">
      <c r="A357" t="s">
        <v>62</v>
      </c>
      <c r="B357" t="s">
        <v>7</v>
      </c>
      <c r="C357">
        <v>300</v>
      </c>
      <c r="D357" t="s">
        <v>14</v>
      </c>
      <c r="E357" t="s">
        <v>47</v>
      </c>
      <c r="F357">
        <v>68.5</v>
      </c>
      <c r="G357">
        <v>5</v>
      </c>
    </row>
    <row r="358" spans="1:7" x14ac:dyDescent="0.25">
      <c r="A358" t="s">
        <v>62</v>
      </c>
      <c r="B358" t="s">
        <v>7</v>
      </c>
      <c r="C358">
        <v>300</v>
      </c>
      <c r="D358" t="s">
        <v>14</v>
      </c>
      <c r="E358" t="s">
        <v>54</v>
      </c>
      <c r="F358">
        <v>68.400000000000006</v>
      </c>
      <c r="G358">
        <v>25</v>
      </c>
    </row>
    <row r="359" spans="1:7" x14ac:dyDescent="0.25">
      <c r="A359" t="s">
        <v>62</v>
      </c>
      <c r="B359" t="s">
        <v>7</v>
      </c>
      <c r="C359">
        <v>300</v>
      </c>
      <c r="D359" t="s">
        <v>14</v>
      </c>
      <c r="E359" t="s">
        <v>59</v>
      </c>
      <c r="F359">
        <v>68.400000000000006</v>
      </c>
      <c r="G359">
        <v>2</v>
      </c>
    </row>
    <row r="360" spans="1:7" x14ac:dyDescent="0.25">
      <c r="A360" t="s">
        <v>62</v>
      </c>
      <c r="B360" t="s">
        <v>7</v>
      </c>
      <c r="C360">
        <v>300</v>
      </c>
      <c r="D360" t="s">
        <v>14</v>
      </c>
      <c r="E360" t="s">
        <v>53</v>
      </c>
      <c r="F360">
        <v>68.3</v>
      </c>
      <c r="G360">
        <v>17</v>
      </c>
    </row>
    <row r="361" spans="1:7" x14ac:dyDescent="0.25">
      <c r="A361" t="s">
        <v>62</v>
      </c>
      <c r="B361" t="s">
        <v>7</v>
      </c>
      <c r="C361">
        <v>300</v>
      </c>
      <c r="D361" t="s">
        <v>14</v>
      </c>
      <c r="E361" t="s">
        <v>46</v>
      </c>
      <c r="F361">
        <v>68.2</v>
      </c>
      <c r="G361">
        <v>59</v>
      </c>
    </row>
    <row r="362" spans="1:7" x14ac:dyDescent="0.25">
      <c r="A362" t="s">
        <v>62</v>
      </c>
      <c r="B362" t="s">
        <v>7</v>
      </c>
      <c r="C362">
        <v>300</v>
      </c>
      <c r="D362" t="s">
        <v>14</v>
      </c>
      <c r="E362" t="s">
        <v>55</v>
      </c>
      <c r="F362">
        <v>66.900000000000006</v>
      </c>
      <c r="G362">
        <v>9</v>
      </c>
    </row>
    <row r="363" spans="1:7" x14ac:dyDescent="0.25">
      <c r="A363" t="s">
        <v>62</v>
      </c>
      <c r="B363" t="s">
        <v>7</v>
      </c>
      <c r="C363">
        <v>300</v>
      </c>
      <c r="D363" t="s">
        <v>14</v>
      </c>
      <c r="E363" t="s">
        <v>50</v>
      </c>
      <c r="F363">
        <v>66.400000000000006</v>
      </c>
      <c r="G363">
        <v>12</v>
      </c>
    </row>
    <row r="364" spans="1:7" x14ac:dyDescent="0.25">
      <c r="A364" t="s">
        <v>62</v>
      </c>
      <c r="B364" t="s">
        <v>7</v>
      </c>
      <c r="C364">
        <v>300</v>
      </c>
      <c r="D364" t="s">
        <v>14</v>
      </c>
      <c r="E364" t="s">
        <v>58</v>
      </c>
      <c r="F364">
        <v>63.4</v>
      </c>
      <c r="G364">
        <v>1</v>
      </c>
    </row>
    <row r="365" spans="1:7" x14ac:dyDescent="0.25">
      <c r="A365" t="s">
        <v>62</v>
      </c>
      <c r="B365" t="s">
        <v>2</v>
      </c>
      <c r="C365">
        <v>306</v>
      </c>
      <c r="D365" t="s">
        <v>14</v>
      </c>
      <c r="E365" t="s">
        <v>23</v>
      </c>
      <c r="F365">
        <v>63.4</v>
      </c>
      <c r="G365">
        <v>6</v>
      </c>
    </row>
    <row r="366" spans="1:7" x14ac:dyDescent="0.25">
      <c r="A366" t="s">
        <v>62</v>
      </c>
      <c r="B366" t="s">
        <v>2</v>
      </c>
      <c r="C366">
        <v>306</v>
      </c>
      <c r="D366" t="s">
        <v>14</v>
      </c>
      <c r="E366" t="s">
        <v>27</v>
      </c>
      <c r="F366">
        <v>62.4</v>
      </c>
      <c r="G366">
        <v>22</v>
      </c>
    </row>
    <row r="367" spans="1:7" x14ac:dyDescent="0.25">
      <c r="A367" t="s">
        <v>62</v>
      </c>
      <c r="B367" t="s">
        <v>2</v>
      </c>
      <c r="C367">
        <v>306</v>
      </c>
      <c r="D367" t="s">
        <v>14</v>
      </c>
      <c r="E367" t="s">
        <v>26</v>
      </c>
      <c r="F367">
        <v>62</v>
      </c>
      <c r="G367">
        <v>29</v>
      </c>
    </row>
    <row r="368" spans="1:7" x14ac:dyDescent="0.25">
      <c r="A368" t="s">
        <v>62</v>
      </c>
      <c r="B368" t="s">
        <v>2</v>
      </c>
      <c r="C368">
        <v>306</v>
      </c>
      <c r="D368" t="s">
        <v>14</v>
      </c>
      <c r="E368" t="s">
        <v>28</v>
      </c>
      <c r="F368">
        <v>61.7</v>
      </c>
      <c r="G368">
        <v>3</v>
      </c>
    </row>
    <row r="369" spans="1:7" x14ac:dyDescent="0.25">
      <c r="A369" t="s">
        <v>62</v>
      </c>
      <c r="B369" t="s">
        <v>2</v>
      </c>
      <c r="C369">
        <v>306</v>
      </c>
      <c r="D369" t="s">
        <v>14</v>
      </c>
      <c r="E369" t="s">
        <v>47</v>
      </c>
      <c r="F369">
        <v>61.3</v>
      </c>
      <c r="G369">
        <v>3</v>
      </c>
    </row>
    <row r="370" spans="1:7" x14ac:dyDescent="0.25">
      <c r="A370" t="s">
        <v>62</v>
      </c>
      <c r="B370" t="s">
        <v>2</v>
      </c>
      <c r="C370">
        <v>306</v>
      </c>
      <c r="D370" t="s">
        <v>14</v>
      </c>
      <c r="E370" t="s">
        <v>29</v>
      </c>
      <c r="F370">
        <v>61</v>
      </c>
      <c r="G370">
        <v>2</v>
      </c>
    </row>
    <row r="371" spans="1:7" x14ac:dyDescent="0.25">
      <c r="A371" t="s">
        <v>62</v>
      </c>
      <c r="B371" t="s">
        <v>2</v>
      </c>
      <c r="C371">
        <v>306</v>
      </c>
      <c r="D371" t="s">
        <v>14</v>
      </c>
      <c r="E371" t="s">
        <v>24</v>
      </c>
      <c r="F371">
        <v>61</v>
      </c>
      <c r="G371">
        <v>3</v>
      </c>
    </row>
    <row r="372" spans="1:7" x14ac:dyDescent="0.25">
      <c r="A372" t="s">
        <v>62</v>
      </c>
      <c r="B372" t="s">
        <v>2</v>
      </c>
      <c r="C372">
        <v>306</v>
      </c>
      <c r="D372" t="s">
        <v>14</v>
      </c>
      <c r="E372" t="s">
        <v>38</v>
      </c>
      <c r="F372">
        <v>60.8</v>
      </c>
      <c r="G372">
        <v>380</v>
      </c>
    </row>
    <row r="373" spans="1:7" x14ac:dyDescent="0.25">
      <c r="A373" t="s">
        <v>62</v>
      </c>
      <c r="B373" t="s">
        <v>2</v>
      </c>
      <c r="C373">
        <v>306</v>
      </c>
      <c r="D373" t="s">
        <v>14</v>
      </c>
      <c r="E373" t="s">
        <v>25</v>
      </c>
      <c r="F373">
        <v>60</v>
      </c>
      <c r="G373">
        <v>22</v>
      </c>
    </row>
    <row r="374" spans="1:7" x14ac:dyDescent="0.25">
      <c r="A374" t="s">
        <v>62</v>
      </c>
      <c r="B374" t="s">
        <v>2</v>
      </c>
      <c r="C374">
        <v>306</v>
      </c>
      <c r="D374" t="s">
        <v>14</v>
      </c>
      <c r="E374" t="s">
        <v>44</v>
      </c>
      <c r="F374">
        <v>60</v>
      </c>
      <c r="G374">
        <v>1</v>
      </c>
    </row>
    <row r="375" spans="1:7" x14ac:dyDescent="0.25">
      <c r="A375" t="s">
        <v>62</v>
      </c>
      <c r="B375" t="s">
        <v>2</v>
      </c>
      <c r="C375">
        <v>306</v>
      </c>
      <c r="D375" t="s">
        <v>14</v>
      </c>
      <c r="E375" t="s">
        <v>40</v>
      </c>
      <c r="F375">
        <v>59.9</v>
      </c>
      <c r="G375">
        <v>139</v>
      </c>
    </row>
    <row r="376" spans="1:7" x14ac:dyDescent="0.25">
      <c r="A376" t="s">
        <v>62</v>
      </c>
      <c r="B376" t="s">
        <v>2</v>
      </c>
      <c r="C376">
        <v>306</v>
      </c>
      <c r="D376" t="s">
        <v>14</v>
      </c>
      <c r="E376" t="s">
        <v>33</v>
      </c>
      <c r="F376">
        <v>59.6</v>
      </c>
      <c r="G376">
        <v>59</v>
      </c>
    </row>
    <row r="377" spans="1:7" x14ac:dyDescent="0.25">
      <c r="A377" t="s">
        <v>62</v>
      </c>
      <c r="B377" t="s">
        <v>2</v>
      </c>
      <c r="C377">
        <v>306</v>
      </c>
      <c r="D377" t="s">
        <v>14</v>
      </c>
      <c r="E377" t="s">
        <v>31</v>
      </c>
      <c r="F377">
        <v>59.3</v>
      </c>
      <c r="G377">
        <v>189</v>
      </c>
    </row>
    <row r="378" spans="1:7" x14ac:dyDescent="0.25">
      <c r="A378" t="s">
        <v>62</v>
      </c>
      <c r="B378" t="s">
        <v>2</v>
      </c>
      <c r="C378">
        <v>306</v>
      </c>
      <c r="D378" t="s">
        <v>14</v>
      </c>
      <c r="E378" t="s">
        <v>41</v>
      </c>
      <c r="F378">
        <v>58.8</v>
      </c>
      <c r="G378">
        <v>6</v>
      </c>
    </row>
    <row r="379" spans="1:7" x14ac:dyDescent="0.25">
      <c r="A379" t="s">
        <v>62</v>
      </c>
      <c r="B379" t="s">
        <v>2</v>
      </c>
      <c r="C379">
        <v>306</v>
      </c>
      <c r="D379" t="s">
        <v>14</v>
      </c>
      <c r="E379" t="s">
        <v>53</v>
      </c>
      <c r="F379">
        <v>58.8</v>
      </c>
      <c r="G379">
        <v>9</v>
      </c>
    </row>
    <row r="380" spans="1:7" x14ac:dyDescent="0.25">
      <c r="A380" t="s">
        <v>62</v>
      </c>
      <c r="B380" t="s">
        <v>2</v>
      </c>
      <c r="C380">
        <v>306</v>
      </c>
      <c r="D380" t="s">
        <v>14</v>
      </c>
      <c r="E380" t="s">
        <v>37</v>
      </c>
      <c r="F380">
        <v>58.5</v>
      </c>
      <c r="G380">
        <v>48</v>
      </c>
    </row>
    <row r="381" spans="1:7" x14ac:dyDescent="0.25">
      <c r="A381" t="s">
        <v>62</v>
      </c>
      <c r="B381" t="s">
        <v>2</v>
      </c>
      <c r="C381">
        <v>306</v>
      </c>
      <c r="D381" t="s">
        <v>14</v>
      </c>
      <c r="E381" t="s">
        <v>32</v>
      </c>
      <c r="F381">
        <v>58.3</v>
      </c>
      <c r="G381">
        <v>5</v>
      </c>
    </row>
    <row r="382" spans="1:7" x14ac:dyDescent="0.25">
      <c r="A382" t="s">
        <v>62</v>
      </c>
      <c r="B382" t="s">
        <v>2</v>
      </c>
      <c r="C382">
        <v>306</v>
      </c>
      <c r="D382" t="s">
        <v>14</v>
      </c>
      <c r="E382" t="s">
        <v>46</v>
      </c>
      <c r="F382">
        <v>58.1</v>
      </c>
      <c r="G382">
        <v>26</v>
      </c>
    </row>
    <row r="383" spans="1:7" x14ac:dyDescent="0.25">
      <c r="A383" t="s">
        <v>62</v>
      </c>
      <c r="B383" t="s">
        <v>2</v>
      </c>
      <c r="C383">
        <v>306</v>
      </c>
      <c r="D383" t="s">
        <v>14</v>
      </c>
      <c r="E383" t="s">
        <v>52</v>
      </c>
      <c r="F383">
        <v>58.1</v>
      </c>
      <c r="G383">
        <v>26</v>
      </c>
    </row>
    <row r="384" spans="1:7" x14ac:dyDescent="0.25">
      <c r="A384" t="s">
        <v>62</v>
      </c>
      <c r="B384" t="s">
        <v>2</v>
      </c>
      <c r="C384">
        <v>306</v>
      </c>
      <c r="D384" t="s">
        <v>14</v>
      </c>
      <c r="E384" t="s">
        <v>35</v>
      </c>
      <c r="F384">
        <v>58.1</v>
      </c>
      <c r="G384">
        <v>5</v>
      </c>
    </row>
    <row r="385" spans="1:7" x14ac:dyDescent="0.25">
      <c r="A385" t="s">
        <v>62</v>
      </c>
      <c r="B385" t="s">
        <v>2</v>
      </c>
      <c r="C385">
        <v>306</v>
      </c>
      <c r="D385" t="s">
        <v>14</v>
      </c>
      <c r="E385" t="s">
        <v>34</v>
      </c>
      <c r="F385">
        <v>58.1</v>
      </c>
      <c r="G385">
        <v>8</v>
      </c>
    </row>
    <row r="386" spans="1:7" x14ac:dyDescent="0.25">
      <c r="A386" t="s">
        <v>62</v>
      </c>
      <c r="B386" t="s">
        <v>2</v>
      </c>
      <c r="C386">
        <v>306</v>
      </c>
      <c r="D386" t="s">
        <v>14</v>
      </c>
      <c r="E386" t="s">
        <v>54</v>
      </c>
      <c r="F386">
        <v>57.5</v>
      </c>
      <c r="G386">
        <v>9</v>
      </c>
    </row>
    <row r="387" spans="1:7" x14ac:dyDescent="0.25">
      <c r="A387" t="s">
        <v>62</v>
      </c>
      <c r="B387" t="s">
        <v>2</v>
      </c>
      <c r="C387">
        <v>306</v>
      </c>
      <c r="D387" t="s">
        <v>14</v>
      </c>
      <c r="E387" t="s">
        <v>55</v>
      </c>
      <c r="F387">
        <v>56.6</v>
      </c>
      <c r="G387">
        <v>4</v>
      </c>
    </row>
    <row r="388" spans="1:7" x14ac:dyDescent="0.25">
      <c r="A388" t="s">
        <v>62</v>
      </c>
      <c r="B388" t="s">
        <v>2</v>
      </c>
      <c r="C388">
        <v>306</v>
      </c>
      <c r="D388" t="s">
        <v>14</v>
      </c>
      <c r="E388" t="s">
        <v>50</v>
      </c>
      <c r="F388">
        <v>56.4</v>
      </c>
      <c r="G388">
        <v>2</v>
      </c>
    </row>
    <row r="389" spans="1:7" x14ac:dyDescent="0.25">
      <c r="A389" t="s">
        <v>62</v>
      </c>
      <c r="B389" t="s">
        <v>2</v>
      </c>
      <c r="C389">
        <v>306</v>
      </c>
      <c r="D389" t="s">
        <v>14</v>
      </c>
      <c r="E389" t="s">
        <v>39</v>
      </c>
      <c r="F389">
        <v>56.2</v>
      </c>
      <c r="G389">
        <v>2</v>
      </c>
    </row>
    <row r="390" spans="1:7" x14ac:dyDescent="0.25">
      <c r="A390" t="s">
        <v>62</v>
      </c>
      <c r="B390" t="s">
        <v>5</v>
      </c>
      <c r="C390">
        <v>307</v>
      </c>
      <c r="D390" t="s">
        <v>14</v>
      </c>
      <c r="E390" t="s">
        <v>23</v>
      </c>
      <c r="F390">
        <v>76.5</v>
      </c>
      <c r="G390">
        <v>51</v>
      </c>
    </row>
    <row r="391" spans="1:7" x14ac:dyDescent="0.25">
      <c r="A391" t="s">
        <v>62</v>
      </c>
      <c r="B391" t="s">
        <v>5</v>
      </c>
      <c r="C391">
        <v>307</v>
      </c>
      <c r="D391" t="s">
        <v>14</v>
      </c>
      <c r="E391" t="s">
        <v>22</v>
      </c>
      <c r="F391">
        <v>75</v>
      </c>
      <c r="G391">
        <v>1</v>
      </c>
    </row>
    <row r="392" spans="1:7" x14ac:dyDescent="0.25">
      <c r="A392" t="s">
        <v>62</v>
      </c>
      <c r="B392" t="s">
        <v>5</v>
      </c>
      <c r="C392">
        <v>307</v>
      </c>
      <c r="D392" t="s">
        <v>14</v>
      </c>
      <c r="E392" t="s">
        <v>27</v>
      </c>
      <c r="F392">
        <v>74.7</v>
      </c>
      <c r="G392">
        <v>116</v>
      </c>
    </row>
    <row r="393" spans="1:7" x14ac:dyDescent="0.25">
      <c r="A393" t="s">
        <v>62</v>
      </c>
      <c r="B393" t="s">
        <v>5</v>
      </c>
      <c r="C393">
        <v>307</v>
      </c>
      <c r="D393" t="s">
        <v>14</v>
      </c>
      <c r="E393" t="s">
        <v>36</v>
      </c>
      <c r="F393">
        <v>74.2</v>
      </c>
      <c r="G393">
        <v>3</v>
      </c>
    </row>
    <row r="394" spans="1:7" x14ac:dyDescent="0.25">
      <c r="A394" t="s">
        <v>62</v>
      </c>
      <c r="B394" t="s">
        <v>5</v>
      </c>
      <c r="C394">
        <v>307</v>
      </c>
      <c r="D394" t="s">
        <v>14</v>
      </c>
      <c r="E394" t="s">
        <v>26</v>
      </c>
      <c r="F394">
        <v>73.900000000000006</v>
      </c>
      <c r="G394">
        <v>126</v>
      </c>
    </row>
    <row r="395" spans="1:7" x14ac:dyDescent="0.25">
      <c r="A395" t="s">
        <v>62</v>
      </c>
      <c r="B395" t="s">
        <v>5</v>
      </c>
      <c r="C395">
        <v>307</v>
      </c>
      <c r="D395" t="s">
        <v>14</v>
      </c>
      <c r="E395" t="s">
        <v>28</v>
      </c>
      <c r="F395">
        <v>73.7</v>
      </c>
      <c r="G395">
        <v>6</v>
      </c>
    </row>
    <row r="396" spans="1:7" x14ac:dyDescent="0.25">
      <c r="A396" t="s">
        <v>62</v>
      </c>
      <c r="B396" t="s">
        <v>5</v>
      </c>
      <c r="C396">
        <v>307</v>
      </c>
      <c r="D396" t="s">
        <v>14</v>
      </c>
      <c r="E396" t="s">
        <v>43</v>
      </c>
      <c r="F396">
        <v>73.599999999999994</v>
      </c>
      <c r="G396">
        <v>2</v>
      </c>
    </row>
    <row r="397" spans="1:7" x14ac:dyDescent="0.25">
      <c r="A397" t="s">
        <v>62</v>
      </c>
      <c r="B397" t="s">
        <v>5</v>
      </c>
      <c r="C397">
        <v>307</v>
      </c>
      <c r="D397" t="s">
        <v>14</v>
      </c>
      <c r="E397" t="s">
        <v>25</v>
      </c>
      <c r="F397">
        <v>73.5</v>
      </c>
      <c r="G397">
        <v>102</v>
      </c>
    </row>
    <row r="398" spans="1:7" x14ac:dyDescent="0.25">
      <c r="A398" t="s">
        <v>62</v>
      </c>
      <c r="B398" t="s">
        <v>5</v>
      </c>
      <c r="C398">
        <v>307</v>
      </c>
      <c r="D398" t="s">
        <v>14</v>
      </c>
      <c r="E398" t="s">
        <v>30</v>
      </c>
      <c r="F398">
        <v>73.2</v>
      </c>
      <c r="G398">
        <v>8</v>
      </c>
    </row>
    <row r="399" spans="1:7" x14ac:dyDescent="0.25">
      <c r="A399" t="s">
        <v>62</v>
      </c>
      <c r="B399" t="s">
        <v>5</v>
      </c>
      <c r="C399">
        <v>307</v>
      </c>
      <c r="D399" t="s">
        <v>14</v>
      </c>
      <c r="E399" t="s">
        <v>29</v>
      </c>
      <c r="F399">
        <v>72.7</v>
      </c>
      <c r="G399">
        <v>19</v>
      </c>
    </row>
    <row r="400" spans="1:7" x14ac:dyDescent="0.25">
      <c r="A400" t="s">
        <v>62</v>
      </c>
      <c r="B400" t="s">
        <v>5</v>
      </c>
      <c r="C400">
        <v>307</v>
      </c>
      <c r="D400" t="s">
        <v>14</v>
      </c>
      <c r="E400" t="s">
        <v>24</v>
      </c>
      <c r="F400">
        <v>72.5</v>
      </c>
      <c r="G400">
        <v>26</v>
      </c>
    </row>
    <row r="401" spans="1:7" x14ac:dyDescent="0.25">
      <c r="A401" t="s">
        <v>62</v>
      </c>
      <c r="B401" t="s">
        <v>5</v>
      </c>
      <c r="C401">
        <v>307</v>
      </c>
      <c r="D401" t="s">
        <v>14</v>
      </c>
      <c r="E401" t="s">
        <v>42</v>
      </c>
      <c r="F401">
        <v>72</v>
      </c>
      <c r="G401">
        <v>1</v>
      </c>
    </row>
    <row r="402" spans="1:7" x14ac:dyDescent="0.25">
      <c r="A402" t="s">
        <v>62</v>
      </c>
      <c r="B402" t="s">
        <v>5</v>
      </c>
      <c r="C402">
        <v>307</v>
      </c>
      <c r="D402" t="s">
        <v>14</v>
      </c>
      <c r="E402" t="s">
        <v>31</v>
      </c>
      <c r="F402">
        <v>71.2</v>
      </c>
      <c r="G402">
        <v>988</v>
      </c>
    </row>
    <row r="403" spans="1:7" x14ac:dyDescent="0.25">
      <c r="A403" t="s">
        <v>62</v>
      </c>
      <c r="B403" t="s">
        <v>5</v>
      </c>
      <c r="C403">
        <v>307</v>
      </c>
      <c r="D403" t="s">
        <v>14</v>
      </c>
      <c r="E403" t="s">
        <v>38</v>
      </c>
      <c r="F403">
        <v>70.8</v>
      </c>
      <c r="G403">
        <v>2094</v>
      </c>
    </row>
    <row r="404" spans="1:7" x14ac:dyDescent="0.25">
      <c r="A404" t="s">
        <v>62</v>
      </c>
      <c r="B404" t="s">
        <v>5</v>
      </c>
      <c r="C404">
        <v>307</v>
      </c>
      <c r="D404" t="s">
        <v>14</v>
      </c>
      <c r="E404" t="s">
        <v>39</v>
      </c>
      <c r="F404">
        <v>70.7</v>
      </c>
      <c r="G404">
        <v>59</v>
      </c>
    </row>
    <row r="405" spans="1:7" x14ac:dyDescent="0.25">
      <c r="A405" t="s">
        <v>62</v>
      </c>
      <c r="B405" t="s">
        <v>5</v>
      </c>
      <c r="C405">
        <v>307</v>
      </c>
      <c r="D405" t="s">
        <v>14</v>
      </c>
      <c r="E405" t="s">
        <v>33</v>
      </c>
      <c r="F405">
        <v>70.599999999999994</v>
      </c>
      <c r="G405">
        <v>298</v>
      </c>
    </row>
    <row r="406" spans="1:7" x14ac:dyDescent="0.25">
      <c r="A406" t="s">
        <v>62</v>
      </c>
      <c r="B406" t="s">
        <v>5</v>
      </c>
      <c r="C406">
        <v>307</v>
      </c>
      <c r="D406" t="s">
        <v>14</v>
      </c>
      <c r="E406" t="s">
        <v>35</v>
      </c>
      <c r="F406">
        <v>70.599999999999994</v>
      </c>
      <c r="G406">
        <v>18</v>
      </c>
    </row>
    <row r="407" spans="1:7" x14ac:dyDescent="0.25">
      <c r="A407" t="s">
        <v>62</v>
      </c>
      <c r="B407" t="s">
        <v>5</v>
      </c>
      <c r="C407">
        <v>307</v>
      </c>
      <c r="D407" t="s">
        <v>14</v>
      </c>
      <c r="E407" t="s">
        <v>32</v>
      </c>
      <c r="F407">
        <v>70.5</v>
      </c>
      <c r="G407">
        <v>35</v>
      </c>
    </row>
    <row r="408" spans="1:7" x14ac:dyDescent="0.25">
      <c r="A408" t="s">
        <v>62</v>
      </c>
      <c r="B408" t="s">
        <v>5</v>
      </c>
      <c r="C408">
        <v>307</v>
      </c>
      <c r="D408" t="s">
        <v>14</v>
      </c>
      <c r="E408" t="s">
        <v>34</v>
      </c>
      <c r="F408">
        <v>70.400000000000006</v>
      </c>
      <c r="G408">
        <v>54</v>
      </c>
    </row>
    <row r="409" spans="1:7" x14ac:dyDescent="0.25">
      <c r="A409" t="s">
        <v>62</v>
      </c>
      <c r="B409" t="s">
        <v>5</v>
      </c>
      <c r="C409">
        <v>307</v>
      </c>
      <c r="D409" t="s">
        <v>14</v>
      </c>
      <c r="E409" t="s">
        <v>40</v>
      </c>
      <c r="F409">
        <v>70.3</v>
      </c>
      <c r="G409">
        <v>805</v>
      </c>
    </row>
    <row r="410" spans="1:7" x14ac:dyDescent="0.25">
      <c r="A410" t="s">
        <v>62</v>
      </c>
      <c r="B410" t="s">
        <v>5</v>
      </c>
      <c r="C410">
        <v>307</v>
      </c>
      <c r="D410" t="s">
        <v>14</v>
      </c>
      <c r="E410" t="s">
        <v>41</v>
      </c>
      <c r="F410">
        <v>68.900000000000006</v>
      </c>
      <c r="G410">
        <v>75</v>
      </c>
    </row>
    <row r="411" spans="1:7" x14ac:dyDescent="0.25">
      <c r="A411" t="s">
        <v>62</v>
      </c>
      <c r="B411" t="s">
        <v>5</v>
      </c>
      <c r="C411">
        <v>307</v>
      </c>
      <c r="D411" t="s">
        <v>14</v>
      </c>
      <c r="E411" t="s">
        <v>52</v>
      </c>
      <c r="F411">
        <v>68.8</v>
      </c>
      <c r="G411">
        <v>243</v>
      </c>
    </row>
    <row r="412" spans="1:7" x14ac:dyDescent="0.25">
      <c r="A412" t="s">
        <v>62</v>
      </c>
      <c r="B412" t="s">
        <v>5</v>
      </c>
      <c r="C412">
        <v>307</v>
      </c>
      <c r="D412" t="s">
        <v>14</v>
      </c>
      <c r="E412" t="s">
        <v>37</v>
      </c>
      <c r="F412">
        <v>68.7</v>
      </c>
      <c r="G412">
        <v>430</v>
      </c>
    </row>
    <row r="413" spans="1:7" x14ac:dyDescent="0.25">
      <c r="A413" t="s">
        <v>62</v>
      </c>
      <c r="B413" t="s">
        <v>5</v>
      </c>
      <c r="C413">
        <v>307</v>
      </c>
      <c r="D413" t="s">
        <v>14</v>
      </c>
      <c r="E413" t="s">
        <v>44</v>
      </c>
      <c r="F413">
        <v>68.7</v>
      </c>
      <c r="G413">
        <v>8</v>
      </c>
    </row>
    <row r="414" spans="1:7" x14ac:dyDescent="0.25">
      <c r="A414" t="s">
        <v>62</v>
      </c>
      <c r="B414" t="s">
        <v>5</v>
      </c>
      <c r="C414">
        <v>307</v>
      </c>
      <c r="D414" t="s">
        <v>14</v>
      </c>
      <c r="E414" t="s">
        <v>49</v>
      </c>
      <c r="F414">
        <v>68.7</v>
      </c>
      <c r="G414">
        <v>15</v>
      </c>
    </row>
    <row r="415" spans="1:7" x14ac:dyDescent="0.25">
      <c r="A415" t="s">
        <v>62</v>
      </c>
      <c r="B415" t="s">
        <v>5</v>
      </c>
      <c r="C415">
        <v>307</v>
      </c>
      <c r="D415" t="s">
        <v>14</v>
      </c>
      <c r="E415" t="s">
        <v>47</v>
      </c>
      <c r="F415">
        <v>68.099999999999994</v>
      </c>
      <c r="G415">
        <v>15</v>
      </c>
    </row>
    <row r="416" spans="1:7" x14ac:dyDescent="0.25">
      <c r="A416" t="s">
        <v>62</v>
      </c>
      <c r="B416" t="s">
        <v>5</v>
      </c>
      <c r="C416">
        <v>307</v>
      </c>
      <c r="D416" t="s">
        <v>14</v>
      </c>
      <c r="E416" t="s">
        <v>46</v>
      </c>
      <c r="F416">
        <v>68</v>
      </c>
      <c r="G416">
        <v>183</v>
      </c>
    </row>
    <row r="417" spans="1:7" x14ac:dyDescent="0.25">
      <c r="A417" t="s">
        <v>62</v>
      </c>
      <c r="B417" t="s">
        <v>5</v>
      </c>
      <c r="C417">
        <v>307</v>
      </c>
      <c r="D417" t="s">
        <v>14</v>
      </c>
      <c r="E417" t="s">
        <v>53</v>
      </c>
      <c r="F417">
        <v>68</v>
      </c>
      <c r="G417">
        <v>32</v>
      </c>
    </row>
    <row r="418" spans="1:7" x14ac:dyDescent="0.25">
      <c r="A418" t="s">
        <v>62</v>
      </c>
      <c r="B418" t="s">
        <v>5</v>
      </c>
      <c r="C418">
        <v>307</v>
      </c>
      <c r="D418" t="s">
        <v>14</v>
      </c>
      <c r="E418" t="s">
        <v>54</v>
      </c>
      <c r="F418">
        <v>67.7</v>
      </c>
      <c r="G418">
        <v>78</v>
      </c>
    </row>
    <row r="419" spans="1:7" x14ac:dyDescent="0.25">
      <c r="A419" t="s">
        <v>62</v>
      </c>
      <c r="B419" t="s">
        <v>5</v>
      </c>
      <c r="C419">
        <v>307</v>
      </c>
      <c r="D419" t="s">
        <v>14</v>
      </c>
      <c r="E419" t="s">
        <v>45</v>
      </c>
      <c r="F419">
        <v>67.7</v>
      </c>
      <c r="G419">
        <v>2</v>
      </c>
    </row>
    <row r="420" spans="1:7" x14ac:dyDescent="0.25">
      <c r="A420" t="s">
        <v>62</v>
      </c>
      <c r="B420" t="s">
        <v>5</v>
      </c>
      <c r="C420">
        <v>307</v>
      </c>
      <c r="D420" t="s">
        <v>14</v>
      </c>
      <c r="E420" t="s">
        <v>48</v>
      </c>
      <c r="F420">
        <v>66.7</v>
      </c>
      <c r="G420">
        <v>12</v>
      </c>
    </row>
    <row r="421" spans="1:7" x14ac:dyDescent="0.25">
      <c r="A421" t="s">
        <v>62</v>
      </c>
      <c r="B421" t="s">
        <v>5</v>
      </c>
      <c r="C421">
        <v>307</v>
      </c>
      <c r="D421" t="s">
        <v>14</v>
      </c>
      <c r="E421" t="s">
        <v>57</v>
      </c>
      <c r="F421">
        <v>66.599999999999994</v>
      </c>
      <c r="G421">
        <v>2</v>
      </c>
    </row>
    <row r="422" spans="1:7" x14ac:dyDescent="0.25">
      <c r="A422" t="s">
        <v>62</v>
      </c>
      <c r="B422" t="s">
        <v>5</v>
      </c>
      <c r="C422">
        <v>307</v>
      </c>
      <c r="D422" t="s">
        <v>14</v>
      </c>
      <c r="E422" t="s">
        <v>51</v>
      </c>
      <c r="F422">
        <v>66.599999999999994</v>
      </c>
      <c r="G422">
        <v>2</v>
      </c>
    </row>
    <row r="423" spans="1:7" x14ac:dyDescent="0.25">
      <c r="A423" t="s">
        <v>62</v>
      </c>
      <c r="B423" t="s">
        <v>5</v>
      </c>
      <c r="C423">
        <v>307</v>
      </c>
      <c r="D423" t="s">
        <v>14</v>
      </c>
      <c r="E423" t="s">
        <v>55</v>
      </c>
      <c r="F423">
        <v>66.3</v>
      </c>
      <c r="G423">
        <v>34</v>
      </c>
    </row>
    <row r="424" spans="1:7" x14ac:dyDescent="0.25">
      <c r="A424" t="s">
        <v>62</v>
      </c>
      <c r="B424" t="s">
        <v>5</v>
      </c>
      <c r="C424">
        <v>307</v>
      </c>
      <c r="D424" t="s">
        <v>14</v>
      </c>
      <c r="E424" t="s">
        <v>56</v>
      </c>
      <c r="F424">
        <v>66.3</v>
      </c>
      <c r="G424">
        <v>1</v>
      </c>
    </row>
    <row r="425" spans="1:7" x14ac:dyDescent="0.25">
      <c r="A425" t="s">
        <v>62</v>
      </c>
      <c r="B425" t="s">
        <v>5</v>
      </c>
      <c r="C425">
        <v>307</v>
      </c>
      <c r="D425" t="s">
        <v>14</v>
      </c>
      <c r="E425" t="s">
        <v>63</v>
      </c>
      <c r="F425">
        <v>66.099999999999994</v>
      </c>
      <c r="G425">
        <v>1</v>
      </c>
    </row>
    <row r="426" spans="1:7" x14ac:dyDescent="0.25">
      <c r="A426" t="s">
        <v>62</v>
      </c>
      <c r="B426" t="s">
        <v>5</v>
      </c>
      <c r="C426">
        <v>307</v>
      </c>
      <c r="D426" t="s">
        <v>14</v>
      </c>
      <c r="E426" t="s">
        <v>50</v>
      </c>
      <c r="F426">
        <v>65.900000000000006</v>
      </c>
      <c r="G426">
        <v>42</v>
      </c>
    </row>
    <row r="427" spans="1:7" x14ac:dyDescent="0.25">
      <c r="A427" t="s">
        <v>62</v>
      </c>
      <c r="B427" t="s">
        <v>5</v>
      </c>
      <c r="C427">
        <v>307</v>
      </c>
      <c r="D427" t="s">
        <v>14</v>
      </c>
      <c r="E427" t="s">
        <v>60</v>
      </c>
      <c r="F427">
        <v>64</v>
      </c>
      <c r="G427">
        <v>1</v>
      </c>
    </row>
    <row r="428" spans="1:7" x14ac:dyDescent="0.25">
      <c r="A428" t="s">
        <v>62</v>
      </c>
      <c r="B428" t="s">
        <v>5</v>
      </c>
      <c r="C428">
        <v>307</v>
      </c>
      <c r="D428" t="s">
        <v>14</v>
      </c>
      <c r="E428" t="s">
        <v>61</v>
      </c>
      <c r="F428">
        <v>63.2</v>
      </c>
      <c r="G428">
        <v>1</v>
      </c>
    </row>
    <row r="429" spans="1:7" x14ac:dyDescent="0.25">
      <c r="A429" t="s">
        <v>62</v>
      </c>
      <c r="B429" t="s">
        <v>5</v>
      </c>
      <c r="C429">
        <v>307</v>
      </c>
      <c r="D429" t="s">
        <v>14</v>
      </c>
      <c r="E429" t="s">
        <v>64</v>
      </c>
      <c r="F429">
        <v>60.2</v>
      </c>
      <c r="G429">
        <v>1</v>
      </c>
    </row>
    <row r="430" spans="1:7" x14ac:dyDescent="0.25">
      <c r="A430" t="s">
        <v>62</v>
      </c>
      <c r="B430" t="s">
        <v>4</v>
      </c>
      <c r="C430">
        <v>315</v>
      </c>
      <c r="D430" t="s">
        <v>14</v>
      </c>
      <c r="E430" t="s">
        <v>23</v>
      </c>
      <c r="F430">
        <v>70.599999999999994</v>
      </c>
      <c r="G430">
        <v>51</v>
      </c>
    </row>
    <row r="431" spans="1:7" x14ac:dyDescent="0.25">
      <c r="A431" t="s">
        <v>62</v>
      </c>
      <c r="B431" t="s">
        <v>4</v>
      </c>
      <c r="C431">
        <v>315</v>
      </c>
      <c r="D431" t="s">
        <v>14</v>
      </c>
      <c r="E431" t="s">
        <v>28</v>
      </c>
      <c r="F431">
        <v>69.2</v>
      </c>
      <c r="G431">
        <v>6</v>
      </c>
    </row>
    <row r="432" spans="1:7" x14ac:dyDescent="0.25">
      <c r="A432" t="s">
        <v>62</v>
      </c>
      <c r="B432" t="s">
        <v>4</v>
      </c>
      <c r="C432">
        <v>315</v>
      </c>
      <c r="D432" t="s">
        <v>14</v>
      </c>
      <c r="E432" t="s">
        <v>27</v>
      </c>
      <c r="F432">
        <v>68.8</v>
      </c>
      <c r="G432">
        <v>119</v>
      </c>
    </row>
    <row r="433" spans="1:7" x14ac:dyDescent="0.25">
      <c r="A433" t="s">
        <v>62</v>
      </c>
      <c r="B433" t="s">
        <v>4</v>
      </c>
      <c r="C433">
        <v>315</v>
      </c>
      <c r="D433" t="s">
        <v>14</v>
      </c>
      <c r="E433" t="s">
        <v>22</v>
      </c>
      <c r="F433">
        <v>68.8</v>
      </c>
      <c r="G433">
        <v>2</v>
      </c>
    </row>
    <row r="434" spans="1:7" x14ac:dyDescent="0.25">
      <c r="A434" t="s">
        <v>62</v>
      </c>
      <c r="B434" t="s">
        <v>4</v>
      </c>
      <c r="C434">
        <v>315</v>
      </c>
      <c r="D434" t="s">
        <v>14</v>
      </c>
      <c r="E434" t="s">
        <v>42</v>
      </c>
      <c r="F434">
        <v>68.400000000000006</v>
      </c>
      <c r="G434">
        <v>1</v>
      </c>
    </row>
    <row r="435" spans="1:7" x14ac:dyDescent="0.25">
      <c r="A435" t="s">
        <v>62</v>
      </c>
      <c r="B435" t="s">
        <v>4</v>
      </c>
      <c r="C435">
        <v>315</v>
      </c>
      <c r="D435" t="s">
        <v>14</v>
      </c>
      <c r="E435" t="s">
        <v>36</v>
      </c>
      <c r="F435">
        <v>67.8</v>
      </c>
      <c r="G435">
        <v>4</v>
      </c>
    </row>
    <row r="436" spans="1:7" x14ac:dyDescent="0.25">
      <c r="A436" t="s">
        <v>62</v>
      </c>
      <c r="B436" t="s">
        <v>4</v>
      </c>
      <c r="C436">
        <v>315</v>
      </c>
      <c r="D436" t="s">
        <v>14</v>
      </c>
      <c r="E436" t="s">
        <v>26</v>
      </c>
      <c r="F436">
        <v>67.099999999999994</v>
      </c>
      <c r="G436">
        <v>119</v>
      </c>
    </row>
    <row r="437" spans="1:7" x14ac:dyDescent="0.25">
      <c r="A437" t="s">
        <v>62</v>
      </c>
      <c r="B437" t="s">
        <v>4</v>
      </c>
      <c r="C437">
        <v>315</v>
      </c>
      <c r="D437" t="s">
        <v>14</v>
      </c>
      <c r="E437" t="s">
        <v>24</v>
      </c>
      <c r="F437">
        <v>67</v>
      </c>
      <c r="G437">
        <v>22</v>
      </c>
    </row>
    <row r="438" spans="1:7" x14ac:dyDescent="0.25">
      <c r="A438" t="s">
        <v>62</v>
      </c>
      <c r="B438" t="s">
        <v>4</v>
      </c>
      <c r="C438">
        <v>315</v>
      </c>
      <c r="D438" t="s">
        <v>14</v>
      </c>
      <c r="E438" t="s">
        <v>43</v>
      </c>
      <c r="F438">
        <v>66.7</v>
      </c>
      <c r="G438">
        <v>2</v>
      </c>
    </row>
    <row r="439" spans="1:7" x14ac:dyDescent="0.25">
      <c r="A439" t="s">
        <v>62</v>
      </c>
      <c r="B439" t="s">
        <v>4</v>
      </c>
      <c r="C439">
        <v>315</v>
      </c>
      <c r="D439" t="s">
        <v>14</v>
      </c>
      <c r="E439" t="s">
        <v>29</v>
      </c>
      <c r="F439">
        <v>66.599999999999994</v>
      </c>
      <c r="G439">
        <v>17</v>
      </c>
    </row>
    <row r="440" spans="1:7" x14ac:dyDescent="0.25">
      <c r="A440" t="s">
        <v>62</v>
      </c>
      <c r="B440" t="s">
        <v>4</v>
      </c>
      <c r="C440">
        <v>315</v>
      </c>
      <c r="D440" t="s">
        <v>14</v>
      </c>
      <c r="E440" t="s">
        <v>38</v>
      </c>
      <c r="F440">
        <v>65.8</v>
      </c>
      <c r="G440">
        <v>1786</v>
      </c>
    </row>
    <row r="441" spans="1:7" x14ac:dyDescent="0.25">
      <c r="A441" t="s">
        <v>62</v>
      </c>
      <c r="B441" t="s">
        <v>4</v>
      </c>
      <c r="C441">
        <v>315</v>
      </c>
      <c r="D441" t="s">
        <v>14</v>
      </c>
      <c r="E441" t="s">
        <v>44</v>
      </c>
      <c r="F441">
        <v>65.8</v>
      </c>
      <c r="G441">
        <v>6</v>
      </c>
    </row>
    <row r="442" spans="1:7" x14ac:dyDescent="0.25">
      <c r="A442" t="s">
        <v>62</v>
      </c>
      <c r="B442" t="s">
        <v>4</v>
      </c>
      <c r="C442">
        <v>315</v>
      </c>
      <c r="D442" t="s">
        <v>14</v>
      </c>
      <c r="E442" t="s">
        <v>25</v>
      </c>
      <c r="F442">
        <v>65.7</v>
      </c>
      <c r="G442">
        <v>93</v>
      </c>
    </row>
    <row r="443" spans="1:7" x14ac:dyDescent="0.25">
      <c r="A443" t="s">
        <v>62</v>
      </c>
      <c r="B443" t="s">
        <v>4</v>
      </c>
      <c r="C443">
        <v>315</v>
      </c>
      <c r="D443" t="s">
        <v>14</v>
      </c>
      <c r="E443" t="s">
        <v>33</v>
      </c>
      <c r="F443">
        <v>65.2</v>
      </c>
      <c r="G443">
        <v>254</v>
      </c>
    </row>
    <row r="444" spans="1:7" x14ac:dyDescent="0.25">
      <c r="A444" t="s">
        <v>62</v>
      </c>
      <c r="B444" t="s">
        <v>4</v>
      </c>
      <c r="C444">
        <v>315</v>
      </c>
      <c r="D444" t="s">
        <v>14</v>
      </c>
      <c r="E444" t="s">
        <v>31</v>
      </c>
      <c r="F444">
        <v>65.2</v>
      </c>
      <c r="G444">
        <v>838</v>
      </c>
    </row>
    <row r="445" spans="1:7" x14ac:dyDescent="0.25">
      <c r="A445" t="s">
        <v>62</v>
      </c>
      <c r="B445" t="s">
        <v>4</v>
      </c>
      <c r="C445">
        <v>315</v>
      </c>
      <c r="D445" t="s">
        <v>14</v>
      </c>
      <c r="E445" t="s">
        <v>40</v>
      </c>
      <c r="F445">
        <v>65.099999999999994</v>
      </c>
      <c r="G445">
        <v>671</v>
      </c>
    </row>
    <row r="446" spans="1:7" x14ac:dyDescent="0.25">
      <c r="A446" t="s">
        <v>62</v>
      </c>
      <c r="B446" t="s">
        <v>4</v>
      </c>
      <c r="C446">
        <v>315</v>
      </c>
      <c r="D446" t="s">
        <v>14</v>
      </c>
      <c r="E446" t="s">
        <v>49</v>
      </c>
      <c r="F446">
        <v>65</v>
      </c>
      <c r="G446">
        <v>12</v>
      </c>
    </row>
    <row r="447" spans="1:7" x14ac:dyDescent="0.25">
      <c r="A447" t="s">
        <v>62</v>
      </c>
      <c r="B447" t="s">
        <v>4</v>
      </c>
      <c r="C447">
        <v>315</v>
      </c>
      <c r="D447" t="s">
        <v>14</v>
      </c>
      <c r="E447" t="s">
        <v>34</v>
      </c>
      <c r="F447">
        <v>64.2</v>
      </c>
      <c r="G447">
        <v>47</v>
      </c>
    </row>
    <row r="448" spans="1:7" x14ac:dyDescent="0.25">
      <c r="A448" t="s">
        <v>62</v>
      </c>
      <c r="B448" t="s">
        <v>4</v>
      </c>
      <c r="C448">
        <v>315</v>
      </c>
      <c r="D448" t="s">
        <v>14</v>
      </c>
      <c r="E448" t="s">
        <v>52</v>
      </c>
      <c r="F448">
        <v>63.7</v>
      </c>
      <c r="G448">
        <v>210</v>
      </c>
    </row>
    <row r="449" spans="1:7" x14ac:dyDescent="0.25">
      <c r="A449" t="s">
        <v>62</v>
      </c>
      <c r="B449" t="s">
        <v>4</v>
      </c>
      <c r="C449">
        <v>315</v>
      </c>
      <c r="D449" t="s">
        <v>14</v>
      </c>
      <c r="E449" t="s">
        <v>35</v>
      </c>
      <c r="F449">
        <v>63.6</v>
      </c>
      <c r="G449">
        <v>16</v>
      </c>
    </row>
    <row r="450" spans="1:7" x14ac:dyDescent="0.25">
      <c r="A450" t="s">
        <v>62</v>
      </c>
      <c r="B450" t="s">
        <v>4</v>
      </c>
      <c r="C450">
        <v>315</v>
      </c>
      <c r="D450" t="s">
        <v>14</v>
      </c>
      <c r="E450" t="s">
        <v>46</v>
      </c>
      <c r="F450">
        <v>63.5</v>
      </c>
      <c r="G450">
        <v>147</v>
      </c>
    </row>
    <row r="451" spans="1:7" x14ac:dyDescent="0.25">
      <c r="A451" t="s">
        <v>62</v>
      </c>
      <c r="B451" t="s">
        <v>4</v>
      </c>
      <c r="C451">
        <v>315</v>
      </c>
      <c r="D451" t="s">
        <v>14</v>
      </c>
      <c r="E451" t="s">
        <v>53</v>
      </c>
      <c r="F451">
        <v>63.4</v>
      </c>
      <c r="G451">
        <v>29</v>
      </c>
    </row>
    <row r="452" spans="1:7" x14ac:dyDescent="0.25">
      <c r="A452" t="s">
        <v>62</v>
      </c>
      <c r="B452" t="s">
        <v>4</v>
      </c>
      <c r="C452">
        <v>315</v>
      </c>
      <c r="D452" t="s">
        <v>14</v>
      </c>
      <c r="E452" t="s">
        <v>54</v>
      </c>
      <c r="F452">
        <v>63.3</v>
      </c>
      <c r="G452">
        <v>69</v>
      </c>
    </row>
    <row r="453" spans="1:7" x14ac:dyDescent="0.25">
      <c r="A453" t="s">
        <v>62</v>
      </c>
      <c r="B453" t="s">
        <v>4</v>
      </c>
      <c r="C453">
        <v>315</v>
      </c>
      <c r="D453" t="s">
        <v>14</v>
      </c>
      <c r="E453" t="s">
        <v>45</v>
      </c>
      <c r="F453">
        <v>63.2</v>
      </c>
      <c r="G453">
        <v>2</v>
      </c>
    </row>
    <row r="454" spans="1:7" x14ac:dyDescent="0.25">
      <c r="A454" t="s">
        <v>62</v>
      </c>
      <c r="B454" t="s">
        <v>4</v>
      </c>
      <c r="C454">
        <v>315</v>
      </c>
      <c r="D454" t="s">
        <v>14</v>
      </c>
      <c r="E454" t="s">
        <v>30</v>
      </c>
      <c r="F454">
        <v>63.1</v>
      </c>
      <c r="G454">
        <v>5</v>
      </c>
    </row>
    <row r="455" spans="1:7" x14ac:dyDescent="0.25">
      <c r="A455" t="s">
        <v>62</v>
      </c>
      <c r="B455" t="s">
        <v>4</v>
      </c>
      <c r="C455">
        <v>315</v>
      </c>
      <c r="D455" t="s">
        <v>14</v>
      </c>
      <c r="E455" t="s">
        <v>47</v>
      </c>
      <c r="F455">
        <v>62.7</v>
      </c>
      <c r="G455">
        <v>11</v>
      </c>
    </row>
    <row r="456" spans="1:7" x14ac:dyDescent="0.25">
      <c r="A456" t="s">
        <v>62</v>
      </c>
      <c r="B456" t="s">
        <v>4</v>
      </c>
      <c r="C456">
        <v>315</v>
      </c>
      <c r="D456" t="s">
        <v>14</v>
      </c>
      <c r="E456" t="s">
        <v>32</v>
      </c>
      <c r="F456">
        <v>62.3</v>
      </c>
      <c r="G456">
        <v>25</v>
      </c>
    </row>
    <row r="457" spans="1:7" x14ac:dyDescent="0.25">
      <c r="A457" t="s">
        <v>62</v>
      </c>
      <c r="B457" t="s">
        <v>4</v>
      </c>
      <c r="C457">
        <v>315</v>
      </c>
      <c r="D457" t="s">
        <v>14</v>
      </c>
      <c r="E457" t="s">
        <v>37</v>
      </c>
      <c r="F457">
        <v>62.3</v>
      </c>
      <c r="G457">
        <v>321</v>
      </c>
    </row>
    <row r="458" spans="1:7" x14ac:dyDescent="0.25">
      <c r="A458" t="s">
        <v>62</v>
      </c>
      <c r="B458" t="s">
        <v>4</v>
      </c>
      <c r="C458">
        <v>315</v>
      </c>
      <c r="D458" t="s">
        <v>14</v>
      </c>
      <c r="E458" t="s">
        <v>41</v>
      </c>
      <c r="F458">
        <v>62.1</v>
      </c>
      <c r="G458">
        <v>52</v>
      </c>
    </row>
    <row r="459" spans="1:7" x14ac:dyDescent="0.25">
      <c r="A459" t="s">
        <v>62</v>
      </c>
      <c r="B459" t="s">
        <v>4</v>
      </c>
      <c r="C459">
        <v>315</v>
      </c>
      <c r="D459" t="s">
        <v>14</v>
      </c>
      <c r="E459" t="s">
        <v>48</v>
      </c>
      <c r="F459">
        <v>62.1</v>
      </c>
      <c r="G459">
        <v>9</v>
      </c>
    </row>
    <row r="460" spans="1:7" x14ac:dyDescent="0.25">
      <c r="A460" t="s">
        <v>62</v>
      </c>
      <c r="B460" t="s">
        <v>4</v>
      </c>
      <c r="C460">
        <v>315</v>
      </c>
      <c r="D460" t="s">
        <v>14</v>
      </c>
      <c r="E460" t="s">
        <v>55</v>
      </c>
      <c r="F460">
        <v>61.5</v>
      </c>
      <c r="G460">
        <v>30</v>
      </c>
    </row>
    <row r="461" spans="1:7" x14ac:dyDescent="0.25">
      <c r="A461" t="s">
        <v>62</v>
      </c>
      <c r="B461" t="s">
        <v>4</v>
      </c>
      <c r="C461">
        <v>315</v>
      </c>
      <c r="D461" t="s">
        <v>14</v>
      </c>
      <c r="E461" t="s">
        <v>39</v>
      </c>
      <c r="F461">
        <v>61</v>
      </c>
      <c r="G461">
        <v>43</v>
      </c>
    </row>
    <row r="462" spans="1:7" x14ac:dyDescent="0.25">
      <c r="A462" t="s">
        <v>62</v>
      </c>
      <c r="B462" t="s">
        <v>4</v>
      </c>
      <c r="C462">
        <v>315</v>
      </c>
      <c r="D462" t="s">
        <v>14</v>
      </c>
      <c r="E462" t="s">
        <v>50</v>
      </c>
      <c r="F462">
        <v>60.2</v>
      </c>
      <c r="G462">
        <v>25</v>
      </c>
    </row>
    <row r="463" spans="1:7" x14ac:dyDescent="0.25">
      <c r="A463" t="s">
        <v>62</v>
      </c>
      <c r="B463" t="s">
        <v>4</v>
      </c>
      <c r="C463">
        <v>315</v>
      </c>
      <c r="D463" t="s">
        <v>14</v>
      </c>
      <c r="E463" t="s">
        <v>51</v>
      </c>
      <c r="F463">
        <v>59.9</v>
      </c>
      <c r="G463">
        <v>1</v>
      </c>
    </row>
    <row r="464" spans="1:7" x14ac:dyDescent="0.25">
      <c r="A464" t="s">
        <v>62</v>
      </c>
      <c r="B464" t="s">
        <v>4</v>
      </c>
      <c r="C464">
        <v>315</v>
      </c>
      <c r="D464" t="s">
        <v>14</v>
      </c>
      <c r="E464" t="s">
        <v>56</v>
      </c>
      <c r="F464">
        <v>59.9</v>
      </c>
      <c r="G464">
        <v>1</v>
      </c>
    </row>
    <row r="465" spans="1:7" x14ac:dyDescent="0.25">
      <c r="A465" t="s">
        <v>62</v>
      </c>
      <c r="B465" t="s">
        <v>4</v>
      </c>
      <c r="C465">
        <v>315</v>
      </c>
      <c r="D465" t="s">
        <v>14</v>
      </c>
      <c r="E465" t="s">
        <v>63</v>
      </c>
      <c r="F465">
        <v>59.5</v>
      </c>
      <c r="G465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X155"/>
  <sheetViews>
    <sheetView tabSelected="1" zoomScale="70" zoomScaleNormal="70" workbookViewId="0">
      <selection activeCell="I28" sqref="I28"/>
    </sheetView>
  </sheetViews>
  <sheetFormatPr baseColWidth="10" defaultRowHeight="15" x14ac:dyDescent="0.25"/>
  <cols>
    <col min="2" max="2" width="14.28515625" bestFit="1" customWidth="1"/>
    <col min="3" max="3" width="42.7109375" customWidth="1"/>
    <col min="4" max="4" width="37.7109375" bestFit="1" customWidth="1"/>
    <col min="5" max="5" width="16.28515625" bestFit="1" customWidth="1"/>
    <col min="6" max="6" width="13.140625" bestFit="1" customWidth="1"/>
    <col min="7" max="7" width="13" bestFit="1" customWidth="1"/>
    <col min="8" max="8" width="27.85546875" bestFit="1" customWidth="1"/>
    <col min="9" max="9" width="21" bestFit="1" customWidth="1"/>
    <col min="10" max="10" width="22" bestFit="1" customWidth="1"/>
    <col min="11" max="11" width="28.5703125" bestFit="1" customWidth="1"/>
    <col min="12" max="12" width="14.28515625" bestFit="1" customWidth="1"/>
    <col min="13" max="13" width="10" bestFit="1" customWidth="1"/>
    <col min="14" max="14" width="44.28515625" bestFit="1" customWidth="1"/>
    <col min="15" max="15" width="39.7109375" bestFit="1" customWidth="1"/>
    <col min="16" max="16" width="38.7109375" bestFit="1" customWidth="1"/>
    <col min="17" max="17" width="28.5703125" bestFit="1" customWidth="1"/>
    <col min="18" max="18" width="20.28515625" customWidth="1"/>
    <col min="19" max="19" width="50.28515625" bestFit="1" customWidth="1"/>
    <col min="20" max="20" width="17.42578125" bestFit="1" customWidth="1"/>
    <col min="21" max="21" width="10.5703125" bestFit="1" customWidth="1"/>
    <col min="22" max="22" width="29.7109375" bestFit="1" customWidth="1"/>
    <col min="23" max="23" width="13.5703125" bestFit="1" customWidth="1"/>
    <col min="24" max="24" width="19.7109375" bestFit="1" customWidth="1"/>
    <col min="25" max="25" width="17.7109375" bestFit="1" customWidth="1"/>
  </cols>
  <sheetData>
    <row r="1" spans="1:24" ht="93" thickBot="1" x14ac:dyDescent="0.3">
      <c r="A1" s="3" t="s">
        <v>65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5"/>
    </row>
    <row r="2" spans="1:24" ht="15.75" thickBot="1" x14ac:dyDescent="0.3">
      <c r="B2" s="6" t="s">
        <v>66</v>
      </c>
      <c r="C2" s="7"/>
      <c r="D2" s="7"/>
      <c r="E2" s="7"/>
      <c r="F2" s="7"/>
      <c r="G2" s="7"/>
      <c r="H2" s="8"/>
    </row>
    <row r="3" spans="1:24" ht="36.75" thickBot="1" x14ac:dyDescent="0.6">
      <c r="B3" s="9" t="s">
        <v>67</v>
      </c>
      <c r="C3" s="10"/>
      <c r="D3" s="10"/>
      <c r="E3" s="10"/>
      <c r="F3" s="10"/>
      <c r="G3" s="10"/>
      <c r="H3" s="11"/>
    </row>
    <row r="4" spans="1:24" ht="19.5" thickBot="1" x14ac:dyDescent="0.35">
      <c r="B4" s="12" t="str">
        <f>B2&amp;" - "&amp;A1</f>
        <v>Atterrissages - Champlan</v>
      </c>
      <c r="C4" s="13"/>
      <c r="D4" s="13"/>
      <c r="E4" s="13"/>
      <c r="F4" s="13"/>
      <c r="G4" s="13"/>
      <c r="H4" s="14"/>
      <c r="Q4" s="15"/>
    </row>
    <row r="5" spans="1:24" ht="36.75" thickBot="1" x14ac:dyDescent="0.6">
      <c r="A5" s="16" t="s">
        <v>0</v>
      </c>
      <c r="B5" s="16" t="s">
        <v>10</v>
      </c>
      <c r="C5" s="16" t="s">
        <v>1</v>
      </c>
      <c r="D5" s="17" t="s">
        <v>68</v>
      </c>
      <c r="E5" s="16" t="s">
        <v>69</v>
      </c>
      <c r="F5" s="16" t="s">
        <v>70</v>
      </c>
      <c r="G5" s="16" t="s">
        <v>71</v>
      </c>
      <c r="H5" s="16" t="s">
        <v>72</v>
      </c>
      <c r="J5" s="18" t="s">
        <v>0</v>
      </c>
      <c r="K5" s="18" t="s">
        <v>1</v>
      </c>
      <c r="L5" s="18" t="s">
        <v>10</v>
      </c>
      <c r="M5" s="19" t="s">
        <v>15</v>
      </c>
      <c r="N5" s="18" t="s">
        <v>73</v>
      </c>
      <c r="O5" s="18" t="s">
        <v>12</v>
      </c>
      <c r="P5" s="18" t="s">
        <v>13</v>
      </c>
      <c r="Q5" s="15"/>
      <c r="S5" s="20" t="s">
        <v>78</v>
      </c>
      <c r="T5" s="21"/>
      <c r="U5" s="21"/>
      <c r="V5" s="21"/>
      <c r="W5" s="21"/>
      <c r="X5" s="22"/>
    </row>
    <row r="6" spans="1:24" ht="19.5" thickBot="1" x14ac:dyDescent="0.35">
      <c r="A6" s="23" t="s">
        <v>19</v>
      </c>
      <c r="B6" s="24">
        <v>17</v>
      </c>
      <c r="C6" s="25" t="str">
        <f>$A$1</f>
        <v>Champlan</v>
      </c>
      <c r="D6" s="26">
        <v>50</v>
      </c>
      <c r="E6" s="27">
        <f>SUMIFS(DATA!F:F,DATA!A:A,'DATA Champlan ARR'!A6,DATA!C:C,'DATA Champlan ARR'!B6,DATA!E:E,'DATA Champlan ARR'!D6)</f>
        <v>0</v>
      </c>
      <c r="F6" s="28">
        <f t="shared" ref="F6:F56" si="0">E6/SUM($E$6:$E$56)</f>
        <v>0</v>
      </c>
      <c r="G6" s="28" t="b">
        <f>IF(F6&lt;0.005,FALSE,F6)</f>
        <v>0</v>
      </c>
      <c r="H6" s="29"/>
      <c r="J6" s="30" t="s">
        <v>16</v>
      </c>
      <c r="K6" s="31" t="s">
        <v>74</v>
      </c>
      <c r="L6" s="32">
        <v>17</v>
      </c>
      <c r="M6" s="33" t="s">
        <v>75</v>
      </c>
      <c r="N6" s="33">
        <f>SUMIFS(DATA!E:E,DATA!$A:$A,J6,DATA!$C:$C,L6)</f>
        <v>1671</v>
      </c>
      <c r="O6" s="33">
        <f>SUMIFS(DATA!F:F,DATA!$A:$A,J6,DATA!$C:$C,L6)</f>
        <v>79.599999999999994</v>
      </c>
      <c r="P6" s="34">
        <f>SUMIFS(DATA!G:G,DATA!$A:$A,J6,DATA!$C:$C,L6)</f>
        <v>80.099999999999994</v>
      </c>
      <c r="Q6" s="15"/>
      <c r="S6" s="40" t="s">
        <v>76</v>
      </c>
      <c r="T6" s="41"/>
      <c r="U6" s="41"/>
      <c r="V6" s="41"/>
      <c r="W6" s="41"/>
      <c r="X6" s="42"/>
    </row>
    <row r="7" spans="1:24" ht="19.5" thickBot="1" x14ac:dyDescent="0.35">
      <c r="A7" s="35" t="s">
        <v>19</v>
      </c>
      <c r="B7" s="36">
        <v>17</v>
      </c>
      <c r="C7" s="37" t="str">
        <f>$A$1</f>
        <v>Champlan</v>
      </c>
      <c r="D7" s="27">
        <v>51</v>
      </c>
      <c r="E7" s="27">
        <f>SUMIFS(DATA!F:F,DATA!A:A,'DATA Champlan ARR'!A7,DATA!C:C,'DATA Champlan ARR'!B7,DATA!E:E,'DATA Champlan ARR'!D7)</f>
        <v>0</v>
      </c>
      <c r="F7" s="38">
        <f t="shared" si="0"/>
        <v>0</v>
      </c>
      <c r="G7" s="38" t="b">
        <f t="shared" ref="G7:G56" si="1">IF(F7&lt;0.005,FALSE,F7)</f>
        <v>0</v>
      </c>
      <c r="H7" s="39">
        <f>F7+H6</f>
        <v>0</v>
      </c>
      <c r="K7" s="15"/>
      <c r="L7" s="15"/>
      <c r="M7" s="15"/>
      <c r="N7" s="15"/>
      <c r="R7" s="18" t="s">
        <v>0</v>
      </c>
      <c r="S7" s="43" t="s">
        <v>1</v>
      </c>
      <c r="T7" s="16" t="s">
        <v>10</v>
      </c>
      <c r="U7" s="16" t="s">
        <v>20</v>
      </c>
      <c r="V7" s="16" t="s">
        <v>77</v>
      </c>
      <c r="W7" s="16" t="s">
        <v>18</v>
      </c>
      <c r="X7" s="16" t="s">
        <v>71</v>
      </c>
    </row>
    <row r="8" spans="1:24" ht="19.5" thickBot="1" x14ac:dyDescent="0.35">
      <c r="A8" s="35" t="s">
        <v>19</v>
      </c>
      <c r="B8" s="36">
        <v>17</v>
      </c>
      <c r="C8" s="37" t="str">
        <f t="shared" ref="C8:C56" si="2">$A$1</f>
        <v>Champlan</v>
      </c>
      <c r="D8" s="27">
        <v>52</v>
      </c>
      <c r="E8" s="27">
        <f>SUMIFS(DATA!F:F,DATA!A:A,'DATA Champlan ARR'!A8,DATA!C:C,'DATA Champlan ARR'!B8,DATA!E:E,'DATA Champlan ARR'!D8)</f>
        <v>0</v>
      </c>
      <c r="F8" s="38">
        <f t="shared" si="0"/>
        <v>0</v>
      </c>
      <c r="G8" s="38" t="b">
        <f t="shared" si="1"/>
        <v>0</v>
      </c>
      <c r="H8" s="39">
        <f t="shared" ref="H8:H56" si="3">F8+H7</f>
        <v>0</v>
      </c>
      <c r="K8" s="15"/>
      <c r="R8" s="30" t="s">
        <v>62</v>
      </c>
      <c r="S8" s="37" t="s">
        <v>8</v>
      </c>
      <c r="T8" s="45">
        <v>17</v>
      </c>
      <c r="U8" s="26" t="str">
        <f t="array" aca="1" ref="U8" ca="1">IFERROR(INDEX(BaseDeDonnees,SMALL(IF(Col_Noms&amp;Col_Stn&amp;Col_IdStn=$R8&amp;$S8&amp;$T8,ROW(INDIRECT("1:"&amp;ROWS(Col_Stn)))),COUNTIFS($R$8:$R8,$R8,$S$8:$S8,$S8,$T$8:$T8,$T8)),COLUMN()),"")</f>
        <v/>
      </c>
      <c r="V8" s="26"/>
      <c r="W8" s="46"/>
      <c r="X8" s="47"/>
    </row>
    <row r="9" spans="1:24" ht="15.75" thickBot="1" x14ac:dyDescent="0.3">
      <c r="A9" s="35" t="s">
        <v>19</v>
      </c>
      <c r="B9" s="44">
        <v>17</v>
      </c>
      <c r="C9" s="37" t="str">
        <f t="shared" si="2"/>
        <v>Champlan</v>
      </c>
      <c r="D9" s="27">
        <v>53</v>
      </c>
      <c r="E9" s="27">
        <f>SUMIFS(DATA!F:F,DATA!A:A,'DATA Champlan ARR'!A9,DATA!C:C,'DATA Champlan ARR'!B9,DATA!E:E,'DATA Champlan ARR'!D9)</f>
        <v>0</v>
      </c>
      <c r="F9" s="38">
        <f t="shared" si="0"/>
        <v>0</v>
      </c>
      <c r="G9" s="38" t="b">
        <f t="shared" si="1"/>
        <v>0</v>
      </c>
      <c r="H9" s="39">
        <f t="shared" si="3"/>
        <v>0</v>
      </c>
      <c r="N9" s="52" t="str">
        <f>N5&amp;" : "&amp;N6</f>
        <v>Nombre d'événements mesurés : 1671</v>
      </c>
      <c r="O9" s="52" t="str">
        <f>O5&amp;" : "&amp;O6 &amp;" dBA"</f>
        <v>Moyenne arithmétique : 79,6 dBA</v>
      </c>
      <c r="P9" s="52" t="str">
        <f>P5&amp;" : "&amp;P6 &amp;" dBA"</f>
        <v>Moyenne énergétique : 80,1 dBA</v>
      </c>
      <c r="R9" s="30" t="s">
        <v>62</v>
      </c>
      <c r="S9" s="37" t="s">
        <v>8</v>
      </c>
      <c r="T9" s="45">
        <v>17</v>
      </c>
      <c r="U9" s="26"/>
      <c r="V9" s="26"/>
      <c r="W9" s="48"/>
      <c r="X9" s="49"/>
    </row>
    <row r="10" spans="1:24" ht="19.5" thickBot="1" x14ac:dyDescent="0.35">
      <c r="A10" s="35" t="s">
        <v>19</v>
      </c>
      <c r="B10" s="44">
        <v>17</v>
      </c>
      <c r="C10" s="37" t="str">
        <f t="shared" si="2"/>
        <v>Champlan</v>
      </c>
      <c r="D10" s="27">
        <v>54</v>
      </c>
      <c r="E10" s="27">
        <f>SUMIFS(DATA!F:F,DATA!A:A,'DATA Champlan ARR'!A10,DATA!C:C,'DATA Champlan ARR'!B10,DATA!E:E,'DATA Champlan ARR'!D10)</f>
        <v>0</v>
      </c>
      <c r="F10" s="38">
        <f t="shared" si="0"/>
        <v>0</v>
      </c>
      <c r="G10" s="38" t="b">
        <f t="shared" si="1"/>
        <v>0</v>
      </c>
      <c r="H10" s="39">
        <f t="shared" si="3"/>
        <v>0</v>
      </c>
      <c r="J10" s="15"/>
      <c r="K10" s="15"/>
      <c r="L10" s="15"/>
      <c r="M10" s="15"/>
      <c r="N10" s="15"/>
      <c r="R10" s="30" t="s">
        <v>62</v>
      </c>
      <c r="S10" s="37" t="s">
        <v>8</v>
      </c>
      <c r="T10" s="45">
        <v>17</v>
      </c>
      <c r="U10" s="26"/>
      <c r="V10" s="26"/>
      <c r="W10" s="48"/>
      <c r="X10" s="49"/>
    </row>
    <row r="11" spans="1:24" ht="19.5" thickBot="1" x14ac:dyDescent="0.35">
      <c r="A11" s="35" t="s">
        <v>19</v>
      </c>
      <c r="B11" s="44">
        <v>17</v>
      </c>
      <c r="C11" s="37" t="str">
        <f t="shared" si="2"/>
        <v>Champlan</v>
      </c>
      <c r="D11" s="27">
        <v>55</v>
      </c>
      <c r="E11" s="27">
        <f>SUMIFS(DATA!F:F,DATA!A:A,'DATA Champlan ARR'!A11,DATA!C:C,'DATA Champlan ARR'!B11,DATA!E:E,'DATA Champlan ARR'!D11)</f>
        <v>0</v>
      </c>
      <c r="F11" s="38">
        <f t="shared" si="0"/>
        <v>0</v>
      </c>
      <c r="G11" s="38" t="b">
        <f t="shared" si="1"/>
        <v>0</v>
      </c>
      <c r="H11" s="39">
        <f t="shared" si="3"/>
        <v>0</v>
      </c>
      <c r="J11" s="15"/>
      <c r="K11" s="15"/>
      <c r="L11" s="15"/>
      <c r="M11" s="15"/>
      <c r="N11" s="15"/>
      <c r="R11" s="30" t="s">
        <v>62</v>
      </c>
      <c r="S11" s="37" t="s">
        <v>8</v>
      </c>
      <c r="T11" s="45">
        <v>17</v>
      </c>
      <c r="U11" s="26"/>
      <c r="V11" s="26"/>
      <c r="W11" s="48"/>
      <c r="X11" s="49"/>
    </row>
    <row r="12" spans="1:24" ht="19.5" thickBot="1" x14ac:dyDescent="0.35">
      <c r="A12" s="35" t="s">
        <v>19</v>
      </c>
      <c r="B12" s="44">
        <v>17</v>
      </c>
      <c r="C12" s="37" t="str">
        <f t="shared" si="2"/>
        <v>Champlan</v>
      </c>
      <c r="D12" s="27">
        <v>56</v>
      </c>
      <c r="E12" s="27">
        <f>SUMIFS(DATA!F:F,DATA!A:A,'DATA Champlan ARR'!A12,DATA!C:C,'DATA Champlan ARR'!B12,DATA!E:E,'DATA Champlan ARR'!D12)</f>
        <v>0</v>
      </c>
      <c r="F12" s="38">
        <f t="shared" si="0"/>
        <v>0</v>
      </c>
      <c r="G12" s="38" t="b">
        <f t="shared" si="1"/>
        <v>0</v>
      </c>
      <c r="H12" s="39">
        <f t="shared" si="3"/>
        <v>0</v>
      </c>
      <c r="J12" s="15"/>
      <c r="K12" s="15"/>
      <c r="L12" s="15"/>
      <c r="M12" s="15"/>
      <c r="N12" s="15"/>
      <c r="R12" s="30" t="s">
        <v>62</v>
      </c>
      <c r="S12" s="37" t="s">
        <v>8</v>
      </c>
      <c r="T12" s="45">
        <v>17</v>
      </c>
      <c r="U12" s="26"/>
      <c r="V12" s="26"/>
      <c r="W12" s="48"/>
      <c r="X12" s="49"/>
    </row>
    <row r="13" spans="1:24" ht="19.5" thickBot="1" x14ac:dyDescent="0.35">
      <c r="A13" s="35" t="s">
        <v>19</v>
      </c>
      <c r="B13" s="44">
        <v>17</v>
      </c>
      <c r="C13" s="37" t="str">
        <f t="shared" si="2"/>
        <v>Champlan</v>
      </c>
      <c r="D13" s="27">
        <v>57</v>
      </c>
      <c r="E13" s="27">
        <f>SUMIFS(DATA!F:F,DATA!A:A,'DATA Champlan ARR'!A13,DATA!C:C,'DATA Champlan ARR'!B13,DATA!E:E,'DATA Champlan ARR'!D13)</f>
        <v>0</v>
      </c>
      <c r="F13" s="38">
        <f t="shared" si="0"/>
        <v>0</v>
      </c>
      <c r="G13" s="38" t="b">
        <f t="shared" si="1"/>
        <v>0</v>
      </c>
      <c r="H13" s="39">
        <f t="shared" si="3"/>
        <v>0</v>
      </c>
      <c r="J13" s="15"/>
      <c r="K13" s="15"/>
      <c r="L13" s="15"/>
      <c r="M13" s="15"/>
      <c r="N13" s="15"/>
      <c r="R13" s="30" t="s">
        <v>62</v>
      </c>
      <c r="S13" s="37" t="s">
        <v>8</v>
      </c>
      <c r="T13" s="45">
        <v>17</v>
      </c>
      <c r="U13" s="26"/>
      <c r="V13" s="26"/>
      <c r="W13" s="48"/>
      <c r="X13" s="49"/>
    </row>
    <row r="14" spans="1:24" ht="19.5" thickBot="1" x14ac:dyDescent="0.35">
      <c r="A14" s="35" t="s">
        <v>19</v>
      </c>
      <c r="B14" s="44">
        <v>17</v>
      </c>
      <c r="C14" s="37" t="str">
        <f t="shared" si="2"/>
        <v>Champlan</v>
      </c>
      <c r="D14" s="27">
        <v>58</v>
      </c>
      <c r="E14" s="27">
        <f>SUMIFS(DATA!F:F,DATA!A:A,'DATA Champlan ARR'!A14,DATA!C:C,'DATA Champlan ARR'!B14,DATA!E:E,'DATA Champlan ARR'!D14)</f>
        <v>0</v>
      </c>
      <c r="F14" s="38">
        <f t="shared" si="0"/>
        <v>0</v>
      </c>
      <c r="G14" s="38" t="b">
        <f t="shared" si="1"/>
        <v>0</v>
      </c>
      <c r="H14" s="39">
        <f t="shared" si="3"/>
        <v>0</v>
      </c>
      <c r="J14" s="15"/>
      <c r="K14" s="15"/>
      <c r="L14" s="15"/>
      <c r="M14" s="15"/>
      <c r="N14" s="15"/>
      <c r="R14" s="30" t="s">
        <v>62</v>
      </c>
      <c r="S14" s="37" t="s">
        <v>8</v>
      </c>
      <c r="T14" s="45">
        <v>17</v>
      </c>
      <c r="U14" s="26"/>
      <c r="V14" s="26"/>
      <c r="W14" s="48"/>
      <c r="X14" s="49"/>
    </row>
    <row r="15" spans="1:24" ht="19.5" thickBot="1" x14ac:dyDescent="0.35">
      <c r="A15" s="35" t="s">
        <v>19</v>
      </c>
      <c r="B15" s="44">
        <v>17</v>
      </c>
      <c r="C15" s="37" t="str">
        <f t="shared" si="2"/>
        <v>Champlan</v>
      </c>
      <c r="D15" s="27">
        <v>59</v>
      </c>
      <c r="E15" s="27">
        <f>SUMIFS(DATA!F:F,DATA!A:A,'DATA Champlan ARR'!A15,DATA!C:C,'DATA Champlan ARR'!B15,DATA!E:E,'DATA Champlan ARR'!D15)</f>
        <v>0</v>
      </c>
      <c r="F15" s="38">
        <f t="shared" si="0"/>
        <v>0</v>
      </c>
      <c r="G15" s="38" t="b">
        <f t="shared" si="1"/>
        <v>0</v>
      </c>
      <c r="H15" s="39">
        <f>F15+H14</f>
        <v>0</v>
      </c>
      <c r="J15" s="15"/>
      <c r="K15" s="15"/>
      <c r="L15" s="15"/>
      <c r="M15" s="15"/>
      <c r="N15" s="15"/>
      <c r="R15" s="30" t="s">
        <v>62</v>
      </c>
      <c r="S15" s="37" t="s">
        <v>8</v>
      </c>
      <c r="T15" s="45">
        <v>17</v>
      </c>
      <c r="U15" s="26"/>
      <c r="V15" s="26"/>
      <c r="W15" s="48"/>
      <c r="X15" s="49"/>
    </row>
    <row r="16" spans="1:24" ht="19.5" thickBot="1" x14ac:dyDescent="0.35">
      <c r="A16" s="35" t="s">
        <v>19</v>
      </c>
      <c r="B16" s="44">
        <v>17</v>
      </c>
      <c r="C16" s="37" t="str">
        <f t="shared" si="2"/>
        <v>Champlan</v>
      </c>
      <c r="D16" s="27">
        <v>60</v>
      </c>
      <c r="E16" s="27">
        <f>SUMIFS(DATA!F:F,DATA!A:A,'DATA Champlan ARR'!A16,DATA!C:C,'DATA Champlan ARR'!B16,DATA!E:E,'DATA Champlan ARR'!D16)</f>
        <v>0</v>
      </c>
      <c r="F16" s="38">
        <f t="shared" si="0"/>
        <v>0</v>
      </c>
      <c r="G16" s="38" t="b">
        <f t="shared" si="1"/>
        <v>0</v>
      </c>
      <c r="H16" s="39">
        <f t="shared" si="3"/>
        <v>0</v>
      </c>
      <c r="J16" s="15"/>
      <c r="K16" s="15"/>
      <c r="L16" s="15"/>
      <c r="R16" s="30" t="s">
        <v>62</v>
      </c>
      <c r="S16" s="37" t="s">
        <v>8</v>
      </c>
      <c r="T16" s="45">
        <v>17</v>
      </c>
      <c r="U16" s="26"/>
      <c r="V16" s="26"/>
      <c r="W16" s="48"/>
      <c r="X16" s="49"/>
    </row>
    <row r="17" spans="1:24" ht="19.5" thickBot="1" x14ac:dyDescent="0.35">
      <c r="A17" s="35" t="s">
        <v>19</v>
      </c>
      <c r="B17" s="44">
        <v>17</v>
      </c>
      <c r="C17" s="37" t="str">
        <f t="shared" si="2"/>
        <v>Champlan</v>
      </c>
      <c r="D17" s="27">
        <v>61</v>
      </c>
      <c r="E17" s="27">
        <f>SUMIFS(DATA!F:F,DATA!A:A,'DATA Champlan ARR'!A17,DATA!C:C,'DATA Champlan ARR'!B17,DATA!E:E,'DATA Champlan ARR'!D17)</f>
        <v>0</v>
      </c>
      <c r="F17" s="38">
        <f t="shared" si="0"/>
        <v>0</v>
      </c>
      <c r="G17" s="38" t="b">
        <f t="shared" si="1"/>
        <v>0</v>
      </c>
      <c r="H17" s="39">
        <f t="shared" si="3"/>
        <v>0</v>
      </c>
      <c r="J17" s="15"/>
      <c r="K17" s="15"/>
      <c r="L17" s="15"/>
      <c r="R17" s="30" t="s">
        <v>62</v>
      </c>
      <c r="S17" s="37" t="s">
        <v>8</v>
      </c>
      <c r="T17" s="45">
        <v>17</v>
      </c>
      <c r="U17" s="26"/>
      <c r="V17" s="26"/>
      <c r="W17" s="48"/>
      <c r="X17" s="49"/>
    </row>
    <row r="18" spans="1:24" ht="19.5" thickBot="1" x14ac:dyDescent="0.35">
      <c r="A18" s="35" t="s">
        <v>19</v>
      </c>
      <c r="B18" s="44">
        <v>17</v>
      </c>
      <c r="C18" s="37" t="str">
        <f t="shared" si="2"/>
        <v>Champlan</v>
      </c>
      <c r="D18" s="27">
        <v>62</v>
      </c>
      <c r="E18" s="27">
        <f>SUMIFS(DATA!F:F,DATA!A:A,'DATA Champlan ARR'!A18,DATA!C:C,'DATA Champlan ARR'!B18,DATA!E:E,'DATA Champlan ARR'!D18)</f>
        <v>0</v>
      </c>
      <c r="F18" s="38">
        <f t="shared" si="0"/>
        <v>0</v>
      </c>
      <c r="G18" s="38" t="b">
        <f t="shared" si="1"/>
        <v>0</v>
      </c>
      <c r="H18" s="39">
        <f t="shared" si="3"/>
        <v>0</v>
      </c>
      <c r="J18" s="15"/>
      <c r="K18" s="15"/>
      <c r="L18" s="15"/>
      <c r="R18" s="30" t="s">
        <v>62</v>
      </c>
      <c r="S18" s="37" t="s">
        <v>8</v>
      </c>
      <c r="T18" s="45">
        <v>17</v>
      </c>
      <c r="U18" s="26"/>
      <c r="V18" s="26"/>
      <c r="W18" s="48"/>
      <c r="X18" s="49"/>
    </row>
    <row r="19" spans="1:24" ht="19.5" thickBot="1" x14ac:dyDescent="0.35">
      <c r="A19" s="35" t="s">
        <v>19</v>
      </c>
      <c r="B19" s="44">
        <v>17</v>
      </c>
      <c r="C19" s="37" t="str">
        <f t="shared" si="2"/>
        <v>Champlan</v>
      </c>
      <c r="D19" s="27">
        <v>63</v>
      </c>
      <c r="E19" s="27">
        <f>SUMIFS(DATA!F:F,DATA!A:A,'DATA Champlan ARR'!A19,DATA!C:C,'DATA Champlan ARR'!B19,DATA!E:E,'DATA Champlan ARR'!D19)</f>
        <v>0</v>
      </c>
      <c r="F19" s="38">
        <f t="shared" si="0"/>
        <v>0</v>
      </c>
      <c r="G19" s="38" t="b">
        <f t="shared" si="1"/>
        <v>0</v>
      </c>
      <c r="H19" s="39">
        <f t="shared" si="3"/>
        <v>0</v>
      </c>
      <c r="J19" s="15"/>
      <c r="K19" s="15"/>
      <c r="L19" s="15"/>
      <c r="R19" s="30" t="s">
        <v>62</v>
      </c>
      <c r="S19" s="37" t="s">
        <v>8</v>
      </c>
      <c r="T19" s="45">
        <v>17</v>
      </c>
      <c r="U19" s="26"/>
      <c r="V19" s="26"/>
      <c r="W19" s="48"/>
      <c r="X19" s="49"/>
    </row>
    <row r="20" spans="1:24" ht="19.5" thickBot="1" x14ac:dyDescent="0.35">
      <c r="A20" s="35" t="s">
        <v>19</v>
      </c>
      <c r="B20" s="44">
        <v>17</v>
      </c>
      <c r="C20" s="37" t="str">
        <f t="shared" si="2"/>
        <v>Champlan</v>
      </c>
      <c r="D20" s="27">
        <v>64</v>
      </c>
      <c r="E20" s="27">
        <f>SUMIFS(DATA!F:F,DATA!A:A,'DATA Champlan ARR'!A20,DATA!C:C,'DATA Champlan ARR'!B20,DATA!E:E,'DATA Champlan ARR'!D20)</f>
        <v>0</v>
      </c>
      <c r="F20" s="38">
        <f t="shared" si="0"/>
        <v>0</v>
      </c>
      <c r="G20" s="38" t="b">
        <f t="shared" si="1"/>
        <v>0</v>
      </c>
      <c r="H20" s="39">
        <f t="shared" si="3"/>
        <v>0</v>
      </c>
      <c r="J20" s="15"/>
      <c r="K20" s="15"/>
      <c r="L20" s="15"/>
      <c r="R20" s="30" t="s">
        <v>62</v>
      </c>
      <c r="S20" s="37" t="s">
        <v>8</v>
      </c>
      <c r="T20" s="45">
        <v>17</v>
      </c>
      <c r="U20" s="26"/>
      <c r="V20" s="26"/>
      <c r="W20" s="48"/>
      <c r="X20" s="49"/>
    </row>
    <row r="21" spans="1:24" ht="19.5" thickBot="1" x14ac:dyDescent="0.35">
      <c r="A21" s="35" t="s">
        <v>19</v>
      </c>
      <c r="B21" s="44">
        <v>17</v>
      </c>
      <c r="C21" s="37" t="str">
        <f t="shared" si="2"/>
        <v>Champlan</v>
      </c>
      <c r="D21" s="27">
        <v>65</v>
      </c>
      <c r="E21" s="27">
        <f>SUMIFS(DATA!F:F,DATA!A:A,'DATA Champlan ARR'!A21,DATA!C:C,'DATA Champlan ARR'!B21,DATA!E:E,'DATA Champlan ARR'!D21)</f>
        <v>0</v>
      </c>
      <c r="F21" s="38">
        <f t="shared" si="0"/>
        <v>0</v>
      </c>
      <c r="G21" s="38" t="b">
        <f t="shared" si="1"/>
        <v>0</v>
      </c>
      <c r="H21" s="39">
        <f t="shared" si="3"/>
        <v>0</v>
      </c>
      <c r="J21" s="15"/>
      <c r="K21" s="15"/>
      <c r="L21" s="15"/>
      <c r="R21" s="30" t="s">
        <v>62</v>
      </c>
      <c r="S21" s="37" t="s">
        <v>8</v>
      </c>
      <c r="T21" s="45">
        <v>17</v>
      </c>
      <c r="U21" s="26"/>
      <c r="V21" s="26"/>
      <c r="W21" s="48"/>
      <c r="X21" s="49"/>
    </row>
    <row r="22" spans="1:24" ht="19.5" thickBot="1" x14ac:dyDescent="0.35">
      <c r="A22" s="35" t="s">
        <v>19</v>
      </c>
      <c r="B22" s="44">
        <v>17</v>
      </c>
      <c r="C22" s="37" t="str">
        <f t="shared" si="2"/>
        <v>Champlan</v>
      </c>
      <c r="D22" s="27">
        <v>66</v>
      </c>
      <c r="E22" s="27">
        <f>SUMIFS(DATA!F:F,DATA!A:A,'DATA Champlan ARR'!A22,DATA!C:C,'DATA Champlan ARR'!B22,DATA!E:E,'DATA Champlan ARR'!D22)</f>
        <v>0</v>
      </c>
      <c r="F22" s="38">
        <f t="shared" si="0"/>
        <v>0</v>
      </c>
      <c r="G22" s="38" t="b">
        <f t="shared" si="1"/>
        <v>0</v>
      </c>
      <c r="H22" s="39">
        <f t="shared" si="3"/>
        <v>0</v>
      </c>
      <c r="J22" s="15"/>
      <c r="K22" s="15"/>
      <c r="L22" s="15"/>
      <c r="R22" s="30" t="s">
        <v>62</v>
      </c>
      <c r="S22" s="37" t="s">
        <v>8</v>
      </c>
      <c r="T22" s="45">
        <v>17</v>
      </c>
      <c r="U22" s="26"/>
      <c r="V22" s="26"/>
      <c r="W22" s="48"/>
      <c r="X22" s="49"/>
    </row>
    <row r="23" spans="1:24" ht="19.5" thickBot="1" x14ac:dyDescent="0.35">
      <c r="A23" s="35" t="s">
        <v>19</v>
      </c>
      <c r="B23" s="44">
        <v>17</v>
      </c>
      <c r="C23" s="37" t="str">
        <f t="shared" si="2"/>
        <v>Champlan</v>
      </c>
      <c r="D23" s="27">
        <v>67</v>
      </c>
      <c r="E23" s="27">
        <f>SUMIFS(DATA!F:F,DATA!A:A,'DATA Champlan ARR'!A23,DATA!C:C,'DATA Champlan ARR'!B23,DATA!E:E,'DATA Champlan ARR'!D23)</f>
        <v>0</v>
      </c>
      <c r="F23" s="38">
        <f t="shared" si="0"/>
        <v>0</v>
      </c>
      <c r="G23" s="38" t="b">
        <f t="shared" si="1"/>
        <v>0</v>
      </c>
      <c r="H23" s="39">
        <f t="shared" si="3"/>
        <v>0</v>
      </c>
      <c r="J23" s="15"/>
      <c r="K23" s="15"/>
      <c r="L23" s="15"/>
      <c r="Q23" s="15"/>
      <c r="R23" s="30" t="s">
        <v>62</v>
      </c>
      <c r="S23" s="37" t="s">
        <v>8</v>
      </c>
      <c r="T23" s="45">
        <v>17</v>
      </c>
      <c r="U23" s="26"/>
      <c r="V23" s="26"/>
      <c r="W23" s="48"/>
      <c r="X23" s="49"/>
    </row>
    <row r="24" spans="1:24" ht="19.5" thickBot="1" x14ac:dyDescent="0.35">
      <c r="A24" s="35" t="s">
        <v>19</v>
      </c>
      <c r="B24" s="44">
        <v>17</v>
      </c>
      <c r="C24" s="37" t="str">
        <f t="shared" si="2"/>
        <v>Champlan</v>
      </c>
      <c r="D24" s="27">
        <v>68</v>
      </c>
      <c r="E24" s="27">
        <f>SUMIFS(DATA!F:F,DATA!A:A,'DATA Champlan ARR'!A24,DATA!C:C,'DATA Champlan ARR'!B24,DATA!E:E,'DATA Champlan ARR'!D24)</f>
        <v>0</v>
      </c>
      <c r="F24" s="38">
        <f t="shared" si="0"/>
        <v>0</v>
      </c>
      <c r="G24" s="38" t="b">
        <f t="shared" si="1"/>
        <v>0</v>
      </c>
      <c r="H24" s="39">
        <f t="shared" si="3"/>
        <v>0</v>
      </c>
      <c r="J24" s="15"/>
      <c r="K24" s="15"/>
      <c r="L24" s="15"/>
      <c r="R24" s="30" t="s">
        <v>62</v>
      </c>
      <c r="S24" s="37" t="s">
        <v>8</v>
      </c>
      <c r="T24" s="45">
        <v>17</v>
      </c>
      <c r="U24" s="26"/>
      <c r="V24" s="26"/>
      <c r="W24" s="48"/>
      <c r="X24" s="49"/>
    </row>
    <row r="25" spans="1:24" ht="19.5" thickBot="1" x14ac:dyDescent="0.35">
      <c r="A25" s="35" t="s">
        <v>19</v>
      </c>
      <c r="B25" s="44">
        <v>17</v>
      </c>
      <c r="C25" s="37" t="str">
        <f t="shared" si="2"/>
        <v>Champlan</v>
      </c>
      <c r="D25" s="27">
        <v>69</v>
      </c>
      <c r="E25" s="27">
        <f>SUMIFS(DATA!F:F,DATA!A:A,'DATA Champlan ARR'!A25,DATA!C:C,'DATA Champlan ARR'!B25,DATA!E:E,'DATA Champlan ARR'!D25)</f>
        <v>2</v>
      </c>
      <c r="F25" s="38">
        <f t="shared" si="0"/>
        <v>1.1968880909634949E-3</v>
      </c>
      <c r="G25" s="38" t="b">
        <f t="shared" si="1"/>
        <v>0</v>
      </c>
      <c r="H25" s="39">
        <f>F25+H24</f>
        <v>1.1968880909634949E-3</v>
      </c>
      <c r="J25" s="15"/>
      <c r="K25" s="15"/>
      <c r="L25" s="15"/>
      <c r="M25" s="15"/>
      <c r="N25" s="15"/>
      <c r="R25" s="30" t="s">
        <v>62</v>
      </c>
      <c r="S25" s="37" t="s">
        <v>8</v>
      </c>
      <c r="T25" s="45">
        <v>17</v>
      </c>
      <c r="U25" s="26"/>
      <c r="V25" s="26"/>
      <c r="W25" s="48"/>
      <c r="X25" s="49"/>
    </row>
    <row r="26" spans="1:24" ht="19.5" thickBot="1" x14ac:dyDescent="0.35">
      <c r="A26" s="35" t="s">
        <v>19</v>
      </c>
      <c r="B26" s="44">
        <v>17</v>
      </c>
      <c r="C26" s="37" t="str">
        <f t="shared" si="2"/>
        <v>Champlan</v>
      </c>
      <c r="D26" s="27">
        <v>70</v>
      </c>
      <c r="E26" s="27">
        <f>SUMIFS(DATA!F:F,DATA!A:A,'DATA Champlan ARR'!A26,DATA!C:C,'DATA Champlan ARR'!B26,DATA!E:E,'DATA Champlan ARR'!D26)</f>
        <v>0</v>
      </c>
      <c r="F26" s="38">
        <f t="shared" si="0"/>
        <v>0</v>
      </c>
      <c r="G26" s="38" t="b">
        <f t="shared" si="1"/>
        <v>0</v>
      </c>
      <c r="H26" s="39">
        <f t="shared" si="3"/>
        <v>1.1968880909634949E-3</v>
      </c>
      <c r="J26" s="15"/>
      <c r="K26" s="15"/>
      <c r="L26" s="15"/>
      <c r="M26" s="15"/>
      <c r="N26" s="15"/>
      <c r="R26" s="30" t="s">
        <v>62</v>
      </c>
      <c r="S26" s="37" t="s">
        <v>8</v>
      </c>
      <c r="T26" s="45">
        <v>17</v>
      </c>
      <c r="U26" s="26"/>
      <c r="V26" s="26"/>
      <c r="W26" s="48"/>
      <c r="X26" s="49"/>
    </row>
    <row r="27" spans="1:24" ht="19.5" thickBot="1" x14ac:dyDescent="0.35">
      <c r="A27" s="35" t="s">
        <v>19</v>
      </c>
      <c r="B27" s="44">
        <v>17</v>
      </c>
      <c r="C27" s="37" t="str">
        <f t="shared" si="2"/>
        <v>Champlan</v>
      </c>
      <c r="D27" s="27">
        <v>71</v>
      </c>
      <c r="E27" s="27">
        <f>SUMIFS(DATA!F:F,DATA!A:A,'DATA Champlan ARR'!A27,DATA!C:C,'DATA Champlan ARR'!B27,DATA!E:E,'DATA Champlan ARR'!D27)</f>
        <v>2</v>
      </c>
      <c r="F27" s="38">
        <f t="shared" si="0"/>
        <v>1.1968880909634949E-3</v>
      </c>
      <c r="G27" s="38" t="b">
        <f t="shared" si="1"/>
        <v>0</v>
      </c>
      <c r="H27" s="39">
        <f t="shared" si="3"/>
        <v>2.3937761819269898E-3</v>
      </c>
      <c r="J27" s="15"/>
      <c r="K27" s="15"/>
      <c r="L27" s="15"/>
      <c r="M27" s="15"/>
      <c r="N27" s="15"/>
      <c r="R27" s="30" t="s">
        <v>62</v>
      </c>
      <c r="S27" s="37" t="s">
        <v>8</v>
      </c>
      <c r="T27" s="45">
        <v>17</v>
      </c>
      <c r="U27" s="26"/>
      <c r="V27" s="26"/>
      <c r="W27" s="48"/>
      <c r="X27" s="49"/>
    </row>
    <row r="28" spans="1:24" ht="19.5" thickBot="1" x14ac:dyDescent="0.35">
      <c r="A28" s="35" t="s">
        <v>19</v>
      </c>
      <c r="B28" s="44">
        <v>17</v>
      </c>
      <c r="C28" s="37" t="str">
        <f t="shared" si="2"/>
        <v>Champlan</v>
      </c>
      <c r="D28" s="27">
        <v>72</v>
      </c>
      <c r="E28" s="27">
        <f>SUMIFS(DATA!F:F,DATA!A:A,'DATA Champlan ARR'!A28,DATA!C:C,'DATA Champlan ARR'!B28,DATA!E:E,'DATA Champlan ARR'!D28)</f>
        <v>3</v>
      </c>
      <c r="F28" s="38">
        <f t="shared" si="0"/>
        <v>1.7953321364452424E-3</v>
      </c>
      <c r="G28" s="38" t="b">
        <f t="shared" si="1"/>
        <v>0</v>
      </c>
      <c r="H28" s="39">
        <f t="shared" si="3"/>
        <v>4.1891083183722318E-3</v>
      </c>
      <c r="J28" s="15"/>
      <c r="K28" s="15"/>
      <c r="L28" s="15"/>
      <c r="M28" s="15"/>
      <c r="N28" s="15"/>
      <c r="R28" s="30" t="s">
        <v>62</v>
      </c>
      <c r="S28" s="37" t="s">
        <v>8</v>
      </c>
      <c r="T28" s="45">
        <v>17</v>
      </c>
      <c r="U28" s="26"/>
      <c r="V28" s="26"/>
      <c r="W28" s="48"/>
      <c r="X28" s="49"/>
    </row>
    <row r="29" spans="1:24" ht="19.5" thickBot="1" x14ac:dyDescent="0.35">
      <c r="A29" s="35" t="s">
        <v>19</v>
      </c>
      <c r="B29" s="44">
        <v>17</v>
      </c>
      <c r="C29" s="37" t="str">
        <f t="shared" si="2"/>
        <v>Champlan</v>
      </c>
      <c r="D29" s="27">
        <v>73</v>
      </c>
      <c r="E29" s="27">
        <f>SUMIFS(DATA!F:F,DATA!A:A,'DATA Champlan ARR'!A29,DATA!C:C,'DATA Champlan ARR'!B29,DATA!E:E,'DATA Champlan ARR'!D29)</f>
        <v>12</v>
      </c>
      <c r="F29" s="38">
        <f t="shared" si="0"/>
        <v>7.1813285457809697E-3</v>
      </c>
      <c r="G29" s="38">
        <f t="shared" si="1"/>
        <v>7.1813285457809697E-3</v>
      </c>
      <c r="H29" s="39">
        <f t="shared" si="3"/>
        <v>1.1370436864153202E-2</v>
      </c>
      <c r="J29" s="15"/>
      <c r="K29" s="15"/>
      <c r="L29" s="15"/>
      <c r="M29" s="15"/>
      <c r="N29" s="15"/>
      <c r="R29" s="30" t="s">
        <v>62</v>
      </c>
      <c r="S29" s="37" t="s">
        <v>8</v>
      </c>
      <c r="T29" s="45">
        <v>17</v>
      </c>
      <c r="U29" s="26"/>
      <c r="V29" s="26"/>
      <c r="W29" s="48"/>
      <c r="X29" s="49"/>
    </row>
    <row r="30" spans="1:24" ht="19.5" thickBot="1" x14ac:dyDescent="0.35">
      <c r="A30" s="35" t="s">
        <v>19</v>
      </c>
      <c r="B30" s="44">
        <v>17</v>
      </c>
      <c r="C30" s="37" t="str">
        <f t="shared" si="2"/>
        <v>Champlan</v>
      </c>
      <c r="D30" s="27">
        <v>74</v>
      </c>
      <c r="E30" s="27">
        <f>SUMIFS(DATA!F:F,DATA!A:A,'DATA Champlan ARR'!A30,DATA!C:C,'DATA Champlan ARR'!B30,DATA!E:E,'DATA Champlan ARR'!D30)</f>
        <v>11</v>
      </c>
      <c r="F30" s="38">
        <f t="shared" si="0"/>
        <v>6.582884500299222E-3</v>
      </c>
      <c r="G30" s="38">
        <f t="shared" si="1"/>
        <v>6.582884500299222E-3</v>
      </c>
      <c r="H30" s="39">
        <f t="shared" si="3"/>
        <v>1.7953321364452424E-2</v>
      </c>
      <c r="J30" s="15"/>
      <c r="K30" s="15"/>
      <c r="L30" s="15"/>
      <c r="M30" s="15"/>
      <c r="N30" s="15"/>
      <c r="R30" s="30" t="s">
        <v>62</v>
      </c>
      <c r="S30" s="37" t="s">
        <v>8</v>
      </c>
      <c r="T30" s="45">
        <v>17</v>
      </c>
      <c r="U30" s="26"/>
      <c r="V30" s="26"/>
      <c r="W30" s="48"/>
      <c r="X30" s="49"/>
    </row>
    <row r="31" spans="1:24" ht="19.5" thickBot="1" x14ac:dyDescent="0.35">
      <c r="A31" s="35" t="s">
        <v>19</v>
      </c>
      <c r="B31" s="44">
        <v>17</v>
      </c>
      <c r="C31" s="37" t="str">
        <f t="shared" si="2"/>
        <v>Champlan</v>
      </c>
      <c r="D31" s="27">
        <v>75</v>
      </c>
      <c r="E31" s="27">
        <f>SUMIFS(DATA!F:F,DATA!A:A,'DATA Champlan ARR'!A31,DATA!C:C,'DATA Champlan ARR'!B31,DATA!E:E,'DATA Champlan ARR'!D31)</f>
        <v>26</v>
      </c>
      <c r="F31" s="38">
        <f t="shared" si="0"/>
        <v>1.5559545182525433E-2</v>
      </c>
      <c r="G31" s="38">
        <f t="shared" si="1"/>
        <v>1.5559545182525433E-2</v>
      </c>
      <c r="H31" s="39">
        <f t="shared" si="3"/>
        <v>3.3512866546977854E-2</v>
      </c>
      <c r="J31" s="15"/>
      <c r="K31" s="15"/>
      <c r="L31" s="15"/>
      <c r="M31" s="15"/>
      <c r="N31" s="15"/>
      <c r="R31" s="30" t="s">
        <v>62</v>
      </c>
      <c r="S31" s="37" t="s">
        <v>8</v>
      </c>
      <c r="T31" s="45">
        <v>17</v>
      </c>
      <c r="U31" s="26"/>
      <c r="V31" s="26"/>
      <c r="W31" s="48"/>
      <c r="X31" s="49"/>
    </row>
    <row r="32" spans="1:24" ht="19.5" thickBot="1" x14ac:dyDescent="0.35">
      <c r="A32" s="35" t="s">
        <v>19</v>
      </c>
      <c r="B32" s="44">
        <v>17</v>
      </c>
      <c r="C32" s="37" t="str">
        <f t="shared" si="2"/>
        <v>Champlan</v>
      </c>
      <c r="D32" s="27">
        <v>76</v>
      </c>
      <c r="E32" s="27">
        <f>SUMIFS(DATA!F:F,DATA!A:A,'DATA Champlan ARR'!A32,DATA!C:C,'DATA Champlan ARR'!B32,DATA!E:E,'DATA Champlan ARR'!D32)</f>
        <v>50</v>
      </c>
      <c r="F32" s="38">
        <f t="shared" si="0"/>
        <v>2.9922202274087373E-2</v>
      </c>
      <c r="G32" s="38">
        <f t="shared" si="1"/>
        <v>2.9922202274087373E-2</v>
      </c>
      <c r="H32" s="39">
        <f t="shared" si="3"/>
        <v>6.3435068821065227E-2</v>
      </c>
      <c r="J32" s="15"/>
      <c r="K32" s="15"/>
      <c r="L32" s="15"/>
      <c r="M32" s="15"/>
      <c r="N32" s="15"/>
      <c r="R32" s="30" t="s">
        <v>62</v>
      </c>
      <c r="S32" s="37" t="s">
        <v>8</v>
      </c>
      <c r="T32" s="45">
        <v>17</v>
      </c>
      <c r="U32" s="26"/>
      <c r="V32" s="26"/>
      <c r="W32" s="48"/>
      <c r="X32" s="49"/>
    </row>
    <row r="33" spans="1:24" ht="19.5" thickBot="1" x14ac:dyDescent="0.35">
      <c r="A33" s="35" t="s">
        <v>19</v>
      </c>
      <c r="B33" s="44">
        <v>17</v>
      </c>
      <c r="C33" s="37" t="str">
        <f t="shared" si="2"/>
        <v>Champlan</v>
      </c>
      <c r="D33" s="27">
        <v>77</v>
      </c>
      <c r="E33" s="27">
        <f>SUMIFS(DATA!F:F,DATA!A:A,'DATA Champlan ARR'!A33,DATA!C:C,'DATA Champlan ARR'!B33,DATA!E:E,'DATA Champlan ARR'!D33)</f>
        <v>128</v>
      </c>
      <c r="F33" s="38">
        <f t="shared" si="0"/>
        <v>7.6600837821663673E-2</v>
      </c>
      <c r="G33" s="38">
        <f t="shared" si="1"/>
        <v>7.6600837821663673E-2</v>
      </c>
      <c r="H33" s="39">
        <f t="shared" si="3"/>
        <v>0.14003590664272891</v>
      </c>
      <c r="J33" s="15"/>
      <c r="K33" s="15"/>
      <c r="L33" s="15"/>
      <c r="M33" s="15"/>
      <c r="N33" s="15"/>
      <c r="R33" s="30" t="s">
        <v>62</v>
      </c>
      <c r="S33" s="37" t="s">
        <v>8</v>
      </c>
      <c r="T33" s="45">
        <v>17</v>
      </c>
      <c r="U33" s="26"/>
      <c r="V33" s="26"/>
      <c r="W33" s="48"/>
      <c r="X33" s="49"/>
    </row>
    <row r="34" spans="1:24" ht="19.5" thickBot="1" x14ac:dyDescent="0.35">
      <c r="A34" s="35" t="s">
        <v>19</v>
      </c>
      <c r="B34" s="44">
        <v>17</v>
      </c>
      <c r="C34" s="37" t="str">
        <f t="shared" si="2"/>
        <v>Champlan</v>
      </c>
      <c r="D34" s="27">
        <v>78</v>
      </c>
      <c r="E34" s="27">
        <f>SUMIFS(DATA!F:F,DATA!A:A,'DATA Champlan ARR'!A34,DATA!C:C,'DATA Champlan ARR'!B34,DATA!E:E,'DATA Champlan ARR'!D34)</f>
        <v>174</v>
      </c>
      <c r="F34" s="38">
        <f t="shared" si="0"/>
        <v>0.10412926391382406</v>
      </c>
      <c r="G34" s="38">
        <f t="shared" si="1"/>
        <v>0.10412926391382406</v>
      </c>
      <c r="H34" s="39">
        <f t="shared" si="3"/>
        <v>0.24416517055655296</v>
      </c>
      <c r="J34" s="15"/>
      <c r="K34" s="15"/>
      <c r="L34" s="15"/>
      <c r="M34" s="15"/>
      <c r="N34" s="15"/>
      <c r="R34" s="30" t="s">
        <v>62</v>
      </c>
      <c r="S34" s="37" t="s">
        <v>8</v>
      </c>
      <c r="T34" s="45">
        <v>17</v>
      </c>
      <c r="U34" s="26"/>
      <c r="V34" s="26"/>
      <c r="W34" s="48"/>
      <c r="X34" s="49"/>
    </row>
    <row r="35" spans="1:24" ht="19.5" thickBot="1" x14ac:dyDescent="0.35">
      <c r="A35" s="35" t="s">
        <v>19</v>
      </c>
      <c r="B35" s="44">
        <v>17</v>
      </c>
      <c r="C35" s="37" t="str">
        <f t="shared" si="2"/>
        <v>Champlan</v>
      </c>
      <c r="D35" s="27">
        <v>79</v>
      </c>
      <c r="E35" s="27">
        <f>SUMIFS(DATA!F:F,DATA!A:A,'DATA Champlan ARR'!A35,DATA!C:C,'DATA Champlan ARR'!B35,DATA!E:E,'DATA Champlan ARR'!D35)</f>
        <v>321</v>
      </c>
      <c r="F35" s="38">
        <f t="shared" si="0"/>
        <v>0.19210053859964094</v>
      </c>
      <c r="G35" s="38">
        <f t="shared" si="1"/>
        <v>0.19210053859964094</v>
      </c>
      <c r="H35" s="39">
        <f t="shared" si="3"/>
        <v>0.43626570915619389</v>
      </c>
      <c r="J35" s="15"/>
      <c r="K35" s="15"/>
      <c r="L35" s="15"/>
      <c r="M35" s="15"/>
      <c r="N35" s="15"/>
      <c r="R35" s="30" t="s">
        <v>62</v>
      </c>
      <c r="S35" s="37" t="s">
        <v>8</v>
      </c>
      <c r="T35" s="45">
        <v>17</v>
      </c>
      <c r="U35" s="26"/>
      <c r="V35" s="26"/>
      <c r="W35" s="48"/>
      <c r="X35" s="49"/>
    </row>
    <row r="36" spans="1:24" ht="19.5" thickBot="1" x14ac:dyDescent="0.35">
      <c r="A36" s="35" t="s">
        <v>19</v>
      </c>
      <c r="B36" s="44">
        <v>17</v>
      </c>
      <c r="C36" s="37" t="str">
        <f t="shared" si="2"/>
        <v>Champlan</v>
      </c>
      <c r="D36" s="27">
        <v>80</v>
      </c>
      <c r="E36" s="27">
        <f>SUMIFS(DATA!F:F,DATA!A:A,'DATA Champlan ARR'!A36,DATA!C:C,'DATA Champlan ARR'!B36,DATA!E:E,'DATA Champlan ARR'!D36)</f>
        <v>404</v>
      </c>
      <c r="F36" s="38">
        <f t="shared" si="0"/>
        <v>0.24177139437462597</v>
      </c>
      <c r="G36" s="38">
        <f t="shared" si="1"/>
        <v>0.24177139437462597</v>
      </c>
      <c r="H36" s="39">
        <f t="shared" si="3"/>
        <v>0.67803710353081992</v>
      </c>
      <c r="J36" s="15"/>
      <c r="K36" s="15"/>
      <c r="L36" s="15"/>
      <c r="M36" s="15"/>
      <c r="N36" s="15"/>
      <c r="R36" s="30" t="s">
        <v>62</v>
      </c>
      <c r="S36" s="37" t="s">
        <v>8</v>
      </c>
      <c r="T36" s="45">
        <v>17</v>
      </c>
      <c r="U36" s="26"/>
      <c r="V36" s="26"/>
      <c r="W36" s="48"/>
      <c r="X36" s="49"/>
    </row>
    <row r="37" spans="1:24" ht="19.5" thickBot="1" x14ac:dyDescent="0.35">
      <c r="A37" s="35" t="s">
        <v>19</v>
      </c>
      <c r="B37" s="44">
        <v>17</v>
      </c>
      <c r="C37" s="37" t="str">
        <f t="shared" si="2"/>
        <v>Champlan</v>
      </c>
      <c r="D37" s="27">
        <v>81</v>
      </c>
      <c r="E37" s="27">
        <f>SUMIFS(DATA!F:F,DATA!A:A,'DATA Champlan ARR'!A37,DATA!C:C,'DATA Champlan ARR'!B37,DATA!E:E,'DATA Champlan ARR'!D37)</f>
        <v>327</v>
      </c>
      <c r="F37" s="38">
        <f t="shared" si="0"/>
        <v>0.19569120287253142</v>
      </c>
      <c r="G37" s="38">
        <f t="shared" si="1"/>
        <v>0.19569120287253142</v>
      </c>
      <c r="H37" s="39">
        <f t="shared" si="3"/>
        <v>0.87372830640335131</v>
      </c>
      <c r="J37" s="15"/>
      <c r="K37" s="15"/>
      <c r="L37" s="15"/>
      <c r="M37" s="15"/>
      <c r="N37" s="15"/>
      <c r="R37" s="30" t="s">
        <v>62</v>
      </c>
      <c r="S37" s="37" t="s">
        <v>8</v>
      </c>
      <c r="T37" s="45">
        <v>17</v>
      </c>
      <c r="U37" s="26"/>
      <c r="V37" s="26"/>
      <c r="W37" s="48"/>
      <c r="X37" s="49"/>
    </row>
    <row r="38" spans="1:24" ht="19.5" thickBot="1" x14ac:dyDescent="0.35">
      <c r="A38" s="35" t="s">
        <v>19</v>
      </c>
      <c r="B38" s="44">
        <v>17</v>
      </c>
      <c r="C38" s="37" t="str">
        <f t="shared" si="2"/>
        <v>Champlan</v>
      </c>
      <c r="D38" s="27">
        <v>82</v>
      </c>
      <c r="E38" s="27">
        <f>SUMIFS(DATA!F:F,DATA!A:A,'DATA Champlan ARR'!A38,DATA!C:C,'DATA Champlan ARR'!B38,DATA!E:E,'DATA Champlan ARR'!D38)</f>
        <v>112</v>
      </c>
      <c r="F38" s="38">
        <f t="shared" si="0"/>
        <v>6.7025733093955708E-2</v>
      </c>
      <c r="G38" s="38">
        <f t="shared" si="1"/>
        <v>6.7025733093955708E-2</v>
      </c>
      <c r="H38" s="39">
        <f t="shared" si="3"/>
        <v>0.94075403949730707</v>
      </c>
      <c r="J38" s="15"/>
      <c r="K38" s="15"/>
      <c r="L38" s="15"/>
      <c r="M38" s="15"/>
      <c r="N38" s="15"/>
      <c r="R38" s="30" t="s">
        <v>62</v>
      </c>
      <c r="S38" s="37" t="s">
        <v>8</v>
      </c>
      <c r="T38" s="45">
        <v>17</v>
      </c>
      <c r="U38" s="26"/>
      <c r="V38" s="26"/>
      <c r="W38" s="48"/>
      <c r="X38" s="49"/>
    </row>
    <row r="39" spans="1:24" ht="19.5" thickBot="1" x14ac:dyDescent="0.35">
      <c r="A39" s="35" t="s">
        <v>19</v>
      </c>
      <c r="B39" s="44">
        <v>17</v>
      </c>
      <c r="C39" s="37" t="str">
        <f t="shared" si="2"/>
        <v>Champlan</v>
      </c>
      <c r="D39" s="27">
        <v>83</v>
      </c>
      <c r="E39" s="27">
        <f>SUMIFS(DATA!F:F,DATA!A:A,'DATA Champlan ARR'!A39,DATA!C:C,'DATA Champlan ARR'!B39,DATA!E:E,'DATA Champlan ARR'!D39)</f>
        <v>53</v>
      </c>
      <c r="F39" s="38">
        <f t="shared" si="0"/>
        <v>3.1717534410532613E-2</v>
      </c>
      <c r="G39" s="38">
        <f t="shared" si="1"/>
        <v>3.1717534410532613E-2</v>
      </c>
      <c r="H39" s="39">
        <f t="shared" si="3"/>
        <v>0.97247157390783967</v>
      </c>
      <c r="J39" s="15"/>
      <c r="K39" s="15"/>
      <c r="L39" s="15"/>
      <c r="M39" s="15"/>
      <c r="N39" s="15"/>
      <c r="R39" s="30" t="s">
        <v>62</v>
      </c>
      <c r="S39" s="37" t="s">
        <v>8</v>
      </c>
      <c r="T39" s="45">
        <v>17</v>
      </c>
      <c r="U39" s="26"/>
      <c r="V39" s="26"/>
      <c r="W39" s="48"/>
      <c r="X39" s="49"/>
    </row>
    <row r="40" spans="1:24" ht="19.5" thickBot="1" x14ac:dyDescent="0.35">
      <c r="A40" s="35" t="s">
        <v>19</v>
      </c>
      <c r="B40" s="44">
        <v>17</v>
      </c>
      <c r="C40" s="37" t="str">
        <f t="shared" si="2"/>
        <v>Champlan</v>
      </c>
      <c r="D40" s="27">
        <v>84</v>
      </c>
      <c r="E40" s="27">
        <f>SUMIFS(DATA!F:F,DATA!A:A,'DATA Champlan ARR'!A40,DATA!C:C,'DATA Champlan ARR'!B40,DATA!E:E,'DATA Champlan ARR'!D40)</f>
        <v>29</v>
      </c>
      <c r="F40" s="38">
        <f t="shared" si="0"/>
        <v>1.7354877318970677E-2</v>
      </c>
      <c r="G40" s="38">
        <f t="shared" si="1"/>
        <v>1.7354877318970677E-2</v>
      </c>
      <c r="H40" s="39">
        <f t="shared" si="3"/>
        <v>0.98982645122681034</v>
      </c>
      <c r="J40" s="15"/>
      <c r="K40" s="15"/>
      <c r="L40" s="15"/>
      <c r="M40" s="15"/>
      <c r="N40" s="15"/>
      <c r="R40" s="30" t="s">
        <v>62</v>
      </c>
      <c r="S40" s="37" t="s">
        <v>8</v>
      </c>
      <c r="T40" s="45">
        <v>17</v>
      </c>
      <c r="U40" s="26"/>
      <c r="V40" s="26"/>
      <c r="W40" s="48"/>
      <c r="X40" s="49"/>
    </row>
    <row r="41" spans="1:24" ht="19.5" thickBot="1" x14ac:dyDescent="0.35">
      <c r="A41" s="35" t="s">
        <v>19</v>
      </c>
      <c r="B41" s="44">
        <v>17</v>
      </c>
      <c r="C41" s="37" t="str">
        <f t="shared" si="2"/>
        <v>Champlan</v>
      </c>
      <c r="D41" s="27">
        <v>85</v>
      </c>
      <c r="E41" s="27">
        <f>SUMIFS(DATA!F:F,DATA!A:A,'DATA Champlan ARR'!A41,DATA!C:C,'DATA Champlan ARR'!B41,DATA!E:E,'DATA Champlan ARR'!D41)</f>
        <v>7</v>
      </c>
      <c r="F41" s="38">
        <f t="shared" si="0"/>
        <v>4.1891083183722318E-3</v>
      </c>
      <c r="G41" s="38" t="b">
        <f t="shared" si="1"/>
        <v>0</v>
      </c>
      <c r="H41" s="39">
        <f t="shared" si="3"/>
        <v>0.99401555954518261</v>
      </c>
      <c r="J41" s="15"/>
      <c r="K41" s="15"/>
      <c r="L41" s="15"/>
      <c r="M41" s="15"/>
      <c r="N41" s="15"/>
      <c r="R41" s="30" t="s">
        <v>62</v>
      </c>
      <c r="S41" s="37" t="s">
        <v>8</v>
      </c>
      <c r="T41" s="45">
        <v>17</v>
      </c>
      <c r="U41" s="53"/>
      <c r="V41" s="53"/>
      <c r="W41" s="54"/>
      <c r="X41" s="55"/>
    </row>
    <row r="42" spans="1:24" ht="18.75" x14ac:dyDescent="0.3">
      <c r="A42" s="35" t="s">
        <v>19</v>
      </c>
      <c r="B42" s="44">
        <v>17</v>
      </c>
      <c r="C42" s="37" t="str">
        <f t="shared" si="2"/>
        <v>Champlan</v>
      </c>
      <c r="D42" s="27">
        <v>86</v>
      </c>
      <c r="E42" s="27">
        <f>SUMIFS(DATA!F:F,DATA!A:A,'DATA Champlan ARR'!A42,DATA!C:C,'DATA Champlan ARR'!B42,DATA!E:E,'DATA Champlan ARR'!D42)</f>
        <v>4</v>
      </c>
      <c r="F42" s="38">
        <f t="shared" si="0"/>
        <v>2.3937761819269898E-3</v>
      </c>
      <c r="G42" s="38" t="b">
        <f t="shared" si="1"/>
        <v>0</v>
      </c>
      <c r="H42" s="39">
        <f t="shared" si="3"/>
        <v>0.99640933572710966</v>
      </c>
      <c r="J42" s="15"/>
      <c r="K42" s="15"/>
      <c r="L42" s="15"/>
      <c r="M42" s="15"/>
      <c r="N42" s="15"/>
    </row>
    <row r="43" spans="1:24" ht="18.75" x14ac:dyDescent="0.3">
      <c r="A43" s="35" t="s">
        <v>19</v>
      </c>
      <c r="B43" s="44">
        <v>17</v>
      </c>
      <c r="C43" s="37" t="str">
        <f t="shared" si="2"/>
        <v>Champlan</v>
      </c>
      <c r="D43" s="27">
        <v>87</v>
      </c>
      <c r="E43" s="27">
        <f>SUMIFS(DATA!F:F,DATA!A:A,'DATA Champlan ARR'!A43,DATA!C:C,'DATA Champlan ARR'!B43,DATA!E:E,'DATA Champlan ARR'!D43)</f>
        <v>2</v>
      </c>
      <c r="F43" s="38">
        <f t="shared" si="0"/>
        <v>1.1968880909634949E-3</v>
      </c>
      <c r="G43" s="38" t="b">
        <f t="shared" si="1"/>
        <v>0</v>
      </c>
      <c r="H43" s="39">
        <f t="shared" si="3"/>
        <v>0.99760622381807318</v>
      </c>
      <c r="J43" s="15"/>
      <c r="K43" s="15"/>
      <c r="L43" s="15"/>
      <c r="M43" s="15"/>
      <c r="N43" s="15"/>
    </row>
    <row r="44" spans="1:24" ht="18.75" x14ac:dyDescent="0.3">
      <c r="A44" s="35" t="s">
        <v>19</v>
      </c>
      <c r="B44" s="44">
        <v>17</v>
      </c>
      <c r="C44" s="37" t="str">
        <f t="shared" si="2"/>
        <v>Champlan</v>
      </c>
      <c r="D44" s="27">
        <v>88</v>
      </c>
      <c r="E44" s="27">
        <f>SUMIFS(DATA!F:F,DATA!A:A,'DATA Champlan ARR'!A44,DATA!C:C,'DATA Champlan ARR'!B44,DATA!E:E,'DATA Champlan ARR'!D44)</f>
        <v>3</v>
      </c>
      <c r="F44" s="38">
        <f t="shared" si="0"/>
        <v>1.7953321364452424E-3</v>
      </c>
      <c r="G44" s="38" t="b">
        <f t="shared" si="1"/>
        <v>0</v>
      </c>
      <c r="H44" s="39">
        <f t="shared" si="3"/>
        <v>0.99940155595451841</v>
      </c>
      <c r="J44" s="15"/>
      <c r="K44" s="15"/>
      <c r="L44" s="15"/>
      <c r="M44" s="15"/>
      <c r="N44" s="15"/>
    </row>
    <row r="45" spans="1:24" ht="18.75" x14ac:dyDescent="0.3">
      <c r="A45" s="35" t="s">
        <v>19</v>
      </c>
      <c r="B45" s="44">
        <v>17</v>
      </c>
      <c r="C45" s="37" t="str">
        <f t="shared" si="2"/>
        <v>Champlan</v>
      </c>
      <c r="D45" s="27">
        <v>89</v>
      </c>
      <c r="E45" s="27">
        <f>SUMIFS(DATA!F:F,DATA!A:A,'DATA Champlan ARR'!A45,DATA!C:C,'DATA Champlan ARR'!B45,DATA!E:E,'DATA Champlan ARR'!D45)</f>
        <v>1</v>
      </c>
      <c r="F45" s="38">
        <f t="shared" si="0"/>
        <v>5.9844404548174744E-4</v>
      </c>
      <c r="G45" s="38" t="b">
        <f t="shared" si="1"/>
        <v>0</v>
      </c>
      <c r="H45" s="39">
        <f t="shared" si="3"/>
        <v>1.0000000000000002</v>
      </c>
      <c r="J45" s="15"/>
      <c r="K45" s="15"/>
      <c r="L45" s="15"/>
      <c r="M45" s="15"/>
      <c r="N45" s="15"/>
    </row>
    <row r="46" spans="1:24" ht="18.75" x14ac:dyDescent="0.3">
      <c r="A46" s="35" t="s">
        <v>19</v>
      </c>
      <c r="B46" s="44">
        <v>17</v>
      </c>
      <c r="C46" s="37" t="str">
        <f t="shared" si="2"/>
        <v>Champlan</v>
      </c>
      <c r="D46" s="27">
        <v>90</v>
      </c>
      <c r="E46" s="27">
        <f>SUMIFS(DATA!F:F,DATA!A:A,'DATA Champlan ARR'!A46,DATA!C:C,'DATA Champlan ARR'!B46,DATA!E:E,'DATA Champlan ARR'!D46)</f>
        <v>0</v>
      </c>
      <c r="F46" s="38">
        <f t="shared" si="0"/>
        <v>0</v>
      </c>
      <c r="G46" s="38" t="b">
        <f t="shared" si="1"/>
        <v>0</v>
      </c>
      <c r="H46" s="39">
        <f t="shared" si="3"/>
        <v>1.0000000000000002</v>
      </c>
      <c r="J46" s="15"/>
      <c r="K46" s="15"/>
      <c r="L46" s="15"/>
      <c r="M46" s="15"/>
      <c r="N46" s="15"/>
    </row>
    <row r="47" spans="1:24" ht="18.75" x14ac:dyDescent="0.3">
      <c r="A47" s="35" t="s">
        <v>19</v>
      </c>
      <c r="B47" s="44">
        <v>17</v>
      </c>
      <c r="C47" s="37" t="str">
        <f t="shared" si="2"/>
        <v>Champlan</v>
      </c>
      <c r="D47" s="27">
        <v>91</v>
      </c>
      <c r="E47" s="27">
        <f>SUMIFS(DATA!F:F,DATA!A:A,'DATA Champlan ARR'!A47,DATA!C:C,'DATA Champlan ARR'!B47,DATA!E:E,'DATA Champlan ARR'!D47)</f>
        <v>0</v>
      </c>
      <c r="F47" s="38">
        <f t="shared" si="0"/>
        <v>0</v>
      </c>
      <c r="G47" s="38" t="b">
        <f t="shared" si="1"/>
        <v>0</v>
      </c>
      <c r="H47" s="39">
        <f t="shared" si="3"/>
        <v>1.0000000000000002</v>
      </c>
      <c r="J47" s="15"/>
      <c r="K47" s="15"/>
      <c r="L47" s="15"/>
      <c r="M47" s="15"/>
      <c r="N47" s="15"/>
    </row>
    <row r="48" spans="1:24" ht="18.75" x14ac:dyDescent="0.3">
      <c r="A48" s="35" t="s">
        <v>19</v>
      </c>
      <c r="B48" s="44">
        <v>17</v>
      </c>
      <c r="C48" s="37" t="str">
        <f t="shared" si="2"/>
        <v>Champlan</v>
      </c>
      <c r="D48" s="27">
        <v>92</v>
      </c>
      <c r="E48" s="27">
        <f>SUMIFS(DATA!F:F,DATA!A:A,'DATA Champlan ARR'!A48,DATA!C:C,'DATA Champlan ARR'!B48,DATA!E:E,'DATA Champlan ARR'!D48)</f>
        <v>0</v>
      </c>
      <c r="F48" s="38">
        <f t="shared" si="0"/>
        <v>0</v>
      </c>
      <c r="G48" s="38" t="b">
        <f t="shared" si="1"/>
        <v>0</v>
      </c>
      <c r="H48" s="39">
        <f t="shared" si="3"/>
        <v>1.0000000000000002</v>
      </c>
      <c r="J48" s="15"/>
      <c r="K48" s="15"/>
      <c r="L48" s="15"/>
      <c r="M48" s="15"/>
      <c r="N48" s="15"/>
    </row>
    <row r="49" spans="1:14" ht="18.75" x14ac:dyDescent="0.3">
      <c r="A49" s="35" t="s">
        <v>19</v>
      </c>
      <c r="B49" s="44">
        <v>17</v>
      </c>
      <c r="C49" s="37" t="str">
        <f t="shared" si="2"/>
        <v>Champlan</v>
      </c>
      <c r="D49" s="27">
        <v>93</v>
      </c>
      <c r="E49" s="27">
        <f>SUMIFS(DATA!F:F,DATA!A:A,'DATA Champlan ARR'!A49,DATA!C:C,'DATA Champlan ARR'!B49,DATA!E:E,'DATA Champlan ARR'!D49)</f>
        <v>0</v>
      </c>
      <c r="F49" s="38">
        <f t="shared" si="0"/>
        <v>0</v>
      </c>
      <c r="G49" s="38" t="b">
        <f t="shared" si="1"/>
        <v>0</v>
      </c>
      <c r="H49" s="39">
        <f t="shared" si="3"/>
        <v>1.0000000000000002</v>
      </c>
      <c r="J49" s="15"/>
      <c r="K49" s="15"/>
      <c r="L49" s="15"/>
      <c r="M49" s="15"/>
      <c r="N49" s="15"/>
    </row>
    <row r="50" spans="1:14" x14ac:dyDescent="0.25">
      <c r="A50" s="35" t="s">
        <v>19</v>
      </c>
      <c r="B50" s="44">
        <v>17</v>
      </c>
      <c r="C50" s="37" t="str">
        <f t="shared" si="2"/>
        <v>Champlan</v>
      </c>
      <c r="D50" s="27">
        <v>94</v>
      </c>
      <c r="E50" s="27">
        <f>SUMIFS(DATA!F:F,DATA!A:A,'DATA Champlan ARR'!A50,DATA!C:C,'DATA Champlan ARR'!B50,DATA!E:E,'DATA Champlan ARR'!D50)</f>
        <v>0</v>
      </c>
      <c r="F50" s="38">
        <f t="shared" si="0"/>
        <v>0</v>
      </c>
      <c r="G50" s="38" t="b">
        <f t="shared" si="1"/>
        <v>0</v>
      </c>
      <c r="H50" s="39">
        <f t="shared" si="3"/>
        <v>1.0000000000000002</v>
      </c>
    </row>
    <row r="51" spans="1:14" x14ac:dyDescent="0.25">
      <c r="A51" s="35" t="s">
        <v>19</v>
      </c>
      <c r="B51" s="44">
        <v>17</v>
      </c>
      <c r="C51" s="37" t="str">
        <f t="shared" si="2"/>
        <v>Champlan</v>
      </c>
      <c r="D51" s="27">
        <v>95</v>
      </c>
      <c r="E51" s="27">
        <f>SUMIFS(DATA!F:F,DATA!A:A,'DATA Champlan ARR'!A51,DATA!C:C,'DATA Champlan ARR'!B51,DATA!E:E,'DATA Champlan ARR'!D51)</f>
        <v>0</v>
      </c>
      <c r="F51" s="38">
        <f t="shared" si="0"/>
        <v>0</v>
      </c>
      <c r="G51" s="38" t="b">
        <f t="shared" si="1"/>
        <v>0</v>
      </c>
      <c r="H51" s="39">
        <f t="shared" si="3"/>
        <v>1.0000000000000002</v>
      </c>
    </row>
    <row r="52" spans="1:14" x14ac:dyDescent="0.25">
      <c r="A52" s="35" t="s">
        <v>19</v>
      </c>
      <c r="B52" s="44">
        <v>17</v>
      </c>
      <c r="C52" s="37" t="str">
        <f t="shared" si="2"/>
        <v>Champlan</v>
      </c>
      <c r="D52" s="27">
        <v>96</v>
      </c>
      <c r="E52" s="27">
        <f>SUMIFS(DATA!F:F,DATA!A:A,'DATA Champlan ARR'!A52,DATA!C:C,'DATA Champlan ARR'!B52,DATA!E:E,'DATA Champlan ARR'!D52)</f>
        <v>0</v>
      </c>
      <c r="F52" s="38">
        <f t="shared" si="0"/>
        <v>0</v>
      </c>
      <c r="G52" s="38" t="b">
        <f t="shared" si="1"/>
        <v>0</v>
      </c>
      <c r="H52" s="39">
        <f t="shared" si="3"/>
        <v>1.0000000000000002</v>
      </c>
    </row>
    <row r="53" spans="1:14" x14ac:dyDescent="0.25">
      <c r="A53" s="35" t="s">
        <v>19</v>
      </c>
      <c r="B53" s="44">
        <v>17</v>
      </c>
      <c r="C53" s="37" t="str">
        <f t="shared" si="2"/>
        <v>Champlan</v>
      </c>
      <c r="D53" s="27">
        <v>97</v>
      </c>
      <c r="E53" s="27">
        <f>SUMIFS(DATA!F:F,DATA!A:A,'DATA Champlan ARR'!A53,DATA!C:C,'DATA Champlan ARR'!B53,DATA!E:E,'DATA Champlan ARR'!D53)</f>
        <v>0</v>
      </c>
      <c r="F53" s="38">
        <f t="shared" si="0"/>
        <v>0</v>
      </c>
      <c r="G53" s="38" t="b">
        <f t="shared" si="1"/>
        <v>0</v>
      </c>
      <c r="H53" s="39">
        <f t="shared" si="3"/>
        <v>1.0000000000000002</v>
      </c>
    </row>
    <row r="54" spans="1:14" x14ac:dyDescent="0.25">
      <c r="A54" s="35" t="s">
        <v>19</v>
      </c>
      <c r="B54" s="44">
        <v>17</v>
      </c>
      <c r="C54" s="37" t="str">
        <f t="shared" si="2"/>
        <v>Champlan</v>
      </c>
      <c r="D54" s="27">
        <v>98</v>
      </c>
      <c r="E54" s="27">
        <f>SUMIFS(DATA!F:F,DATA!A:A,'DATA Champlan ARR'!A54,DATA!C:C,'DATA Champlan ARR'!B54,DATA!E:E,'DATA Champlan ARR'!D54)</f>
        <v>0</v>
      </c>
      <c r="F54" s="38">
        <f t="shared" si="0"/>
        <v>0</v>
      </c>
      <c r="G54" s="38" t="b">
        <f t="shared" si="1"/>
        <v>0</v>
      </c>
      <c r="H54" s="39">
        <f t="shared" si="3"/>
        <v>1.0000000000000002</v>
      </c>
    </row>
    <row r="55" spans="1:14" x14ac:dyDescent="0.25">
      <c r="A55" s="35" t="s">
        <v>19</v>
      </c>
      <c r="B55" s="44">
        <v>17</v>
      </c>
      <c r="C55" s="37" t="str">
        <f t="shared" si="2"/>
        <v>Champlan</v>
      </c>
      <c r="D55" s="27">
        <v>99</v>
      </c>
      <c r="E55" s="27">
        <f>SUMIFS(DATA!F:F,DATA!A:A,'DATA Champlan ARR'!A55,DATA!C:C,'DATA Champlan ARR'!B55,DATA!E:E,'DATA Champlan ARR'!D55)</f>
        <v>0</v>
      </c>
      <c r="F55" s="38">
        <f t="shared" si="0"/>
        <v>0</v>
      </c>
      <c r="G55" s="38" t="b">
        <f t="shared" si="1"/>
        <v>0</v>
      </c>
      <c r="H55" s="39">
        <f t="shared" si="3"/>
        <v>1.0000000000000002</v>
      </c>
    </row>
    <row r="56" spans="1:14" ht="15.75" thickBot="1" x14ac:dyDescent="0.3">
      <c r="A56" s="56" t="s">
        <v>19</v>
      </c>
      <c r="B56" s="57">
        <v>17</v>
      </c>
      <c r="C56" s="50" t="str">
        <f t="shared" si="2"/>
        <v>Champlan</v>
      </c>
      <c r="D56" s="51">
        <v>100</v>
      </c>
      <c r="E56" s="51">
        <f>SUMIFS(DATA!F:F,DATA!A:A,'DATA Champlan ARR'!A56,DATA!C:C,'DATA Champlan ARR'!B56,DATA!E:E,'DATA Champlan ARR'!D56)</f>
        <v>0</v>
      </c>
      <c r="F56" s="58">
        <f t="shared" si="0"/>
        <v>0</v>
      </c>
      <c r="G56" s="58" t="b">
        <f t="shared" si="1"/>
        <v>0</v>
      </c>
      <c r="H56" s="59">
        <f t="shared" si="3"/>
        <v>1.0000000000000002</v>
      </c>
    </row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</sheetData>
  <autoFilter ref="S7:X41"/>
  <mergeCells count="6">
    <mergeCell ref="A1:X1"/>
    <mergeCell ref="B2:H2"/>
    <mergeCell ref="B3:H3"/>
    <mergeCell ref="B4:H4"/>
    <mergeCell ref="S5:X5"/>
    <mergeCell ref="S6:X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DATA Champlan ARR</vt:lpstr>
    </vt:vector>
  </TitlesOfParts>
  <Company>Aéroports de Paris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BANSARD Arthur</dc:creator>
  <cp:lastModifiedBy>BANSARD Arthur</cp:lastModifiedBy>
  <dcterms:created xsi:type="dcterms:W3CDTF">2016-08-03T14:06:38Z</dcterms:created>
  <dcterms:modified xsi:type="dcterms:W3CDTF">2016-08-03T14:15:49Z</dcterms:modified>
</cp:coreProperties>
</file>