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0245" yWindow="-15" windowWidth="10155" windowHeight="8685" tabRatio="858"/>
  </bookViews>
  <sheets>
    <sheet name="BASE 2" sheetId="10" r:id="rId1"/>
    <sheet name="Feuil1" sheetId="11" r:id="rId2"/>
  </sheets>
  <calcPr calcId="125725"/>
</workbook>
</file>

<file path=xl/calcChain.xml><?xml version="1.0" encoding="utf-8"?>
<calcChain xmlns="http://schemas.openxmlformats.org/spreadsheetml/2006/main">
  <c r="BO42" i="10"/>
  <c r="BK42"/>
  <c r="BG42"/>
  <c r="BC42"/>
  <c r="BO40"/>
  <c r="BK40"/>
  <c r="BG40"/>
  <c r="BC40"/>
  <c r="AU40"/>
  <c r="BO38"/>
  <c r="BK38"/>
  <c r="BG38"/>
  <c r="BC38"/>
  <c r="AY38"/>
  <c r="AU38"/>
  <c r="AF45"/>
  <c r="AE45"/>
  <c r="AD45"/>
  <c r="AC45"/>
  <c r="AB45"/>
  <c r="AA45"/>
  <c r="Z45"/>
  <c r="Y45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BR34"/>
  <c r="BQ34"/>
  <c r="BP34"/>
  <c r="BO34"/>
  <c r="BN34"/>
  <c r="BM34"/>
  <c r="BL34"/>
  <c r="BK34"/>
  <c r="BJ34"/>
  <c r="BI34"/>
  <c r="BH34"/>
  <c r="BG34"/>
  <c r="BF34"/>
  <c r="BE34"/>
  <c r="BD34"/>
  <c r="BC34"/>
  <c r="BB34"/>
  <c r="BA34"/>
  <c r="AZ34"/>
  <c r="AY34"/>
  <c r="AX34"/>
  <c r="AW34"/>
  <c r="AV34"/>
  <c r="AU34"/>
  <c r="AT34"/>
  <c r="AS34"/>
  <c r="BR23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BR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AZ62"/>
  <c r="AV60"/>
  <c r="AV58"/>
  <c r="AV56"/>
  <c r="AV54"/>
  <c r="AV52"/>
  <c r="AV50"/>
  <c r="AV48"/>
  <c r="AV62"/>
  <c r="S50"/>
  <c r="BU34"/>
  <c r="BS33"/>
  <c r="BS32"/>
  <c r="BS31"/>
  <c r="BS30"/>
  <c r="BS29"/>
  <c r="BS28"/>
  <c r="BS27"/>
  <c r="BU23"/>
  <c r="BS22"/>
  <c r="BS21"/>
  <c r="BS20"/>
  <c r="BS19"/>
  <c r="BS18"/>
  <c r="BS17"/>
  <c r="BS16"/>
  <c r="BU12"/>
  <c r="BS11"/>
  <c r="BS10"/>
  <c r="BS9"/>
  <c r="BS8"/>
  <c r="BS7"/>
  <c r="BS6"/>
  <c r="BS5"/>
  <c r="AI45"/>
  <c r="AG44"/>
  <c r="AG43"/>
  <c r="AG42"/>
  <c r="AG41"/>
  <c r="AG40"/>
  <c r="AG45"/>
  <c r="AG39"/>
  <c r="AG38"/>
  <c r="AI34"/>
  <c r="AG33"/>
  <c r="AG32"/>
  <c r="AG31"/>
  <c r="AG34"/>
  <c r="AY40"/>
  <c r="AG30"/>
  <c r="AG29"/>
  <c r="AG28"/>
  <c r="AG27"/>
  <c r="AI23"/>
  <c r="AG22"/>
  <c r="AG21"/>
  <c r="AG20"/>
  <c r="AG19"/>
  <c r="AG18"/>
  <c r="AG17"/>
  <c r="AG16"/>
  <c r="AI12"/>
  <c r="AG11"/>
  <c r="AG10"/>
  <c r="AG9"/>
  <c r="AG8"/>
  <c r="AG7"/>
  <c r="AG6"/>
  <c r="AG5"/>
  <c r="A43"/>
  <c r="AM32"/>
  <c r="AM21"/>
  <c r="AM10"/>
  <c r="AM9"/>
  <c r="A33"/>
  <c r="A32"/>
  <c r="A31"/>
  <c r="A30"/>
  <c r="A29"/>
  <c r="A28"/>
  <c r="A27"/>
  <c r="A17"/>
  <c r="A21"/>
  <c r="A10"/>
  <c r="A11"/>
  <c r="AK1"/>
  <c r="BH45"/>
  <c r="BD1"/>
  <c r="G47"/>
  <c r="A44"/>
  <c r="A42"/>
  <c r="A41"/>
  <c r="A40"/>
  <c r="A39"/>
  <c r="A38"/>
  <c r="AM33"/>
  <c r="AM31"/>
  <c r="AM30"/>
  <c r="AM29"/>
  <c r="AM28"/>
  <c r="AM27"/>
  <c r="AM22"/>
  <c r="A22"/>
  <c r="AM20"/>
  <c r="A20"/>
  <c r="AM19"/>
  <c r="A19"/>
  <c r="AM18"/>
  <c r="A18"/>
  <c r="AM17"/>
  <c r="AM16"/>
  <c r="A16"/>
  <c r="AM11"/>
  <c r="A9"/>
  <c r="AM8"/>
  <c r="A8"/>
  <c r="AM7"/>
  <c r="A7"/>
  <c r="AM6"/>
  <c r="A6"/>
  <c r="AM5"/>
  <c r="A5"/>
  <c r="BJ1"/>
  <c r="AR58"/>
  <c r="BS23"/>
  <c r="BS34"/>
  <c r="AR60"/>
  <c r="BD60"/>
  <c r="BD58"/>
  <c r="BS12"/>
  <c r="AU42"/>
  <c r="AR52"/>
  <c r="BD52"/>
  <c r="AG23"/>
  <c r="AR48"/>
  <c r="BD48"/>
  <c r="S47"/>
  <c r="AE47"/>
  <c r="AR50"/>
  <c r="BD50"/>
  <c r="AG12"/>
  <c r="AQ40"/>
  <c r="AE50"/>
  <c r="AQ42"/>
  <c r="BG14"/>
  <c r="AQ38"/>
  <c r="BG3"/>
  <c r="BP3"/>
  <c r="BS38"/>
  <c r="BG25"/>
  <c r="BP25"/>
  <c r="U25"/>
  <c r="U36"/>
  <c r="AD36"/>
  <c r="U14"/>
  <c r="AD14"/>
  <c r="U3"/>
  <c r="AD3"/>
  <c r="BP14"/>
  <c r="AR54"/>
  <c r="BD54"/>
  <c r="AY42"/>
  <c r="BS40"/>
  <c r="BS42"/>
  <c r="AR56"/>
  <c r="AD25"/>
  <c r="BD56"/>
  <c r="AR62"/>
  <c r="BD62"/>
</calcChain>
</file>

<file path=xl/comments1.xml><?xml version="1.0" encoding="utf-8"?>
<comments xmlns="http://schemas.openxmlformats.org/spreadsheetml/2006/main">
  <authors>
    <author>VALERIE</author>
  </authors>
  <commentList>
    <comment ref="AR71" authorId="0">
      <text>
        <r>
          <rPr>
            <sz val="16"/>
            <color indexed="81"/>
            <rFont val="Tahoma"/>
            <family val="2"/>
          </rPr>
          <t>Je souhaite mettre par exemple dans la case lundi la premiere plage horaire et ensuite la seconde dans la case au dessous  en format heure minute pour 10h 10:00 et que cela se fasse automatiquement lorsque je remplie les cases du planning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<sst xmlns="http://schemas.openxmlformats.org/spreadsheetml/2006/main" count="208" uniqueCount="66">
  <si>
    <t xml:space="preserve">Objectif CA </t>
  </si>
  <si>
    <t>Jeudi</t>
  </si>
  <si>
    <t>Objectif CA</t>
  </si>
  <si>
    <t>NOMS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</si>
  <si>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</si>
  <si>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</si>
  <si>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</si>
  <si>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</si>
  <si>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</si>
  <si>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</si>
  <si>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</si>
  <si>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</si>
  <si>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</si>
  <si>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</si>
  <si>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</si>
  <si>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HEURES</t>
  </si>
  <si>
    <t>Vendredi</t>
  </si>
  <si>
    <t>Samedi</t>
  </si>
  <si>
    <t>DIMANCHE</t>
  </si>
  <si>
    <t>PRODUCTIVITES PREVUES JOUR/ JOUR</t>
  </si>
  <si>
    <t>LUNDI</t>
  </si>
  <si>
    <t>MARDI</t>
  </si>
  <si>
    <t>MERCREDI</t>
  </si>
  <si>
    <t>JEUDI</t>
  </si>
  <si>
    <t>VENDREDI</t>
  </si>
  <si>
    <t>SAMEDI</t>
  </si>
  <si>
    <t>TOTAL</t>
  </si>
  <si>
    <t>TOTAL DES HEURES POUR LA SEMAINE N°</t>
  </si>
  <si>
    <t>NOMBRE D'HEURES</t>
  </si>
  <si>
    <t>BASE</t>
  </si>
  <si>
    <t>HEURES SUP</t>
  </si>
  <si>
    <t>SIGNATURE</t>
  </si>
  <si>
    <t>DATE</t>
  </si>
  <si>
    <t>MAGASIN</t>
  </si>
  <si>
    <t>9H</t>
  </si>
  <si>
    <t>VD4</t>
  </si>
  <si>
    <t>VD5</t>
  </si>
  <si>
    <t>au</t>
  </si>
  <si>
    <t xml:space="preserve">PLANNING SEMAINE </t>
  </si>
  <si>
    <t>OBJ CA HEBDO</t>
  </si>
  <si>
    <t>H.conseillées</t>
  </si>
  <si>
    <t>H.réelles</t>
  </si>
  <si>
    <t>PROD HEBDO</t>
  </si>
  <si>
    <t>VD6</t>
  </si>
  <si>
    <t>H.ADM</t>
  </si>
  <si>
    <t>MAG</t>
  </si>
  <si>
    <t>ADM</t>
  </si>
  <si>
    <t>dépassement</t>
  </si>
  <si>
    <t>H.conseillés</t>
  </si>
  <si>
    <t>Prod</t>
  </si>
  <si>
    <t>Lundi</t>
  </si>
  <si>
    <t>Dimanche</t>
  </si>
  <si>
    <t>Mardi</t>
  </si>
  <si>
    <t>Mercredi</t>
  </si>
  <si>
    <t>HEBDO MAG</t>
  </si>
  <si>
    <t>H,BASE</t>
  </si>
  <si>
    <t>Repos Hebdomadaire</t>
  </si>
  <si>
    <t>CHLOE</t>
  </si>
  <si>
    <t>FELIX</t>
  </si>
  <si>
    <t>JOSUE</t>
  </si>
  <si>
    <t>LOIC</t>
  </si>
  <si>
    <t xml:space="preserve">DIMANCHE </t>
  </si>
  <si>
    <t>DM</t>
  </si>
  <si>
    <t>VD1</t>
  </si>
  <si>
    <t>VD2</t>
  </si>
  <si>
    <t>VD3</t>
  </si>
</sst>
</file>

<file path=xl/styles.xml><?xml version="1.0" encoding="utf-8"?>
<styleSheet xmlns="http://schemas.openxmlformats.org/spreadsheetml/2006/main">
  <numFmts count="4">
    <numFmt numFmtId="165" formatCode="0.0"/>
    <numFmt numFmtId="167" formatCode="dd/mm/yy"/>
    <numFmt numFmtId="168" formatCode="#,##0&quot; €&quot;;[Red]\-#,##0&quot; €&quot;"/>
    <numFmt numFmtId="181" formatCode="h:mm;@"/>
  </numFmts>
  <fonts count="32">
    <font>
      <sz val="10"/>
      <name val="Arial"/>
      <family val="2"/>
    </font>
    <font>
      <b/>
      <u/>
      <sz val="32"/>
      <color indexed="9"/>
      <name val="Century Gothic"/>
      <family val="2"/>
    </font>
    <font>
      <u/>
      <sz val="20"/>
      <name val="Century Gothic"/>
      <family val="2"/>
    </font>
    <font>
      <b/>
      <sz val="20"/>
      <color indexed="60"/>
      <name val="Century Gothic"/>
      <family val="2"/>
    </font>
    <font>
      <sz val="10"/>
      <name val="Century Gothic"/>
      <family val="2"/>
    </font>
    <font>
      <b/>
      <sz val="20"/>
      <name val="Century Gothic"/>
      <family val="2"/>
    </font>
    <font>
      <b/>
      <sz val="12"/>
      <name val="Century Gothic"/>
      <family val="2"/>
    </font>
    <font>
      <sz val="14"/>
      <name val="Century Gothic"/>
      <family val="2"/>
    </font>
    <font>
      <sz val="20"/>
      <name val="Century Gothic"/>
      <family val="2"/>
    </font>
    <font>
      <sz val="12"/>
      <name val="Century Gothic"/>
      <family val="2"/>
    </font>
    <font>
      <sz val="18"/>
      <name val="Century Gothic"/>
      <family val="2"/>
    </font>
    <font>
      <u/>
      <sz val="18"/>
      <name val="Century Gothic"/>
      <family val="2"/>
    </font>
    <font>
      <u/>
      <sz val="12"/>
      <name val="Century Gothic"/>
      <family val="2"/>
    </font>
    <font>
      <b/>
      <sz val="14"/>
      <name val="Century Gothic"/>
      <family val="2"/>
    </font>
    <font>
      <b/>
      <u/>
      <sz val="26"/>
      <color indexed="9"/>
      <name val="Century Gothic"/>
      <family val="2"/>
    </font>
    <font>
      <b/>
      <u/>
      <sz val="24"/>
      <color indexed="9"/>
      <name val="Century Gothic"/>
      <family val="2"/>
    </font>
    <font>
      <b/>
      <u/>
      <sz val="20"/>
      <color indexed="9"/>
      <name val="Century Gothic"/>
      <family val="2"/>
    </font>
    <font>
      <b/>
      <sz val="16"/>
      <name val="Century Gothic"/>
      <family val="2"/>
    </font>
    <font>
      <b/>
      <sz val="18"/>
      <name val="Century Gothic"/>
      <family val="2"/>
    </font>
    <font>
      <b/>
      <sz val="14"/>
      <color indexed="60"/>
      <name val="Century Gothic"/>
      <family val="2"/>
    </font>
    <font>
      <b/>
      <sz val="16"/>
      <color indexed="60"/>
      <name val="Century Gothic"/>
      <family val="2"/>
    </font>
    <font>
      <b/>
      <sz val="18"/>
      <color indexed="30"/>
      <name val="Century Gothic"/>
      <family val="2"/>
    </font>
    <font>
      <b/>
      <sz val="24"/>
      <name val="Century Gothic"/>
      <family val="2"/>
    </font>
    <font>
      <sz val="16"/>
      <name val="Arial"/>
      <family val="2"/>
    </font>
    <font>
      <b/>
      <sz val="16"/>
      <name val="Arial"/>
      <family val="2"/>
    </font>
    <font>
      <sz val="9"/>
      <color indexed="81"/>
      <name val="Tahoma"/>
      <family val="2"/>
    </font>
    <font>
      <sz val="16"/>
      <color indexed="81"/>
      <name val="Tahoma"/>
      <family val="2"/>
    </font>
    <font>
      <b/>
      <sz val="14"/>
      <color theme="0"/>
      <name val="Century Gothic"/>
      <family val="2"/>
    </font>
    <font>
      <b/>
      <sz val="16"/>
      <color rgb="FF0070C0"/>
      <name val="Century Gothic"/>
      <family val="2"/>
    </font>
    <font>
      <b/>
      <sz val="18"/>
      <color rgb="FF0070C0"/>
      <name val="Century Gothic"/>
      <family val="2"/>
    </font>
    <font>
      <b/>
      <sz val="14"/>
      <color rgb="FF0070C0"/>
      <name val="Century Gothic"/>
      <family val="2"/>
    </font>
    <font>
      <b/>
      <sz val="14"/>
      <color theme="4" tint="-0.249977111117893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indexed="23"/>
        <bgColor indexed="55"/>
      </patternFill>
    </fill>
    <fill>
      <patternFill patternType="solid">
        <fgColor indexed="22"/>
        <bgColor indexed="31"/>
      </patternFill>
    </fill>
    <fill>
      <patternFill patternType="solid">
        <fgColor rgb="FF99CC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8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 style="thin">
        <color indexed="64"/>
      </left>
      <right/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 style="thin">
        <color indexed="64"/>
      </left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8"/>
      </right>
      <top style="medium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/>
      <diagonal/>
    </border>
  </borders>
  <cellStyleXfs count="1">
    <xf numFmtId="0" fontId="0" fillId="0" borderId="0"/>
  </cellStyleXfs>
  <cellXfs count="299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/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3" fillId="0" borderId="0" xfId="0" applyFont="1" applyBorder="1" applyAlignment="1"/>
    <xf numFmtId="0" fontId="13" fillId="0" borderId="0" xfId="0" applyFont="1" applyBorder="1" applyAlignment="1">
      <alignment horizontal="center"/>
    </xf>
    <xf numFmtId="0" fontId="1" fillId="2" borderId="0" xfId="0" applyFont="1" applyFill="1" applyBorder="1" applyAlignment="1">
      <alignment vertical="center"/>
    </xf>
    <xf numFmtId="14" fontId="15" fillId="2" borderId="0" xfId="0" applyNumberFormat="1" applyFont="1" applyFill="1" applyBorder="1" applyAlignment="1">
      <alignment vertical="center"/>
    </xf>
    <xf numFmtId="16" fontId="15" fillId="2" borderId="0" xfId="0" applyNumberFormat="1" applyFont="1" applyFill="1" applyBorder="1" applyAlignment="1">
      <alignment vertical="center"/>
    </xf>
    <xf numFmtId="0" fontId="19" fillId="0" borderId="0" xfId="0" applyNumberFormat="1" applyFont="1" applyBorder="1" applyAlignment="1" applyProtection="1">
      <protection locked="0"/>
    </xf>
    <xf numFmtId="0" fontId="7" fillId="0" borderId="1" xfId="0" applyFont="1" applyBorder="1"/>
    <xf numFmtId="0" fontId="7" fillId="0" borderId="2" xfId="0" applyFont="1" applyBorder="1"/>
    <xf numFmtId="0" fontId="7" fillId="0" borderId="3" xfId="0" applyFont="1" applyBorder="1"/>
    <xf numFmtId="0" fontId="7" fillId="0" borderId="4" xfId="0" applyFont="1" applyBorder="1"/>
    <xf numFmtId="1" fontId="7" fillId="0" borderId="0" xfId="0" applyNumberFormat="1" applyFont="1" applyFill="1" applyBorder="1" applyProtection="1">
      <protection locked="0"/>
    </xf>
    <xf numFmtId="1" fontId="13" fillId="0" borderId="5" xfId="0" applyNumberFormat="1" applyFont="1" applyFill="1" applyBorder="1" applyProtection="1">
      <protection locked="0"/>
    </xf>
    <xf numFmtId="1" fontId="7" fillId="0" borderId="6" xfId="0" applyNumberFormat="1" applyFont="1" applyFill="1" applyBorder="1" applyProtection="1">
      <protection locked="0"/>
    </xf>
    <xf numFmtId="1" fontId="13" fillId="0" borderId="7" xfId="0" applyNumberFormat="1" applyFont="1" applyFill="1" applyBorder="1" applyProtection="1">
      <protection locked="0"/>
    </xf>
    <xf numFmtId="1" fontId="7" fillId="0" borderId="5" xfId="0" applyNumberFormat="1" applyFont="1" applyFill="1" applyBorder="1" applyProtection="1">
      <protection locked="0"/>
    </xf>
    <xf numFmtId="1" fontId="7" fillId="0" borderId="7" xfId="0" applyNumberFormat="1" applyFont="1" applyFill="1" applyBorder="1" applyProtection="1">
      <protection locked="0"/>
    </xf>
    <xf numFmtId="0" fontId="17" fillId="0" borderId="0" xfId="0" applyFont="1" applyBorder="1" applyAlignment="1">
      <alignment horizontal="center"/>
    </xf>
    <xf numFmtId="1" fontId="27" fillId="3" borderId="6" xfId="0" applyNumberFormat="1" applyFont="1" applyFill="1" applyBorder="1"/>
    <xf numFmtId="0" fontId="27" fillId="3" borderId="6" xfId="0" applyFont="1" applyFill="1" applyBorder="1"/>
    <xf numFmtId="1" fontId="7" fillId="0" borderId="0" xfId="0" applyNumberFormat="1" applyFont="1" applyBorder="1" applyProtection="1">
      <protection locked="0"/>
    </xf>
    <xf numFmtId="1" fontId="7" fillId="0" borderId="0" xfId="0" applyNumberFormat="1" applyFont="1" applyBorder="1" applyAlignment="1" applyProtection="1">
      <protection locked="0"/>
    </xf>
    <xf numFmtId="0" fontId="6" fillId="0" borderId="0" xfId="0" applyFont="1" applyBorder="1" applyAlignment="1"/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7" fillId="0" borderId="0" xfId="0" applyFont="1" applyBorder="1" applyAlignment="1"/>
    <xf numFmtId="168" fontId="3" fillId="0" borderId="0" xfId="0" applyNumberFormat="1" applyFont="1" applyBorder="1" applyAlignment="1">
      <alignment vertical="center"/>
    </xf>
    <xf numFmtId="0" fontId="9" fillId="0" borderId="0" xfId="0" applyFont="1" applyBorder="1" applyAlignment="1"/>
    <xf numFmtId="0" fontId="22" fillId="0" borderId="0" xfId="0" applyFont="1" applyBorder="1" applyAlignment="1">
      <alignment vertical="center"/>
    </xf>
    <xf numFmtId="0" fontId="22" fillId="0" borderId="0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31" fillId="0" borderId="0" xfId="0" applyFont="1" applyAlignment="1">
      <alignment horizontal="center"/>
    </xf>
    <xf numFmtId="0" fontId="17" fillId="0" borderId="0" xfId="0" applyFont="1" applyBorder="1" applyAlignment="1">
      <alignment horizontal="center"/>
    </xf>
    <xf numFmtId="0" fontId="13" fillId="0" borderId="118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3" fillId="0" borderId="75" xfId="0" applyFont="1" applyBorder="1" applyAlignment="1">
      <alignment horizontal="center" vertical="center"/>
    </xf>
    <xf numFmtId="0" fontId="3" fillId="0" borderId="11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96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96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88" xfId="0" applyFont="1" applyBorder="1" applyAlignment="1">
      <alignment horizontal="center" vertical="center"/>
    </xf>
    <xf numFmtId="0" fontId="5" fillId="0" borderId="89" xfId="0" applyFont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5" fillId="0" borderId="88" xfId="0" applyFont="1" applyFill="1" applyBorder="1" applyAlignment="1">
      <alignment horizontal="center" vertical="center"/>
    </xf>
    <xf numFmtId="0" fontId="5" fillId="0" borderId="89" xfId="0" applyFont="1" applyFill="1" applyBorder="1" applyAlignment="1">
      <alignment horizontal="center" vertical="center"/>
    </xf>
    <xf numFmtId="0" fontId="13" fillId="0" borderId="57" xfId="0" applyFont="1" applyBorder="1" applyAlignment="1">
      <alignment horizontal="center" vertical="center"/>
    </xf>
    <xf numFmtId="0" fontId="13" fillId="0" borderId="69" xfId="0" applyFont="1" applyBorder="1" applyAlignment="1">
      <alignment horizontal="center" vertical="center"/>
    </xf>
    <xf numFmtId="0" fontId="13" fillId="0" borderId="70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8" fontId="20" fillId="0" borderId="71" xfId="0" applyNumberFormat="1" applyFont="1" applyBorder="1" applyAlignment="1">
      <alignment horizontal="center" vertical="center"/>
    </xf>
    <xf numFmtId="168" fontId="20" fillId="0" borderId="72" xfId="0" applyNumberFormat="1" applyFont="1" applyBorder="1" applyAlignment="1">
      <alignment horizontal="center" vertical="center"/>
    </xf>
    <xf numFmtId="168" fontId="20" fillId="0" borderId="73" xfId="0" applyNumberFormat="1" applyFont="1" applyBorder="1" applyAlignment="1">
      <alignment horizontal="center" vertical="center"/>
    </xf>
    <xf numFmtId="168" fontId="20" fillId="0" borderId="74" xfId="0" applyNumberFormat="1" applyFont="1" applyBorder="1" applyAlignment="1">
      <alignment horizontal="center" vertical="center"/>
    </xf>
    <xf numFmtId="168" fontId="20" fillId="0" borderId="75" xfId="0" applyNumberFormat="1" applyFont="1" applyBorder="1" applyAlignment="1">
      <alignment horizontal="center" vertical="center"/>
    </xf>
    <xf numFmtId="168" fontId="20" fillId="0" borderId="76" xfId="0" applyNumberFormat="1" applyFont="1" applyBorder="1" applyAlignment="1">
      <alignment horizontal="center" vertical="center"/>
    </xf>
    <xf numFmtId="0" fontId="30" fillId="0" borderId="105" xfId="0" applyFont="1" applyBorder="1" applyAlignment="1">
      <alignment horizontal="center" vertical="center"/>
    </xf>
    <xf numFmtId="2" fontId="17" fillId="0" borderId="12" xfId="0" applyNumberFormat="1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2" fontId="13" fillId="0" borderId="24" xfId="0" applyNumberFormat="1" applyFont="1" applyBorder="1" applyAlignment="1">
      <alignment horizontal="center" vertical="center"/>
    </xf>
    <xf numFmtId="2" fontId="13" fillId="0" borderId="25" xfId="0" applyNumberFormat="1" applyFont="1" applyBorder="1" applyAlignment="1">
      <alignment horizontal="center" vertical="center"/>
    </xf>
    <xf numFmtId="2" fontId="13" fillId="0" borderId="46" xfId="0" applyNumberFormat="1" applyFont="1" applyBorder="1" applyAlignment="1">
      <alignment horizontal="center" vertical="center"/>
    </xf>
    <xf numFmtId="2" fontId="13" fillId="0" borderId="102" xfId="0" applyNumberFormat="1" applyFont="1" applyBorder="1" applyAlignment="1">
      <alignment horizontal="center" vertical="center"/>
    </xf>
    <xf numFmtId="2" fontId="13" fillId="0" borderId="32" xfId="0" applyNumberFormat="1" applyFont="1" applyBorder="1" applyAlignment="1">
      <alignment horizontal="center" vertical="center"/>
    </xf>
    <xf numFmtId="2" fontId="13" fillId="0" borderId="103" xfId="0" applyNumberFormat="1" applyFont="1" applyBorder="1" applyAlignment="1">
      <alignment horizontal="center" vertical="center"/>
    </xf>
    <xf numFmtId="0" fontId="7" fillId="0" borderId="105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68" xfId="0" applyFont="1" applyBorder="1" applyAlignment="1">
      <alignment horizontal="center" vertical="center"/>
    </xf>
    <xf numFmtId="0" fontId="10" fillId="0" borderId="77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80" xfId="0" applyFont="1" applyBorder="1" applyAlignment="1">
      <alignment horizontal="center" vertical="center"/>
    </xf>
    <xf numFmtId="167" fontId="10" fillId="0" borderId="45" xfId="0" applyNumberFormat="1" applyFont="1" applyBorder="1" applyAlignment="1">
      <alignment horizontal="center" vertical="center"/>
    </xf>
    <xf numFmtId="167" fontId="10" fillId="0" borderId="25" xfId="0" applyNumberFormat="1" applyFont="1" applyBorder="1" applyAlignment="1">
      <alignment horizontal="center" vertical="center"/>
    </xf>
    <xf numFmtId="167" fontId="10" fillId="0" borderId="68" xfId="0" applyNumberFormat="1" applyFont="1" applyBorder="1" applyAlignment="1">
      <alignment horizontal="center" vertical="center"/>
    </xf>
    <xf numFmtId="167" fontId="10" fillId="0" borderId="77" xfId="0" applyNumberFormat="1" applyFont="1" applyBorder="1" applyAlignment="1">
      <alignment horizontal="center" vertical="center"/>
    </xf>
    <xf numFmtId="167" fontId="10" fillId="0" borderId="32" xfId="0" applyNumberFormat="1" applyFont="1" applyBorder="1" applyAlignment="1">
      <alignment horizontal="center" vertical="center"/>
    </xf>
    <xf numFmtId="167" fontId="10" fillId="0" borderId="80" xfId="0" applyNumberFormat="1" applyFont="1" applyBorder="1" applyAlignment="1">
      <alignment horizontal="center" vertical="center"/>
    </xf>
    <xf numFmtId="165" fontId="30" fillId="0" borderId="105" xfId="0" applyNumberFormat="1" applyFont="1" applyBorder="1" applyAlignment="1">
      <alignment horizontal="center" vertical="center"/>
    </xf>
    <xf numFmtId="2" fontId="13" fillId="0" borderId="105" xfId="0" applyNumberFormat="1" applyFont="1" applyBorder="1" applyAlignment="1">
      <alignment horizontal="center" vertical="center"/>
    </xf>
    <xf numFmtId="0" fontId="10" fillId="0" borderId="57" xfId="0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29" fillId="0" borderId="78" xfId="0" applyFont="1" applyBorder="1" applyAlignment="1">
      <alignment horizontal="center" vertical="center"/>
    </xf>
    <xf numFmtId="0" fontId="29" fillId="0" borderId="86" xfId="0" applyFont="1" applyBorder="1" applyAlignment="1">
      <alignment horizontal="center" vertical="center"/>
    </xf>
    <xf numFmtId="167" fontId="10" fillId="0" borderId="83" xfId="0" applyNumberFormat="1" applyFont="1" applyBorder="1" applyAlignment="1">
      <alignment horizontal="center" vertical="center"/>
    </xf>
    <xf numFmtId="167" fontId="10" fillId="0" borderId="85" xfId="0" applyNumberFormat="1" applyFont="1" applyBorder="1" applyAlignment="1">
      <alignment horizontal="center" vertical="center"/>
    </xf>
    <xf numFmtId="0" fontId="20" fillId="0" borderId="36" xfId="0" applyNumberFormat="1" applyFont="1" applyBorder="1" applyAlignment="1" applyProtection="1">
      <alignment horizontal="center" vertical="center"/>
      <protection locked="0"/>
    </xf>
    <xf numFmtId="0" fontId="20" fillId="0" borderId="81" xfId="0" applyNumberFormat="1" applyFont="1" applyBorder="1" applyAlignment="1" applyProtection="1">
      <alignment horizontal="center" vertical="center"/>
      <protection locked="0"/>
    </xf>
    <xf numFmtId="0" fontId="20" fillId="0" borderId="82" xfId="0" applyNumberFormat="1" applyFont="1" applyBorder="1" applyAlignment="1" applyProtection="1">
      <alignment horizontal="center" vertical="center"/>
      <protection locked="0"/>
    </xf>
    <xf numFmtId="0" fontId="20" fillId="0" borderId="12" xfId="0" applyNumberFormat="1" applyFont="1" applyBorder="1" applyAlignment="1" applyProtection="1">
      <alignment horizontal="center"/>
      <protection locked="0"/>
    </xf>
    <xf numFmtId="0" fontId="20" fillId="0" borderId="11" xfId="0" applyNumberFormat="1" applyFont="1" applyBorder="1" applyAlignment="1" applyProtection="1">
      <alignment horizontal="center"/>
      <protection locked="0"/>
    </xf>
    <xf numFmtId="0" fontId="20" fillId="0" borderId="13" xfId="0" applyNumberFormat="1" applyFont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 vertical="center"/>
    </xf>
    <xf numFmtId="0" fontId="6" fillId="0" borderId="107" xfId="0" applyFont="1" applyBorder="1" applyAlignment="1">
      <alignment horizontal="center" vertical="center"/>
    </xf>
    <xf numFmtId="0" fontId="6" fillId="0" borderId="10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/>
    </xf>
    <xf numFmtId="0" fontId="5" fillId="11" borderId="26" xfId="0" applyFont="1" applyFill="1" applyBorder="1" applyAlignment="1">
      <alignment horizontal="center" vertical="center"/>
    </xf>
    <xf numFmtId="0" fontId="5" fillId="11" borderId="88" xfId="0" applyFont="1" applyFill="1" applyBorder="1" applyAlignment="1">
      <alignment horizontal="center" vertical="center"/>
    </xf>
    <xf numFmtId="0" fontId="5" fillId="11" borderId="89" xfId="0" applyFont="1" applyFill="1" applyBorder="1" applyAlignment="1">
      <alignment horizontal="center" vertical="center"/>
    </xf>
    <xf numFmtId="0" fontId="5" fillId="0" borderId="97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0" fontId="13" fillId="0" borderId="12" xfId="0" applyNumberFormat="1" applyFont="1" applyBorder="1" applyAlignment="1" applyProtection="1">
      <alignment horizontal="center"/>
      <protection locked="0"/>
    </xf>
    <xf numFmtId="0" fontId="13" fillId="0" borderId="11" xfId="0" applyNumberFormat="1" applyFont="1" applyBorder="1" applyAlignment="1" applyProtection="1">
      <alignment horizontal="center"/>
      <protection locked="0"/>
    </xf>
    <xf numFmtId="0" fontId="13" fillId="0" borderId="13" xfId="0" applyNumberFormat="1" applyFont="1" applyBorder="1" applyAlignment="1" applyProtection="1">
      <alignment horizontal="center"/>
      <protection locked="0"/>
    </xf>
    <xf numFmtId="0" fontId="1" fillId="2" borderId="0" xfId="0" applyFont="1" applyFill="1" applyBorder="1" applyAlignment="1">
      <alignment horizontal="center" vertical="center"/>
    </xf>
    <xf numFmtId="16" fontId="16" fillId="2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75" xfId="0" applyFont="1" applyBorder="1" applyAlignment="1">
      <alignment horizontal="left" vertical="center"/>
    </xf>
    <xf numFmtId="0" fontId="3" fillId="0" borderId="117" xfId="0" applyFont="1" applyBorder="1" applyAlignment="1">
      <alignment horizontal="left" vertical="center"/>
    </xf>
    <xf numFmtId="0" fontId="3" fillId="0" borderId="0" xfId="0" applyFont="1" applyBorder="1" applyAlignment="1">
      <alignment horizontal="center"/>
    </xf>
    <xf numFmtId="0" fontId="15" fillId="2" borderId="0" xfId="0" applyNumberFormat="1" applyFont="1" applyFill="1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>
      <alignment horizontal="right" vertical="center"/>
    </xf>
    <xf numFmtId="0" fontId="15" fillId="2" borderId="0" xfId="0" applyFont="1" applyFill="1" applyBorder="1" applyAlignment="1" applyProtection="1">
      <alignment horizontal="center" vertical="center"/>
      <protection locked="0"/>
    </xf>
    <xf numFmtId="0" fontId="17" fillId="0" borderId="24" xfId="0" applyFont="1" applyBorder="1" applyAlignment="1">
      <alignment horizontal="center"/>
    </xf>
    <xf numFmtId="0" fontId="17" fillId="0" borderId="25" xfId="0" applyFont="1" applyBorder="1" applyAlignment="1">
      <alignment horizontal="center"/>
    </xf>
    <xf numFmtId="0" fontId="6" fillId="0" borderId="45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2" fontId="28" fillId="0" borderId="36" xfId="0" applyNumberFormat="1" applyFont="1" applyBorder="1" applyAlignment="1">
      <alignment horizontal="center" vertical="center"/>
    </xf>
    <xf numFmtId="0" fontId="28" fillId="0" borderId="81" xfId="0" applyFont="1" applyBorder="1" applyAlignment="1">
      <alignment horizontal="center" vertical="center"/>
    </xf>
    <xf numFmtId="0" fontId="28" fillId="0" borderId="116" xfId="0" applyFont="1" applyBorder="1" applyAlignment="1">
      <alignment horizontal="center" vertical="center"/>
    </xf>
    <xf numFmtId="0" fontId="7" fillId="0" borderId="75" xfId="0" applyFont="1" applyBorder="1" applyAlignment="1">
      <alignment horizontal="center"/>
    </xf>
    <xf numFmtId="0" fontId="6" fillId="0" borderId="47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5" fillId="0" borderId="52" xfId="0" applyFont="1" applyFill="1" applyBorder="1" applyAlignment="1">
      <alignment horizontal="center" vertical="center"/>
    </xf>
    <xf numFmtId="0" fontId="5" fillId="0" borderId="114" xfId="0" applyFont="1" applyFill="1" applyBorder="1" applyAlignment="1">
      <alignment horizontal="center" vertical="center"/>
    </xf>
    <xf numFmtId="0" fontId="5" fillId="0" borderId="115" xfId="0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 vertical="center"/>
    </xf>
    <xf numFmtId="0" fontId="5" fillId="0" borderId="102" xfId="0" applyFont="1" applyFill="1" applyBorder="1" applyAlignment="1">
      <alignment horizontal="center" vertical="center"/>
    </xf>
    <xf numFmtId="0" fontId="5" fillId="0" borderId="106" xfId="0" applyFont="1" applyFill="1" applyBorder="1" applyAlignment="1">
      <alignment horizontal="center" vertical="center"/>
    </xf>
    <xf numFmtId="0" fontId="5" fillId="0" borderId="28" xfId="0" applyFont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8" fillId="3" borderId="99" xfId="0" applyFont="1" applyFill="1" applyBorder="1" applyAlignment="1">
      <alignment horizontal="center" vertical="center"/>
    </xf>
    <xf numFmtId="0" fontId="8" fillId="3" borderId="100" xfId="0" applyFont="1" applyFill="1" applyBorder="1" applyAlignment="1">
      <alignment horizontal="center" vertical="center"/>
    </xf>
    <xf numFmtId="0" fontId="8" fillId="3" borderId="101" xfId="0" applyFont="1" applyFill="1" applyBorder="1" applyAlignment="1">
      <alignment horizontal="center" vertical="center"/>
    </xf>
    <xf numFmtId="0" fontId="5" fillId="3" borderId="43" xfId="0" applyFont="1" applyFill="1" applyBorder="1" applyAlignment="1">
      <alignment horizontal="center" vertical="center"/>
    </xf>
    <xf numFmtId="0" fontId="5" fillId="3" borderId="44" xfId="0" applyFont="1" applyFill="1" applyBorder="1" applyAlignment="1">
      <alignment horizontal="center" vertical="center"/>
    </xf>
    <xf numFmtId="165" fontId="5" fillId="3" borderId="41" xfId="0" applyNumberFormat="1" applyFont="1" applyFill="1" applyBorder="1" applyAlignment="1">
      <alignment horizontal="center" vertical="center"/>
    </xf>
    <xf numFmtId="165" fontId="5" fillId="3" borderId="42" xfId="0" applyNumberFormat="1" applyFont="1" applyFill="1" applyBorder="1" applyAlignment="1">
      <alignment horizontal="center" vertical="center"/>
    </xf>
    <xf numFmtId="0" fontId="5" fillId="11" borderId="52" xfId="0" applyFont="1" applyFill="1" applyBorder="1" applyAlignment="1">
      <alignment horizontal="center" vertical="center"/>
    </xf>
    <xf numFmtId="0" fontId="5" fillId="11" borderId="114" xfId="0" applyFont="1" applyFill="1" applyBorder="1" applyAlignment="1">
      <alignment horizontal="center" vertical="center"/>
    </xf>
    <xf numFmtId="0" fontId="5" fillId="11" borderId="115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112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113" xfId="0" applyFont="1" applyBorder="1" applyAlignment="1">
      <alignment horizontal="center" vertical="center"/>
    </xf>
    <xf numFmtId="0" fontId="8" fillId="3" borderId="109" xfId="0" applyFont="1" applyFill="1" applyBorder="1" applyAlignment="1">
      <alignment horizontal="center" vertical="center"/>
    </xf>
    <xf numFmtId="0" fontId="8" fillId="3" borderId="110" xfId="0" applyFont="1" applyFill="1" applyBorder="1" applyAlignment="1">
      <alignment horizontal="center" vertical="center"/>
    </xf>
    <xf numFmtId="0" fontId="8" fillId="3" borderId="111" xfId="0" applyFont="1" applyFill="1" applyBorder="1" applyAlignment="1">
      <alignment horizontal="center" vertical="center"/>
    </xf>
    <xf numFmtId="2" fontId="28" fillId="0" borderId="12" xfId="0" applyNumberFormat="1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8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46" xfId="0" applyFont="1" applyBorder="1" applyAlignment="1">
      <alignment horizontal="center" vertical="center"/>
    </xf>
    <xf numFmtId="0" fontId="13" fillId="0" borderId="102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103" xfId="0" applyFont="1" applyBorder="1" applyAlignment="1">
      <alignment horizontal="center" vertical="center"/>
    </xf>
    <xf numFmtId="165" fontId="30" fillId="0" borderId="104" xfId="0" applyNumberFormat="1" applyFont="1" applyBorder="1" applyAlignment="1">
      <alignment horizontal="center" vertical="center"/>
    </xf>
    <xf numFmtId="0" fontId="30" fillId="0" borderId="104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50" xfId="0" applyFont="1" applyBorder="1" applyAlignment="1" applyProtection="1">
      <alignment horizontal="center" vertical="center"/>
      <protection locked="0"/>
    </xf>
    <xf numFmtId="0" fontId="5" fillId="0" borderId="51" xfId="0" applyFont="1" applyBorder="1" applyAlignment="1" applyProtection="1">
      <alignment horizontal="center" vertical="center"/>
      <protection locked="0"/>
    </xf>
    <xf numFmtId="0" fontId="30" fillId="0" borderId="104" xfId="0" applyNumberFormat="1" applyFont="1" applyBorder="1" applyAlignment="1">
      <alignment horizontal="center" vertical="center"/>
    </xf>
    <xf numFmtId="0" fontId="9" fillId="0" borderId="0" xfId="0" applyFont="1" applyBorder="1" applyAlignment="1"/>
    <xf numFmtId="0" fontId="7" fillId="0" borderId="92" xfId="0" applyFont="1" applyBorder="1" applyAlignment="1">
      <alignment horizontal="center" vertical="center"/>
    </xf>
    <xf numFmtId="0" fontId="7" fillId="0" borderId="93" xfId="0" applyFont="1" applyBorder="1" applyAlignment="1">
      <alignment horizontal="center" vertical="center"/>
    </xf>
    <xf numFmtId="0" fontId="7" fillId="0" borderId="94" xfId="0" applyFont="1" applyBorder="1" applyAlignment="1">
      <alignment horizontal="center" vertical="center"/>
    </xf>
    <xf numFmtId="0" fontId="7" fillId="0" borderId="95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167" fontId="10" fillId="0" borderId="87" xfId="0" applyNumberFormat="1" applyFont="1" applyBorder="1" applyAlignment="1">
      <alignment horizontal="center" vertical="center"/>
    </xf>
    <xf numFmtId="0" fontId="21" fillId="0" borderId="59" xfId="0" applyFont="1" applyBorder="1" applyAlignment="1">
      <alignment horizontal="center" vertical="center"/>
    </xf>
    <xf numFmtId="0" fontId="21" fillId="0" borderId="60" xfId="0" applyFont="1" applyBorder="1" applyAlignment="1">
      <alignment horizontal="center" vertical="center"/>
    </xf>
    <xf numFmtId="0" fontId="21" fillId="0" borderId="90" xfId="0" applyFont="1" applyBorder="1" applyAlignment="1">
      <alignment horizontal="center" vertical="center"/>
    </xf>
    <xf numFmtId="0" fontId="21" fillId="0" borderId="39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40" xfId="0" applyFont="1" applyBorder="1" applyAlignment="1">
      <alignment horizontal="center" vertical="center"/>
    </xf>
    <xf numFmtId="0" fontId="18" fillId="0" borderId="84" xfId="0" applyFont="1" applyBorder="1" applyAlignment="1" applyProtection="1">
      <alignment horizontal="center" vertical="center"/>
      <protection locked="0"/>
    </xf>
    <xf numFmtId="0" fontId="18" fillId="0" borderId="85" xfId="0" applyFont="1" applyBorder="1" applyAlignment="1" applyProtection="1">
      <alignment horizontal="center" vertical="center"/>
      <protection locked="0"/>
    </xf>
    <xf numFmtId="0" fontId="18" fillId="0" borderId="91" xfId="0" applyFont="1" applyBorder="1" applyAlignment="1" applyProtection="1">
      <alignment horizontal="center" vertical="center"/>
      <protection locked="0"/>
    </xf>
    <xf numFmtId="0" fontId="18" fillId="0" borderId="87" xfId="0" applyFont="1" applyBorder="1" applyAlignment="1" applyProtection="1">
      <alignment horizontal="center" vertical="center"/>
      <protection locked="0"/>
    </xf>
    <xf numFmtId="0" fontId="20" fillId="0" borderId="71" xfId="0" applyNumberFormat="1" applyFont="1" applyBorder="1" applyAlignment="1">
      <alignment horizontal="center" vertical="center"/>
    </xf>
    <xf numFmtId="0" fontId="20" fillId="0" borderId="72" xfId="0" applyNumberFormat="1" applyFont="1" applyBorder="1" applyAlignment="1">
      <alignment horizontal="center" vertical="center"/>
    </xf>
    <xf numFmtId="0" fontId="20" fillId="0" borderId="73" xfId="0" applyNumberFormat="1" applyFont="1" applyBorder="1" applyAlignment="1">
      <alignment horizontal="center" vertical="center"/>
    </xf>
    <xf numFmtId="0" fontId="20" fillId="0" borderId="74" xfId="0" applyNumberFormat="1" applyFont="1" applyBorder="1" applyAlignment="1">
      <alignment horizontal="center" vertical="center"/>
    </xf>
    <xf numFmtId="0" fontId="20" fillId="0" borderId="75" xfId="0" applyNumberFormat="1" applyFont="1" applyBorder="1" applyAlignment="1">
      <alignment horizontal="center" vertical="center"/>
    </xf>
    <xf numFmtId="0" fontId="20" fillId="0" borderId="76" xfId="0" applyNumberFormat="1" applyFont="1" applyBorder="1" applyAlignment="1">
      <alignment horizontal="center" vertical="center"/>
    </xf>
    <xf numFmtId="0" fontId="18" fillId="6" borderId="0" xfId="0" applyFont="1" applyFill="1" applyBorder="1" applyAlignment="1" applyProtection="1">
      <alignment horizontal="center" vertical="center"/>
      <protection locked="0"/>
    </xf>
    <xf numFmtId="0" fontId="18" fillId="6" borderId="17" xfId="0" applyFont="1" applyFill="1" applyBorder="1" applyAlignment="1" applyProtection="1">
      <alignment horizontal="center" vertical="center"/>
      <protection locked="0"/>
    </xf>
    <xf numFmtId="167" fontId="10" fillId="0" borderId="65" xfId="0" applyNumberFormat="1" applyFont="1" applyBorder="1" applyAlignment="1">
      <alignment horizontal="center" vertical="center"/>
    </xf>
    <xf numFmtId="2" fontId="17" fillId="0" borderId="36" xfId="0" applyNumberFormat="1" applyFont="1" applyBorder="1" applyAlignment="1">
      <alignment horizontal="center" vertical="center"/>
    </xf>
    <xf numFmtId="0" fontId="17" fillId="0" borderId="81" xfId="0" applyFont="1" applyBorder="1" applyAlignment="1">
      <alignment horizontal="center" vertical="center"/>
    </xf>
    <xf numFmtId="0" fontId="17" fillId="0" borderId="82" xfId="0" applyFont="1" applyBorder="1" applyAlignment="1">
      <alignment horizontal="center" vertical="center"/>
    </xf>
    <xf numFmtId="0" fontId="18" fillId="0" borderId="80" xfId="0" applyFont="1" applyBorder="1" applyAlignment="1" applyProtection="1">
      <alignment horizontal="center" vertical="center"/>
      <protection locked="0"/>
    </xf>
    <xf numFmtId="0" fontId="18" fillId="0" borderId="83" xfId="0" applyFont="1" applyBorder="1" applyAlignment="1" applyProtection="1">
      <alignment horizontal="center" vertical="center"/>
      <protection locked="0"/>
    </xf>
    <xf numFmtId="0" fontId="5" fillId="0" borderId="3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10" fillId="0" borderId="78" xfId="0" applyFont="1" applyBorder="1" applyAlignment="1">
      <alignment horizontal="center" vertical="center"/>
    </xf>
    <xf numFmtId="0" fontId="10" fillId="0" borderId="86" xfId="0" applyFont="1" applyBorder="1" applyAlignment="1">
      <alignment horizontal="center" vertical="center"/>
    </xf>
    <xf numFmtId="0" fontId="18" fillId="0" borderId="79" xfId="0" applyFont="1" applyBorder="1" applyAlignment="1" applyProtection="1">
      <alignment horizontal="center" vertical="center"/>
      <protection locked="0"/>
    </xf>
    <xf numFmtId="0" fontId="18" fillId="0" borderId="65" xfId="0" applyFont="1" applyBorder="1" applyAlignment="1" applyProtection="1">
      <alignment horizontal="center" vertical="center"/>
      <protection locked="0"/>
    </xf>
    <xf numFmtId="0" fontId="29" fillId="0" borderId="45" xfId="0" applyFont="1" applyBorder="1" applyAlignment="1">
      <alignment horizontal="center" vertical="center"/>
    </xf>
    <xf numFmtId="0" fontId="29" fillId="0" borderId="25" xfId="0" applyFont="1" applyBorder="1" applyAlignment="1">
      <alignment horizontal="center" vertical="center"/>
    </xf>
    <xf numFmtId="0" fontId="29" fillId="0" borderId="68" xfId="0" applyFont="1" applyBorder="1" applyAlignment="1">
      <alignment horizontal="center" vertical="center"/>
    </xf>
    <xf numFmtId="0" fontId="29" fillId="0" borderId="77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center"/>
    </xf>
    <xf numFmtId="0" fontId="29" fillId="0" borderId="80" xfId="0" applyFont="1" applyBorder="1" applyAlignment="1">
      <alignment horizontal="center" vertical="center"/>
    </xf>
    <xf numFmtId="0" fontId="18" fillId="0" borderId="25" xfId="0" applyFont="1" applyBorder="1" applyAlignment="1" applyProtection="1">
      <alignment horizontal="center" vertical="center"/>
      <protection locked="0"/>
    </xf>
    <xf numFmtId="0" fontId="18" fillId="0" borderId="68" xfId="0" applyFont="1" applyBorder="1" applyAlignment="1" applyProtection="1">
      <alignment horizontal="center" vertical="center"/>
      <protection locked="0"/>
    </xf>
    <xf numFmtId="0" fontId="18" fillId="0" borderId="32" xfId="0" applyFont="1" applyBorder="1" applyAlignment="1" applyProtection="1">
      <alignment horizontal="center" vertical="center"/>
      <protection locked="0"/>
    </xf>
    <xf numFmtId="0" fontId="18" fillId="0" borderId="58" xfId="0" applyFont="1" applyBorder="1" applyAlignment="1" applyProtection="1">
      <alignment horizontal="center" vertical="center"/>
      <protection locked="0"/>
    </xf>
    <xf numFmtId="0" fontId="18" fillId="7" borderId="0" xfId="0" applyFont="1" applyFill="1" applyBorder="1" applyAlignment="1" applyProtection="1">
      <alignment horizontal="center" vertical="center"/>
      <protection locked="0"/>
    </xf>
    <xf numFmtId="0" fontId="18" fillId="7" borderId="17" xfId="0" applyFont="1" applyFill="1" applyBorder="1" applyAlignment="1" applyProtection="1">
      <alignment horizontal="center" vertical="center"/>
      <protection locked="0"/>
    </xf>
    <xf numFmtId="0" fontId="18" fillId="8" borderId="0" xfId="0" applyFont="1" applyFill="1" applyBorder="1" applyAlignment="1" applyProtection="1">
      <alignment horizontal="center" vertical="center"/>
      <protection locked="0"/>
    </xf>
    <xf numFmtId="0" fontId="18" fillId="8" borderId="17" xfId="0" applyFont="1" applyFill="1" applyBorder="1" applyAlignment="1" applyProtection="1">
      <alignment horizontal="center" vertical="center"/>
      <protection locked="0"/>
    </xf>
    <xf numFmtId="0" fontId="18" fillId="9" borderId="0" xfId="0" applyFont="1" applyFill="1" applyBorder="1" applyAlignment="1" applyProtection="1">
      <alignment horizontal="center" vertical="center"/>
      <protection locked="0"/>
    </xf>
    <xf numFmtId="0" fontId="18" fillId="9" borderId="17" xfId="0" applyFont="1" applyFill="1" applyBorder="1" applyAlignment="1" applyProtection="1">
      <alignment horizontal="center" vertical="center"/>
      <protection locked="0"/>
    </xf>
    <xf numFmtId="0" fontId="18" fillId="0" borderId="0" xfId="0" applyFont="1" applyBorder="1" applyAlignment="1">
      <alignment horizontal="center" vertical="center"/>
    </xf>
    <xf numFmtId="0" fontId="21" fillId="0" borderId="34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0" fontId="21" fillId="0" borderId="67" xfId="0" applyFont="1" applyBorder="1" applyAlignment="1">
      <alignment horizontal="center" vertical="center"/>
    </xf>
    <xf numFmtId="0" fontId="29" fillId="0" borderId="64" xfId="0" applyFont="1" applyBorder="1" applyAlignment="1">
      <alignment horizontal="center" vertical="center"/>
    </xf>
    <xf numFmtId="0" fontId="10" fillId="0" borderId="64" xfId="0" applyFont="1" applyBorder="1" applyAlignment="1">
      <alignment horizontal="center" vertical="center"/>
    </xf>
    <xf numFmtId="167" fontId="10" fillId="0" borderId="58" xfId="0" applyNumberFormat="1" applyFont="1" applyBorder="1" applyAlignment="1">
      <alignment horizontal="center" vertical="center"/>
    </xf>
    <xf numFmtId="0" fontId="18" fillId="0" borderId="37" xfId="0" applyFont="1" applyBorder="1" applyAlignment="1">
      <alignment horizontal="center" vertical="center"/>
    </xf>
    <xf numFmtId="0" fontId="18" fillId="0" borderId="38" xfId="0" applyFont="1" applyBorder="1" applyAlignment="1">
      <alignment horizontal="center" vertical="center"/>
    </xf>
    <xf numFmtId="0" fontId="29" fillId="0" borderId="66" xfId="0" applyFont="1" applyBorder="1" applyAlignment="1">
      <alignment horizontal="center" vertical="center"/>
    </xf>
    <xf numFmtId="0" fontId="10" fillId="0" borderId="66" xfId="0" applyFont="1" applyBorder="1" applyAlignment="1">
      <alignment horizontal="center" vertical="center"/>
    </xf>
    <xf numFmtId="167" fontId="10" fillId="0" borderId="38" xfId="0" applyNumberFormat="1" applyFont="1" applyBorder="1" applyAlignment="1">
      <alignment horizontal="center" vertical="center"/>
    </xf>
    <xf numFmtId="0" fontId="18" fillId="4" borderId="0" xfId="0" applyFont="1" applyFill="1" applyBorder="1" applyAlignment="1" applyProtection="1">
      <alignment horizontal="center" vertical="center"/>
      <protection locked="0"/>
    </xf>
    <xf numFmtId="0" fontId="18" fillId="4" borderId="17" xfId="0" applyFont="1" applyFill="1" applyBorder="1" applyAlignment="1" applyProtection="1">
      <alignment horizontal="center" vertical="center"/>
      <protection locked="0"/>
    </xf>
    <xf numFmtId="0" fontId="21" fillId="0" borderId="19" xfId="0" applyFont="1" applyBorder="1" applyAlignment="1">
      <alignment horizontal="center" vertical="center"/>
    </xf>
    <xf numFmtId="0" fontId="21" fillId="0" borderId="61" xfId="0" applyFont="1" applyBorder="1" applyAlignment="1">
      <alignment horizontal="center" vertical="center"/>
    </xf>
    <xf numFmtId="0" fontId="21" fillId="0" borderId="62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1" fillId="0" borderId="63" xfId="0" applyFont="1" applyBorder="1" applyAlignment="1">
      <alignment horizontal="center" vertical="center"/>
    </xf>
    <xf numFmtId="0" fontId="21" fillId="0" borderId="15" xfId="0" applyFont="1" applyBorder="1" applyAlignment="1">
      <alignment horizontal="center" vertical="center"/>
    </xf>
    <xf numFmtId="0" fontId="18" fillId="10" borderId="0" xfId="0" applyFont="1" applyFill="1" applyBorder="1" applyAlignment="1" applyProtection="1">
      <alignment horizontal="center" vertical="center"/>
      <protection locked="0"/>
    </xf>
    <xf numFmtId="0" fontId="18" fillId="10" borderId="17" xfId="0" applyFont="1" applyFill="1" applyBorder="1" applyAlignment="1" applyProtection="1">
      <alignment horizontal="center" vertical="center"/>
      <protection locked="0"/>
    </xf>
    <xf numFmtId="0" fontId="5" fillId="0" borderId="52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5" fillId="0" borderId="26" xfId="0" applyNumberFormat="1" applyFont="1" applyBorder="1" applyAlignment="1">
      <alignment horizontal="center" vertical="center"/>
    </xf>
    <xf numFmtId="0" fontId="5" fillId="0" borderId="27" xfId="0" applyNumberFormat="1" applyFont="1" applyBorder="1" applyAlignment="1">
      <alignment horizontal="center" vertical="center"/>
    </xf>
    <xf numFmtId="0" fontId="5" fillId="0" borderId="54" xfId="0" applyFont="1" applyBorder="1" applyAlignment="1" applyProtection="1">
      <alignment horizontal="center" vertical="center"/>
      <protection locked="0"/>
    </xf>
    <xf numFmtId="0" fontId="5" fillId="0" borderId="55" xfId="0" applyFont="1" applyBorder="1" applyAlignment="1" applyProtection="1">
      <alignment horizontal="center" vertical="center"/>
      <protection locked="0"/>
    </xf>
    <xf numFmtId="0" fontId="18" fillId="0" borderId="5" xfId="0" applyFont="1" applyBorder="1" applyAlignment="1">
      <alignment horizontal="center" vertical="center"/>
    </xf>
    <xf numFmtId="0" fontId="18" fillId="5" borderId="0" xfId="0" applyFont="1" applyFill="1" applyBorder="1" applyAlignment="1" applyProtection="1">
      <alignment horizontal="center" vertical="center"/>
      <protection locked="0"/>
    </xf>
    <xf numFmtId="0" fontId="18" fillId="5" borderId="17" xfId="0" applyFont="1" applyFill="1" applyBorder="1" applyAlignment="1" applyProtection="1">
      <alignment horizontal="center" vertical="center"/>
      <protection locked="0"/>
    </xf>
    <xf numFmtId="0" fontId="28" fillId="0" borderId="0" xfId="0" applyFont="1" applyBorder="1" applyAlignment="1">
      <alignment horizontal="center"/>
    </xf>
    <xf numFmtId="0" fontId="21" fillId="0" borderId="33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4" xfId="0" applyFont="1" applyBorder="1" applyAlignment="1">
      <alignment horizontal="center" vertical="center"/>
    </xf>
    <xf numFmtId="0" fontId="21" fillId="0" borderId="36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7" fillId="0" borderId="57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0" xfId="0" applyFont="1" applyBorder="1" applyAlignment="1" applyProtection="1">
      <alignment horizontal="left" vertical="center"/>
      <protection locked="0"/>
    </xf>
    <xf numFmtId="0" fontId="6" fillId="0" borderId="32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7" fillId="0" borderId="19" xfId="0" applyFont="1" applyBorder="1" applyAlignment="1" applyProtection="1">
      <alignment horizontal="center"/>
      <protection locked="0"/>
    </xf>
    <xf numFmtId="0" fontId="17" fillId="0" borderId="20" xfId="0" applyFont="1" applyBorder="1" applyAlignment="1" applyProtection="1">
      <alignment horizontal="center"/>
      <protection locked="0"/>
    </xf>
    <xf numFmtId="0" fontId="17" fillId="0" borderId="21" xfId="0" applyFont="1" applyBorder="1" applyAlignment="1" applyProtection="1">
      <alignment horizontal="center"/>
      <protection locked="0"/>
    </xf>
    <xf numFmtId="0" fontId="17" fillId="0" borderId="22" xfId="0" applyFont="1" applyBorder="1" applyAlignment="1">
      <alignment horizontal="center"/>
    </xf>
    <xf numFmtId="0" fontId="17" fillId="0" borderId="23" xfId="0" applyFont="1" applyBorder="1" applyAlignment="1">
      <alignment horizontal="center"/>
    </xf>
    <xf numFmtId="0" fontId="20" fillId="0" borderId="19" xfId="0" applyNumberFormat="1" applyFont="1" applyBorder="1" applyAlignment="1" applyProtection="1">
      <alignment horizontal="center"/>
      <protection locked="0"/>
    </xf>
    <xf numFmtId="0" fontId="20" fillId="0" borderId="20" xfId="0" applyNumberFormat="1" applyFont="1" applyBorder="1" applyAlignment="1" applyProtection="1">
      <alignment horizontal="center"/>
      <protection locked="0"/>
    </xf>
    <xf numFmtId="0" fontId="20" fillId="0" borderId="21" xfId="0" applyNumberFormat="1" applyFont="1" applyBorder="1" applyAlignment="1" applyProtection="1">
      <alignment horizontal="center"/>
      <protection locked="0"/>
    </xf>
    <xf numFmtId="181" fontId="23" fillId="0" borderId="12" xfId="0" applyNumberFormat="1" applyFont="1" applyBorder="1" applyAlignment="1">
      <alignment horizontal="center"/>
    </xf>
    <xf numFmtId="181" fontId="23" fillId="0" borderId="11" xfId="0" applyNumberFormat="1" applyFont="1" applyBorder="1" applyAlignment="1">
      <alignment horizontal="center"/>
    </xf>
    <xf numFmtId="181" fontId="23" fillId="0" borderId="13" xfId="0" applyNumberFormat="1" applyFont="1" applyBorder="1" applyAlignment="1">
      <alignment horizontal="center"/>
    </xf>
    <xf numFmtId="181" fontId="23" fillId="0" borderId="14" xfId="0" applyNumberFormat="1" applyFont="1" applyBorder="1" applyAlignment="1">
      <alignment horizontal="center"/>
    </xf>
    <xf numFmtId="181" fontId="23" fillId="0" borderId="15" xfId="0" applyNumberFormat="1" applyFont="1" applyBorder="1" applyAlignment="1">
      <alignment horizontal="center"/>
    </xf>
    <xf numFmtId="181" fontId="23" fillId="0" borderId="16" xfId="0" applyNumberFormat="1" applyFont="1" applyBorder="1" applyAlignment="1">
      <alignment horizontal="center"/>
    </xf>
    <xf numFmtId="0" fontId="24" fillId="0" borderId="12" xfId="0" applyFont="1" applyBorder="1" applyAlignment="1">
      <alignment horizontal="center" vertical="center"/>
    </xf>
    <xf numFmtId="0" fontId="24" fillId="0" borderId="11" xfId="0" applyFont="1" applyBorder="1" applyAlignment="1">
      <alignment horizontal="center" vertical="center"/>
    </xf>
    <xf numFmtId="0" fontId="24" fillId="0" borderId="13" xfId="0" applyFont="1" applyBorder="1" applyAlignment="1">
      <alignment horizontal="center" vertical="center"/>
    </xf>
    <xf numFmtId="0" fontId="24" fillId="0" borderId="14" xfId="0" applyFont="1" applyBorder="1" applyAlignment="1">
      <alignment horizontal="center" vertical="center"/>
    </xf>
    <xf numFmtId="0" fontId="24" fillId="0" borderId="15" xfId="0" applyFont="1" applyBorder="1" applyAlignment="1">
      <alignment horizontal="center" vertical="center"/>
    </xf>
    <xf numFmtId="0" fontId="24" fillId="0" borderId="16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9">
    <dxf>
      <font>
        <color rgb="FFFF0000"/>
      </font>
      <fill>
        <patternFill patternType="none">
          <bgColor indexed="65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DD0806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C84"/>
  <sheetViews>
    <sheetView showZeros="0" tabSelected="1" topLeftCell="A48" zoomScale="50" zoomScaleNormal="50" workbookViewId="0">
      <selection activeCell="AR71" sqref="AR71:BW84"/>
    </sheetView>
  </sheetViews>
  <sheetFormatPr baseColWidth="10" defaultRowHeight="14.1" customHeight="1"/>
  <cols>
    <col min="1" max="77" width="4.28515625" style="2" customWidth="1"/>
    <col min="78" max="87" width="2.7109375" style="2" customWidth="1"/>
    <col min="88" max="16384" width="11.42578125" style="2"/>
  </cols>
  <sheetData>
    <row r="1" spans="1:74" ht="30" customHeight="1">
      <c r="A1" s="122" t="s">
        <v>38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7"/>
      <c r="AK1" s="123">
        <f>WEEKNUM(AR1,1)</f>
        <v>31</v>
      </c>
      <c r="AL1" s="123"/>
      <c r="AM1" s="7"/>
      <c r="AN1" s="7"/>
      <c r="AO1" s="7"/>
      <c r="AP1" s="7"/>
      <c r="AQ1" s="9"/>
      <c r="AR1" s="117">
        <v>214</v>
      </c>
      <c r="AS1" s="117"/>
      <c r="AT1" s="117"/>
      <c r="AU1" s="117"/>
      <c r="AV1" s="8"/>
      <c r="AW1" s="121">
        <v>2016</v>
      </c>
      <c r="AX1" s="121"/>
      <c r="AY1" s="121"/>
      <c r="AZ1" s="7"/>
      <c r="BA1" s="116" t="s">
        <v>37</v>
      </c>
      <c r="BB1" s="116"/>
      <c r="BC1" s="7"/>
      <c r="BD1" s="117">
        <f>AR1+7</f>
        <v>221</v>
      </c>
      <c r="BE1" s="117"/>
      <c r="BF1" s="117"/>
      <c r="BG1" s="117"/>
      <c r="BH1" s="117"/>
      <c r="BI1" s="8"/>
      <c r="BJ1" s="121">
        <f>AW1</f>
        <v>2016</v>
      </c>
      <c r="BK1" s="121"/>
      <c r="BL1" s="121"/>
      <c r="BM1" s="7"/>
      <c r="BN1" s="7"/>
      <c r="BO1" s="7"/>
      <c r="BP1" s="7"/>
      <c r="BQ1" s="7"/>
      <c r="BR1" s="7"/>
      <c r="BS1" s="7"/>
      <c r="BT1" s="7"/>
      <c r="BU1" s="7"/>
      <c r="BV1" s="7"/>
    </row>
    <row r="2" spans="1:74" ht="12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74" ht="20.100000000000001" customHeight="1" thickBot="1">
      <c r="A3" s="118" t="s">
        <v>50</v>
      </c>
      <c r="B3" s="118"/>
      <c r="C3" s="118"/>
      <c r="D3" s="118"/>
      <c r="E3" s="118"/>
      <c r="F3" s="119"/>
      <c r="G3" s="124" t="s">
        <v>0</v>
      </c>
      <c r="H3" s="125"/>
      <c r="I3" s="125"/>
      <c r="J3" s="125"/>
      <c r="K3" s="125"/>
      <c r="L3" s="97">
        <v>2123</v>
      </c>
      <c r="M3" s="98"/>
      <c r="N3" s="99"/>
      <c r="O3" s="10"/>
      <c r="P3" s="113" t="s">
        <v>40</v>
      </c>
      <c r="Q3" s="114"/>
      <c r="R3" s="114"/>
      <c r="S3" s="114"/>
      <c r="T3" s="115"/>
      <c r="U3" s="204">
        <f>AQ38</f>
        <v>13.618987399981606</v>
      </c>
      <c r="V3" s="205"/>
      <c r="W3" s="206"/>
      <c r="Y3" s="113" t="s">
        <v>47</v>
      </c>
      <c r="Z3" s="114"/>
      <c r="AA3" s="114"/>
      <c r="AB3" s="114"/>
      <c r="AC3" s="115"/>
      <c r="AD3" s="129">
        <f>AG12-U3</f>
        <v>-0.61898739998160579</v>
      </c>
      <c r="AE3" s="130"/>
      <c r="AF3" s="131"/>
      <c r="AG3" s="126" t="s">
        <v>15</v>
      </c>
      <c r="AH3" s="127"/>
      <c r="AI3" s="127"/>
      <c r="AJ3" s="128"/>
      <c r="AK3" s="39"/>
      <c r="AL3" s="39"/>
      <c r="AM3" s="42" t="s">
        <v>16</v>
      </c>
      <c r="AN3" s="42"/>
      <c r="AO3" s="42"/>
      <c r="AP3" s="42"/>
      <c r="AQ3" s="42"/>
      <c r="AR3" s="43"/>
      <c r="AS3" s="276" t="s">
        <v>2</v>
      </c>
      <c r="AT3" s="277"/>
      <c r="AU3" s="277"/>
      <c r="AV3" s="277"/>
      <c r="AW3" s="277"/>
      <c r="AX3" s="278">
        <v>1673</v>
      </c>
      <c r="AY3" s="279"/>
      <c r="AZ3" s="280"/>
      <c r="BA3" s="10"/>
      <c r="BB3" s="113" t="s">
        <v>40</v>
      </c>
      <c r="BC3" s="114"/>
      <c r="BD3" s="114"/>
      <c r="BE3" s="114"/>
      <c r="BF3" s="115"/>
      <c r="BG3" s="65">
        <f>AU38</f>
        <v>16.832888807136943</v>
      </c>
      <c r="BH3" s="66"/>
      <c r="BI3" s="67"/>
      <c r="BK3" s="113" t="s">
        <v>47</v>
      </c>
      <c r="BL3" s="114"/>
      <c r="BM3" s="114"/>
      <c r="BN3" s="114"/>
      <c r="BO3" s="115"/>
      <c r="BP3" s="162">
        <f>BS12-BG3</f>
        <v>-6.8328888071369427</v>
      </c>
      <c r="BQ3" s="163"/>
      <c r="BR3" s="164"/>
      <c r="BS3" s="126" t="s">
        <v>15</v>
      </c>
      <c r="BT3" s="127"/>
      <c r="BU3" s="127"/>
      <c r="BV3" s="128"/>
    </row>
    <row r="4" spans="1:74" ht="20.100000000000001" customHeight="1" thickBot="1">
      <c r="A4" s="103" t="s">
        <v>3</v>
      </c>
      <c r="B4" s="104"/>
      <c r="C4" s="104"/>
      <c r="D4" s="104"/>
      <c r="E4" s="104"/>
      <c r="F4" s="105"/>
      <c r="G4" s="11"/>
      <c r="H4" s="106" t="s">
        <v>34</v>
      </c>
      <c r="I4" s="106"/>
      <c r="J4" s="106" t="s">
        <v>4</v>
      </c>
      <c r="K4" s="106"/>
      <c r="L4" s="106" t="s">
        <v>5</v>
      </c>
      <c r="M4" s="106"/>
      <c r="N4" s="106" t="s">
        <v>6</v>
      </c>
      <c r="O4" s="106"/>
      <c r="P4" s="106" t="s">
        <v>7</v>
      </c>
      <c r="Q4" s="106"/>
      <c r="R4" s="106" t="s">
        <v>8</v>
      </c>
      <c r="S4" s="106"/>
      <c r="T4" s="106" t="s">
        <v>9</v>
      </c>
      <c r="U4" s="106"/>
      <c r="V4" s="106" t="s">
        <v>10</v>
      </c>
      <c r="W4" s="106"/>
      <c r="X4" s="106" t="s">
        <v>11</v>
      </c>
      <c r="Y4" s="106"/>
      <c r="Z4" s="106" t="s">
        <v>12</v>
      </c>
      <c r="AA4" s="106"/>
      <c r="AB4" s="106" t="s">
        <v>13</v>
      </c>
      <c r="AC4" s="106"/>
      <c r="AD4" s="106" t="s">
        <v>14</v>
      </c>
      <c r="AE4" s="106"/>
      <c r="AF4" s="12"/>
      <c r="AG4" s="133" t="s">
        <v>45</v>
      </c>
      <c r="AH4" s="134"/>
      <c r="AI4" s="135" t="s">
        <v>46</v>
      </c>
      <c r="AJ4" s="136"/>
      <c r="AM4" s="103" t="s">
        <v>3</v>
      </c>
      <c r="AN4" s="104"/>
      <c r="AO4" s="104"/>
      <c r="AP4" s="104"/>
      <c r="AQ4" s="104"/>
      <c r="AR4" s="105"/>
      <c r="AS4" s="14"/>
      <c r="AT4" s="106" t="s">
        <v>34</v>
      </c>
      <c r="AU4" s="106"/>
      <c r="AV4" s="106" t="s">
        <v>4</v>
      </c>
      <c r="AW4" s="106"/>
      <c r="AX4" s="132" t="s">
        <v>5</v>
      </c>
      <c r="AY4" s="132"/>
      <c r="AZ4" s="132" t="s">
        <v>6</v>
      </c>
      <c r="BA4" s="106"/>
      <c r="BB4" s="106" t="s">
        <v>7</v>
      </c>
      <c r="BC4" s="106"/>
      <c r="BD4" s="106" t="s">
        <v>8</v>
      </c>
      <c r="BE4" s="106"/>
      <c r="BF4" s="106" t="s">
        <v>9</v>
      </c>
      <c r="BG4" s="106"/>
      <c r="BH4" s="106" t="s">
        <v>10</v>
      </c>
      <c r="BI4" s="106"/>
      <c r="BJ4" s="106" t="s">
        <v>11</v>
      </c>
      <c r="BK4" s="106"/>
      <c r="BL4" s="106" t="s">
        <v>12</v>
      </c>
      <c r="BM4" s="106"/>
      <c r="BN4" s="106" t="s">
        <v>13</v>
      </c>
      <c r="BO4" s="106"/>
      <c r="BP4" s="106" t="s">
        <v>14</v>
      </c>
      <c r="BQ4" s="106"/>
      <c r="BR4" s="13"/>
      <c r="BS4" s="134" t="s">
        <v>45</v>
      </c>
      <c r="BT4" s="134"/>
      <c r="BU4" s="135" t="s">
        <v>46</v>
      </c>
      <c r="BV4" s="136"/>
    </row>
    <row r="5" spans="1:74" ht="20.100000000000001" customHeight="1">
      <c r="A5" s="137" t="str">
        <f>AK48</f>
        <v>DM</v>
      </c>
      <c r="B5" s="138"/>
      <c r="C5" s="138"/>
      <c r="D5" s="138"/>
      <c r="E5" s="138"/>
      <c r="F5" s="139"/>
      <c r="G5" s="15"/>
      <c r="H5" s="15"/>
      <c r="I5" s="15"/>
      <c r="J5" s="15"/>
      <c r="K5" s="15"/>
      <c r="L5" s="15"/>
      <c r="M5" s="15"/>
      <c r="N5" s="15"/>
      <c r="O5" s="15"/>
      <c r="P5" s="15">
        <v>1</v>
      </c>
      <c r="Q5" s="15">
        <v>1</v>
      </c>
      <c r="R5" s="15">
        <v>1</v>
      </c>
      <c r="S5" s="15">
        <v>1</v>
      </c>
      <c r="T5" s="15">
        <v>1</v>
      </c>
      <c r="U5" s="15">
        <v>1</v>
      </c>
      <c r="V5" s="15"/>
      <c r="W5" s="15"/>
      <c r="X5" s="15">
        <v>1</v>
      </c>
      <c r="Y5" s="15">
        <v>1</v>
      </c>
      <c r="Z5" s="15">
        <v>1</v>
      </c>
      <c r="AA5" s="15">
        <v>1</v>
      </c>
      <c r="AB5" s="15">
        <v>1</v>
      </c>
      <c r="AC5" s="15">
        <v>1</v>
      </c>
      <c r="AD5" s="15">
        <v>1</v>
      </c>
      <c r="AE5" s="15"/>
      <c r="AF5" s="15"/>
      <c r="AG5" s="253">
        <f>SUM(G5:AF5)/2-AI5</f>
        <v>6.5</v>
      </c>
      <c r="AH5" s="254"/>
      <c r="AI5" s="257"/>
      <c r="AJ5" s="258"/>
      <c r="AM5" s="140" t="str">
        <f>AK48</f>
        <v>DM</v>
      </c>
      <c r="AN5" s="141"/>
      <c r="AO5" s="141"/>
      <c r="AP5" s="141"/>
      <c r="AQ5" s="141"/>
      <c r="AR5" s="142"/>
      <c r="AS5" s="15"/>
      <c r="AT5" s="15"/>
      <c r="AU5" s="15"/>
      <c r="AV5" s="15">
        <v>1</v>
      </c>
      <c r="AW5" s="15">
        <v>1</v>
      </c>
      <c r="AX5" s="15">
        <v>1</v>
      </c>
      <c r="AY5" s="15">
        <v>1</v>
      </c>
      <c r="AZ5" s="15">
        <v>1</v>
      </c>
      <c r="BA5" s="15">
        <v>1</v>
      </c>
      <c r="BB5" s="15">
        <v>1</v>
      </c>
      <c r="BC5" s="15">
        <v>1</v>
      </c>
      <c r="BD5" s="15">
        <v>1</v>
      </c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9"/>
      <c r="BS5" s="253">
        <f>SUM(AS5:BR5)/2-BU5</f>
        <v>0</v>
      </c>
      <c r="BT5" s="254"/>
      <c r="BU5" s="257">
        <v>4.5</v>
      </c>
      <c r="BV5" s="258"/>
    </row>
    <row r="6" spans="1:74" ht="20.100000000000001" customHeight="1">
      <c r="A6" s="107" t="str">
        <f>AK50</f>
        <v>VD1</v>
      </c>
      <c r="B6" s="108"/>
      <c r="C6" s="108"/>
      <c r="D6" s="108"/>
      <c r="E6" s="108"/>
      <c r="F6" s="109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48">
        <f t="shared" ref="AG6:AG11" si="0">SUM(G6:AF6)/2-AI6</f>
        <v>0</v>
      </c>
      <c r="AH6" s="155"/>
      <c r="AI6" s="143"/>
      <c r="AJ6" s="144"/>
      <c r="AM6" s="51" t="str">
        <f>AK50</f>
        <v>VD1</v>
      </c>
      <c r="AN6" s="52"/>
      <c r="AO6" s="52"/>
      <c r="AP6" s="52"/>
      <c r="AQ6" s="52"/>
      <c r="AR6" s="53"/>
      <c r="AS6" s="15"/>
      <c r="AT6" s="15">
        <v>1</v>
      </c>
      <c r="AU6" s="15">
        <v>1</v>
      </c>
      <c r="AV6" s="15">
        <v>1</v>
      </c>
      <c r="AW6" s="15">
        <v>1</v>
      </c>
      <c r="AX6" s="15">
        <v>1</v>
      </c>
      <c r="AY6" s="15">
        <v>1</v>
      </c>
      <c r="AZ6" s="15">
        <v>1</v>
      </c>
      <c r="BA6" s="15">
        <v>1</v>
      </c>
      <c r="BB6" s="15">
        <v>1</v>
      </c>
      <c r="BC6" s="15">
        <v>1</v>
      </c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9"/>
      <c r="BS6" s="48">
        <f t="shared" ref="BS6:BS11" si="1">SUM(AS6:BR6)/2-BU6</f>
        <v>5</v>
      </c>
      <c r="BT6" s="155"/>
      <c r="BU6" s="143"/>
      <c r="BV6" s="144"/>
    </row>
    <row r="7" spans="1:74" ht="20.100000000000001" customHeight="1">
      <c r="A7" s="51" t="str">
        <f>AK52</f>
        <v>VD2</v>
      </c>
      <c r="B7" s="52"/>
      <c r="C7" s="52"/>
      <c r="D7" s="52"/>
      <c r="E7" s="52"/>
      <c r="F7" s="53"/>
      <c r="G7" s="15"/>
      <c r="H7" s="15"/>
      <c r="I7" s="15"/>
      <c r="J7" s="15"/>
      <c r="K7" s="15"/>
      <c r="L7" s="15"/>
      <c r="M7" s="15"/>
      <c r="N7" s="15"/>
      <c r="O7" s="15"/>
      <c r="P7" s="15"/>
      <c r="Q7" s="15">
        <v>1</v>
      </c>
      <c r="R7" s="15">
        <v>1</v>
      </c>
      <c r="S7" s="15">
        <v>1</v>
      </c>
      <c r="T7" s="15">
        <v>1</v>
      </c>
      <c r="U7" s="15">
        <v>1</v>
      </c>
      <c r="V7" s="15">
        <v>1</v>
      </c>
      <c r="W7" s="15">
        <v>1</v>
      </c>
      <c r="X7" s="15"/>
      <c r="Y7" s="15"/>
      <c r="Z7" s="15">
        <v>1</v>
      </c>
      <c r="AA7" s="15">
        <v>1</v>
      </c>
      <c r="AB7" s="15">
        <v>1</v>
      </c>
      <c r="AC7" s="15">
        <v>1</v>
      </c>
      <c r="AD7" s="15">
        <v>1</v>
      </c>
      <c r="AE7" s="15">
        <v>1</v>
      </c>
      <c r="AF7" s="15"/>
      <c r="AG7" s="255">
        <f t="shared" si="0"/>
        <v>6.5</v>
      </c>
      <c r="AH7" s="256"/>
      <c r="AI7" s="143"/>
      <c r="AJ7" s="144"/>
      <c r="AM7" s="51" t="str">
        <f>AK52</f>
        <v>VD2</v>
      </c>
      <c r="AN7" s="52"/>
      <c r="AO7" s="52"/>
      <c r="AP7" s="52"/>
      <c r="AQ7" s="52"/>
      <c r="AR7" s="53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9"/>
      <c r="BS7" s="255">
        <f t="shared" si="1"/>
        <v>0</v>
      </c>
      <c r="BT7" s="256"/>
      <c r="BU7" s="143"/>
      <c r="BV7" s="144"/>
    </row>
    <row r="8" spans="1:74" ht="20.100000000000001" customHeight="1">
      <c r="A8" s="107" t="str">
        <f>AK54</f>
        <v>VD3</v>
      </c>
      <c r="B8" s="108"/>
      <c r="C8" s="108"/>
      <c r="D8" s="108"/>
      <c r="E8" s="108"/>
      <c r="F8" s="109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48">
        <f t="shared" si="0"/>
        <v>0</v>
      </c>
      <c r="AH8" s="155"/>
      <c r="AI8" s="143"/>
      <c r="AJ8" s="144"/>
      <c r="AM8" s="48" t="str">
        <f>AK54</f>
        <v>VD3</v>
      </c>
      <c r="AN8" s="49"/>
      <c r="AO8" s="49"/>
      <c r="AP8" s="49"/>
      <c r="AQ8" s="49"/>
      <c r="AR8" s="50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>
        <v>1</v>
      </c>
      <c r="BI8" s="15">
        <v>1</v>
      </c>
      <c r="BJ8" s="15">
        <v>1</v>
      </c>
      <c r="BK8" s="15">
        <v>1</v>
      </c>
      <c r="BL8" s="15">
        <v>1</v>
      </c>
      <c r="BM8" s="15">
        <v>1</v>
      </c>
      <c r="BN8" s="15">
        <v>1</v>
      </c>
      <c r="BO8" s="15">
        <v>1</v>
      </c>
      <c r="BP8" s="15">
        <v>1</v>
      </c>
      <c r="BQ8" s="15">
        <v>1</v>
      </c>
      <c r="BR8" s="19"/>
      <c r="BS8" s="48">
        <f t="shared" si="1"/>
        <v>5</v>
      </c>
      <c r="BT8" s="155"/>
      <c r="BU8" s="143"/>
      <c r="BV8" s="144"/>
    </row>
    <row r="9" spans="1:74" ht="20.100000000000001" customHeight="1">
      <c r="A9" s="48" t="str">
        <f>AK56</f>
        <v>VD4</v>
      </c>
      <c r="B9" s="49"/>
      <c r="C9" s="49"/>
      <c r="D9" s="49"/>
      <c r="E9" s="49"/>
      <c r="F9" s="50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48">
        <f t="shared" si="0"/>
        <v>0</v>
      </c>
      <c r="AH9" s="155"/>
      <c r="AI9" s="143"/>
      <c r="AJ9" s="144"/>
      <c r="AM9" s="48" t="str">
        <f>AK56</f>
        <v>VD4</v>
      </c>
      <c r="AN9" s="49"/>
      <c r="AO9" s="49"/>
      <c r="AP9" s="49"/>
      <c r="AQ9" s="49"/>
      <c r="AR9" s="50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9"/>
      <c r="BS9" s="48">
        <f t="shared" si="1"/>
        <v>0</v>
      </c>
      <c r="BT9" s="155"/>
      <c r="BU9" s="143"/>
      <c r="BV9" s="144"/>
    </row>
    <row r="10" spans="1:74" ht="20.100000000000001" customHeight="1">
      <c r="A10" s="51" t="str">
        <f>AK58</f>
        <v>VD5</v>
      </c>
      <c r="B10" s="52"/>
      <c r="C10" s="52"/>
      <c r="D10" s="52"/>
      <c r="E10" s="52"/>
      <c r="F10" s="53"/>
      <c r="G10" s="24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4"/>
      <c r="AG10" s="48">
        <f t="shared" si="0"/>
        <v>0</v>
      </c>
      <c r="AH10" s="155"/>
      <c r="AI10" s="143"/>
      <c r="AJ10" s="144"/>
      <c r="AM10" s="48" t="str">
        <f>AK58</f>
        <v>VD5</v>
      </c>
      <c r="AN10" s="49"/>
      <c r="AO10" s="49"/>
      <c r="AP10" s="49"/>
      <c r="AQ10" s="49"/>
      <c r="AR10" s="50"/>
      <c r="AS10" s="24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4"/>
      <c r="BS10" s="48">
        <f t="shared" si="1"/>
        <v>0</v>
      </c>
      <c r="BT10" s="155"/>
      <c r="BU10" s="143"/>
      <c r="BV10" s="144"/>
    </row>
    <row r="11" spans="1:74" ht="20.100000000000001" customHeight="1" thickBot="1">
      <c r="A11" s="110" t="str">
        <f>AK60</f>
        <v>VD6</v>
      </c>
      <c r="B11" s="111"/>
      <c r="C11" s="111"/>
      <c r="D11" s="111"/>
      <c r="E11" s="111"/>
      <c r="F11" s="112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209">
        <f t="shared" si="0"/>
        <v>0</v>
      </c>
      <c r="AH11" s="210"/>
      <c r="AI11" s="143"/>
      <c r="AJ11" s="144"/>
      <c r="AM11" s="110" t="str">
        <f>AK60</f>
        <v>VD6</v>
      </c>
      <c r="AN11" s="111"/>
      <c r="AO11" s="111"/>
      <c r="AP11" s="111"/>
      <c r="AQ11" s="111"/>
      <c r="AR11" s="112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20"/>
      <c r="BS11" s="209">
        <f t="shared" si="1"/>
        <v>0</v>
      </c>
      <c r="BT11" s="210"/>
      <c r="BU11" s="143"/>
      <c r="BV11" s="144"/>
    </row>
    <row r="12" spans="1:74" ht="20.100000000000001" customHeight="1" thickBot="1">
      <c r="A12" s="145"/>
      <c r="B12" s="146"/>
      <c r="C12" s="146"/>
      <c r="D12" s="146"/>
      <c r="E12" s="146"/>
      <c r="F12" s="147"/>
      <c r="G12" s="22">
        <f>SUM(G5:G11)</f>
        <v>0</v>
      </c>
      <c r="H12" s="23">
        <f t="shared" ref="H12:AF12" si="2">SUM(H5:H11)</f>
        <v>0</v>
      </c>
      <c r="I12" s="23">
        <f t="shared" si="2"/>
        <v>0</v>
      </c>
      <c r="J12" s="23">
        <f t="shared" si="2"/>
        <v>0</v>
      </c>
      <c r="K12" s="23">
        <f t="shared" si="2"/>
        <v>0</v>
      </c>
      <c r="L12" s="23">
        <f t="shared" si="2"/>
        <v>0</v>
      </c>
      <c r="M12" s="23">
        <f t="shared" si="2"/>
        <v>0</v>
      </c>
      <c r="N12" s="23">
        <f t="shared" si="2"/>
        <v>0</v>
      </c>
      <c r="O12" s="23">
        <f t="shared" si="2"/>
        <v>0</v>
      </c>
      <c r="P12" s="23">
        <f t="shared" si="2"/>
        <v>1</v>
      </c>
      <c r="Q12" s="23">
        <f t="shared" si="2"/>
        <v>2</v>
      </c>
      <c r="R12" s="23">
        <f t="shared" si="2"/>
        <v>2</v>
      </c>
      <c r="S12" s="23">
        <f t="shared" si="2"/>
        <v>2</v>
      </c>
      <c r="T12" s="23">
        <f t="shared" si="2"/>
        <v>2</v>
      </c>
      <c r="U12" s="23">
        <f t="shared" si="2"/>
        <v>2</v>
      </c>
      <c r="V12" s="23">
        <f t="shared" si="2"/>
        <v>1</v>
      </c>
      <c r="W12" s="23">
        <f t="shared" si="2"/>
        <v>1</v>
      </c>
      <c r="X12" s="23">
        <f t="shared" si="2"/>
        <v>1</v>
      </c>
      <c r="Y12" s="23">
        <f t="shared" si="2"/>
        <v>1</v>
      </c>
      <c r="Z12" s="23">
        <f t="shared" si="2"/>
        <v>2</v>
      </c>
      <c r="AA12" s="23">
        <f t="shared" si="2"/>
        <v>2</v>
      </c>
      <c r="AB12" s="23">
        <f t="shared" si="2"/>
        <v>2</v>
      </c>
      <c r="AC12" s="23">
        <f t="shared" si="2"/>
        <v>2</v>
      </c>
      <c r="AD12" s="23">
        <f t="shared" si="2"/>
        <v>2</v>
      </c>
      <c r="AE12" s="23">
        <f t="shared" si="2"/>
        <v>1</v>
      </c>
      <c r="AF12" s="23">
        <f t="shared" si="2"/>
        <v>0</v>
      </c>
      <c r="AG12" s="150">
        <f>SUM(AG5:AJ11)-AI12</f>
        <v>13</v>
      </c>
      <c r="AH12" s="151"/>
      <c r="AI12" s="148">
        <f>SUM(AI5:AJ11)</f>
        <v>0</v>
      </c>
      <c r="AJ12" s="149"/>
      <c r="AM12" s="145"/>
      <c r="AN12" s="146"/>
      <c r="AO12" s="146"/>
      <c r="AP12" s="146"/>
      <c r="AQ12" s="146"/>
      <c r="AR12" s="147"/>
      <c r="AS12" s="22">
        <f t="shared" ref="AS12:BR12" si="3">SUM(AS5:AS11)</f>
        <v>0</v>
      </c>
      <c r="AT12" s="23">
        <f t="shared" si="3"/>
        <v>1</v>
      </c>
      <c r="AU12" s="23">
        <f t="shared" si="3"/>
        <v>1</v>
      </c>
      <c r="AV12" s="23">
        <f t="shared" si="3"/>
        <v>2</v>
      </c>
      <c r="AW12" s="23">
        <f t="shared" si="3"/>
        <v>2</v>
      </c>
      <c r="AX12" s="23">
        <f t="shared" si="3"/>
        <v>2</v>
      </c>
      <c r="AY12" s="23">
        <f t="shared" si="3"/>
        <v>2</v>
      </c>
      <c r="AZ12" s="23">
        <f t="shared" si="3"/>
        <v>2</v>
      </c>
      <c r="BA12" s="23">
        <f t="shared" si="3"/>
        <v>2</v>
      </c>
      <c r="BB12" s="23">
        <f t="shared" si="3"/>
        <v>2</v>
      </c>
      <c r="BC12" s="23">
        <f t="shared" si="3"/>
        <v>2</v>
      </c>
      <c r="BD12" s="23">
        <f t="shared" si="3"/>
        <v>1</v>
      </c>
      <c r="BE12" s="23">
        <f t="shared" si="3"/>
        <v>0</v>
      </c>
      <c r="BF12" s="23">
        <f t="shared" si="3"/>
        <v>0</v>
      </c>
      <c r="BG12" s="23">
        <f t="shared" si="3"/>
        <v>0</v>
      </c>
      <c r="BH12" s="23">
        <f t="shared" si="3"/>
        <v>1</v>
      </c>
      <c r="BI12" s="23">
        <f t="shared" si="3"/>
        <v>1</v>
      </c>
      <c r="BJ12" s="23">
        <f t="shared" si="3"/>
        <v>1</v>
      </c>
      <c r="BK12" s="23">
        <f t="shared" si="3"/>
        <v>1</v>
      </c>
      <c r="BL12" s="23">
        <f t="shared" si="3"/>
        <v>1</v>
      </c>
      <c r="BM12" s="23">
        <f t="shared" si="3"/>
        <v>1</v>
      </c>
      <c r="BN12" s="23">
        <f t="shared" si="3"/>
        <v>1</v>
      </c>
      <c r="BO12" s="23">
        <f t="shared" si="3"/>
        <v>1</v>
      </c>
      <c r="BP12" s="23">
        <f t="shared" si="3"/>
        <v>1</v>
      </c>
      <c r="BQ12" s="23">
        <f t="shared" si="3"/>
        <v>1</v>
      </c>
      <c r="BR12" s="23">
        <f t="shared" si="3"/>
        <v>0</v>
      </c>
      <c r="BS12" s="150">
        <f>SUM(BS5:BV11)-BU12</f>
        <v>10</v>
      </c>
      <c r="BT12" s="151"/>
      <c r="BU12" s="148">
        <f>SUM(BU5:BV11)</f>
        <v>4.5</v>
      </c>
      <c r="BV12" s="149"/>
    </row>
    <row r="13" spans="1:74" ht="12" customHeight="1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3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4"/>
      <c r="AH13" s="4"/>
      <c r="AI13" s="4"/>
      <c r="AJ13" s="4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</row>
    <row r="14" spans="1:74" ht="20.100000000000001" customHeight="1" thickBot="1">
      <c r="A14" s="120" t="s">
        <v>52</v>
      </c>
      <c r="B14" s="120"/>
      <c r="C14" s="120"/>
      <c r="D14" s="120"/>
      <c r="E14" s="120"/>
      <c r="F14" s="120"/>
      <c r="G14" s="124" t="s">
        <v>2</v>
      </c>
      <c r="H14" s="125"/>
      <c r="I14" s="125"/>
      <c r="J14" s="125"/>
      <c r="K14" s="125"/>
      <c r="L14" s="97">
        <v>2624</v>
      </c>
      <c r="M14" s="98"/>
      <c r="N14" s="99"/>
      <c r="O14" s="10"/>
      <c r="P14" s="113" t="s">
        <v>40</v>
      </c>
      <c r="Q14" s="114"/>
      <c r="R14" s="114"/>
      <c r="S14" s="114"/>
      <c r="T14" s="115"/>
      <c r="U14" s="204">
        <f>AY38</f>
        <v>22.510139795824518</v>
      </c>
      <c r="V14" s="205"/>
      <c r="W14" s="206"/>
      <c r="Y14" s="113" t="s">
        <v>47</v>
      </c>
      <c r="Z14" s="114"/>
      <c r="AA14" s="114"/>
      <c r="AB14" s="114"/>
      <c r="AC14" s="115"/>
      <c r="AD14" s="129">
        <f>AG23-U14</f>
        <v>1.489860204175482</v>
      </c>
      <c r="AE14" s="130"/>
      <c r="AF14" s="131"/>
      <c r="AG14" s="126" t="s">
        <v>15</v>
      </c>
      <c r="AH14" s="127"/>
      <c r="AI14" s="127"/>
      <c r="AJ14" s="128"/>
      <c r="AK14" s="5"/>
      <c r="AL14" s="5"/>
      <c r="AM14" s="44" t="s">
        <v>17</v>
      </c>
      <c r="AN14" s="44"/>
      <c r="AO14" s="44"/>
      <c r="AP14" s="44"/>
      <c r="AQ14" s="44"/>
      <c r="AR14" s="45"/>
      <c r="AS14" s="124" t="s">
        <v>2</v>
      </c>
      <c r="AT14" s="125"/>
      <c r="AU14" s="125"/>
      <c r="AV14" s="125"/>
      <c r="AW14" s="125"/>
      <c r="AX14" s="100">
        <v>2491</v>
      </c>
      <c r="AY14" s="101"/>
      <c r="AZ14" s="102"/>
      <c r="BA14" s="10"/>
      <c r="BB14" s="113" t="s">
        <v>40</v>
      </c>
      <c r="BC14" s="114"/>
      <c r="BD14" s="114"/>
      <c r="BE14" s="114"/>
      <c r="BF14" s="115"/>
      <c r="BG14" s="65">
        <f>BC38</f>
        <v>9.622459302860296</v>
      </c>
      <c r="BH14" s="66"/>
      <c r="BI14" s="67"/>
      <c r="BK14" s="113" t="s">
        <v>47</v>
      </c>
      <c r="BL14" s="114"/>
      <c r="BM14" s="114"/>
      <c r="BN14" s="114"/>
      <c r="BO14" s="115"/>
      <c r="BP14" s="162">
        <f>BS23-BG14</f>
        <v>-6.122459302860296</v>
      </c>
      <c r="BQ14" s="163"/>
      <c r="BR14" s="164"/>
      <c r="BS14" s="126" t="s">
        <v>15</v>
      </c>
      <c r="BT14" s="127"/>
      <c r="BU14" s="127"/>
      <c r="BV14" s="128"/>
    </row>
    <row r="15" spans="1:74" ht="20.100000000000001" customHeight="1" thickBot="1">
      <c r="A15" s="103" t="s">
        <v>3</v>
      </c>
      <c r="B15" s="104"/>
      <c r="C15" s="104"/>
      <c r="D15" s="104"/>
      <c r="E15" s="104"/>
      <c r="F15" s="105"/>
      <c r="G15" s="14"/>
      <c r="H15" s="106" t="s">
        <v>34</v>
      </c>
      <c r="I15" s="106"/>
      <c r="J15" s="106" t="s">
        <v>4</v>
      </c>
      <c r="K15" s="106"/>
      <c r="L15" s="106" t="s">
        <v>5</v>
      </c>
      <c r="M15" s="106"/>
      <c r="N15" s="106" t="s">
        <v>6</v>
      </c>
      <c r="O15" s="106"/>
      <c r="P15" s="106" t="s">
        <v>7</v>
      </c>
      <c r="Q15" s="106"/>
      <c r="R15" s="106" t="s">
        <v>8</v>
      </c>
      <c r="S15" s="106"/>
      <c r="T15" s="106" t="s">
        <v>9</v>
      </c>
      <c r="U15" s="106"/>
      <c r="V15" s="106" t="s">
        <v>10</v>
      </c>
      <c r="W15" s="106"/>
      <c r="X15" s="106" t="s">
        <v>11</v>
      </c>
      <c r="Y15" s="106"/>
      <c r="Z15" s="106" t="s">
        <v>12</v>
      </c>
      <c r="AA15" s="106"/>
      <c r="AB15" s="106" t="s">
        <v>13</v>
      </c>
      <c r="AC15" s="106"/>
      <c r="AD15" s="106" t="s">
        <v>14</v>
      </c>
      <c r="AE15" s="106"/>
      <c r="AF15" s="12"/>
      <c r="AG15" s="133" t="s">
        <v>45</v>
      </c>
      <c r="AH15" s="134"/>
      <c r="AI15" s="135" t="s">
        <v>46</v>
      </c>
      <c r="AJ15" s="136"/>
      <c r="AM15" s="103" t="s">
        <v>3</v>
      </c>
      <c r="AN15" s="104"/>
      <c r="AO15" s="104"/>
      <c r="AP15" s="104"/>
      <c r="AQ15" s="104"/>
      <c r="AR15" s="105"/>
      <c r="AS15" s="14"/>
      <c r="AT15" s="106" t="s">
        <v>34</v>
      </c>
      <c r="AU15" s="106"/>
      <c r="AV15" s="106" t="s">
        <v>4</v>
      </c>
      <c r="AW15" s="106"/>
      <c r="AX15" s="106" t="s">
        <v>5</v>
      </c>
      <c r="AY15" s="106"/>
      <c r="AZ15" s="106" t="s">
        <v>6</v>
      </c>
      <c r="BA15" s="106"/>
      <c r="BB15" s="106" t="s">
        <v>7</v>
      </c>
      <c r="BC15" s="106"/>
      <c r="BD15" s="106" t="s">
        <v>8</v>
      </c>
      <c r="BE15" s="106"/>
      <c r="BF15" s="106" t="s">
        <v>9</v>
      </c>
      <c r="BG15" s="106"/>
      <c r="BH15" s="106" t="s">
        <v>10</v>
      </c>
      <c r="BI15" s="106"/>
      <c r="BJ15" s="106" t="s">
        <v>11</v>
      </c>
      <c r="BK15" s="106"/>
      <c r="BL15" s="106" t="s">
        <v>12</v>
      </c>
      <c r="BM15" s="106"/>
      <c r="BN15" s="106" t="s">
        <v>13</v>
      </c>
      <c r="BO15" s="106"/>
      <c r="BP15" s="106" t="s">
        <v>14</v>
      </c>
      <c r="BQ15" s="106"/>
      <c r="BR15" s="12"/>
      <c r="BS15" s="133" t="s">
        <v>45</v>
      </c>
      <c r="BT15" s="134"/>
      <c r="BU15" s="135" t="s">
        <v>46</v>
      </c>
      <c r="BV15" s="136"/>
    </row>
    <row r="16" spans="1:74" ht="20.100000000000001" customHeight="1">
      <c r="A16" s="152" t="str">
        <f>AK48</f>
        <v>DM</v>
      </c>
      <c r="B16" s="153"/>
      <c r="C16" s="153"/>
      <c r="D16" s="153"/>
      <c r="E16" s="153"/>
      <c r="F16" s="154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6"/>
      <c r="AG16" s="173">
        <f>SUM(G16:AF16)/2-AI16</f>
        <v>0</v>
      </c>
      <c r="AH16" s="174"/>
      <c r="AI16" s="175"/>
      <c r="AJ16" s="176"/>
      <c r="AK16" s="40"/>
      <c r="AL16" s="41"/>
      <c r="AM16" s="140" t="str">
        <f>AK48</f>
        <v>DM</v>
      </c>
      <c r="AN16" s="141"/>
      <c r="AO16" s="141"/>
      <c r="AP16" s="141"/>
      <c r="AQ16" s="141"/>
      <c r="AR16" s="142"/>
      <c r="AS16" s="15">
        <v>1</v>
      </c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9"/>
      <c r="BS16" s="173">
        <f>SUM(AS16:BR16)/2-BU16</f>
        <v>0.5</v>
      </c>
      <c r="BT16" s="174"/>
      <c r="BU16" s="175"/>
      <c r="BV16" s="176"/>
    </row>
    <row r="17" spans="1:81" ht="20.100000000000001" customHeight="1">
      <c r="A17" s="51" t="str">
        <f>AK50</f>
        <v>VD1</v>
      </c>
      <c r="B17" s="52"/>
      <c r="C17" s="52"/>
      <c r="D17" s="52"/>
      <c r="E17" s="52"/>
      <c r="F17" s="53"/>
      <c r="G17" s="15"/>
      <c r="H17" s="15">
        <v>1</v>
      </c>
      <c r="I17" s="15">
        <v>1</v>
      </c>
      <c r="J17" s="15">
        <v>1</v>
      </c>
      <c r="K17" s="15">
        <v>1</v>
      </c>
      <c r="L17" s="15">
        <v>1</v>
      </c>
      <c r="M17" s="15">
        <v>1</v>
      </c>
      <c r="N17" s="15">
        <v>1</v>
      </c>
      <c r="O17" s="15">
        <v>1</v>
      </c>
      <c r="P17" s="15">
        <v>1</v>
      </c>
      <c r="Q17" s="15"/>
      <c r="R17" s="15"/>
      <c r="S17" s="15">
        <v>1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/>
      <c r="AB17" s="15"/>
      <c r="AC17" s="15"/>
      <c r="AD17" s="15"/>
      <c r="AE17" s="15"/>
      <c r="AF17" s="16"/>
      <c r="AG17" s="48">
        <f t="shared" ref="AG17:AG22" si="4">SUM(G17:AF17)/2-AI17</f>
        <v>8.5</v>
      </c>
      <c r="AH17" s="155"/>
      <c r="AI17" s="143"/>
      <c r="AJ17" s="144"/>
      <c r="AM17" s="51" t="str">
        <f>AK50</f>
        <v>VD1</v>
      </c>
      <c r="AN17" s="52"/>
      <c r="AO17" s="52"/>
      <c r="AP17" s="52"/>
      <c r="AQ17" s="52"/>
      <c r="AR17" s="53"/>
      <c r="AS17" s="15">
        <v>1</v>
      </c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9"/>
      <c r="BS17" s="48">
        <f t="shared" ref="BS17:BS22" si="5">SUM(AS17:BR17)/2-BU17</f>
        <v>0.5</v>
      </c>
      <c r="BT17" s="155"/>
      <c r="BU17" s="143"/>
      <c r="BV17" s="144"/>
    </row>
    <row r="18" spans="1:81" ht="20.100000000000001" customHeight="1">
      <c r="A18" s="51" t="str">
        <f>AK52</f>
        <v>VD2</v>
      </c>
      <c r="B18" s="52"/>
      <c r="C18" s="52"/>
      <c r="D18" s="52"/>
      <c r="E18" s="52"/>
      <c r="F18" s="53"/>
      <c r="G18" s="15"/>
      <c r="H18" s="15"/>
      <c r="I18" s="15"/>
      <c r="J18" s="15"/>
      <c r="K18" s="15"/>
      <c r="L18" s="15">
        <v>1</v>
      </c>
      <c r="M18" s="15">
        <v>1</v>
      </c>
      <c r="N18" s="15">
        <v>1</v>
      </c>
      <c r="O18" s="15">
        <v>1</v>
      </c>
      <c r="P18" s="15">
        <v>1</v>
      </c>
      <c r="Q18" s="15">
        <v>1</v>
      </c>
      <c r="R18" s="15">
        <v>1</v>
      </c>
      <c r="S18" s="15">
        <v>1</v>
      </c>
      <c r="T18" s="15">
        <v>1</v>
      </c>
      <c r="U18" s="15"/>
      <c r="V18" s="15"/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s="15">
        <v>1</v>
      </c>
      <c r="AE18" s="15">
        <v>1</v>
      </c>
      <c r="AF18" s="16"/>
      <c r="AG18" s="255">
        <f t="shared" si="4"/>
        <v>9</v>
      </c>
      <c r="AH18" s="256"/>
      <c r="AI18" s="143"/>
      <c r="AJ18" s="144"/>
      <c r="AM18" s="51" t="str">
        <f>AK52</f>
        <v>VD2</v>
      </c>
      <c r="AN18" s="52"/>
      <c r="AO18" s="52"/>
      <c r="AP18" s="52"/>
      <c r="AQ18" s="52"/>
      <c r="AR18" s="53"/>
      <c r="AS18" s="15">
        <v>1</v>
      </c>
      <c r="AT18" s="15">
        <v>1</v>
      </c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9"/>
      <c r="BS18" s="255">
        <f t="shared" si="5"/>
        <v>1</v>
      </c>
      <c r="BT18" s="256"/>
      <c r="BU18" s="143"/>
      <c r="BV18" s="144"/>
    </row>
    <row r="19" spans="1:81" ht="20.100000000000001" customHeight="1">
      <c r="A19" s="48" t="str">
        <f>AK54</f>
        <v>VD3</v>
      </c>
      <c r="B19" s="49"/>
      <c r="C19" s="49"/>
      <c r="D19" s="49"/>
      <c r="E19" s="49"/>
      <c r="F19" s="50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>
        <v>1</v>
      </c>
      <c r="R19" s="15">
        <v>1</v>
      </c>
      <c r="S19" s="15">
        <v>1</v>
      </c>
      <c r="T19" s="15">
        <v>1</v>
      </c>
      <c r="U19" s="15">
        <v>1</v>
      </c>
      <c r="V19" s="15">
        <v>1</v>
      </c>
      <c r="W19" s="15">
        <v>1</v>
      </c>
      <c r="X19" s="15"/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s="15">
        <v>1</v>
      </c>
      <c r="AE19" s="15"/>
      <c r="AF19" s="16"/>
      <c r="AG19" s="48">
        <f t="shared" si="4"/>
        <v>6.5</v>
      </c>
      <c r="AH19" s="155"/>
      <c r="AI19" s="143"/>
      <c r="AJ19" s="144"/>
      <c r="AM19" s="48" t="str">
        <f>AK54</f>
        <v>VD3</v>
      </c>
      <c r="AN19" s="49"/>
      <c r="AO19" s="49"/>
      <c r="AP19" s="49"/>
      <c r="AQ19" s="49"/>
      <c r="AR19" s="50"/>
      <c r="AS19" s="15">
        <v>1</v>
      </c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9"/>
      <c r="BS19" s="48">
        <f t="shared" si="5"/>
        <v>0.5</v>
      </c>
      <c r="BT19" s="155"/>
      <c r="BU19" s="143"/>
      <c r="BV19" s="144"/>
    </row>
    <row r="20" spans="1:81" ht="20.100000000000001" customHeight="1">
      <c r="A20" s="48" t="str">
        <f>AK56</f>
        <v>VD4</v>
      </c>
      <c r="B20" s="49"/>
      <c r="C20" s="49"/>
      <c r="D20" s="49"/>
      <c r="E20" s="49"/>
      <c r="F20" s="50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6"/>
      <c r="AG20" s="48">
        <f t="shared" si="4"/>
        <v>0</v>
      </c>
      <c r="AH20" s="155"/>
      <c r="AI20" s="143"/>
      <c r="AJ20" s="144"/>
      <c r="AM20" s="48" t="str">
        <f>AK56</f>
        <v>VD4</v>
      </c>
      <c r="AN20" s="49"/>
      <c r="AO20" s="49"/>
      <c r="AP20" s="49"/>
      <c r="AQ20" s="49"/>
      <c r="AR20" s="50"/>
      <c r="AS20" s="15">
        <v>1</v>
      </c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9"/>
      <c r="BS20" s="48">
        <f t="shared" si="5"/>
        <v>0.5</v>
      </c>
      <c r="BT20" s="155"/>
      <c r="BU20" s="143"/>
      <c r="BV20" s="144"/>
    </row>
    <row r="21" spans="1:81" ht="20.100000000000001" customHeight="1">
      <c r="A21" s="48" t="str">
        <f>AK58</f>
        <v>VD5</v>
      </c>
      <c r="B21" s="49"/>
      <c r="C21" s="49"/>
      <c r="D21" s="49"/>
      <c r="E21" s="49"/>
      <c r="F21" s="50"/>
      <c r="G21" s="24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4"/>
      <c r="AG21" s="48">
        <f t="shared" si="4"/>
        <v>0</v>
      </c>
      <c r="AH21" s="155"/>
      <c r="AI21" s="143"/>
      <c r="AJ21" s="144"/>
      <c r="AM21" s="48" t="str">
        <f>AK58</f>
        <v>VD5</v>
      </c>
      <c r="AN21" s="49"/>
      <c r="AO21" s="49"/>
      <c r="AP21" s="49"/>
      <c r="AQ21" s="49"/>
      <c r="AR21" s="50"/>
      <c r="AS21" s="24">
        <v>1</v>
      </c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4"/>
      <c r="BS21" s="48">
        <f t="shared" si="5"/>
        <v>0.5</v>
      </c>
      <c r="BT21" s="155"/>
      <c r="BU21" s="143"/>
      <c r="BV21" s="144"/>
    </row>
    <row r="22" spans="1:81" ht="20.100000000000001" customHeight="1" thickBot="1">
      <c r="A22" s="156" t="str">
        <f>AK60</f>
        <v>VD6</v>
      </c>
      <c r="B22" s="157"/>
      <c r="C22" s="157"/>
      <c r="D22" s="157"/>
      <c r="E22" s="157"/>
      <c r="F22" s="158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8"/>
      <c r="AG22" s="209">
        <f t="shared" si="4"/>
        <v>0</v>
      </c>
      <c r="AH22" s="210"/>
      <c r="AI22" s="143"/>
      <c r="AJ22" s="144"/>
      <c r="AM22" s="110" t="str">
        <f>AK60</f>
        <v>VD6</v>
      </c>
      <c r="AN22" s="111"/>
      <c r="AO22" s="111"/>
      <c r="AP22" s="111"/>
      <c r="AQ22" s="111"/>
      <c r="AR22" s="112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20"/>
      <c r="BS22" s="209">
        <f t="shared" si="5"/>
        <v>0</v>
      </c>
      <c r="BT22" s="210"/>
      <c r="BU22" s="143"/>
      <c r="BV22" s="144"/>
    </row>
    <row r="23" spans="1:81" ht="20.100000000000001" customHeight="1" thickBot="1">
      <c r="A23" s="159"/>
      <c r="B23" s="160"/>
      <c r="C23" s="160"/>
      <c r="D23" s="160"/>
      <c r="E23" s="160"/>
      <c r="F23" s="161"/>
      <c r="G23" s="22">
        <f t="shared" ref="G23:AF23" si="6">SUM(G16:G22)</f>
        <v>0</v>
      </c>
      <c r="H23" s="23">
        <f t="shared" si="6"/>
        <v>1</v>
      </c>
      <c r="I23" s="23">
        <f t="shared" si="6"/>
        <v>1</v>
      </c>
      <c r="J23" s="23">
        <f t="shared" si="6"/>
        <v>1</v>
      </c>
      <c r="K23" s="23">
        <f t="shared" si="6"/>
        <v>1</v>
      </c>
      <c r="L23" s="23">
        <f t="shared" si="6"/>
        <v>2</v>
      </c>
      <c r="M23" s="23">
        <f t="shared" si="6"/>
        <v>2</v>
      </c>
      <c r="N23" s="23">
        <f t="shared" si="6"/>
        <v>2</v>
      </c>
      <c r="O23" s="23">
        <f t="shared" si="6"/>
        <v>2</v>
      </c>
      <c r="P23" s="23">
        <f t="shared" si="6"/>
        <v>2</v>
      </c>
      <c r="Q23" s="23">
        <f t="shared" si="6"/>
        <v>2</v>
      </c>
      <c r="R23" s="23">
        <f t="shared" si="6"/>
        <v>2</v>
      </c>
      <c r="S23" s="23">
        <f t="shared" si="6"/>
        <v>3</v>
      </c>
      <c r="T23" s="23">
        <f t="shared" si="6"/>
        <v>3</v>
      </c>
      <c r="U23" s="23">
        <f t="shared" si="6"/>
        <v>2</v>
      </c>
      <c r="V23" s="23">
        <f t="shared" si="6"/>
        <v>2</v>
      </c>
      <c r="W23" s="23">
        <f t="shared" si="6"/>
        <v>3</v>
      </c>
      <c r="X23" s="23">
        <f t="shared" si="6"/>
        <v>2</v>
      </c>
      <c r="Y23" s="23">
        <f t="shared" si="6"/>
        <v>3</v>
      </c>
      <c r="Z23" s="23">
        <f t="shared" si="6"/>
        <v>3</v>
      </c>
      <c r="AA23" s="23">
        <f t="shared" si="6"/>
        <v>2</v>
      </c>
      <c r="AB23" s="23">
        <f t="shared" si="6"/>
        <v>2</v>
      </c>
      <c r="AC23" s="23">
        <f t="shared" si="6"/>
        <v>2</v>
      </c>
      <c r="AD23" s="23">
        <f t="shared" si="6"/>
        <v>2</v>
      </c>
      <c r="AE23" s="23">
        <f t="shared" si="6"/>
        <v>1</v>
      </c>
      <c r="AF23" s="23">
        <f t="shared" si="6"/>
        <v>0</v>
      </c>
      <c r="AG23" s="150">
        <f>SUM(AG16:AJ22)-AI23</f>
        <v>24</v>
      </c>
      <c r="AH23" s="151"/>
      <c r="AI23" s="148">
        <f>SUM(AI16:AJ22)</f>
        <v>0</v>
      </c>
      <c r="AJ23" s="149"/>
      <c r="AM23" s="145"/>
      <c r="AN23" s="146"/>
      <c r="AO23" s="146"/>
      <c r="AP23" s="146"/>
      <c r="AQ23" s="146"/>
      <c r="AR23" s="147"/>
      <c r="AS23" s="22">
        <f t="shared" ref="AS23:BR23" si="7">SUM(AS16:AS22)</f>
        <v>6</v>
      </c>
      <c r="AT23" s="23">
        <f t="shared" si="7"/>
        <v>1</v>
      </c>
      <c r="AU23" s="23">
        <f t="shared" si="7"/>
        <v>0</v>
      </c>
      <c r="AV23" s="23">
        <f t="shared" si="7"/>
        <v>0</v>
      </c>
      <c r="AW23" s="23">
        <f t="shared" si="7"/>
        <v>0</v>
      </c>
      <c r="AX23" s="23">
        <f t="shared" si="7"/>
        <v>0</v>
      </c>
      <c r="AY23" s="23">
        <f t="shared" si="7"/>
        <v>0</v>
      </c>
      <c r="AZ23" s="23">
        <f t="shared" si="7"/>
        <v>0</v>
      </c>
      <c r="BA23" s="23">
        <f t="shared" si="7"/>
        <v>0</v>
      </c>
      <c r="BB23" s="23">
        <f t="shared" si="7"/>
        <v>0</v>
      </c>
      <c r="BC23" s="23">
        <f t="shared" si="7"/>
        <v>0</v>
      </c>
      <c r="BD23" s="23">
        <f t="shared" si="7"/>
        <v>0</v>
      </c>
      <c r="BE23" s="23">
        <f t="shared" si="7"/>
        <v>0</v>
      </c>
      <c r="BF23" s="23">
        <f t="shared" si="7"/>
        <v>0</v>
      </c>
      <c r="BG23" s="23">
        <f t="shared" si="7"/>
        <v>0</v>
      </c>
      <c r="BH23" s="23">
        <f t="shared" si="7"/>
        <v>0</v>
      </c>
      <c r="BI23" s="23">
        <f t="shared" si="7"/>
        <v>0</v>
      </c>
      <c r="BJ23" s="23">
        <f t="shared" si="7"/>
        <v>0</v>
      </c>
      <c r="BK23" s="23">
        <f t="shared" si="7"/>
        <v>0</v>
      </c>
      <c r="BL23" s="23">
        <f t="shared" si="7"/>
        <v>0</v>
      </c>
      <c r="BM23" s="23">
        <f t="shared" si="7"/>
        <v>0</v>
      </c>
      <c r="BN23" s="23">
        <f t="shared" si="7"/>
        <v>0</v>
      </c>
      <c r="BO23" s="23">
        <f t="shared" si="7"/>
        <v>0</v>
      </c>
      <c r="BP23" s="23">
        <f t="shared" si="7"/>
        <v>0</v>
      </c>
      <c r="BQ23" s="23">
        <f t="shared" si="7"/>
        <v>0</v>
      </c>
      <c r="BR23" s="23">
        <f t="shared" si="7"/>
        <v>0</v>
      </c>
      <c r="BS23" s="150">
        <f>SUM(BS16:BV22)-BU23</f>
        <v>3.5</v>
      </c>
      <c r="BT23" s="151"/>
      <c r="BU23" s="148">
        <f>SUM(BU16:BV22)</f>
        <v>0</v>
      </c>
      <c r="BV23" s="149"/>
    </row>
    <row r="24" spans="1:81" ht="12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4"/>
      <c r="AH24" s="4"/>
      <c r="AI24" s="4"/>
      <c r="AJ24" s="4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</row>
    <row r="25" spans="1:81" ht="20.100000000000001" customHeight="1" thickBot="1">
      <c r="A25" s="44" t="s">
        <v>53</v>
      </c>
      <c r="B25" s="44"/>
      <c r="C25" s="44"/>
      <c r="D25" s="44"/>
      <c r="E25" s="44"/>
      <c r="F25" s="45"/>
      <c r="G25" s="124" t="s">
        <v>2</v>
      </c>
      <c r="H25" s="125"/>
      <c r="I25" s="125"/>
      <c r="J25" s="125"/>
      <c r="K25" s="125"/>
      <c r="L25" s="100">
        <v>3509</v>
      </c>
      <c r="M25" s="101"/>
      <c r="N25" s="102"/>
      <c r="O25" s="10"/>
      <c r="P25" s="113" t="s">
        <v>40</v>
      </c>
      <c r="Q25" s="114"/>
      <c r="R25" s="114"/>
      <c r="S25" s="114"/>
      <c r="T25" s="115"/>
      <c r="U25" s="65">
        <f>BG38</f>
        <v>10.732249609123516</v>
      </c>
      <c r="V25" s="66"/>
      <c r="W25" s="67"/>
      <c r="Y25" s="113" t="s">
        <v>47</v>
      </c>
      <c r="Z25" s="114"/>
      <c r="AA25" s="114"/>
      <c r="AB25" s="114"/>
      <c r="AC25" s="115"/>
      <c r="AD25" s="162">
        <f>AG34-U25</f>
        <v>-9.7322496091235156</v>
      </c>
      <c r="AE25" s="163"/>
      <c r="AF25" s="164"/>
      <c r="AG25" s="126" t="s">
        <v>15</v>
      </c>
      <c r="AH25" s="127"/>
      <c r="AI25" s="127"/>
      <c r="AJ25" s="128"/>
      <c r="AK25" s="5"/>
      <c r="AL25" s="5"/>
      <c r="AM25" s="44" t="s">
        <v>51</v>
      </c>
      <c r="AN25" s="44"/>
      <c r="AO25" s="44"/>
      <c r="AP25" s="44"/>
      <c r="AQ25" s="44"/>
      <c r="AR25" s="45"/>
      <c r="AS25" s="124" t="s">
        <v>2</v>
      </c>
      <c r="AT25" s="125"/>
      <c r="AU25" s="125"/>
      <c r="AV25" s="125"/>
      <c r="AW25" s="125"/>
      <c r="AX25" s="100">
        <v>7826</v>
      </c>
      <c r="AY25" s="101"/>
      <c r="AZ25" s="102"/>
      <c r="BA25" s="10"/>
      <c r="BB25" s="113" t="s">
        <v>40</v>
      </c>
      <c r="BC25" s="114"/>
      <c r="BD25" s="114"/>
      <c r="BE25" s="114"/>
      <c r="BF25" s="115"/>
      <c r="BG25" s="65">
        <f>BK38</f>
        <v>15.979697415616664</v>
      </c>
      <c r="BH25" s="66"/>
      <c r="BI25" s="67"/>
      <c r="BK25" s="113" t="s">
        <v>47</v>
      </c>
      <c r="BL25" s="114"/>
      <c r="BM25" s="114"/>
      <c r="BN25" s="114"/>
      <c r="BO25" s="115"/>
      <c r="BP25" s="162">
        <f>BS34-BG25</f>
        <v>20.020302584383337</v>
      </c>
      <c r="BQ25" s="163"/>
      <c r="BR25" s="164"/>
      <c r="BS25" s="126" t="s">
        <v>15</v>
      </c>
      <c r="BT25" s="127"/>
      <c r="BU25" s="127"/>
      <c r="BV25" s="128"/>
    </row>
    <row r="26" spans="1:81" ht="20.100000000000001" customHeight="1" thickBot="1">
      <c r="A26" s="103" t="s">
        <v>3</v>
      </c>
      <c r="B26" s="104"/>
      <c r="C26" s="104"/>
      <c r="D26" s="104"/>
      <c r="E26" s="104"/>
      <c r="F26" s="105"/>
      <c r="G26" s="14"/>
      <c r="H26" s="106" t="s">
        <v>34</v>
      </c>
      <c r="I26" s="106"/>
      <c r="J26" s="106" t="s">
        <v>4</v>
      </c>
      <c r="K26" s="106"/>
      <c r="L26" s="106" t="s">
        <v>5</v>
      </c>
      <c r="M26" s="106"/>
      <c r="N26" s="106" t="s">
        <v>6</v>
      </c>
      <c r="O26" s="106"/>
      <c r="P26" s="106" t="s">
        <v>7</v>
      </c>
      <c r="Q26" s="106"/>
      <c r="R26" s="106" t="s">
        <v>8</v>
      </c>
      <c r="S26" s="106"/>
      <c r="T26" s="106" t="s">
        <v>9</v>
      </c>
      <c r="U26" s="106"/>
      <c r="V26" s="106" t="s">
        <v>10</v>
      </c>
      <c r="W26" s="106"/>
      <c r="X26" s="106" t="s">
        <v>11</v>
      </c>
      <c r="Y26" s="106"/>
      <c r="Z26" s="106" t="s">
        <v>12</v>
      </c>
      <c r="AA26" s="106"/>
      <c r="AB26" s="106" t="s">
        <v>13</v>
      </c>
      <c r="AC26" s="106"/>
      <c r="AD26" s="106" t="s">
        <v>14</v>
      </c>
      <c r="AE26" s="106"/>
      <c r="AF26" s="13"/>
      <c r="AG26" s="134" t="s">
        <v>45</v>
      </c>
      <c r="AH26" s="134"/>
      <c r="AI26" s="135" t="s">
        <v>46</v>
      </c>
      <c r="AJ26" s="136"/>
      <c r="AM26" s="103" t="s">
        <v>3</v>
      </c>
      <c r="AN26" s="104"/>
      <c r="AO26" s="104"/>
      <c r="AP26" s="104"/>
      <c r="AQ26" s="104"/>
      <c r="AR26" s="105"/>
      <c r="AS26" s="14"/>
      <c r="AT26" s="106" t="s">
        <v>34</v>
      </c>
      <c r="AU26" s="106"/>
      <c r="AV26" s="106" t="s">
        <v>4</v>
      </c>
      <c r="AW26" s="106"/>
      <c r="AX26" s="106" t="s">
        <v>5</v>
      </c>
      <c r="AY26" s="106"/>
      <c r="AZ26" s="106" t="s">
        <v>6</v>
      </c>
      <c r="BA26" s="106"/>
      <c r="BB26" s="106" t="s">
        <v>7</v>
      </c>
      <c r="BC26" s="106"/>
      <c r="BD26" s="106" t="s">
        <v>8</v>
      </c>
      <c r="BE26" s="106"/>
      <c r="BF26" s="106" t="s">
        <v>9</v>
      </c>
      <c r="BG26" s="106"/>
      <c r="BH26" s="106" t="s">
        <v>10</v>
      </c>
      <c r="BI26" s="106"/>
      <c r="BJ26" s="106" t="s">
        <v>11</v>
      </c>
      <c r="BK26" s="106"/>
      <c r="BL26" s="106" t="s">
        <v>12</v>
      </c>
      <c r="BM26" s="106"/>
      <c r="BN26" s="106" t="s">
        <v>13</v>
      </c>
      <c r="BO26" s="106"/>
      <c r="BP26" s="106" t="s">
        <v>14</v>
      </c>
      <c r="BQ26" s="106"/>
      <c r="BR26" s="12"/>
      <c r="BS26" s="133" t="s">
        <v>45</v>
      </c>
      <c r="BT26" s="134"/>
      <c r="BU26" s="135" t="s">
        <v>46</v>
      </c>
      <c r="BV26" s="136"/>
    </row>
    <row r="27" spans="1:81" ht="20.100000000000001" customHeight="1">
      <c r="A27" s="140" t="str">
        <f>AK48</f>
        <v>DM</v>
      </c>
      <c r="B27" s="141"/>
      <c r="C27" s="141"/>
      <c r="D27" s="141"/>
      <c r="E27" s="141"/>
      <c r="F27" s="142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9"/>
      <c r="AG27" s="253">
        <f>SUM(G27:AF27)/2-AI27</f>
        <v>0</v>
      </c>
      <c r="AH27" s="254"/>
      <c r="AI27" s="257"/>
      <c r="AJ27" s="258"/>
      <c r="AM27" s="140" t="str">
        <f>AK48</f>
        <v>DM</v>
      </c>
      <c r="AN27" s="141"/>
      <c r="AO27" s="141"/>
      <c r="AP27" s="141"/>
      <c r="AQ27" s="141"/>
      <c r="AR27" s="142"/>
      <c r="AS27" s="15"/>
      <c r="AT27" s="15"/>
      <c r="AU27" s="15">
        <v>1</v>
      </c>
      <c r="AV27" s="15">
        <v>1</v>
      </c>
      <c r="AW27" s="15">
        <v>1</v>
      </c>
      <c r="AX27" s="15">
        <v>1</v>
      </c>
      <c r="AY27" s="15">
        <v>1</v>
      </c>
      <c r="AZ27" s="15">
        <v>1</v>
      </c>
      <c r="BA27" s="15">
        <v>1</v>
      </c>
      <c r="BB27" s="15">
        <v>1</v>
      </c>
      <c r="BC27" s="15"/>
      <c r="BD27" s="15"/>
      <c r="BE27" s="15">
        <v>1</v>
      </c>
      <c r="BF27" s="15">
        <v>1</v>
      </c>
      <c r="BG27" s="15">
        <v>1</v>
      </c>
      <c r="BH27" s="15">
        <v>1</v>
      </c>
      <c r="BI27" s="15">
        <v>1</v>
      </c>
      <c r="BJ27" s="15">
        <v>1</v>
      </c>
      <c r="BK27" s="15">
        <v>1</v>
      </c>
      <c r="BL27" s="15">
        <v>1</v>
      </c>
      <c r="BM27" s="15">
        <v>1</v>
      </c>
      <c r="BN27" s="15"/>
      <c r="BO27" s="15"/>
      <c r="BP27" s="15"/>
      <c r="BQ27" s="15"/>
      <c r="BR27" s="19"/>
      <c r="BS27" s="173">
        <f>SUM(AS27:BR27)/2-BU27</f>
        <v>8.5</v>
      </c>
      <c r="BT27" s="174"/>
      <c r="BU27" s="175"/>
      <c r="BV27" s="176"/>
    </row>
    <row r="28" spans="1:81" ht="20.100000000000001" customHeight="1">
      <c r="A28" s="51" t="str">
        <f>AK50</f>
        <v>VD1</v>
      </c>
      <c r="B28" s="52"/>
      <c r="C28" s="52"/>
      <c r="D28" s="52"/>
      <c r="E28" s="52"/>
      <c r="F28" s="53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9"/>
      <c r="AG28" s="48">
        <f t="shared" ref="AG28:AG33" si="8">SUM(G28:AF28)/2-AI28</f>
        <v>0</v>
      </c>
      <c r="AH28" s="155"/>
      <c r="AI28" s="143"/>
      <c r="AJ28" s="144"/>
      <c r="AM28" s="51" t="str">
        <f>AK50</f>
        <v>VD1</v>
      </c>
      <c r="AN28" s="52"/>
      <c r="AO28" s="52"/>
      <c r="AP28" s="52"/>
      <c r="AQ28" s="52"/>
      <c r="AR28" s="53"/>
      <c r="AS28" s="15"/>
      <c r="AT28" s="15"/>
      <c r="AU28" s="15"/>
      <c r="AV28" s="15"/>
      <c r="AW28" s="15">
        <v>1</v>
      </c>
      <c r="AX28" s="15">
        <v>1</v>
      </c>
      <c r="AY28" s="15">
        <v>1</v>
      </c>
      <c r="AZ28" s="15">
        <v>1</v>
      </c>
      <c r="BA28" s="15">
        <v>1</v>
      </c>
      <c r="BB28" s="15">
        <v>1</v>
      </c>
      <c r="BC28" s="15">
        <v>1</v>
      </c>
      <c r="BD28" s="15">
        <v>1</v>
      </c>
      <c r="BE28" s="15">
        <v>1</v>
      </c>
      <c r="BF28" s="15"/>
      <c r="BG28" s="15"/>
      <c r="BH28" s="15">
        <v>1</v>
      </c>
      <c r="BI28" s="15">
        <v>1</v>
      </c>
      <c r="BJ28" s="15">
        <v>1</v>
      </c>
      <c r="BK28" s="15">
        <v>1</v>
      </c>
      <c r="BL28" s="15">
        <v>1</v>
      </c>
      <c r="BM28" s="15">
        <v>1</v>
      </c>
      <c r="BN28" s="15">
        <v>1</v>
      </c>
      <c r="BO28" s="15">
        <v>1</v>
      </c>
      <c r="BP28" s="15">
        <v>1</v>
      </c>
      <c r="BQ28" s="15">
        <v>1</v>
      </c>
      <c r="BR28" s="15"/>
      <c r="BS28" s="48">
        <f t="shared" ref="BS28:BS33" si="9">SUM(AS28:BR28)/2-BU28</f>
        <v>9.5</v>
      </c>
      <c r="BT28" s="155"/>
      <c r="BU28" s="143"/>
      <c r="BV28" s="144"/>
      <c r="CC28" s="26"/>
    </row>
    <row r="29" spans="1:81" ht="20.100000000000001" customHeight="1">
      <c r="A29" s="51" t="str">
        <f>AK52</f>
        <v>VD2</v>
      </c>
      <c r="B29" s="52"/>
      <c r="C29" s="52"/>
      <c r="D29" s="52"/>
      <c r="E29" s="52"/>
      <c r="F29" s="53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9"/>
      <c r="AG29" s="255">
        <f t="shared" si="8"/>
        <v>0</v>
      </c>
      <c r="AH29" s="256"/>
      <c r="AI29" s="143"/>
      <c r="AJ29" s="144"/>
      <c r="AM29" s="51" t="str">
        <f>AK52</f>
        <v>VD2</v>
      </c>
      <c r="AN29" s="52"/>
      <c r="AO29" s="52"/>
      <c r="AP29" s="52"/>
      <c r="AQ29" s="52"/>
      <c r="AR29" s="53"/>
      <c r="AS29" s="15"/>
      <c r="AT29" s="15">
        <v>1</v>
      </c>
      <c r="AU29" s="15">
        <v>1</v>
      </c>
      <c r="AV29" s="15">
        <v>1</v>
      </c>
      <c r="AW29" s="15">
        <v>1</v>
      </c>
      <c r="AX29" s="15">
        <v>1</v>
      </c>
      <c r="AY29" s="15">
        <v>1</v>
      </c>
      <c r="AZ29" s="15">
        <v>1</v>
      </c>
      <c r="BA29" s="15">
        <v>1</v>
      </c>
      <c r="BB29" s="15"/>
      <c r="BC29" s="15"/>
      <c r="BD29" s="15">
        <v>1</v>
      </c>
      <c r="BE29" s="15">
        <v>1</v>
      </c>
      <c r="BF29" s="15">
        <v>1</v>
      </c>
      <c r="BG29" s="15">
        <v>1</v>
      </c>
      <c r="BH29" s="15">
        <v>1</v>
      </c>
      <c r="BI29" s="15">
        <v>1</v>
      </c>
      <c r="BJ29" s="15">
        <v>1</v>
      </c>
      <c r="BK29" s="15">
        <v>1</v>
      </c>
      <c r="BL29" s="15">
        <v>1</v>
      </c>
      <c r="BM29" s="15">
        <v>1</v>
      </c>
      <c r="BN29" s="15">
        <v>1</v>
      </c>
      <c r="BO29" s="15"/>
      <c r="BP29" s="15"/>
      <c r="BQ29" s="15"/>
      <c r="BR29" s="15"/>
      <c r="BS29" s="255">
        <f t="shared" si="9"/>
        <v>9.5</v>
      </c>
      <c r="BT29" s="256"/>
      <c r="BU29" s="143"/>
      <c r="BV29" s="144"/>
    </row>
    <row r="30" spans="1:81" ht="20.100000000000001" customHeight="1">
      <c r="A30" s="48" t="str">
        <f>AK54</f>
        <v>VD3</v>
      </c>
      <c r="B30" s="49"/>
      <c r="C30" s="49"/>
      <c r="D30" s="49"/>
      <c r="E30" s="49"/>
      <c r="F30" s="50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9"/>
      <c r="AG30" s="48">
        <f t="shared" si="8"/>
        <v>0</v>
      </c>
      <c r="AH30" s="155"/>
      <c r="AI30" s="143"/>
      <c r="AJ30" s="144"/>
      <c r="AM30" s="48" t="str">
        <f>AK54</f>
        <v>VD3</v>
      </c>
      <c r="AN30" s="49"/>
      <c r="AO30" s="49"/>
      <c r="AP30" s="49"/>
      <c r="AQ30" s="49"/>
      <c r="AR30" s="50"/>
      <c r="AS30" s="15"/>
      <c r="AT30" s="15"/>
      <c r="AU30" s="15"/>
      <c r="AV30" s="15"/>
      <c r="AW30" s="15"/>
      <c r="AX30" s="15"/>
      <c r="AY30" s="15">
        <v>1</v>
      </c>
      <c r="AZ30" s="15">
        <v>1</v>
      </c>
      <c r="BA30" s="15">
        <v>1</v>
      </c>
      <c r="BB30" s="15">
        <v>1</v>
      </c>
      <c r="BC30" s="15">
        <v>1</v>
      </c>
      <c r="BD30" s="15">
        <v>1</v>
      </c>
      <c r="BE30" s="15"/>
      <c r="BF30" s="15"/>
      <c r="BG30" s="15">
        <v>1</v>
      </c>
      <c r="BH30" s="15">
        <v>1</v>
      </c>
      <c r="BI30" s="15">
        <v>1</v>
      </c>
      <c r="BJ30" s="15">
        <v>1</v>
      </c>
      <c r="BK30" s="15">
        <v>1</v>
      </c>
      <c r="BL30" s="15">
        <v>1</v>
      </c>
      <c r="BM30" s="15">
        <v>1</v>
      </c>
      <c r="BN30" s="15">
        <v>1</v>
      </c>
      <c r="BO30" s="15">
        <v>1</v>
      </c>
      <c r="BP30" s="15">
        <v>1</v>
      </c>
      <c r="BQ30" s="15">
        <v>1</v>
      </c>
      <c r="BR30" s="15"/>
      <c r="BS30" s="48">
        <f t="shared" si="9"/>
        <v>8.5</v>
      </c>
      <c r="BT30" s="155"/>
      <c r="BU30" s="143"/>
      <c r="BV30" s="144"/>
    </row>
    <row r="31" spans="1:81" ht="20.100000000000001" customHeight="1">
      <c r="A31" s="48" t="str">
        <f>AK56</f>
        <v>VD4</v>
      </c>
      <c r="B31" s="49"/>
      <c r="C31" s="49"/>
      <c r="D31" s="49"/>
      <c r="E31" s="49"/>
      <c r="F31" s="50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>
        <v>1</v>
      </c>
      <c r="S31" s="15">
        <v>1</v>
      </c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9"/>
      <c r="AG31" s="48">
        <f t="shared" si="8"/>
        <v>1</v>
      </c>
      <c r="AH31" s="155"/>
      <c r="AI31" s="143"/>
      <c r="AJ31" s="144"/>
      <c r="AM31" s="48" t="str">
        <f>AK56</f>
        <v>VD4</v>
      </c>
      <c r="AN31" s="49"/>
      <c r="AO31" s="49"/>
      <c r="AP31" s="49"/>
      <c r="AQ31" s="49"/>
      <c r="AR31" s="50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48">
        <f t="shared" si="9"/>
        <v>0</v>
      </c>
      <c r="BT31" s="155"/>
      <c r="BU31" s="143"/>
      <c r="BV31" s="144"/>
    </row>
    <row r="32" spans="1:81" ht="20.100000000000001" customHeight="1">
      <c r="A32" s="48" t="str">
        <f>AK58</f>
        <v>VD5</v>
      </c>
      <c r="B32" s="49"/>
      <c r="C32" s="49"/>
      <c r="D32" s="49"/>
      <c r="E32" s="49"/>
      <c r="F32" s="50"/>
      <c r="G32" s="24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4"/>
      <c r="AG32" s="48">
        <f t="shared" si="8"/>
        <v>0</v>
      </c>
      <c r="AH32" s="155"/>
      <c r="AI32" s="143"/>
      <c r="AJ32" s="144"/>
      <c r="AM32" s="48" t="str">
        <f>AK58</f>
        <v>VD5</v>
      </c>
      <c r="AN32" s="49"/>
      <c r="AO32" s="49"/>
      <c r="AP32" s="49"/>
      <c r="AQ32" s="49"/>
      <c r="AR32" s="50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48">
        <f t="shared" si="9"/>
        <v>0</v>
      </c>
      <c r="BT32" s="155"/>
      <c r="BU32" s="143"/>
      <c r="BV32" s="144"/>
    </row>
    <row r="33" spans="1:76" ht="20.100000000000001" customHeight="1" thickBot="1">
      <c r="A33" s="110" t="str">
        <f>AK60</f>
        <v>VD6</v>
      </c>
      <c r="B33" s="111"/>
      <c r="C33" s="111"/>
      <c r="D33" s="111"/>
      <c r="E33" s="111"/>
      <c r="F33" s="112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20"/>
      <c r="AG33" s="209">
        <f t="shared" si="8"/>
        <v>0</v>
      </c>
      <c r="AH33" s="210"/>
      <c r="AI33" s="143"/>
      <c r="AJ33" s="144"/>
      <c r="AM33" s="110" t="str">
        <f>AK60</f>
        <v>VD6</v>
      </c>
      <c r="AN33" s="111"/>
      <c r="AO33" s="111"/>
      <c r="AP33" s="111"/>
      <c r="AQ33" s="111"/>
      <c r="AR33" s="112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20"/>
      <c r="BS33" s="209">
        <f t="shared" si="9"/>
        <v>0</v>
      </c>
      <c r="BT33" s="210"/>
      <c r="BU33" s="143"/>
      <c r="BV33" s="144"/>
    </row>
    <row r="34" spans="1:76" ht="20.100000000000001" customHeight="1" thickBot="1">
      <c r="A34" s="145"/>
      <c r="B34" s="146"/>
      <c r="C34" s="146"/>
      <c r="D34" s="146"/>
      <c r="E34" s="146"/>
      <c r="F34" s="147"/>
      <c r="G34" s="22">
        <f t="shared" ref="G34:AF34" si="10">SUM(G27:G33)</f>
        <v>0</v>
      </c>
      <c r="H34" s="23">
        <f t="shared" si="10"/>
        <v>0</v>
      </c>
      <c r="I34" s="23">
        <f t="shared" si="10"/>
        <v>0</v>
      </c>
      <c r="J34" s="23">
        <f t="shared" si="10"/>
        <v>0</v>
      </c>
      <c r="K34" s="23">
        <f t="shared" si="10"/>
        <v>0</v>
      </c>
      <c r="L34" s="23">
        <f t="shared" si="10"/>
        <v>0</v>
      </c>
      <c r="M34" s="23">
        <f t="shared" si="10"/>
        <v>0</v>
      </c>
      <c r="N34" s="23">
        <f t="shared" si="10"/>
        <v>0</v>
      </c>
      <c r="O34" s="23">
        <f t="shared" si="10"/>
        <v>0</v>
      </c>
      <c r="P34" s="23">
        <f t="shared" si="10"/>
        <v>0</v>
      </c>
      <c r="Q34" s="23">
        <f t="shared" si="10"/>
        <v>0</v>
      </c>
      <c r="R34" s="23">
        <f t="shared" si="10"/>
        <v>1</v>
      </c>
      <c r="S34" s="23">
        <f t="shared" si="10"/>
        <v>1</v>
      </c>
      <c r="T34" s="23">
        <f t="shared" si="10"/>
        <v>0</v>
      </c>
      <c r="U34" s="23">
        <f t="shared" si="10"/>
        <v>0</v>
      </c>
      <c r="V34" s="23">
        <f t="shared" si="10"/>
        <v>0</v>
      </c>
      <c r="W34" s="23">
        <f t="shared" si="10"/>
        <v>0</v>
      </c>
      <c r="X34" s="23">
        <f t="shared" si="10"/>
        <v>0</v>
      </c>
      <c r="Y34" s="23">
        <f t="shared" si="10"/>
        <v>0</v>
      </c>
      <c r="Z34" s="23">
        <f t="shared" si="10"/>
        <v>0</v>
      </c>
      <c r="AA34" s="23">
        <f t="shared" si="10"/>
        <v>0</v>
      </c>
      <c r="AB34" s="23">
        <f t="shared" si="10"/>
        <v>0</v>
      </c>
      <c r="AC34" s="23">
        <f t="shared" si="10"/>
        <v>0</v>
      </c>
      <c r="AD34" s="23">
        <f t="shared" si="10"/>
        <v>0</v>
      </c>
      <c r="AE34" s="23">
        <f t="shared" si="10"/>
        <v>0</v>
      </c>
      <c r="AF34" s="23">
        <f t="shared" si="10"/>
        <v>0</v>
      </c>
      <c r="AG34" s="150">
        <f>SUM(AG27:AJ33)-AI34</f>
        <v>1</v>
      </c>
      <c r="AH34" s="151"/>
      <c r="AI34" s="148">
        <f>SUM(AI27:AJ33)</f>
        <v>0</v>
      </c>
      <c r="AJ34" s="149"/>
      <c r="AM34" s="145"/>
      <c r="AN34" s="146"/>
      <c r="AO34" s="146"/>
      <c r="AP34" s="146"/>
      <c r="AQ34" s="146"/>
      <c r="AR34" s="147"/>
      <c r="AS34" s="22">
        <f t="shared" ref="AS34:BR34" si="11">SUM(AS27:AS33)</f>
        <v>0</v>
      </c>
      <c r="AT34" s="23">
        <f t="shared" si="11"/>
        <v>1</v>
      </c>
      <c r="AU34" s="23">
        <f t="shared" si="11"/>
        <v>2</v>
      </c>
      <c r="AV34" s="23">
        <f t="shared" si="11"/>
        <v>2</v>
      </c>
      <c r="AW34" s="23">
        <f t="shared" si="11"/>
        <v>3</v>
      </c>
      <c r="AX34" s="23">
        <f t="shared" si="11"/>
        <v>3</v>
      </c>
      <c r="AY34" s="23">
        <f t="shared" si="11"/>
        <v>4</v>
      </c>
      <c r="AZ34" s="23">
        <f t="shared" si="11"/>
        <v>4</v>
      </c>
      <c r="BA34" s="23">
        <f t="shared" si="11"/>
        <v>4</v>
      </c>
      <c r="BB34" s="23">
        <f t="shared" si="11"/>
        <v>3</v>
      </c>
      <c r="BC34" s="23">
        <f t="shared" si="11"/>
        <v>2</v>
      </c>
      <c r="BD34" s="23">
        <f t="shared" si="11"/>
        <v>3</v>
      </c>
      <c r="BE34" s="23">
        <f t="shared" si="11"/>
        <v>3</v>
      </c>
      <c r="BF34" s="23">
        <f t="shared" si="11"/>
        <v>2</v>
      </c>
      <c r="BG34" s="23">
        <f t="shared" si="11"/>
        <v>3</v>
      </c>
      <c r="BH34" s="23">
        <f t="shared" si="11"/>
        <v>4</v>
      </c>
      <c r="BI34" s="23">
        <f t="shared" si="11"/>
        <v>4</v>
      </c>
      <c r="BJ34" s="23">
        <f t="shared" si="11"/>
        <v>4</v>
      </c>
      <c r="BK34" s="23">
        <f t="shared" si="11"/>
        <v>4</v>
      </c>
      <c r="BL34" s="23">
        <f t="shared" si="11"/>
        <v>4</v>
      </c>
      <c r="BM34" s="23">
        <f t="shared" si="11"/>
        <v>4</v>
      </c>
      <c r="BN34" s="23">
        <f t="shared" si="11"/>
        <v>3</v>
      </c>
      <c r="BO34" s="23">
        <f t="shared" si="11"/>
        <v>2</v>
      </c>
      <c r="BP34" s="23">
        <f t="shared" si="11"/>
        <v>2</v>
      </c>
      <c r="BQ34" s="23">
        <f t="shared" si="11"/>
        <v>2</v>
      </c>
      <c r="BR34" s="23">
        <f t="shared" si="11"/>
        <v>0</v>
      </c>
      <c r="BS34" s="150">
        <f>SUM(BS27:BV33)-BU34</f>
        <v>36</v>
      </c>
      <c r="BT34" s="151"/>
      <c r="BU34" s="148">
        <f>SUM(BU27:BV33)</f>
        <v>0</v>
      </c>
      <c r="BV34" s="149"/>
    </row>
    <row r="35" spans="1:76" ht="12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4"/>
      <c r="AH35" s="4"/>
      <c r="AI35" s="4"/>
      <c r="AJ35" s="4"/>
      <c r="AK35" s="4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</row>
    <row r="36" spans="1:76" ht="20.100000000000001" customHeight="1" thickBot="1">
      <c r="A36" s="44" t="s">
        <v>1</v>
      </c>
      <c r="B36" s="44"/>
      <c r="C36" s="44"/>
      <c r="D36" s="44"/>
      <c r="E36" s="44"/>
      <c r="F36" s="45"/>
      <c r="G36" s="124" t="s">
        <v>2</v>
      </c>
      <c r="H36" s="125"/>
      <c r="I36" s="125"/>
      <c r="J36" s="125"/>
      <c r="K36" s="125"/>
      <c r="L36" s="100">
        <v>1500</v>
      </c>
      <c r="M36" s="101"/>
      <c r="N36" s="102"/>
      <c r="O36" s="10"/>
      <c r="P36" s="113" t="s">
        <v>40</v>
      </c>
      <c r="Q36" s="114"/>
      <c r="R36" s="114"/>
      <c r="S36" s="114"/>
      <c r="T36" s="115"/>
      <c r="U36" s="65">
        <f>BO38</f>
        <v>50.20357766945645</v>
      </c>
      <c r="V36" s="66"/>
      <c r="W36" s="67"/>
      <c r="Y36" s="113" t="s">
        <v>47</v>
      </c>
      <c r="Z36" s="114"/>
      <c r="AA36" s="114"/>
      <c r="AB36" s="114"/>
      <c r="AC36" s="115"/>
      <c r="AD36" s="162">
        <f>AG45-U36</f>
        <v>-43.20357766945645</v>
      </c>
      <c r="AE36" s="163"/>
      <c r="AF36" s="164"/>
      <c r="AG36" s="126" t="s">
        <v>15</v>
      </c>
      <c r="AH36" s="127"/>
      <c r="AI36" s="127"/>
      <c r="AJ36" s="128"/>
      <c r="AK36" s="26"/>
      <c r="AL36" s="26"/>
      <c r="AM36" s="26"/>
      <c r="AN36" s="26"/>
      <c r="AO36" s="26"/>
      <c r="AP36" s="26"/>
      <c r="AQ36" s="271" t="s">
        <v>19</v>
      </c>
      <c r="AR36" s="271"/>
      <c r="AS36" s="271"/>
      <c r="AT36" s="271"/>
      <c r="AU36" s="271"/>
      <c r="AV36" s="271"/>
      <c r="AW36" s="271"/>
      <c r="AX36" s="271"/>
      <c r="AY36" s="271"/>
      <c r="AZ36" s="271"/>
      <c r="BA36" s="271"/>
      <c r="BB36" s="271"/>
      <c r="BC36" s="271"/>
      <c r="BD36" s="271"/>
      <c r="BE36" s="271"/>
      <c r="BF36" s="271"/>
      <c r="BG36" s="271"/>
      <c r="BH36" s="271"/>
      <c r="BI36" s="271"/>
      <c r="BJ36" s="271"/>
      <c r="BK36" s="271"/>
      <c r="BL36" s="271"/>
      <c r="BM36" s="271"/>
      <c r="BN36" s="271"/>
      <c r="BO36" s="271"/>
      <c r="BP36" s="271"/>
      <c r="BQ36" s="271"/>
      <c r="BR36" s="271"/>
      <c r="BS36" s="271"/>
      <c r="BT36" s="271"/>
      <c r="BU36" s="271"/>
      <c r="BV36" s="271"/>
    </row>
    <row r="37" spans="1:76" ht="20.100000000000001" customHeight="1" thickBot="1">
      <c r="A37" s="103" t="s">
        <v>3</v>
      </c>
      <c r="B37" s="104"/>
      <c r="C37" s="104"/>
      <c r="D37" s="104"/>
      <c r="E37" s="104"/>
      <c r="F37" s="105"/>
      <c r="G37" s="14"/>
      <c r="H37" s="106" t="s">
        <v>34</v>
      </c>
      <c r="I37" s="106"/>
      <c r="J37" s="106" t="s">
        <v>4</v>
      </c>
      <c r="K37" s="106"/>
      <c r="L37" s="106" t="s">
        <v>5</v>
      </c>
      <c r="M37" s="106"/>
      <c r="N37" s="106" t="s">
        <v>6</v>
      </c>
      <c r="O37" s="106"/>
      <c r="P37" s="106" t="s">
        <v>7</v>
      </c>
      <c r="Q37" s="106"/>
      <c r="R37" s="106" t="s">
        <v>8</v>
      </c>
      <c r="S37" s="106"/>
      <c r="T37" s="106" t="s">
        <v>9</v>
      </c>
      <c r="U37" s="106"/>
      <c r="V37" s="106" t="s">
        <v>10</v>
      </c>
      <c r="W37" s="106"/>
      <c r="X37" s="106" t="s">
        <v>11</v>
      </c>
      <c r="Y37" s="106"/>
      <c r="Z37" s="106" t="s">
        <v>12</v>
      </c>
      <c r="AA37" s="106"/>
      <c r="AB37" s="106" t="s">
        <v>13</v>
      </c>
      <c r="AC37" s="106"/>
      <c r="AD37" s="106" t="s">
        <v>14</v>
      </c>
      <c r="AE37" s="106"/>
      <c r="AF37" s="12"/>
      <c r="AG37" s="133" t="s">
        <v>45</v>
      </c>
      <c r="AH37" s="134"/>
      <c r="AI37" s="135" t="s">
        <v>46</v>
      </c>
      <c r="AJ37" s="136"/>
      <c r="AQ37" s="74" t="s">
        <v>20</v>
      </c>
      <c r="AR37" s="74"/>
      <c r="AS37" s="74"/>
      <c r="AT37" s="74"/>
      <c r="AU37" s="74" t="s">
        <v>21</v>
      </c>
      <c r="AV37" s="74"/>
      <c r="AW37" s="74"/>
      <c r="AX37" s="74"/>
      <c r="AY37" s="74" t="s">
        <v>22</v>
      </c>
      <c r="AZ37" s="74"/>
      <c r="BA37" s="74"/>
      <c r="BB37" s="74"/>
      <c r="BC37" s="74" t="s">
        <v>23</v>
      </c>
      <c r="BD37" s="74"/>
      <c r="BE37" s="74"/>
      <c r="BF37" s="74"/>
      <c r="BG37" s="74" t="s">
        <v>24</v>
      </c>
      <c r="BH37" s="74"/>
      <c r="BI37" s="74"/>
      <c r="BJ37" s="74"/>
      <c r="BK37" s="74" t="s">
        <v>25</v>
      </c>
      <c r="BL37" s="74"/>
      <c r="BM37" s="74"/>
      <c r="BN37" s="74"/>
      <c r="BO37" s="74" t="s">
        <v>18</v>
      </c>
      <c r="BP37" s="74"/>
      <c r="BQ37" s="74"/>
      <c r="BR37" s="74"/>
      <c r="BS37" s="74" t="s">
        <v>26</v>
      </c>
      <c r="BT37" s="74"/>
      <c r="BU37" s="74"/>
      <c r="BV37" s="74"/>
      <c r="BW37" s="27"/>
      <c r="BX37" s="27"/>
    </row>
    <row r="38" spans="1:76" ht="20.100000000000001" customHeight="1">
      <c r="A38" s="140" t="str">
        <f>AK48</f>
        <v>DM</v>
      </c>
      <c r="B38" s="141"/>
      <c r="C38" s="141"/>
      <c r="D38" s="141"/>
      <c r="E38" s="141"/>
      <c r="F38" s="142"/>
      <c r="G38" s="15"/>
      <c r="H38" s="15"/>
      <c r="I38" s="15">
        <v>1</v>
      </c>
      <c r="J38" s="15">
        <v>1</v>
      </c>
      <c r="K38" s="15">
        <v>1</v>
      </c>
      <c r="L38" s="15">
        <v>1</v>
      </c>
      <c r="M38" s="15">
        <v>1</v>
      </c>
      <c r="N38" s="15">
        <v>1</v>
      </c>
      <c r="O38" s="15">
        <v>1</v>
      </c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9"/>
      <c r="AG38" s="173">
        <f>SUM(G38:AF38)/2-AI38</f>
        <v>3.5</v>
      </c>
      <c r="AH38" s="174"/>
      <c r="AI38" s="175"/>
      <c r="AJ38" s="176"/>
      <c r="AL38" s="46" t="s">
        <v>48</v>
      </c>
      <c r="AM38" s="46"/>
      <c r="AN38" s="46"/>
      <c r="AO38" s="46"/>
      <c r="AP38" s="47"/>
      <c r="AQ38" s="68">
        <f>L3/AE47</f>
        <v>13.618987399981606</v>
      </c>
      <c r="AR38" s="69"/>
      <c r="AS38" s="69"/>
      <c r="AT38" s="70"/>
      <c r="AU38" s="68">
        <f>L14/AE47</f>
        <v>16.832888807136943</v>
      </c>
      <c r="AV38" s="69"/>
      <c r="AW38" s="69"/>
      <c r="AX38" s="70"/>
      <c r="AY38" s="68">
        <f>L25/AE47</f>
        <v>22.510139795824518</v>
      </c>
      <c r="AZ38" s="69"/>
      <c r="BA38" s="69"/>
      <c r="BB38" s="70"/>
      <c r="BC38" s="68">
        <f>L36/AE47</f>
        <v>9.622459302860296</v>
      </c>
      <c r="BD38" s="69"/>
      <c r="BE38" s="69"/>
      <c r="BF38" s="70"/>
      <c r="BG38" s="68">
        <f>AX3/AE47</f>
        <v>10.732249609123516</v>
      </c>
      <c r="BH38" s="69"/>
      <c r="BI38" s="69"/>
      <c r="BJ38" s="70"/>
      <c r="BK38" s="68">
        <f>AX14/AE47</f>
        <v>15.979697415616664</v>
      </c>
      <c r="BL38" s="69"/>
      <c r="BM38" s="69"/>
      <c r="BN38" s="70"/>
      <c r="BO38" s="68">
        <f>AX25/AE47</f>
        <v>50.20357766945645</v>
      </c>
      <c r="BP38" s="69"/>
      <c r="BQ38" s="69"/>
      <c r="BR38" s="70"/>
      <c r="BS38" s="165">
        <f>G47/AE47</f>
        <v>139.5</v>
      </c>
      <c r="BT38" s="166"/>
      <c r="BU38" s="166"/>
      <c r="BV38" s="167"/>
      <c r="BW38" s="27"/>
      <c r="BX38" s="27"/>
    </row>
    <row r="39" spans="1:76" ht="20.100000000000001" customHeight="1">
      <c r="A39" s="51" t="str">
        <f>AK50</f>
        <v>VD1</v>
      </c>
      <c r="B39" s="52"/>
      <c r="C39" s="52"/>
      <c r="D39" s="52"/>
      <c r="E39" s="52"/>
      <c r="F39" s="53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9"/>
      <c r="AG39" s="48">
        <f t="shared" ref="AG39:AG44" si="12">SUM(G39:AF39)/2-AI39</f>
        <v>0</v>
      </c>
      <c r="AH39" s="155"/>
      <c r="AI39" s="143"/>
      <c r="AJ39" s="144"/>
      <c r="AL39" s="46"/>
      <c r="AM39" s="46"/>
      <c r="AN39" s="46"/>
      <c r="AO39" s="46"/>
      <c r="AP39" s="47"/>
      <c r="AQ39" s="71"/>
      <c r="AR39" s="72"/>
      <c r="AS39" s="72"/>
      <c r="AT39" s="73"/>
      <c r="AU39" s="71"/>
      <c r="AV39" s="72"/>
      <c r="AW39" s="72"/>
      <c r="AX39" s="73"/>
      <c r="AY39" s="71"/>
      <c r="AZ39" s="72"/>
      <c r="BA39" s="72"/>
      <c r="BB39" s="73"/>
      <c r="BC39" s="71"/>
      <c r="BD39" s="72"/>
      <c r="BE39" s="72"/>
      <c r="BF39" s="73"/>
      <c r="BG39" s="71"/>
      <c r="BH39" s="72"/>
      <c r="BI39" s="72"/>
      <c r="BJ39" s="73"/>
      <c r="BK39" s="71"/>
      <c r="BL39" s="72"/>
      <c r="BM39" s="72"/>
      <c r="BN39" s="73"/>
      <c r="BO39" s="71"/>
      <c r="BP39" s="72"/>
      <c r="BQ39" s="72"/>
      <c r="BR39" s="73"/>
      <c r="BS39" s="168"/>
      <c r="BT39" s="169"/>
      <c r="BU39" s="169"/>
      <c r="BV39" s="170"/>
      <c r="BW39" s="28"/>
      <c r="BX39" s="28"/>
    </row>
    <row r="40" spans="1:76" ht="20.100000000000001" customHeight="1">
      <c r="A40" s="51" t="str">
        <f>AK52</f>
        <v>VD2</v>
      </c>
      <c r="B40" s="52"/>
      <c r="C40" s="52"/>
      <c r="D40" s="52"/>
      <c r="E40" s="52"/>
      <c r="F40" s="53"/>
      <c r="G40" s="15"/>
      <c r="H40" s="15"/>
      <c r="I40" s="15">
        <v>1</v>
      </c>
      <c r="J40" s="15">
        <v>1</v>
      </c>
      <c r="K40" s="15">
        <v>1</v>
      </c>
      <c r="L40" s="15">
        <v>1</v>
      </c>
      <c r="M40" s="15">
        <v>1</v>
      </c>
      <c r="N40" s="15">
        <v>1</v>
      </c>
      <c r="O40" s="15">
        <v>1</v>
      </c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9"/>
      <c r="AG40" s="255">
        <f t="shared" si="12"/>
        <v>3.5</v>
      </c>
      <c r="AH40" s="256"/>
      <c r="AI40" s="143"/>
      <c r="AJ40" s="144"/>
      <c r="AL40" s="46" t="s">
        <v>41</v>
      </c>
      <c r="AM40" s="46"/>
      <c r="AN40" s="46"/>
      <c r="AO40" s="46"/>
      <c r="AP40" s="47"/>
      <c r="AQ40" s="64">
        <f>AG12</f>
        <v>13</v>
      </c>
      <c r="AR40" s="64"/>
      <c r="AS40" s="64"/>
      <c r="AT40" s="64"/>
      <c r="AU40" s="89">
        <f>AG23</f>
        <v>24</v>
      </c>
      <c r="AV40" s="64"/>
      <c r="AW40" s="64"/>
      <c r="AX40" s="64"/>
      <c r="AY40" s="89">
        <f>AG34</f>
        <v>1</v>
      </c>
      <c r="AZ40" s="64"/>
      <c r="BA40" s="64"/>
      <c r="BB40" s="64"/>
      <c r="BC40" s="171">
        <f>AG45</f>
        <v>7</v>
      </c>
      <c r="BD40" s="172"/>
      <c r="BE40" s="172"/>
      <c r="BF40" s="172"/>
      <c r="BG40" s="171">
        <f>BS12</f>
        <v>10</v>
      </c>
      <c r="BH40" s="177"/>
      <c r="BI40" s="177"/>
      <c r="BJ40" s="177"/>
      <c r="BK40" s="171">
        <f>BS23</f>
        <v>3.5</v>
      </c>
      <c r="BL40" s="172"/>
      <c r="BM40" s="172"/>
      <c r="BN40" s="172"/>
      <c r="BO40" s="89">
        <f>BS34</f>
        <v>36</v>
      </c>
      <c r="BP40" s="64"/>
      <c r="BQ40" s="64"/>
      <c r="BR40" s="64"/>
      <c r="BS40" s="64">
        <f>SUM(AQ40:BR41)</f>
        <v>94.5</v>
      </c>
      <c r="BT40" s="64"/>
      <c r="BU40" s="64"/>
      <c r="BV40" s="64"/>
      <c r="BW40" s="29"/>
      <c r="BX40" s="29"/>
    </row>
    <row r="41" spans="1:76" ht="20.100000000000001" customHeight="1">
      <c r="A41" s="48" t="str">
        <f>AK54</f>
        <v>VD3</v>
      </c>
      <c r="B41" s="49"/>
      <c r="C41" s="49"/>
      <c r="D41" s="49"/>
      <c r="E41" s="49"/>
      <c r="F41" s="50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9"/>
      <c r="AG41" s="48">
        <f t="shared" si="12"/>
        <v>0</v>
      </c>
      <c r="AH41" s="155"/>
      <c r="AI41" s="143"/>
      <c r="AJ41" s="144"/>
      <c r="AL41" s="46"/>
      <c r="AM41" s="46"/>
      <c r="AN41" s="46"/>
      <c r="AO41" s="46"/>
      <c r="AP41" s="47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172"/>
      <c r="BD41" s="172"/>
      <c r="BE41" s="172"/>
      <c r="BF41" s="172"/>
      <c r="BG41" s="177"/>
      <c r="BH41" s="177"/>
      <c r="BI41" s="177"/>
      <c r="BJ41" s="177"/>
      <c r="BK41" s="172"/>
      <c r="BL41" s="172"/>
      <c r="BM41" s="172"/>
      <c r="BN41" s="172"/>
      <c r="BO41" s="64"/>
      <c r="BP41" s="64"/>
      <c r="BQ41" s="64"/>
      <c r="BR41" s="64"/>
      <c r="BS41" s="64"/>
      <c r="BT41" s="64"/>
      <c r="BU41" s="64"/>
      <c r="BV41" s="64"/>
    </row>
    <row r="42" spans="1:76" ht="20.100000000000001" customHeight="1">
      <c r="A42" s="48" t="str">
        <f>AK56</f>
        <v>VD4</v>
      </c>
      <c r="B42" s="49"/>
      <c r="C42" s="49"/>
      <c r="D42" s="49"/>
      <c r="E42" s="49"/>
      <c r="F42" s="50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9"/>
      <c r="AG42" s="48">
        <f t="shared" si="12"/>
        <v>0</v>
      </c>
      <c r="AH42" s="155"/>
      <c r="AI42" s="143"/>
      <c r="AJ42" s="144"/>
      <c r="AL42" s="46" t="s">
        <v>49</v>
      </c>
      <c r="AM42" s="46"/>
      <c r="AN42" s="46"/>
      <c r="AO42" s="46"/>
      <c r="AP42" s="47"/>
      <c r="AQ42" s="90">
        <f>(L3/AQ40)</f>
        <v>163.30769230769232</v>
      </c>
      <c r="AR42" s="90"/>
      <c r="AS42" s="90"/>
      <c r="AT42" s="90"/>
      <c r="AU42" s="90">
        <f>(L14/AU40)</f>
        <v>109.33333333333333</v>
      </c>
      <c r="AV42" s="90"/>
      <c r="AW42" s="90"/>
      <c r="AX42" s="90"/>
      <c r="AY42" s="90">
        <f>(L25/AY40)</f>
        <v>3509</v>
      </c>
      <c r="AZ42" s="90"/>
      <c r="BA42" s="90"/>
      <c r="BB42" s="90"/>
      <c r="BC42" s="90">
        <f>(L36/BC40)</f>
        <v>214.28571428571428</v>
      </c>
      <c r="BD42" s="90"/>
      <c r="BE42" s="90"/>
      <c r="BF42" s="90"/>
      <c r="BG42" s="90">
        <f>(AX3/BG40)</f>
        <v>167.3</v>
      </c>
      <c r="BH42" s="90"/>
      <c r="BI42" s="90"/>
      <c r="BJ42" s="90"/>
      <c r="BK42" s="90">
        <f>(AX14/BK40)</f>
        <v>711.71428571428567</v>
      </c>
      <c r="BL42" s="90"/>
      <c r="BM42" s="90"/>
      <c r="BN42" s="90"/>
      <c r="BO42" s="90">
        <f>(AX25/BO40)</f>
        <v>217.38888888888889</v>
      </c>
      <c r="BP42" s="90"/>
      <c r="BQ42" s="90"/>
      <c r="BR42" s="90"/>
      <c r="BS42" s="90">
        <f>(G47/BS40)</f>
        <v>230.11640211640213</v>
      </c>
      <c r="BT42" s="90"/>
      <c r="BU42" s="90"/>
      <c r="BV42" s="90"/>
    </row>
    <row r="43" spans="1:76" ht="20.100000000000001" customHeight="1">
      <c r="A43" s="48" t="str">
        <f>AK58</f>
        <v>VD5</v>
      </c>
      <c r="B43" s="49"/>
      <c r="C43" s="49"/>
      <c r="D43" s="49"/>
      <c r="E43" s="49"/>
      <c r="F43" s="50"/>
      <c r="G43" s="24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4"/>
      <c r="AG43" s="48">
        <f t="shared" si="12"/>
        <v>0</v>
      </c>
      <c r="AH43" s="155"/>
      <c r="AI43" s="143"/>
      <c r="AJ43" s="144"/>
      <c r="AL43" s="46"/>
      <c r="AM43" s="46"/>
      <c r="AN43" s="46"/>
      <c r="AO43" s="46"/>
      <c r="AP43" s="47"/>
      <c r="AQ43" s="90"/>
      <c r="AR43" s="90"/>
      <c r="AS43" s="90"/>
      <c r="AT43" s="90"/>
      <c r="AU43" s="90"/>
      <c r="AV43" s="90"/>
      <c r="AW43" s="90"/>
      <c r="AX43" s="90"/>
      <c r="AY43" s="90"/>
      <c r="AZ43" s="90"/>
      <c r="BA43" s="90"/>
      <c r="BB43" s="90"/>
      <c r="BC43" s="90"/>
      <c r="BD43" s="90"/>
      <c r="BE43" s="90"/>
      <c r="BF43" s="90"/>
      <c r="BG43" s="90"/>
      <c r="BH43" s="90"/>
      <c r="BI43" s="90"/>
      <c r="BJ43" s="90"/>
      <c r="BK43" s="90"/>
      <c r="BL43" s="90"/>
      <c r="BM43" s="90"/>
      <c r="BN43" s="90"/>
      <c r="BO43" s="90"/>
      <c r="BP43" s="90"/>
      <c r="BQ43" s="90"/>
      <c r="BR43" s="90"/>
      <c r="BS43" s="90"/>
      <c r="BT43" s="90"/>
      <c r="BU43" s="90"/>
      <c r="BV43" s="90"/>
    </row>
    <row r="44" spans="1:76" ht="20.100000000000001" customHeight="1" thickBot="1">
      <c r="A44" s="110" t="str">
        <f>AK60</f>
        <v>VD6</v>
      </c>
      <c r="B44" s="111"/>
      <c r="C44" s="111"/>
      <c r="D44" s="111"/>
      <c r="E44" s="111"/>
      <c r="F44" s="112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20"/>
      <c r="AG44" s="209">
        <f t="shared" si="12"/>
        <v>0</v>
      </c>
      <c r="AH44" s="210"/>
      <c r="AI44" s="143"/>
      <c r="AJ44" s="144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</row>
    <row r="45" spans="1:76" ht="20.100000000000001" customHeight="1" thickBot="1">
      <c r="A45" s="145"/>
      <c r="B45" s="146"/>
      <c r="C45" s="146"/>
      <c r="D45" s="146"/>
      <c r="E45" s="146"/>
      <c r="F45" s="147"/>
      <c r="G45" s="22">
        <f t="shared" ref="G45:AF45" si="13">SUM(G38:G44)</f>
        <v>0</v>
      </c>
      <c r="H45" s="23">
        <f t="shared" si="13"/>
        <v>0</v>
      </c>
      <c r="I45" s="23">
        <f t="shared" si="13"/>
        <v>2</v>
      </c>
      <c r="J45" s="23">
        <f t="shared" si="13"/>
        <v>2</v>
      </c>
      <c r="K45" s="23">
        <f t="shared" si="13"/>
        <v>2</v>
      </c>
      <c r="L45" s="23">
        <f t="shared" si="13"/>
        <v>2</v>
      </c>
      <c r="M45" s="23">
        <f t="shared" si="13"/>
        <v>2</v>
      </c>
      <c r="N45" s="23">
        <f t="shared" si="13"/>
        <v>2</v>
      </c>
      <c r="O45" s="23">
        <f t="shared" si="13"/>
        <v>2</v>
      </c>
      <c r="P45" s="23">
        <f t="shared" si="13"/>
        <v>0</v>
      </c>
      <c r="Q45" s="23">
        <f t="shared" si="13"/>
        <v>0</v>
      </c>
      <c r="R45" s="23">
        <f t="shared" si="13"/>
        <v>0</v>
      </c>
      <c r="S45" s="23">
        <f t="shared" si="13"/>
        <v>0</v>
      </c>
      <c r="T45" s="23">
        <f t="shared" si="13"/>
        <v>0</v>
      </c>
      <c r="U45" s="23">
        <f t="shared" si="13"/>
        <v>0</v>
      </c>
      <c r="V45" s="23">
        <f t="shared" si="13"/>
        <v>0</v>
      </c>
      <c r="W45" s="23">
        <f t="shared" si="13"/>
        <v>0</v>
      </c>
      <c r="X45" s="23">
        <f t="shared" si="13"/>
        <v>0</v>
      </c>
      <c r="Y45" s="23">
        <f t="shared" si="13"/>
        <v>0</v>
      </c>
      <c r="Z45" s="23">
        <f t="shared" si="13"/>
        <v>0</v>
      </c>
      <c r="AA45" s="23">
        <f t="shared" si="13"/>
        <v>0</v>
      </c>
      <c r="AB45" s="23">
        <f t="shared" si="13"/>
        <v>0</v>
      </c>
      <c r="AC45" s="23">
        <f t="shared" si="13"/>
        <v>0</v>
      </c>
      <c r="AD45" s="23">
        <f t="shared" si="13"/>
        <v>0</v>
      </c>
      <c r="AE45" s="23">
        <f t="shared" si="13"/>
        <v>0</v>
      </c>
      <c r="AF45" s="23">
        <f t="shared" si="13"/>
        <v>0</v>
      </c>
      <c r="AG45" s="150">
        <f>SUM(AG38:AJ44)-AI45</f>
        <v>7</v>
      </c>
      <c r="AH45" s="151"/>
      <c r="AI45" s="148">
        <f>SUM(AI38:AJ44)</f>
        <v>0</v>
      </c>
      <c r="AJ45" s="149"/>
      <c r="AM45" s="21"/>
      <c r="AN45" s="21"/>
      <c r="AO45" s="21"/>
      <c r="AP45" s="21"/>
      <c r="AQ45" s="21"/>
      <c r="AR45" s="39" t="s">
        <v>27</v>
      </c>
      <c r="AS45" s="39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  <c r="BE45" s="39"/>
      <c r="BF45" s="39"/>
      <c r="BG45" s="39"/>
      <c r="BH45" s="262">
        <f>AK1</f>
        <v>31</v>
      </c>
      <c r="BI45" s="262"/>
      <c r="BJ45" s="21"/>
      <c r="BK45" s="21"/>
      <c r="BL45" s="273"/>
      <c r="BM45" s="274"/>
      <c r="BN45" s="274"/>
      <c r="BO45" s="274"/>
      <c r="BP45" s="274"/>
      <c r="BQ45" s="274"/>
      <c r="BR45" s="274"/>
      <c r="BS45" s="274"/>
      <c r="BT45" s="274"/>
      <c r="BU45" s="274"/>
      <c r="BV45" s="275"/>
    </row>
    <row r="46" spans="1:76" ht="18" customHeight="1" thickBot="1">
      <c r="AV46" s="92" t="s">
        <v>28</v>
      </c>
      <c r="AW46" s="92"/>
      <c r="AX46" s="92"/>
      <c r="AY46" s="92"/>
      <c r="AZ46" s="92"/>
      <c r="BA46" s="92"/>
      <c r="BB46" s="92"/>
      <c r="BC46" s="92"/>
      <c r="BD46" s="92"/>
      <c r="BE46" s="92"/>
      <c r="BF46" s="92"/>
      <c r="BG46" s="92"/>
    </row>
    <row r="47" spans="1:76" ht="18" customHeight="1" thickBot="1">
      <c r="A47" s="54" t="s">
        <v>39</v>
      </c>
      <c r="B47" s="55"/>
      <c r="C47" s="55"/>
      <c r="D47" s="55"/>
      <c r="E47" s="55"/>
      <c r="F47" s="55"/>
      <c r="G47" s="58">
        <f>L3+L14+L25+AX3+AX14+AX25+L36</f>
        <v>21746</v>
      </c>
      <c r="H47" s="59"/>
      <c r="I47" s="59"/>
      <c r="J47" s="60"/>
      <c r="K47" s="31"/>
      <c r="L47" s="31"/>
      <c r="M47" s="54" t="s">
        <v>54</v>
      </c>
      <c r="N47" s="55"/>
      <c r="O47" s="55"/>
      <c r="P47" s="55"/>
      <c r="Q47" s="55"/>
      <c r="R47" s="55"/>
      <c r="S47" s="195">
        <f>AZ62-AV62</f>
        <v>139.5</v>
      </c>
      <c r="T47" s="196"/>
      <c r="U47" s="196"/>
      <c r="V47" s="197"/>
      <c r="Y47" s="54" t="s">
        <v>42</v>
      </c>
      <c r="Z47" s="55"/>
      <c r="AA47" s="55"/>
      <c r="AB47" s="55"/>
      <c r="AC47" s="55"/>
      <c r="AD47" s="55"/>
      <c r="AE47" s="58">
        <f>G47/S47</f>
        <v>155.88530465949822</v>
      </c>
      <c r="AF47" s="59"/>
      <c r="AG47" s="59"/>
      <c r="AH47" s="60"/>
      <c r="AK47" s="75" t="s">
        <v>3</v>
      </c>
      <c r="AL47" s="75"/>
      <c r="AM47" s="75"/>
      <c r="AN47" s="75"/>
      <c r="AO47" s="75"/>
      <c r="AP47" s="75"/>
      <c r="AQ47" s="76"/>
      <c r="AR47" s="267" t="s">
        <v>26</v>
      </c>
      <c r="AS47" s="267"/>
      <c r="AT47" s="267"/>
      <c r="AU47" s="268"/>
      <c r="AV47" s="179" t="s">
        <v>44</v>
      </c>
      <c r="AW47" s="180"/>
      <c r="AX47" s="180"/>
      <c r="AY47" s="181"/>
      <c r="AZ47" s="182" t="s">
        <v>29</v>
      </c>
      <c r="BA47" s="183"/>
      <c r="BB47" s="183"/>
      <c r="BC47" s="183"/>
      <c r="BD47" s="183" t="s">
        <v>30</v>
      </c>
      <c r="BE47" s="183"/>
      <c r="BF47" s="183"/>
      <c r="BG47" s="183"/>
      <c r="BH47" s="91" t="s">
        <v>31</v>
      </c>
      <c r="BI47" s="91"/>
      <c r="BJ47" s="91"/>
      <c r="BK47" s="91"/>
      <c r="BL47" s="91"/>
      <c r="BM47" s="91"/>
      <c r="BN47" s="91"/>
      <c r="BO47" s="91"/>
      <c r="BP47" s="91"/>
      <c r="BQ47" s="91"/>
      <c r="BR47" s="92" t="s">
        <v>32</v>
      </c>
      <c r="BS47" s="92"/>
      <c r="BT47" s="92"/>
      <c r="BU47" s="92"/>
      <c r="BV47" s="92"/>
    </row>
    <row r="48" spans="1:76" ht="18" customHeight="1" thickBot="1">
      <c r="A48" s="56"/>
      <c r="B48" s="57"/>
      <c r="C48" s="57"/>
      <c r="D48" s="57"/>
      <c r="E48" s="57"/>
      <c r="F48" s="57"/>
      <c r="G48" s="61"/>
      <c r="H48" s="62"/>
      <c r="I48" s="62"/>
      <c r="J48" s="63"/>
      <c r="K48" s="31"/>
      <c r="L48" s="31"/>
      <c r="M48" s="56"/>
      <c r="N48" s="57"/>
      <c r="O48" s="57"/>
      <c r="P48" s="57"/>
      <c r="Q48" s="57"/>
      <c r="R48" s="57"/>
      <c r="S48" s="198"/>
      <c r="T48" s="199"/>
      <c r="U48" s="199"/>
      <c r="V48" s="200"/>
      <c r="Y48" s="56"/>
      <c r="Z48" s="57"/>
      <c r="AA48" s="57"/>
      <c r="AB48" s="57"/>
      <c r="AC48" s="57"/>
      <c r="AD48" s="57"/>
      <c r="AE48" s="61"/>
      <c r="AF48" s="62"/>
      <c r="AG48" s="62"/>
      <c r="AH48" s="63"/>
      <c r="AK48" s="201" t="s">
        <v>62</v>
      </c>
      <c r="AL48" s="201"/>
      <c r="AM48" s="201"/>
      <c r="AN48" s="201"/>
      <c r="AO48" s="201"/>
      <c r="AP48" s="201"/>
      <c r="AQ48" s="202"/>
      <c r="AR48" s="185">
        <f>SUM(AG5+AG16+AG27+AG38+BS5+BS16+BS27)</f>
        <v>19</v>
      </c>
      <c r="AS48" s="186"/>
      <c r="AT48" s="186"/>
      <c r="AU48" s="246"/>
      <c r="AV48" s="185">
        <f>SUM(AI5+AI16+AI27+AI38+BU5+BU16+BU27)</f>
        <v>4.5</v>
      </c>
      <c r="AW48" s="186"/>
      <c r="AX48" s="186"/>
      <c r="AY48" s="187"/>
      <c r="AZ48" s="191">
        <v>39</v>
      </c>
      <c r="BA48" s="192"/>
      <c r="BB48" s="192"/>
      <c r="BC48" s="192"/>
      <c r="BD48" s="93">
        <f>AV48+AR48-AZ48</f>
        <v>-15.5</v>
      </c>
      <c r="BE48" s="93"/>
      <c r="BF48" s="93"/>
      <c r="BG48" s="93"/>
      <c r="BH48" s="211"/>
      <c r="BI48" s="211"/>
      <c r="BJ48" s="211"/>
      <c r="BK48" s="211"/>
      <c r="BL48" s="211"/>
      <c r="BM48" s="211"/>
      <c r="BN48" s="211"/>
      <c r="BO48" s="211"/>
      <c r="BP48" s="211"/>
      <c r="BQ48" s="211"/>
      <c r="BR48" s="96"/>
      <c r="BS48" s="96"/>
      <c r="BT48" s="96"/>
      <c r="BU48" s="96"/>
      <c r="BV48" s="96"/>
    </row>
    <row r="49" spans="1:74" ht="18" customHeight="1" thickBot="1">
      <c r="A49" s="41"/>
      <c r="B49" s="41"/>
      <c r="C49" s="41"/>
      <c r="D49" s="41"/>
      <c r="E49" s="41"/>
      <c r="F49" s="41"/>
      <c r="G49" s="41"/>
      <c r="H49" s="41"/>
      <c r="I49" s="178"/>
      <c r="J49" s="178"/>
      <c r="K49" s="178"/>
      <c r="L49" s="178"/>
      <c r="M49" s="178"/>
      <c r="N49" s="178"/>
      <c r="O49" s="178"/>
      <c r="P49" s="178"/>
      <c r="Q49" s="178"/>
      <c r="R49" s="178"/>
      <c r="S49" s="178"/>
      <c r="T49" s="178"/>
      <c r="U49" s="178"/>
      <c r="AK49" s="201"/>
      <c r="AL49" s="201"/>
      <c r="AM49" s="201"/>
      <c r="AN49" s="201"/>
      <c r="AO49" s="201"/>
      <c r="AP49" s="201"/>
      <c r="AQ49" s="202"/>
      <c r="AR49" s="188"/>
      <c r="AS49" s="189"/>
      <c r="AT49" s="189"/>
      <c r="AU49" s="245"/>
      <c r="AV49" s="188"/>
      <c r="AW49" s="189"/>
      <c r="AX49" s="189"/>
      <c r="AY49" s="190"/>
      <c r="AZ49" s="193"/>
      <c r="BA49" s="194"/>
      <c r="BB49" s="194"/>
      <c r="BC49" s="194"/>
      <c r="BD49" s="94"/>
      <c r="BE49" s="94"/>
      <c r="BF49" s="94"/>
      <c r="BG49" s="94"/>
      <c r="BH49" s="212"/>
      <c r="BI49" s="212"/>
      <c r="BJ49" s="212"/>
      <c r="BK49" s="212"/>
      <c r="BL49" s="212"/>
      <c r="BM49" s="212"/>
      <c r="BN49" s="212"/>
      <c r="BO49" s="212"/>
      <c r="BP49" s="212"/>
      <c r="BQ49" s="212"/>
      <c r="BR49" s="184"/>
      <c r="BS49" s="184"/>
      <c r="BT49" s="184"/>
      <c r="BU49" s="184"/>
      <c r="BV49" s="184"/>
    </row>
    <row r="50" spans="1:74" ht="18" customHeight="1" thickBot="1">
      <c r="A50" s="6"/>
      <c r="B50" s="6"/>
      <c r="C50" s="6"/>
      <c r="D50" s="6"/>
      <c r="E50" s="6"/>
      <c r="F50" s="6"/>
      <c r="G50" s="6"/>
      <c r="H50" s="6"/>
      <c r="I50" s="32"/>
      <c r="J50" s="32"/>
      <c r="K50" s="32"/>
      <c r="L50" s="32"/>
      <c r="M50" s="54" t="s">
        <v>55</v>
      </c>
      <c r="N50" s="55"/>
      <c r="O50" s="55"/>
      <c r="P50" s="55"/>
      <c r="Q50" s="55"/>
      <c r="R50" s="55"/>
      <c r="S50" s="195">
        <f>AZ62</f>
        <v>144</v>
      </c>
      <c r="T50" s="196"/>
      <c r="U50" s="196"/>
      <c r="V50" s="197"/>
      <c r="Y50" s="54" t="s">
        <v>42</v>
      </c>
      <c r="Z50" s="55"/>
      <c r="AA50" s="55"/>
      <c r="AB50" s="55"/>
      <c r="AC50" s="55"/>
      <c r="AD50" s="55"/>
      <c r="AE50" s="58">
        <f>G47/S50</f>
        <v>151.01388888888889</v>
      </c>
      <c r="AF50" s="59"/>
      <c r="AG50" s="59"/>
      <c r="AH50" s="60"/>
      <c r="AK50" s="225" t="s">
        <v>63</v>
      </c>
      <c r="AL50" s="225"/>
      <c r="AM50" s="225"/>
      <c r="AN50" s="225"/>
      <c r="AO50" s="225"/>
      <c r="AP50" s="225"/>
      <c r="AQ50" s="226"/>
      <c r="AR50" s="188">
        <f>SUM(AG6+AG17+AG28+AG39+BS6+BS17+BS28)</f>
        <v>23.5</v>
      </c>
      <c r="AS50" s="189"/>
      <c r="AT50" s="189"/>
      <c r="AU50" s="245"/>
      <c r="AV50" s="188">
        <f>SUM(AI6+AI17+AI28+AI39+BU6+BU17+BU28)</f>
        <v>0</v>
      </c>
      <c r="AW50" s="189"/>
      <c r="AX50" s="189"/>
      <c r="AY50" s="190"/>
      <c r="AZ50" s="207">
        <v>35</v>
      </c>
      <c r="BA50" s="208"/>
      <c r="BB50" s="208"/>
      <c r="BC50" s="208"/>
      <c r="BD50" s="218">
        <f>AV50+AR50-AZ50</f>
        <v>-11.5</v>
      </c>
      <c r="BE50" s="218"/>
      <c r="BF50" s="218"/>
      <c r="BG50" s="218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95"/>
      <c r="BS50" s="95"/>
      <c r="BT50" s="95"/>
      <c r="BU50" s="95"/>
      <c r="BV50" s="95"/>
    </row>
    <row r="51" spans="1:74" ht="18" customHeight="1" thickBot="1">
      <c r="A51" s="6"/>
      <c r="B51" s="6"/>
      <c r="C51" s="6"/>
      <c r="D51" s="6"/>
      <c r="E51" s="6"/>
      <c r="F51" s="6"/>
      <c r="G51" s="6"/>
      <c r="H51" s="6"/>
      <c r="I51" s="32"/>
      <c r="J51" s="32"/>
      <c r="K51" s="32"/>
      <c r="L51" s="32"/>
      <c r="M51" s="56"/>
      <c r="N51" s="57"/>
      <c r="O51" s="57"/>
      <c r="P51" s="57"/>
      <c r="Q51" s="57"/>
      <c r="R51" s="57"/>
      <c r="S51" s="198"/>
      <c r="T51" s="199"/>
      <c r="U51" s="199"/>
      <c r="V51" s="200"/>
      <c r="Y51" s="56"/>
      <c r="Z51" s="57"/>
      <c r="AA51" s="57"/>
      <c r="AB51" s="57"/>
      <c r="AC51" s="57"/>
      <c r="AD51" s="57"/>
      <c r="AE51" s="61"/>
      <c r="AF51" s="62"/>
      <c r="AG51" s="62"/>
      <c r="AH51" s="63"/>
      <c r="AK51" s="225"/>
      <c r="AL51" s="225"/>
      <c r="AM51" s="225"/>
      <c r="AN51" s="225"/>
      <c r="AO51" s="225"/>
      <c r="AP51" s="225"/>
      <c r="AQ51" s="226"/>
      <c r="AR51" s="188"/>
      <c r="AS51" s="189"/>
      <c r="AT51" s="189"/>
      <c r="AU51" s="245"/>
      <c r="AV51" s="188"/>
      <c r="AW51" s="189"/>
      <c r="AX51" s="189"/>
      <c r="AY51" s="190"/>
      <c r="AZ51" s="191"/>
      <c r="BA51" s="192"/>
      <c r="BB51" s="192"/>
      <c r="BC51" s="192"/>
      <c r="BD51" s="93"/>
      <c r="BE51" s="93"/>
      <c r="BF51" s="93"/>
      <c r="BG51" s="93"/>
      <c r="BH51" s="211"/>
      <c r="BI51" s="211"/>
      <c r="BJ51" s="211"/>
      <c r="BK51" s="211"/>
      <c r="BL51" s="211"/>
      <c r="BM51" s="211"/>
      <c r="BN51" s="211"/>
      <c r="BO51" s="211"/>
      <c r="BP51" s="211"/>
      <c r="BQ51" s="211"/>
      <c r="BR51" s="96"/>
      <c r="BS51" s="96"/>
      <c r="BT51" s="96"/>
      <c r="BU51" s="96"/>
      <c r="BV51" s="96"/>
    </row>
    <row r="52" spans="1:74" ht="18" customHeight="1">
      <c r="A52" s="6"/>
      <c r="B52" s="6"/>
      <c r="C52" s="6"/>
      <c r="D52" s="6"/>
      <c r="E52" s="6"/>
      <c r="F52" s="6"/>
      <c r="G52" s="6"/>
      <c r="H52" s="6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AK52" s="227" t="s">
        <v>64</v>
      </c>
      <c r="AL52" s="227"/>
      <c r="AM52" s="227"/>
      <c r="AN52" s="227"/>
      <c r="AO52" s="227"/>
      <c r="AP52" s="227"/>
      <c r="AQ52" s="228"/>
      <c r="AR52" s="188">
        <f>SUM(AG7+AG18+AG29+AG40+BS7+BS18+BS29)</f>
        <v>29.5</v>
      </c>
      <c r="AS52" s="189"/>
      <c r="AT52" s="189"/>
      <c r="AU52" s="245"/>
      <c r="AV52" s="188">
        <f>SUM(AI7+AI18+AI29+AI40+BU7+BU18+BU29)</f>
        <v>0</v>
      </c>
      <c r="AW52" s="189"/>
      <c r="AX52" s="189"/>
      <c r="AY52" s="190"/>
      <c r="AZ52" s="213">
        <v>35</v>
      </c>
      <c r="BA52" s="214"/>
      <c r="BB52" s="214"/>
      <c r="BC52" s="214"/>
      <c r="BD52" s="235">
        <f>AV52+AR52-AZ52</f>
        <v>-5.5</v>
      </c>
      <c r="BE52" s="235"/>
      <c r="BF52" s="235"/>
      <c r="BG52" s="235"/>
      <c r="BH52" s="236"/>
      <c r="BI52" s="236"/>
      <c r="BJ52" s="236"/>
      <c r="BK52" s="236"/>
      <c r="BL52" s="236"/>
      <c r="BM52" s="236"/>
      <c r="BN52" s="236"/>
      <c r="BO52" s="236"/>
      <c r="BP52" s="236"/>
      <c r="BQ52" s="236"/>
      <c r="BR52" s="203"/>
      <c r="BS52" s="203"/>
      <c r="BT52" s="203"/>
      <c r="BU52" s="203"/>
      <c r="BV52" s="203"/>
    </row>
    <row r="53" spans="1:74" ht="18" customHeight="1">
      <c r="A53" s="6"/>
      <c r="B53" s="6"/>
      <c r="C53" s="6"/>
      <c r="D53" s="6"/>
      <c r="E53" s="6"/>
      <c r="F53" s="6"/>
      <c r="G53" s="6"/>
      <c r="H53" s="6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AK53" s="227"/>
      <c r="AL53" s="227"/>
      <c r="AM53" s="227"/>
      <c r="AN53" s="227"/>
      <c r="AO53" s="227"/>
      <c r="AP53" s="227"/>
      <c r="AQ53" s="228"/>
      <c r="AR53" s="188"/>
      <c r="AS53" s="189"/>
      <c r="AT53" s="189"/>
      <c r="AU53" s="245"/>
      <c r="AV53" s="188"/>
      <c r="AW53" s="189"/>
      <c r="AX53" s="189"/>
      <c r="AY53" s="190"/>
      <c r="AZ53" s="213"/>
      <c r="BA53" s="214"/>
      <c r="BB53" s="214"/>
      <c r="BC53" s="214"/>
      <c r="BD53" s="235"/>
      <c r="BE53" s="235"/>
      <c r="BF53" s="235"/>
      <c r="BG53" s="235"/>
      <c r="BH53" s="236"/>
      <c r="BI53" s="236"/>
      <c r="BJ53" s="236"/>
      <c r="BK53" s="236"/>
      <c r="BL53" s="236"/>
      <c r="BM53" s="236"/>
      <c r="BN53" s="236"/>
      <c r="BO53" s="236"/>
      <c r="BP53" s="236"/>
      <c r="BQ53" s="236"/>
      <c r="BR53" s="203"/>
      <c r="BS53" s="203"/>
      <c r="BT53" s="203"/>
      <c r="BU53" s="203"/>
      <c r="BV53" s="203"/>
    </row>
    <row r="54" spans="1:74" ht="18" customHeight="1">
      <c r="A54" s="6"/>
      <c r="B54" s="6"/>
      <c r="C54" s="6"/>
      <c r="D54" s="6"/>
      <c r="E54" s="6"/>
      <c r="F54" s="6"/>
      <c r="G54" s="6"/>
      <c r="H54" s="6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AK54" s="229" t="s">
        <v>65</v>
      </c>
      <c r="AL54" s="229"/>
      <c r="AM54" s="229"/>
      <c r="AN54" s="229"/>
      <c r="AO54" s="229"/>
      <c r="AP54" s="229"/>
      <c r="AQ54" s="230"/>
      <c r="AR54" s="247">
        <f>SUM(AG8+AG19+AG30+AG41+BS8+BS19+BS30)</f>
        <v>20.5</v>
      </c>
      <c r="AS54" s="248"/>
      <c r="AT54" s="248"/>
      <c r="AU54" s="248"/>
      <c r="AV54" s="188">
        <f>SUM(AI8+AI19+AI30+AI41+BU8+BU19+BU30)</f>
        <v>0</v>
      </c>
      <c r="AW54" s="189"/>
      <c r="AX54" s="189"/>
      <c r="AY54" s="190"/>
      <c r="AZ54" s="221">
        <v>35</v>
      </c>
      <c r="BA54" s="221"/>
      <c r="BB54" s="221"/>
      <c r="BC54" s="222"/>
      <c r="BD54" s="215">
        <f>AV54+AR54-AZ54</f>
        <v>-14.5</v>
      </c>
      <c r="BE54" s="216"/>
      <c r="BF54" s="216"/>
      <c r="BG54" s="217"/>
      <c r="BH54" s="77"/>
      <c r="BI54" s="78"/>
      <c r="BJ54" s="78"/>
      <c r="BK54" s="78"/>
      <c r="BL54" s="78"/>
      <c r="BM54" s="78"/>
      <c r="BN54" s="78"/>
      <c r="BO54" s="78"/>
      <c r="BP54" s="78"/>
      <c r="BQ54" s="79"/>
      <c r="BR54" s="83"/>
      <c r="BS54" s="84"/>
      <c r="BT54" s="84"/>
      <c r="BU54" s="84"/>
      <c r="BV54" s="85"/>
    </row>
    <row r="55" spans="1:74" ht="18" customHeight="1">
      <c r="A55" s="231" t="s">
        <v>33</v>
      </c>
      <c r="B55" s="231"/>
      <c r="C55" s="231"/>
      <c r="D55" s="231"/>
      <c r="E55" s="231"/>
      <c r="F55" s="231"/>
      <c r="G55" s="231"/>
      <c r="H55" s="231"/>
      <c r="I55" s="231"/>
      <c r="J55" s="269"/>
      <c r="K55" s="269"/>
      <c r="L55" s="269"/>
      <c r="M55" s="269"/>
      <c r="N55" s="269"/>
      <c r="O55" s="269"/>
      <c r="P55" s="269"/>
      <c r="Q55" s="269"/>
      <c r="R55" s="269"/>
      <c r="S55" s="33"/>
      <c r="T55" s="270"/>
      <c r="U55" s="270"/>
      <c r="V55" s="270"/>
      <c r="W55" s="270"/>
      <c r="X55" s="270"/>
      <c r="Y55" s="270"/>
      <c r="Z55" s="270"/>
      <c r="AA55" s="270"/>
      <c r="AB55" s="270"/>
      <c r="AC55" s="270"/>
      <c r="AD55" s="270"/>
      <c r="AE55" s="270"/>
      <c r="AF55" s="270"/>
      <c r="AG55" s="270"/>
      <c r="AH55" s="270"/>
      <c r="AK55" s="229"/>
      <c r="AL55" s="229"/>
      <c r="AM55" s="229"/>
      <c r="AN55" s="229"/>
      <c r="AO55" s="229"/>
      <c r="AP55" s="229"/>
      <c r="AQ55" s="230"/>
      <c r="AR55" s="249"/>
      <c r="AS55" s="250"/>
      <c r="AT55" s="250"/>
      <c r="AU55" s="250"/>
      <c r="AV55" s="188"/>
      <c r="AW55" s="189"/>
      <c r="AX55" s="189"/>
      <c r="AY55" s="190"/>
      <c r="AZ55" s="223"/>
      <c r="BA55" s="223"/>
      <c r="BB55" s="223"/>
      <c r="BC55" s="207"/>
      <c r="BD55" s="218"/>
      <c r="BE55" s="219"/>
      <c r="BF55" s="219"/>
      <c r="BG55" s="220"/>
      <c r="BH55" s="80"/>
      <c r="BI55" s="81"/>
      <c r="BJ55" s="81"/>
      <c r="BK55" s="81"/>
      <c r="BL55" s="81"/>
      <c r="BM55" s="81"/>
      <c r="BN55" s="81"/>
      <c r="BO55" s="81"/>
      <c r="BP55" s="81"/>
      <c r="BQ55" s="82"/>
      <c r="BR55" s="86"/>
      <c r="BS55" s="87"/>
      <c r="BT55" s="87"/>
      <c r="BU55" s="87"/>
      <c r="BV55" s="88"/>
    </row>
    <row r="56" spans="1:74" ht="18" customHeight="1">
      <c r="A56" s="231"/>
      <c r="B56" s="231"/>
      <c r="C56" s="231"/>
      <c r="D56" s="231"/>
      <c r="E56" s="231"/>
      <c r="F56" s="231"/>
      <c r="G56" s="231"/>
      <c r="H56" s="231"/>
      <c r="I56" s="231"/>
      <c r="J56" s="269"/>
      <c r="K56" s="269"/>
      <c r="L56" s="269"/>
      <c r="M56" s="269"/>
      <c r="N56" s="269"/>
      <c r="O56" s="269"/>
      <c r="P56" s="269"/>
      <c r="Q56" s="269"/>
      <c r="R56" s="269"/>
      <c r="S56" s="33"/>
      <c r="T56" s="270"/>
      <c r="U56" s="270"/>
      <c r="V56" s="270"/>
      <c r="W56" s="270"/>
      <c r="X56" s="270"/>
      <c r="Y56" s="270"/>
      <c r="Z56" s="270"/>
      <c r="AA56" s="270"/>
      <c r="AB56" s="270"/>
      <c r="AC56" s="270"/>
      <c r="AD56" s="270"/>
      <c r="AE56" s="270"/>
      <c r="AF56" s="270"/>
      <c r="AG56" s="270"/>
      <c r="AH56" s="270"/>
      <c r="AK56" s="251" t="s">
        <v>35</v>
      </c>
      <c r="AL56" s="251"/>
      <c r="AM56" s="251"/>
      <c r="AN56" s="251"/>
      <c r="AO56" s="251"/>
      <c r="AP56" s="251"/>
      <c r="AQ56" s="252"/>
      <c r="AR56" s="188">
        <f>SUM(AG9+AG20+AG31+AG42+BS9+BS20+BS31)</f>
        <v>1.5</v>
      </c>
      <c r="AS56" s="189"/>
      <c r="AT56" s="189"/>
      <c r="AU56" s="245"/>
      <c r="AV56" s="188">
        <f>SUM(AI9+AI20+AI31+AI42+BU9+BU20+BU31)</f>
        <v>0</v>
      </c>
      <c r="AW56" s="189"/>
      <c r="AX56" s="189"/>
      <c r="AY56" s="190"/>
      <c r="AZ56" s="222"/>
      <c r="BA56" s="224"/>
      <c r="BB56" s="224"/>
      <c r="BC56" s="224"/>
      <c r="BD56" s="215">
        <f>AV56+AR56-AZ56</f>
        <v>1.5</v>
      </c>
      <c r="BE56" s="215"/>
      <c r="BF56" s="215"/>
      <c r="BG56" s="215"/>
      <c r="BH56" s="236"/>
      <c r="BI56" s="236"/>
      <c r="BJ56" s="236"/>
      <c r="BK56" s="236"/>
      <c r="BL56" s="236"/>
      <c r="BM56" s="236"/>
      <c r="BN56" s="236"/>
      <c r="BO56" s="236"/>
      <c r="BP56" s="236"/>
      <c r="BQ56" s="236"/>
      <c r="BR56" s="203"/>
      <c r="BS56" s="203"/>
      <c r="BT56" s="203"/>
      <c r="BU56" s="203"/>
      <c r="BV56" s="203"/>
    </row>
    <row r="57" spans="1:74" ht="18" customHeight="1">
      <c r="V57" s="34"/>
      <c r="AK57" s="251"/>
      <c r="AL57" s="251"/>
      <c r="AM57" s="251"/>
      <c r="AN57" s="251"/>
      <c r="AO57" s="251"/>
      <c r="AP57" s="251"/>
      <c r="AQ57" s="252"/>
      <c r="AR57" s="188"/>
      <c r="AS57" s="189"/>
      <c r="AT57" s="189"/>
      <c r="AU57" s="245"/>
      <c r="AV57" s="188"/>
      <c r="AW57" s="189"/>
      <c r="AX57" s="189"/>
      <c r="AY57" s="190"/>
      <c r="AZ57" s="222"/>
      <c r="BA57" s="224"/>
      <c r="BB57" s="224"/>
      <c r="BC57" s="224"/>
      <c r="BD57" s="215"/>
      <c r="BE57" s="215"/>
      <c r="BF57" s="215"/>
      <c r="BG57" s="215"/>
      <c r="BH57" s="236"/>
      <c r="BI57" s="236"/>
      <c r="BJ57" s="236"/>
      <c r="BK57" s="236"/>
      <c r="BL57" s="236"/>
      <c r="BM57" s="236"/>
      <c r="BN57" s="236"/>
      <c r="BO57" s="236"/>
      <c r="BP57" s="236"/>
      <c r="BQ57" s="236"/>
      <c r="BR57" s="203"/>
      <c r="BS57" s="203"/>
      <c r="BT57" s="203"/>
      <c r="BU57" s="203"/>
      <c r="BV57" s="203"/>
    </row>
    <row r="58" spans="1:74" ht="18" customHeight="1">
      <c r="V58" s="34"/>
      <c r="AK58" s="243" t="s">
        <v>36</v>
      </c>
      <c r="AL58" s="243"/>
      <c r="AM58" s="243"/>
      <c r="AN58" s="243"/>
      <c r="AO58" s="243"/>
      <c r="AP58" s="243"/>
      <c r="AQ58" s="244"/>
      <c r="AR58" s="188">
        <f>SUM(AG10+AG21+AG32+AG43+BS10+BS21+BS32)</f>
        <v>0.5</v>
      </c>
      <c r="AS58" s="189"/>
      <c r="AT58" s="189"/>
      <c r="AU58" s="245"/>
      <c r="AV58" s="188">
        <f>SUM(AI10+AI21+AI32+AI43+BU10+BU21+BU32)</f>
        <v>0</v>
      </c>
      <c r="AW58" s="189"/>
      <c r="AX58" s="189"/>
      <c r="AY58" s="190"/>
      <c r="AZ58" s="222"/>
      <c r="BA58" s="224"/>
      <c r="BB58" s="224"/>
      <c r="BC58" s="224"/>
      <c r="BD58" s="215">
        <f>AV58+AR58-AZ58</f>
        <v>0.5</v>
      </c>
      <c r="BE58" s="215"/>
      <c r="BF58" s="215"/>
      <c r="BG58" s="215"/>
      <c r="BH58" s="77"/>
      <c r="BI58" s="77"/>
      <c r="BJ58" s="77"/>
      <c r="BK58" s="77"/>
      <c r="BL58" s="77"/>
      <c r="BM58" s="77"/>
      <c r="BN58" s="77"/>
      <c r="BO58" s="77"/>
      <c r="BP58" s="77"/>
      <c r="BQ58" s="77"/>
      <c r="BR58" s="237"/>
      <c r="BS58" s="237"/>
      <c r="BT58" s="237"/>
      <c r="BU58" s="237"/>
      <c r="BV58" s="237"/>
    </row>
    <row r="59" spans="1:74" ht="18" customHeight="1">
      <c r="AK59" s="243"/>
      <c r="AL59" s="243"/>
      <c r="AM59" s="243"/>
      <c r="AN59" s="243"/>
      <c r="AO59" s="243"/>
      <c r="AP59" s="243"/>
      <c r="AQ59" s="244"/>
      <c r="AR59" s="188"/>
      <c r="AS59" s="189"/>
      <c r="AT59" s="189"/>
      <c r="AU59" s="245"/>
      <c r="AV59" s="188"/>
      <c r="AW59" s="189"/>
      <c r="AX59" s="189"/>
      <c r="AY59" s="190"/>
      <c r="AZ59" s="222"/>
      <c r="BA59" s="224"/>
      <c r="BB59" s="224"/>
      <c r="BC59" s="224"/>
      <c r="BD59" s="215"/>
      <c r="BE59" s="215"/>
      <c r="BF59" s="215"/>
      <c r="BG59" s="215"/>
      <c r="BH59" s="77"/>
      <c r="BI59" s="77"/>
      <c r="BJ59" s="77"/>
      <c r="BK59" s="77"/>
      <c r="BL59" s="77"/>
      <c r="BM59" s="77"/>
      <c r="BN59" s="77"/>
      <c r="BO59" s="77"/>
      <c r="BP59" s="77"/>
      <c r="BQ59" s="77"/>
      <c r="BR59" s="237"/>
      <c r="BS59" s="237"/>
      <c r="BT59" s="237"/>
      <c r="BU59" s="237"/>
      <c r="BV59" s="237"/>
    </row>
    <row r="60" spans="1:74" ht="18" customHeight="1">
      <c r="K60" s="38" t="s">
        <v>56</v>
      </c>
      <c r="L60" s="38"/>
      <c r="M60" s="38"/>
      <c r="N60" s="38"/>
      <c r="O60" s="38"/>
      <c r="P60" s="38"/>
      <c r="Q60" s="38"/>
      <c r="R60" s="38"/>
      <c r="AK60" s="260" t="s">
        <v>43</v>
      </c>
      <c r="AL60" s="260"/>
      <c r="AM60" s="260"/>
      <c r="AN60" s="260"/>
      <c r="AO60" s="260"/>
      <c r="AP60" s="260"/>
      <c r="AQ60" s="261"/>
      <c r="AR60" s="263">
        <f>SUM(AG11+AG22+AG33+AG44+BS11+BS22+BS33)</f>
        <v>0</v>
      </c>
      <c r="AS60" s="264"/>
      <c r="AT60" s="264"/>
      <c r="AU60" s="265"/>
      <c r="AV60" s="188">
        <f>SUM(AI11+AI22+AI33+AI44+BU11+BU22+BU33)</f>
        <v>0</v>
      </c>
      <c r="AW60" s="189"/>
      <c r="AX60" s="189"/>
      <c r="AY60" s="190"/>
      <c r="AZ60" s="222"/>
      <c r="BA60" s="224"/>
      <c r="BB60" s="224"/>
      <c r="BC60" s="224"/>
      <c r="BD60" s="215">
        <f>AV60+AR60-AZ60</f>
        <v>0</v>
      </c>
      <c r="BE60" s="215"/>
      <c r="BF60" s="215"/>
      <c r="BG60" s="215"/>
      <c r="BH60" s="77"/>
      <c r="BI60" s="77"/>
      <c r="BJ60" s="77"/>
      <c r="BK60" s="77"/>
      <c r="BL60" s="77"/>
      <c r="BM60" s="77"/>
      <c r="BN60" s="77"/>
      <c r="BO60" s="77"/>
      <c r="BP60" s="77"/>
      <c r="BQ60" s="77"/>
      <c r="BR60" s="237"/>
      <c r="BS60" s="237"/>
      <c r="BT60" s="237"/>
      <c r="BU60" s="237"/>
      <c r="BV60" s="237"/>
    </row>
    <row r="61" spans="1:74" ht="18" customHeight="1" thickBot="1">
      <c r="AK61" s="260"/>
      <c r="AL61" s="260"/>
      <c r="AM61" s="260"/>
      <c r="AN61" s="260"/>
      <c r="AO61" s="260"/>
      <c r="AP61" s="260"/>
      <c r="AQ61" s="261"/>
      <c r="AR61" s="232"/>
      <c r="AS61" s="233"/>
      <c r="AT61" s="233"/>
      <c r="AU61" s="266"/>
      <c r="AV61" s="232"/>
      <c r="AW61" s="233"/>
      <c r="AX61" s="233"/>
      <c r="AY61" s="234"/>
      <c r="AZ61" s="222"/>
      <c r="BA61" s="224"/>
      <c r="BB61" s="224"/>
      <c r="BC61" s="224"/>
      <c r="BD61" s="215"/>
      <c r="BE61" s="215"/>
      <c r="BF61" s="215"/>
      <c r="BG61" s="215"/>
      <c r="BH61" s="77"/>
      <c r="BI61" s="77"/>
      <c r="BJ61" s="77"/>
      <c r="BK61" s="77"/>
      <c r="BL61" s="77"/>
      <c r="BM61" s="77"/>
      <c r="BN61" s="77"/>
      <c r="BO61" s="77"/>
      <c r="BP61" s="77"/>
      <c r="BQ61" s="77"/>
      <c r="BR61" s="237"/>
      <c r="BS61" s="237"/>
      <c r="BT61" s="237"/>
      <c r="BU61" s="237"/>
      <c r="BV61" s="237"/>
    </row>
    <row r="62" spans="1:74" ht="18" customHeight="1" thickBot="1">
      <c r="AK62" s="231" t="s">
        <v>26</v>
      </c>
      <c r="AL62" s="231"/>
      <c r="AM62" s="231"/>
      <c r="AN62" s="231"/>
      <c r="AO62" s="231"/>
      <c r="AP62" s="231"/>
      <c r="AQ62" s="259"/>
      <c r="AR62" s="238">
        <f>SUM(AR48:AU61)</f>
        <v>94.5</v>
      </c>
      <c r="AS62" s="238"/>
      <c r="AT62" s="238"/>
      <c r="AU62" s="238"/>
      <c r="AV62" s="238">
        <f>SUM(AV48:AY61)</f>
        <v>4.5</v>
      </c>
      <c r="AW62" s="238"/>
      <c r="AX62" s="238"/>
      <c r="AY62" s="238"/>
      <c r="AZ62" s="239">
        <f>SUM(AZ48:BC61)</f>
        <v>144</v>
      </c>
      <c r="BA62" s="239"/>
      <c r="BB62" s="239"/>
      <c r="BC62" s="239"/>
      <c r="BD62" s="240">
        <f>AV62+AR62-AZ62</f>
        <v>-45</v>
      </c>
      <c r="BE62" s="240"/>
      <c r="BF62" s="240"/>
      <c r="BG62" s="240"/>
      <c r="BH62" s="241"/>
      <c r="BI62" s="241"/>
      <c r="BJ62" s="241"/>
      <c r="BK62" s="241"/>
      <c r="BL62" s="241"/>
      <c r="BM62" s="241"/>
      <c r="BN62" s="241"/>
      <c r="BO62" s="241"/>
      <c r="BP62" s="241"/>
      <c r="BQ62" s="241"/>
      <c r="BR62" s="242"/>
      <c r="BS62" s="242"/>
      <c r="BT62" s="242"/>
      <c r="BU62" s="242"/>
      <c r="BV62" s="242"/>
    </row>
    <row r="63" spans="1:74" ht="18" customHeight="1" thickBot="1">
      <c r="AK63" s="231"/>
      <c r="AL63" s="231"/>
      <c r="AM63" s="231"/>
      <c r="AN63" s="231"/>
      <c r="AO63" s="231"/>
      <c r="AP63" s="231"/>
      <c r="AQ63" s="259"/>
      <c r="AR63" s="239"/>
      <c r="AS63" s="239"/>
      <c r="AT63" s="239"/>
      <c r="AU63" s="239"/>
      <c r="AV63" s="239"/>
      <c r="AW63" s="239"/>
      <c r="AX63" s="239"/>
      <c r="AY63" s="239"/>
      <c r="AZ63" s="239"/>
      <c r="BA63" s="239"/>
      <c r="BB63" s="239"/>
      <c r="BC63" s="239"/>
      <c r="BD63" s="240"/>
      <c r="BE63" s="240"/>
      <c r="BF63" s="240"/>
      <c r="BG63" s="240"/>
      <c r="BH63" s="241"/>
      <c r="BI63" s="241"/>
      <c r="BJ63" s="241"/>
      <c r="BK63" s="241"/>
      <c r="BL63" s="241"/>
      <c r="BM63" s="241"/>
      <c r="BN63" s="241"/>
      <c r="BO63" s="241"/>
      <c r="BP63" s="241"/>
      <c r="BQ63" s="241"/>
      <c r="BR63" s="242"/>
      <c r="BS63" s="242"/>
      <c r="BT63" s="242"/>
      <c r="BU63" s="242"/>
      <c r="BV63" s="242"/>
    </row>
    <row r="69" spans="37:75" ht="14.1" customHeight="1">
      <c r="AK69" s="231" t="s">
        <v>3</v>
      </c>
      <c r="AL69" s="231"/>
      <c r="AM69" s="231"/>
      <c r="AN69" s="231"/>
      <c r="AO69" s="231"/>
      <c r="AP69" s="231"/>
      <c r="AQ69" s="272"/>
      <c r="AR69" s="287" t="s">
        <v>20</v>
      </c>
      <c r="AS69" s="288"/>
      <c r="AT69" s="288"/>
      <c r="AU69" s="289"/>
      <c r="AV69" s="287" t="s">
        <v>21</v>
      </c>
      <c r="AW69" s="288"/>
      <c r="AX69" s="288"/>
      <c r="AY69" s="289"/>
      <c r="AZ69" s="287" t="s">
        <v>22</v>
      </c>
      <c r="BA69" s="288"/>
      <c r="BB69" s="288"/>
      <c r="BC69" s="289"/>
      <c r="BD69" s="287" t="s">
        <v>23</v>
      </c>
      <c r="BE69" s="288"/>
      <c r="BF69" s="288"/>
      <c r="BG69" s="289"/>
      <c r="BH69" s="287" t="s">
        <v>24</v>
      </c>
      <c r="BI69" s="288"/>
      <c r="BJ69" s="288"/>
      <c r="BK69" s="289"/>
      <c r="BL69" s="287" t="s">
        <v>25</v>
      </c>
      <c r="BM69" s="288"/>
      <c r="BN69" s="288"/>
      <c r="BO69" s="289"/>
      <c r="BP69" s="287" t="s">
        <v>18</v>
      </c>
      <c r="BQ69" s="288"/>
      <c r="BR69" s="288"/>
      <c r="BS69" s="289"/>
      <c r="BT69" s="293"/>
      <c r="BU69" s="294"/>
      <c r="BV69" s="294"/>
      <c r="BW69" s="295"/>
    </row>
    <row r="70" spans="37:75" ht="14.1" customHeight="1">
      <c r="AK70" s="231"/>
      <c r="AL70" s="231"/>
      <c r="AM70" s="231"/>
      <c r="AN70" s="231"/>
      <c r="AO70" s="231"/>
      <c r="AP70" s="231"/>
      <c r="AQ70" s="272"/>
      <c r="AR70" s="290"/>
      <c r="AS70" s="291"/>
      <c r="AT70" s="291"/>
      <c r="AU70" s="292"/>
      <c r="AV70" s="290"/>
      <c r="AW70" s="291"/>
      <c r="AX70" s="291"/>
      <c r="AY70" s="292"/>
      <c r="AZ70" s="290"/>
      <c r="BA70" s="291"/>
      <c r="BB70" s="291"/>
      <c r="BC70" s="292"/>
      <c r="BD70" s="290"/>
      <c r="BE70" s="291"/>
      <c r="BF70" s="291"/>
      <c r="BG70" s="292"/>
      <c r="BH70" s="290"/>
      <c r="BI70" s="291"/>
      <c r="BJ70" s="291"/>
      <c r="BK70" s="292"/>
      <c r="BL70" s="290"/>
      <c r="BM70" s="291"/>
      <c r="BN70" s="291"/>
      <c r="BO70" s="292"/>
      <c r="BP70" s="290"/>
      <c r="BQ70" s="291"/>
      <c r="BR70" s="291"/>
      <c r="BS70" s="292"/>
      <c r="BT70" s="296"/>
      <c r="BU70" s="297"/>
      <c r="BV70" s="297"/>
      <c r="BW70" s="298"/>
    </row>
    <row r="71" spans="37:75" ht="30" customHeight="1">
      <c r="AK71" s="201" t="s">
        <v>62</v>
      </c>
      <c r="AL71" s="201"/>
      <c r="AM71" s="201"/>
      <c r="AN71" s="201"/>
      <c r="AO71" s="201"/>
      <c r="AP71" s="201"/>
      <c r="AQ71" s="202"/>
      <c r="AR71" s="281"/>
      <c r="AS71" s="282"/>
      <c r="AT71" s="282"/>
      <c r="AU71" s="282"/>
      <c r="AV71" s="281"/>
      <c r="AW71" s="282"/>
      <c r="AX71" s="282"/>
      <c r="AY71" s="283"/>
      <c r="AZ71" s="282"/>
      <c r="BA71" s="282"/>
      <c r="BB71" s="282"/>
      <c r="BC71" s="282"/>
      <c r="BD71" s="281"/>
      <c r="BE71" s="282"/>
      <c r="BF71" s="282"/>
      <c r="BG71" s="283"/>
      <c r="BH71" s="282"/>
      <c r="BI71" s="282"/>
      <c r="BJ71" s="282"/>
      <c r="BK71" s="282"/>
      <c r="BL71" s="281"/>
      <c r="BM71" s="282"/>
      <c r="BN71" s="282"/>
      <c r="BO71" s="283"/>
      <c r="BP71" s="282"/>
      <c r="BQ71" s="282"/>
      <c r="BR71" s="282"/>
      <c r="BS71" s="282"/>
      <c r="BT71" s="281"/>
      <c r="BU71" s="282"/>
      <c r="BV71" s="282"/>
      <c r="BW71" s="283"/>
    </row>
    <row r="72" spans="37:75" ht="30" customHeight="1">
      <c r="AK72" s="201"/>
      <c r="AL72" s="201"/>
      <c r="AM72" s="201"/>
      <c r="AN72" s="201"/>
      <c r="AO72" s="201"/>
      <c r="AP72" s="201"/>
      <c r="AQ72" s="202"/>
      <c r="AR72" s="284"/>
      <c r="AS72" s="285"/>
      <c r="AT72" s="285"/>
      <c r="AU72" s="285"/>
      <c r="AV72" s="284"/>
      <c r="AW72" s="285"/>
      <c r="AX72" s="285"/>
      <c r="AY72" s="286"/>
      <c r="AZ72" s="285"/>
      <c r="BA72" s="285"/>
      <c r="BB72" s="285"/>
      <c r="BC72" s="285"/>
      <c r="BD72" s="284"/>
      <c r="BE72" s="285"/>
      <c r="BF72" s="285"/>
      <c r="BG72" s="286"/>
      <c r="BH72" s="285"/>
      <c r="BI72" s="285"/>
      <c r="BJ72" s="285"/>
      <c r="BK72" s="285"/>
      <c r="BL72" s="284"/>
      <c r="BM72" s="285"/>
      <c r="BN72" s="285"/>
      <c r="BO72" s="286"/>
      <c r="BP72" s="285"/>
      <c r="BQ72" s="285"/>
      <c r="BR72" s="285"/>
      <c r="BS72" s="285"/>
      <c r="BT72" s="284"/>
      <c r="BU72" s="285"/>
      <c r="BV72" s="285"/>
      <c r="BW72" s="286"/>
    </row>
    <row r="73" spans="37:75" ht="30" customHeight="1">
      <c r="AK73" s="225" t="s">
        <v>63</v>
      </c>
      <c r="AL73" s="225"/>
      <c r="AM73" s="225"/>
      <c r="AN73" s="225"/>
      <c r="AO73" s="225"/>
      <c r="AP73" s="225"/>
      <c r="AQ73" s="226"/>
      <c r="AR73" s="281"/>
      <c r="AS73" s="282"/>
      <c r="AT73" s="282"/>
      <c r="AU73" s="282"/>
      <c r="AV73" s="281"/>
      <c r="AW73" s="282"/>
      <c r="AX73" s="282"/>
      <c r="AY73" s="283"/>
      <c r="AZ73" s="282"/>
      <c r="BA73" s="282"/>
      <c r="BB73" s="282"/>
      <c r="BC73" s="282"/>
      <c r="BD73" s="281"/>
      <c r="BE73" s="282"/>
      <c r="BF73" s="282"/>
      <c r="BG73" s="283"/>
      <c r="BH73" s="282"/>
      <c r="BI73" s="282"/>
      <c r="BJ73" s="282"/>
      <c r="BK73" s="282"/>
      <c r="BL73" s="281"/>
      <c r="BM73" s="282"/>
      <c r="BN73" s="282"/>
      <c r="BO73" s="283"/>
      <c r="BP73" s="282"/>
      <c r="BQ73" s="282"/>
      <c r="BR73" s="282"/>
      <c r="BS73" s="282"/>
      <c r="BT73" s="281"/>
      <c r="BU73" s="282"/>
      <c r="BV73" s="282"/>
      <c r="BW73" s="283"/>
    </row>
    <row r="74" spans="37:75" ht="30" customHeight="1">
      <c r="AK74" s="225"/>
      <c r="AL74" s="225"/>
      <c r="AM74" s="225"/>
      <c r="AN74" s="225"/>
      <c r="AO74" s="225"/>
      <c r="AP74" s="225"/>
      <c r="AQ74" s="226"/>
      <c r="AR74" s="284"/>
      <c r="AS74" s="285"/>
      <c r="AT74" s="285"/>
      <c r="AU74" s="285"/>
      <c r="AV74" s="284"/>
      <c r="AW74" s="285"/>
      <c r="AX74" s="285"/>
      <c r="AY74" s="286"/>
      <c r="AZ74" s="285"/>
      <c r="BA74" s="285"/>
      <c r="BB74" s="285"/>
      <c r="BC74" s="285"/>
      <c r="BD74" s="284"/>
      <c r="BE74" s="285"/>
      <c r="BF74" s="285"/>
      <c r="BG74" s="286"/>
      <c r="BH74" s="285"/>
      <c r="BI74" s="285"/>
      <c r="BJ74" s="285"/>
      <c r="BK74" s="285"/>
      <c r="BL74" s="284"/>
      <c r="BM74" s="285"/>
      <c r="BN74" s="285"/>
      <c r="BO74" s="286"/>
      <c r="BP74" s="285"/>
      <c r="BQ74" s="285"/>
      <c r="BR74" s="285"/>
      <c r="BS74" s="285"/>
      <c r="BT74" s="284"/>
      <c r="BU74" s="285"/>
      <c r="BV74" s="285"/>
      <c r="BW74" s="286"/>
    </row>
    <row r="75" spans="37:75" ht="30" customHeight="1">
      <c r="AK75" s="227" t="s">
        <v>64</v>
      </c>
      <c r="AL75" s="227"/>
      <c r="AM75" s="227"/>
      <c r="AN75" s="227"/>
      <c r="AO75" s="227"/>
      <c r="AP75" s="227"/>
      <c r="AQ75" s="228"/>
      <c r="AR75" s="281"/>
      <c r="AS75" s="282"/>
      <c r="AT75" s="282"/>
      <c r="AU75" s="282"/>
      <c r="AV75" s="281"/>
      <c r="AW75" s="282"/>
      <c r="AX75" s="282"/>
      <c r="AY75" s="283"/>
      <c r="AZ75" s="282"/>
      <c r="BA75" s="282"/>
      <c r="BB75" s="282"/>
      <c r="BC75" s="282"/>
      <c r="BD75" s="281"/>
      <c r="BE75" s="282"/>
      <c r="BF75" s="282"/>
      <c r="BG75" s="283"/>
      <c r="BH75" s="282"/>
      <c r="BI75" s="282"/>
      <c r="BJ75" s="282"/>
      <c r="BK75" s="282"/>
      <c r="BL75" s="281"/>
      <c r="BM75" s="282"/>
      <c r="BN75" s="282"/>
      <c r="BO75" s="283"/>
      <c r="BP75" s="282"/>
      <c r="BQ75" s="282"/>
      <c r="BR75" s="282"/>
      <c r="BS75" s="282"/>
      <c r="BT75" s="281"/>
      <c r="BU75" s="282"/>
      <c r="BV75" s="282"/>
      <c r="BW75" s="283"/>
    </row>
    <row r="76" spans="37:75" ht="30" customHeight="1">
      <c r="AK76" s="227"/>
      <c r="AL76" s="227"/>
      <c r="AM76" s="227"/>
      <c r="AN76" s="227"/>
      <c r="AO76" s="227"/>
      <c r="AP76" s="227"/>
      <c r="AQ76" s="228"/>
      <c r="AR76" s="284"/>
      <c r="AS76" s="285"/>
      <c r="AT76" s="285"/>
      <c r="AU76" s="285"/>
      <c r="AV76" s="284"/>
      <c r="AW76" s="285"/>
      <c r="AX76" s="285"/>
      <c r="AY76" s="286"/>
      <c r="AZ76" s="285"/>
      <c r="BA76" s="285"/>
      <c r="BB76" s="285"/>
      <c r="BC76" s="285"/>
      <c r="BD76" s="284"/>
      <c r="BE76" s="285"/>
      <c r="BF76" s="285"/>
      <c r="BG76" s="286"/>
      <c r="BH76" s="285"/>
      <c r="BI76" s="285"/>
      <c r="BJ76" s="285"/>
      <c r="BK76" s="285"/>
      <c r="BL76" s="284"/>
      <c r="BM76" s="285"/>
      <c r="BN76" s="285"/>
      <c r="BO76" s="286"/>
      <c r="BP76" s="285"/>
      <c r="BQ76" s="285"/>
      <c r="BR76" s="285"/>
      <c r="BS76" s="285"/>
      <c r="BT76" s="284"/>
      <c r="BU76" s="285"/>
      <c r="BV76" s="285"/>
      <c r="BW76" s="286"/>
    </row>
    <row r="77" spans="37:75" ht="30" customHeight="1">
      <c r="AK77" s="229" t="s">
        <v>65</v>
      </c>
      <c r="AL77" s="229"/>
      <c r="AM77" s="229"/>
      <c r="AN77" s="229"/>
      <c r="AO77" s="229"/>
      <c r="AP77" s="229"/>
      <c r="AQ77" s="230"/>
      <c r="AR77" s="281"/>
      <c r="AS77" s="282"/>
      <c r="AT77" s="282"/>
      <c r="AU77" s="282"/>
      <c r="AV77" s="281"/>
      <c r="AW77" s="282"/>
      <c r="AX77" s="282"/>
      <c r="AY77" s="283"/>
      <c r="AZ77" s="282"/>
      <c r="BA77" s="282"/>
      <c r="BB77" s="282"/>
      <c r="BC77" s="282"/>
      <c r="BD77" s="281"/>
      <c r="BE77" s="282"/>
      <c r="BF77" s="282"/>
      <c r="BG77" s="283"/>
      <c r="BH77" s="282"/>
      <c r="BI77" s="282"/>
      <c r="BJ77" s="282"/>
      <c r="BK77" s="282"/>
      <c r="BL77" s="281"/>
      <c r="BM77" s="282"/>
      <c r="BN77" s="282"/>
      <c r="BO77" s="283"/>
      <c r="BP77" s="282"/>
      <c r="BQ77" s="282"/>
      <c r="BR77" s="282"/>
      <c r="BS77" s="282"/>
      <c r="BT77" s="281"/>
      <c r="BU77" s="282"/>
      <c r="BV77" s="282"/>
      <c r="BW77" s="283"/>
    </row>
    <row r="78" spans="37:75" ht="30" customHeight="1">
      <c r="AK78" s="229"/>
      <c r="AL78" s="229"/>
      <c r="AM78" s="229"/>
      <c r="AN78" s="229"/>
      <c r="AO78" s="229"/>
      <c r="AP78" s="229"/>
      <c r="AQ78" s="230"/>
      <c r="AR78" s="284"/>
      <c r="AS78" s="285"/>
      <c r="AT78" s="285"/>
      <c r="AU78" s="285"/>
      <c r="AV78" s="284"/>
      <c r="AW78" s="285"/>
      <c r="AX78" s="285"/>
      <c r="AY78" s="286"/>
      <c r="AZ78" s="285"/>
      <c r="BA78" s="285"/>
      <c r="BB78" s="285"/>
      <c r="BC78" s="285"/>
      <c r="BD78" s="284"/>
      <c r="BE78" s="285"/>
      <c r="BF78" s="285"/>
      <c r="BG78" s="286"/>
      <c r="BH78" s="285"/>
      <c r="BI78" s="285"/>
      <c r="BJ78" s="285"/>
      <c r="BK78" s="285"/>
      <c r="BL78" s="284"/>
      <c r="BM78" s="285"/>
      <c r="BN78" s="285"/>
      <c r="BO78" s="286"/>
      <c r="BP78" s="285"/>
      <c r="BQ78" s="285"/>
      <c r="BR78" s="285"/>
      <c r="BS78" s="285"/>
      <c r="BT78" s="284"/>
      <c r="BU78" s="285"/>
      <c r="BV78" s="285"/>
      <c r="BW78" s="286"/>
    </row>
    <row r="79" spans="37:75" ht="30" customHeight="1">
      <c r="AK79" s="251" t="s">
        <v>35</v>
      </c>
      <c r="AL79" s="251"/>
      <c r="AM79" s="251"/>
      <c r="AN79" s="251"/>
      <c r="AO79" s="251"/>
      <c r="AP79" s="251"/>
      <c r="AQ79" s="252"/>
      <c r="AR79" s="281"/>
      <c r="AS79" s="282"/>
      <c r="AT79" s="282"/>
      <c r="AU79" s="282"/>
      <c r="AV79" s="281"/>
      <c r="AW79" s="282"/>
      <c r="AX79" s="282"/>
      <c r="AY79" s="283"/>
      <c r="AZ79" s="282"/>
      <c r="BA79" s="282"/>
      <c r="BB79" s="282"/>
      <c r="BC79" s="282"/>
      <c r="BD79" s="281"/>
      <c r="BE79" s="282"/>
      <c r="BF79" s="282"/>
      <c r="BG79" s="283"/>
      <c r="BH79" s="282"/>
      <c r="BI79" s="282"/>
      <c r="BJ79" s="282"/>
      <c r="BK79" s="282"/>
      <c r="BL79" s="281"/>
      <c r="BM79" s="282"/>
      <c r="BN79" s="282"/>
      <c r="BO79" s="283"/>
      <c r="BP79" s="282"/>
      <c r="BQ79" s="282"/>
      <c r="BR79" s="282"/>
      <c r="BS79" s="282"/>
      <c r="BT79" s="281"/>
      <c r="BU79" s="282"/>
      <c r="BV79" s="282"/>
      <c r="BW79" s="283"/>
    </row>
    <row r="80" spans="37:75" ht="30" customHeight="1">
      <c r="AK80" s="251"/>
      <c r="AL80" s="251"/>
      <c r="AM80" s="251"/>
      <c r="AN80" s="251"/>
      <c r="AO80" s="251"/>
      <c r="AP80" s="251"/>
      <c r="AQ80" s="252"/>
      <c r="AR80" s="284"/>
      <c r="AS80" s="285"/>
      <c r="AT80" s="285"/>
      <c r="AU80" s="285"/>
      <c r="AV80" s="284"/>
      <c r="AW80" s="285"/>
      <c r="AX80" s="285"/>
      <c r="AY80" s="286"/>
      <c r="AZ80" s="285"/>
      <c r="BA80" s="285"/>
      <c r="BB80" s="285"/>
      <c r="BC80" s="285"/>
      <c r="BD80" s="284"/>
      <c r="BE80" s="285"/>
      <c r="BF80" s="285"/>
      <c r="BG80" s="286"/>
      <c r="BH80" s="285"/>
      <c r="BI80" s="285"/>
      <c r="BJ80" s="285"/>
      <c r="BK80" s="285"/>
      <c r="BL80" s="284"/>
      <c r="BM80" s="285"/>
      <c r="BN80" s="285"/>
      <c r="BO80" s="286"/>
      <c r="BP80" s="285"/>
      <c r="BQ80" s="285"/>
      <c r="BR80" s="285"/>
      <c r="BS80" s="285"/>
      <c r="BT80" s="284"/>
      <c r="BU80" s="285"/>
      <c r="BV80" s="285"/>
      <c r="BW80" s="286"/>
    </row>
    <row r="81" spans="37:75" ht="30" customHeight="1">
      <c r="AK81" s="243" t="s">
        <v>36</v>
      </c>
      <c r="AL81" s="243"/>
      <c r="AM81" s="243"/>
      <c r="AN81" s="243"/>
      <c r="AO81" s="243"/>
      <c r="AP81" s="243"/>
      <c r="AQ81" s="244"/>
      <c r="AR81" s="281"/>
      <c r="AS81" s="282"/>
      <c r="AT81" s="282"/>
      <c r="AU81" s="282"/>
      <c r="AV81" s="281"/>
      <c r="AW81" s="282"/>
      <c r="AX81" s="282"/>
      <c r="AY81" s="283"/>
      <c r="AZ81" s="282"/>
      <c r="BA81" s="282"/>
      <c r="BB81" s="282"/>
      <c r="BC81" s="282"/>
      <c r="BD81" s="281"/>
      <c r="BE81" s="282"/>
      <c r="BF81" s="282"/>
      <c r="BG81" s="283"/>
      <c r="BH81" s="282"/>
      <c r="BI81" s="282"/>
      <c r="BJ81" s="282"/>
      <c r="BK81" s="282"/>
      <c r="BL81" s="281"/>
      <c r="BM81" s="282"/>
      <c r="BN81" s="282"/>
      <c r="BO81" s="283"/>
      <c r="BP81" s="282"/>
      <c r="BQ81" s="282"/>
      <c r="BR81" s="282"/>
      <c r="BS81" s="282"/>
      <c r="BT81" s="281"/>
      <c r="BU81" s="282"/>
      <c r="BV81" s="282"/>
      <c r="BW81" s="283"/>
    </row>
    <row r="82" spans="37:75" ht="30" customHeight="1">
      <c r="AK82" s="243"/>
      <c r="AL82" s="243"/>
      <c r="AM82" s="243"/>
      <c r="AN82" s="243"/>
      <c r="AO82" s="243"/>
      <c r="AP82" s="243"/>
      <c r="AQ82" s="244"/>
      <c r="AR82" s="284"/>
      <c r="AS82" s="285"/>
      <c r="AT82" s="285"/>
      <c r="AU82" s="285"/>
      <c r="AV82" s="284"/>
      <c r="AW82" s="285"/>
      <c r="AX82" s="285"/>
      <c r="AY82" s="286"/>
      <c r="AZ82" s="285"/>
      <c r="BA82" s="285"/>
      <c r="BB82" s="285"/>
      <c r="BC82" s="285"/>
      <c r="BD82" s="284"/>
      <c r="BE82" s="285"/>
      <c r="BF82" s="285"/>
      <c r="BG82" s="286"/>
      <c r="BH82" s="285"/>
      <c r="BI82" s="285"/>
      <c r="BJ82" s="285"/>
      <c r="BK82" s="285"/>
      <c r="BL82" s="284"/>
      <c r="BM82" s="285"/>
      <c r="BN82" s="285"/>
      <c r="BO82" s="286"/>
      <c r="BP82" s="285"/>
      <c r="BQ82" s="285"/>
      <c r="BR82" s="285"/>
      <c r="BS82" s="285"/>
      <c r="BT82" s="284"/>
      <c r="BU82" s="285"/>
      <c r="BV82" s="285"/>
      <c r="BW82" s="286"/>
    </row>
    <row r="83" spans="37:75" ht="30" customHeight="1">
      <c r="AK83" s="260" t="s">
        <v>43</v>
      </c>
      <c r="AL83" s="260"/>
      <c r="AM83" s="260"/>
      <c r="AN83" s="260"/>
      <c r="AO83" s="260"/>
      <c r="AP83" s="260"/>
      <c r="AQ83" s="261"/>
      <c r="AR83" s="281"/>
      <c r="AS83" s="282"/>
      <c r="AT83" s="282"/>
      <c r="AU83" s="282"/>
      <c r="AV83" s="281"/>
      <c r="AW83" s="282"/>
      <c r="AX83" s="282"/>
      <c r="AY83" s="283"/>
      <c r="AZ83" s="282"/>
      <c r="BA83" s="282"/>
      <c r="BB83" s="282"/>
      <c r="BC83" s="282"/>
      <c r="BD83" s="281"/>
      <c r="BE83" s="282"/>
      <c r="BF83" s="282"/>
      <c r="BG83" s="283"/>
      <c r="BH83" s="282"/>
      <c r="BI83" s="282"/>
      <c r="BJ83" s="282"/>
      <c r="BK83" s="282"/>
      <c r="BL83" s="281"/>
      <c r="BM83" s="282"/>
      <c r="BN83" s="282"/>
      <c r="BO83" s="283"/>
      <c r="BP83" s="282"/>
      <c r="BQ83" s="282"/>
      <c r="BR83" s="282"/>
      <c r="BS83" s="282"/>
      <c r="BT83" s="281"/>
      <c r="BU83" s="282"/>
      <c r="BV83" s="282"/>
      <c r="BW83" s="283"/>
    </row>
    <row r="84" spans="37:75" ht="30" customHeight="1">
      <c r="AK84" s="260"/>
      <c r="AL84" s="260"/>
      <c r="AM84" s="260"/>
      <c r="AN84" s="260"/>
      <c r="AO84" s="260"/>
      <c r="AP84" s="260"/>
      <c r="AQ84" s="261"/>
      <c r="AR84" s="284"/>
      <c r="AS84" s="285"/>
      <c r="AT84" s="285"/>
      <c r="AU84" s="285"/>
      <c r="AV84" s="284"/>
      <c r="AW84" s="285"/>
      <c r="AX84" s="285"/>
      <c r="AY84" s="286"/>
      <c r="AZ84" s="285"/>
      <c r="BA84" s="285"/>
      <c r="BB84" s="285"/>
      <c r="BC84" s="285"/>
      <c r="BD84" s="284"/>
      <c r="BE84" s="285"/>
      <c r="BF84" s="285"/>
      <c r="BG84" s="286"/>
      <c r="BH84" s="285"/>
      <c r="BI84" s="285"/>
      <c r="BJ84" s="285"/>
      <c r="BK84" s="285"/>
      <c r="BL84" s="284"/>
      <c r="BM84" s="285"/>
      <c r="BN84" s="285"/>
      <c r="BO84" s="286"/>
      <c r="BP84" s="285"/>
      <c r="BQ84" s="285"/>
      <c r="BR84" s="285"/>
      <c r="BS84" s="285"/>
      <c r="BT84" s="284"/>
      <c r="BU84" s="285"/>
      <c r="BV84" s="285"/>
      <c r="BW84" s="286"/>
    </row>
  </sheetData>
  <sheetProtection selectLockedCells="1"/>
  <mergeCells count="585">
    <mergeCell ref="BP83:BS83"/>
    <mergeCell ref="BT83:BW83"/>
    <mergeCell ref="AR84:AU84"/>
    <mergeCell ref="AV84:AY84"/>
    <mergeCell ref="AZ84:BC84"/>
    <mergeCell ref="BD84:BG84"/>
    <mergeCell ref="BH84:BK84"/>
    <mergeCell ref="BL84:BO84"/>
    <mergeCell ref="BP84:BS84"/>
    <mergeCell ref="BT84:BW84"/>
    <mergeCell ref="AR83:AU83"/>
    <mergeCell ref="AV83:AY83"/>
    <mergeCell ref="AZ83:BC83"/>
    <mergeCell ref="BD83:BG83"/>
    <mergeCell ref="BH83:BK83"/>
    <mergeCell ref="BL83:BO83"/>
    <mergeCell ref="BP81:BS81"/>
    <mergeCell ref="BT81:BW81"/>
    <mergeCell ref="AR82:AU82"/>
    <mergeCell ref="AV82:AY82"/>
    <mergeCell ref="AZ82:BC82"/>
    <mergeCell ref="BD82:BG82"/>
    <mergeCell ref="BH82:BK82"/>
    <mergeCell ref="BL82:BO82"/>
    <mergeCell ref="BP82:BS82"/>
    <mergeCell ref="BT82:BW82"/>
    <mergeCell ref="AR81:AU81"/>
    <mergeCell ref="AV81:AY81"/>
    <mergeCell ref="AZ81:BC81"/>
    <mergeCell ref="BD81:BG81"/>
    <mergeCell ref="BH81:BK81"/>
    <mergeCell ref="BL81:BO81"/>
    <mergeCell ref="BP79:BS79"/>
    <mergeCell ref="BT79:BW79"/>
    <mergeCell ref="AR80:AU80"/>
    <mergeCell ref="AV80:AY80"/>
    <mergeCell ref="AZ80:BC80"/>
    <mergeCell ref="BD80:BG80"/>
    <mergeCell ref="BH80:BK80"/>
    <mergeCell ref="BL80:BO80"/>
    <mergeCell ref="BP80:BS80"/>
    <mergeCell ref="BT80:BW80"/>
    <mergeCell ref="AR79:AU79"/>
    <mergeCell ref="AV79:AY79"/>
    <mergeCell ref="AZ79:BC79"/>
    <mergeCell ref="BD79:BG79"/>
    <mergeCell ref="BH79:BK79"/>
    <mergeCell ref="BL79:BO79"/>
    <mergeCell ref="BP77:BS77"/>
    <mergeCell ref="BT77:BW77"/>
    <mergeCell ref="AR78:AU78"/>
    <mergeCell ref="AV78:AY78"/>
    <mergeCell ref="AZ78:BC78"/>
    <mergeCell ref="BD78:BG78"/>
    <mergeCell ref="BH78:BK78"/>
    <mergeCell ref="BL78:BO78"/>
    <mergeCell ref="BP78:BS78"/>
    <mergeCell ref="BT78:BW78"/>
    <mergeCell ref="AR77:AU77"/>
    <mergeCell ref="AV77:AY77"/>
    <mergeCell ref="AZ77:BC77"/>
    <mergeCell ref="BD77:BG77"/>
    <mergeCell ref="BH77:BK77"/>
    <mergeCell ref="BL77:BO77"/>
    <mergeCell ref="AZ76:BC76"/>
    <mergeCell ref="BD76:BG76"/>
    <mergeCell ref="BH76:BK76"/>
    <mergeCell ref="BL76:BO76"/>
    <mergeCell ref="BP76:BS76"/>
    <mergeCell ref="BT76:BW76"/>
    <mergeCell ref="AZ75:BC75"/>
    <mergeCell ref="BD75:BG75"/>
    <mergeCell ref="BH75:BK75"/>
    <mergeCell ref="BL75:BO75"/>
    <mergeCell ref="BP75:BS75"/>
    <mergeCell ref="BT75:BW75"/>
    <mergeCell ref="AZ74:BC74"/>
    <mergeCell ref="BD74:BG74"/>
    <mergeCell ref="BH74:BK74"/>
    <mergeCell ref="BL74:BO74"/>
    <mergeCell ref="BP74:BS74"/>
    <mergeCell ref="BT74:BW74"/>
    <mergeCell ref="AZ73:BC73"/>
    <mergeCell ref="BD73:BG73"/>
    <mergeCell ref="BH73:BK73"/>
    <mergeCell ref="BL73:BO73"/>
    <mergeCell ref="BP73:BS73"/>
    <mergeCell ref="BT73:BW73"/>
    <mergeCell ref="BD71:BG71"/>
    <mergeCell ref="BH71:BK71"/>
    <mergeCell ref="BL71:BO71"/>
    <mergeCell ref="BP71:BS71"/>
    <mergeCell ref="BT71:BW71"/>
    <mergeCell ref="BD72:BG72"/>
    <mergeCell ref="BH72:BK72"/>
    <mergeCell ref="BL72:BO72"/>
    <mergeCell ref="BP72:BS72"/>
    <mergeCell ref="BT72:BW72"/>
    <mergeCell ref="BH69:BK70"/>
    <mergeCell ref="BL69:BO70"/>
    <mergeCell ref="BP69:BS70"/>
    <mergeCell ref="BT69:BW70"/>
    <mergeCell ref="AV69:AY70"/>
    <mergeCell ref="AZ69:BC70"/>
    <mergeCell ref="BD69:BG70"/>
    <mergeCell ref="AZ71:BC71"/>
    <mergeCell ref="AZ72:BC72"/>
    <mergeCell ref="AR69:AU70"/>
    <mergeCell ref="AK81:AQ82"/>
    <mergeCell ref="AK83:AQ84"/>
    <mergeCell ref="AR71:AU71"/>
    <mergeCell ref="AR72:AU72"/>
    <mergeCell ref="AV71:AY71"/>
    <mergeCell ref="AV72:AY72"/>
    <mergeCell ref="AR73:AU73"/>
    <mergeCell ref="AV73:AY73"/>
    <mergeCell ref="AR74:AU74"/>
    <mergeCell ref="AV74:AY74"/>
    <mergeCell ref="AK71:AQ72"/>
    <mergeCell ref="AK73:AQ74"/>
    <mergeCell ref="AK75:AQ76"/>
    <mergeCell ref="AR75:AU75"/>
    <mergeCell ref="AV75:AY75"/>
    <mergeCell ref="AR76:AU76"/>
    <mergeCell ref="AV76:AY76"/>
    <mergeCell ref="AK77:AQ78"/>
    <mergeCell ref="AK79:AQ80"/>
    <mergeCell ref="AK69:AQ70"/>
    <mergeCell ref="BK3:BO3"/>
    <mergeCell ref="BP3:BR3"/>
    <mergeCell ref="BK14:BO14"/>
    <mergeCell ref="BP14:BR14"/>
    <mergeCell ref="BL45:BV45"/>
    <mergeCell ref="AS3:AW3"/>
    <mergeCell ref="AX3:AZ3"/>
    <mergeCell ref="J55:R56"/>
    <mergeCell ref="T55:AH56"/>
    <mergeCell ref="BK25:BO25"/>
    <mergeCell ref="BP25:BR25"/>
    <mergeCell ref="Y25:AC25"/>
    <mergeCell ref="Y36:AC36"/>
    <mergeCell ref="AD36:AF36"/>
    <mergeCell ref="AQ36:BV36"/>
    <mergeCell ref="BS32:BT32"/>
    <mergeCell ref="BU32:BV32"/>
    <mergeCell ref="AS14:AW14"/>
    <mergeCell ref="AS25:AW25"/>
    <mergeCell ref="AG32:AH32"/>
    <mergeCell ref="AI32:AJ32"/>
    <mergeCell ref="AG33:AH33"/>
    <mergeCell ref="AG28:AH28"/>
    <mergeCell ref="AI28:AJ28"/>
    <mergeCell ref="AI33:AJ33"/>
    <mergeCell ref="AG22:AH22"/>
    <mergeCell ref="AI22:AJ22"/>
    <mergeCell ref="AK62:AQ63"/>
    <mergeCell ref="AK60:AQ61"/>
    <mergeCell ref="AR45:BG45"/>
    <mergeCell ref="BH45:BI45"/>
    <mergeCell ref="AR60:AU61"/>
    <mergeCell ref="AR62:AU63"/>
    <mergeCell ref="AR56:AU57"/>
    <mergeCell ref="AV58:AY59"/>
    <mergeCell ref="AV54:AY55"/>
    <mergeCell ref="AR47:AU47"/>
    <mergeCell ref="BS33:BT33"/>
    <mergeCell ref="BU33:BV33"/>
    <mergeCell ref="BS34:BT34"/>
    <mergeCell ref="BU34:BV34"/>
    <mergeCell ref="BS29:BT29"/>
    <mergeCell ref="BU29:BV29"/>
    <mergeCell ref="BS30:BT30"/>
    <mergeCell ref="BU30:BV30"/>
    <mergeCell ref="BS31:BT31"/>
    <mergeCell ref="BU31:BV31"/>
    <mergeCell ref="BS25:BV25"/>
    <mergeCell ref="BS26:BT26"/>
    <mergeCell ref="BU26:BV26"/>
    <mergeCell ref="BS27:BT27"/>
    <mergeCell ref="BU27:BV27"/>
    <mergeCell ref="BS28:BT28"/>
    <mergeCell ref="BU28:BV28"/>
    <mergeCell ref="BS21:BT21"/>
    <mergeCell ref="BU21:BV21"/>
    <mergeCell ref="BS22:BT22"/>
    <mergeCell ref="BU22:BV22"/>
    <mergeCell ref="BS23:BT23"/>
    <mergeCell ref="BU23:BV23"/>
    <mergeCell ref="BS18:BT18"/>
    <mergeCell ref="BU18:BV18"/>
    <mergeCell ref="BS19:BT19"/>
    <mergeCell ref="BU19:BV19"/>
    <mergeCell ref="BS20:BT20"/>
    <mergeCell ref="BU20:BV20"/>
    <mergeCell ref="BS14:BV14"/>
    <mergeCell ref="BS15:BT15"/>
    <mergeCell ref="BU15:BV15"/>
    <mergeCell ref="BS16:BT16"/>
    <mergeCell ref="BU16:BV16"/>
    <mergeCell ref="BS17:BT17"/>
    <mergeCell ref="BU17:BV17"/>
    <mergeCell ref="BS10:BT10"/>
    <mergeCell ref="BU10:BV10"/>
    <mergeCell ref="BS11:BT11"/>
    <mergeCell ref="BU11:BV11"/>
    <mergeCell ref="BS12:BT12"/>
    <mergeCell ref="BU12:BV12"/>
    <mergeCell ref="BS7:BT7"/>
    <mergeCell ref="BU7:BV7"/>
    <mergeCell ref="BS8:BT8"/>
    <mergeCell ref="BU8:BV8"/>
    <mergeCell ref="BS9:BT9"/>
    <mergeCell ref="BU9:BV9"/>
    <mergeCell ref="BS3:BV3"/>
    <mergeCell ref="BS4:BT4"/>
    <mergeCell ref="BU4:BV4"/>
    <mergeCell ref="BS5:BT5"/>
    <mergeCell ref="BU5:BV5"/>
    <mergeCell ref="BS6:BT6"/>
    <mergeCell ref="BU6:BV6"/>
    <mergeCell ref="AI42:AJ42"/>
    <mergeCell ref="AG43:AH43"/>
    <mergeCell ref="AI43:AJ43"/>
    <mergeCell ref="AG44:AH44"/>
    <mergeCell ref="AI44:AJ44"/>
    <mergeCell ref="AG45:AH45"/>
    <mergeCell ref="AI45:AJ45"/>
    <mergeCell ref="AG29:AH29"/>
    <mergeCell ref="AI29:AJ29"/>
    <mergeCell ref="AG30:AH30"/>
    <mergeCell ref="AI30:AJ30"/>
    <mergeCell ref="AG31:AH31"/>
    <mergeCell ref="AG40:AH40"/>
    <mergeCell ref="AI40:AJ40"/>
    <mergeCell ref="AG26:AH26"/>
    <mergeCell ref="AI26:AJ26"/>
    <mergeCell ref="AG27:AH27"/>
    <mergeCell ref="AI27:AJ27"/>
    <mergeCell ref="AG16:AH16"/>
    <mergeCell ref="AI16:AJ16"/>
    <mergeCell ref="AG17:AH17"/>
    <mergeCell ref="AI17:AJ17"/>
    <mergeCell ref="AG18:AH18"/>
    <mergeCell ref="AI18:AJ18"/>
    <mergeCell ref="AI5:AJ5"/>
    <mergeCell ref="AI6:AJ6"/>
    <mergeCell ref="AI7:AJ7"/>
    <mergeCell ref="AI8:AJ8"/>
    <mergeCell ref="AI9:AJ9"/>
    <mergeCell ref="AI10:AJ10"/>
    <mergeCell ref="AG5:AH5"/>
    <mergeCell ref="AG6:AH6"/>
    <mergeCell ref="AG7:AH7"/>
    <mergeCell ref="AG8:AH8"/>
    <mergeCell ref="AG9:AH9"/>
    <mergeCell ref="AG10:AH10"/>
    <mergeCell ref="BR58:BV59"/>
    <mergeCell ref="AK58:AQ59"/>
    <mergeCell ref="AR58:AU59"/>
    <mergeCell ref="AR48:AU49"/>
    <mergeCell ref="AR50:AU51"/>
    <mergeCell ref="AR52:AU53"/>
    <mergeCell ref="AR54:AU55"/>
    <mergeCell ref="BH56:BQ57"/>
    <mergeCell ref="BR56:BV57"/>
    <mergeCell ref="AK56:AQ57"/>
    <mergeCell ref="BR60:BV61"/>
    <mergeCell ref="AV62:AY63"/>
    <mergeCell ref="AZ62:BC63"/>
    <mergeCell ref="BD62:BG63"/>
    <mergeCell ref="BH62:BQ63"/>
    <mergeCell ref="BR62:BV63"/>
    <mergeCell ref="A55:I56"/>
    <mergeCell ref="AV60:AY61"/>
    <mergeCell ref="AZ60:BC61"/>
    <mergeCell ref="BD60:BG61"/>
    <mergeCell ref="BD52:BG53"/>
    <mergeCell ref="BH52:BQ53"/>
    <mergeCell ref="BH60:BQ61"/>
    <mergeCell ref="AZ58:BC59"/>
    <mergeCell ref="BD58:BG59"/>
    <mergeCell ref="BH58:BQ59"/>
    <mergeCell ref="M50:R51"/>
    <mergeCell ref="S50:V51"/>
    <mergeCell ref="AV56:AY57"/>
    <mergeCell ref="BD50:BG51"/>
    <mergeCell ref="BH50:BQ51"/>
    <mergeCell ref="AZ56:BC57"/>
    <mergeCell ref="BD56:BG57"/>
    <mergeCell ref="AK50:AQ51"/>
    <mergeCell ref="AK52:AQ53"/>
    <mergeCell ref="AK54:AQ55"/>
    <mergeCell ref="AZ52:BC53"/>
    <mergeCell ref="AV52:AY53"/>
    <mergeCell ref="BD54:BG55"/>
    <mergeCell ref="AV50:AY51"/>
    <mergeCell ref="AZ54:BC55"/>
    <mergeCell ref="AE47:AH48"/>
    <mergeCell ref="BR52:BV53"/>
    <mergeCell ref="BB3:BF3"/>
    <mergeCell ref="U3:W3"/>
    <mergeCell ref="BG3:BI3"/>
    <mergeCell ref="U14:W14"/>
    <mergeCell ref="BB14:BF14"/>
    <mergeCell ref="BG14:BI14"/>
    <mergeCell ref="AZ50:BC51"/>
    <mergeCell ref="AG11:AH11"/>
    <mergeCell ref="BH48:BQ49"/>
    <mergeCell ref="BR48:BV49"/>
    <mergeCell ref="A42:F42"/>
    <mergeCell ref="A43:F43"/>
    <mergeCell ref="AV48:AY49"/>
    <mergeCell ref="AZ48:BC49"/>
    <mergeCell ref="M47:R48"/>
    <mergeCell ref="S47:V48"/>
    <mergeCell ref="A47:F48"/>
    <mergeCell ref="Y47:AD48"/>
    <mergeCell ref="AK48:AQ49"/>
    <mergeCell ref="AV46:BG46"/>
    <mergeCell ref="A41:F41"/>
    <mergeCell ref="AV47:AY47"/>
    <mergeCell ref="AZ47:BC47"/>
    <mergeCell ref="BD47:BG47"/>
    <mergeCell ref="AL42:AP43"/>
    <mergeCell ref="BC42:BF43"/>
    <mergeCell ref="AG41:AH41"/>
    <mergeCell ref="AI41:AJ41"/>
    <mergeCell ref="AG42:AH42"/>
    <mergeCell ref="A49:H49"/>
    <mergeCell ref="I49:U49"/>
    <mergeCell ref="G47:J48"/>
    <mergeCell ref="A44:F44"/>
    <mergeCell ref="A45:F45"/>
    <mergeCell ref="BO38:BR39"/>
    <mergeCell ref="AY38:BB39"/>
    <mergeCell ref="BC38:BF39"/>
    <mergeCell ref="BG38:BJ39"/>
    <mergeCell ref="BC40:BF41"/>
    <mergeCell ref="BO40:BR41"/>
    <mergeCell ref="AG39:AH39"/>
    <mergeCell ref="AI39:AJ39"/>
    <mergeCell ref="A40:F40"/>
    <mergeCell ref="BS42:BV43"/>
    <mergeCell ref="A39:F39"/>
    <mergeCell ref="AQ42:AT43"/>
    <mergeCell ref="AU42:AX43"/>
    <mergeCell ref="BO42:BR43"/>
    <mergeCell ref="AY42:BB43"/>
    <mergeCell ref="AU38:AX39"/>
    <mergeCell ref="BK42:BN43"/>
    <mergeCell ref="BK38:BN39"/>
    <mergeCell ref="BG40:BJ41"/>
    <mergeCell ref="BG37:BJ37"/>
    <mergeCell ref="BK37:BN37"/>
    <mergeCell ref="AU37:AX37"/>
    <mergeCell ref="AY37:BB37"/>
    <mergeCell ref="BC37:BF37"/>
    <mergeCell ref="BO37:BR37"/>
    <mergeCell ref="BS37:BV37"/>
    <mergeCell ref="BS38:BV39"/>
    <mergeCell ref="BK40:BN41"/>
    <mergeCell ref="A38:F38"/>
    <mergeCell ref="AG37:AH37"/>
    <mergeCell ref="AI37:AJ37"/>
    <mergeCell ref="AG38:AH38"/>
    <mergeCell ref="AI38:AJ38"/>
    <mergeCell ref="AD37:AE37"/>
    <mergeCell ref="R37:S37"/>
    <mergeCell ref="T37:U37"/>
    <mergeCell ref="V37:W37"/>
    <mergeCell ref="X37:Y37"/>
    <mergeCell ref="Z37:AA37"/>
    <mergeCell ref="AB37:AC37"/>
    <mergeCell ref="G36:K36"/>
    <mergeCell ref="AG36:AJ36"/>
    <mergeCell ref="A33:F33"/>
    <mergeCell ref="AM33:AR33"/>
    <mergeCell ref="A37:F37"/>
    <mergeCell ref="H37:I37"/>
    <mergeCell ref="J37:K37"/>
    <mergeCell ref="L37:M37"/>
    <mergeCell ref="N37:O37"/>
    <mergeCell ref="P37:Q37"/>
    <mergeCell ref="A32:F32"/>
    <mergeCell ref="A31:F31"/>
    <mergeCell ref="AM31:AR31"/>
    <mergeCell ref="A30:F30"/>
    <mergeCell ref="AM30:AR30"/>
    <mergeCell ref="A34:F34"/>
    <mergeCell ref="AM34:AR34"/>
    <mergeCell ref="AI31:AJ31"/>
    <mergeCell ref="AG34:AH34"/>
    <mergeCell ref="AI34:AJ34"/>
    <mergeCell ref="A29:F29"/>
    <mergeCell ref="AM29:AR29"/>
    <mergeCell ref="A28:F28"/>
    <mergeCell ref="AM28:AR28"/>
    <mergeCell ref="BL26:BM26"/>
    <mergeCell ref="BN26:BO26"/>
    <mergeCell ref="AM26:AR26"/>
    <mergeCell ref="AT26:AU26"/>
    <mergeCell ref="AV26:AW26"/>
    <mergeCell ref="AX26:AY26"/>
    <mergeCell ref="BP26:BQ26"/>
    <mergeCell ref="A27:F27"/>
    <mergeCell ref="AM27:AR27"/>
    <mergeCell ref="AZ26:BA26"/>
    <mergeCell ref="BB26:BC26"/>
    <mergeCell ref="BD26:BE26"/>
    <mergeCell ref="BF26:BG26"/>
    <mergeCell ref="BH26:BI26"/>
    <mergeCell ref="BJ26:BK26"/>
    <mergeCell ref="AD26:AE26"/>
    <mergeCell ref="R26:S26"/>
    <mergeCell ref="T26:U26"/>
    <mergeCell ref="V26:W26"/>
    <mergeCell ref="X26:Y26"/>
    <mergeCell ref="Z26:AA26"/>
    <mergeCell ref="AB26:AC26"/>
    <mergeCell ref="A26:F26"/>
    <mergeCell ref="H26:I26"/>
    <mergeCell ref="J26:K26"/>
    <mergeCell ref="L26:M26"/>
    <mergeCell ref="N26:O26"/>
    <mergeCell ref="P26:Q26"/>
    <mergeCell ref="A23:F23"/>
    <mergeCell ref="AM23:AR23"/>
    <mergeCell ref="G25:K25"/>
    <mergeCell ref="P25:T25"/>
    <mergeCell ref="AG23:AH23"/>
    <mergeCell ref="AI23:AJ23"/>
    <mergeCell ref="AG25:AJ25"/>
    <mergeCell ref="AD25:AF25"/>
    <mergeCell ref="A22:F22"/>
    <mergeCell ref="AM22:AR22"/>
    <mergeCell ref="AM21:AR21"/>
    <mergeCell ref="A21:F21"/>
    <mergeCell ref="A20:F20"/>
    <mergeCell ref="AM20:AR20"/>
    <mergeCell ref="AG20:AH20"/>
    <mergeCell ref="AI20:AJ20"/>
    <mergeCell ref="AG21:AH21"/>
    <mergeCell ref="AI21:AJ21"/>
    <mergeCell ref="A19:F19"/>
    <mergeCell ref="AM19:AR19"/>
    <mergeCell ref="A18:F18"/>
    <mergeCell ref="AM18:AR18"/>
    <mergeCell ref="A17:F17"/>
    <mergeCell ref="AM17:AR17"/>
    <mergeCell ref="AG19:AH19"/>
    <mergeCell ref="AI19:AJ19"/>
    <mergeCell ref="BL15:BM15"/>
    <mergeCell ref="BN15:BO15"/>
    <mergeCell ref="BP15:BQ15"/>
    <mergeCell ref="A16:F16"/>
    <mergeCell ref="AM16:AR16"/>
    <mergeCell ref="AZ15:BA15"/>
    <mergeCell ref="BB15:BC15"/>
    <mergeCell ref="BD15:BE15"/>
    <mergeCell ref="BF15:BG15"/>
    <mergeCell ref="BH15:BI15"/>
    <mergeCell ref="BJ15:BK15"/>
    <mergeCell ref="AD15:AE15"/>
    <mergeCell ref="AM15:AR15"/>
    <mergeCell ref="AT15:AU15"/>
    <mergeCell ref="AV15:AW15"/>
    <mergeCell ref="AX15:AY15"/>
    <mergeCell ref="AG15:AH15"/>
    <mergeCell ref="AI15:AJ15"/>
    <mergeCell ref="R15:S15"/>
    <mergeCell ref="T15:U15"/>
    <mergeCell ref="V15:W15"/>
    <mergeCell ref="X15:Y15"/>
    <mergeCell ref="Z15:AA15"/>
    <mergeCell ref="AB15:AC15"/>
    <mergeCell ref="A15:F15"/>
    <mergeCell ref="H15:I15"/>
    <mergeCell ref="J15:K15"/>
    <mergeCell ref="L15:M15"/>
    <mergeCell ref="N15:O15"/>
    <mergeCell ref="P15:Q15"/>
    <mergeCell ref="A12:F12"/>
    <mergeCell ref="AM12:AR12"/>
    <mergeCell ref="G14:K14"/>
    <mergeCell ref="P14:T14"/>
    <mergeCell ref="Y14:AC14"/>
    <mergeCell ref="AD14:AF14"/>
    <mergeCell ref="AI12:AJ12"/>
    <mergeCell ref="AG14:AJ14"/>
    <mergeCell ref="L14:N14"/>
    <mergeCell ref="AG12:AH12"/>
    <mergeCell ref="AM11:AR11"/>
    <mergeCell ref="AM10:AR10"/>
    <mergeCell ref="A10:F10"/>
    <mergeCell ref="A9:F9"/>
    <mergeCell ref="AM9:AR9"/>
    <mergeCell ref="AI11:AJ11"/>
    <mergeCell ref="BL4:BM4"/>
    <mergeCell ref="BN4:BO4"/>
    <mergeCell ref="BP4:BQ4"/>
    <mergeCell ref="A5:F5"/>
    <mergeCell ref="AM5:AR5"/>
    <mergeCell ref="AZ4:BA4"/>
    <mergeCell ref="BB4:BC4"/>
    <mergeCell ref="BJ4:BK4"/>
    <mergeCell ref="AD4:AE4"/>
    <mergeCell ref="AM4:AR4"/>
    <mergeCell ref="AT4:AU4"/>
    <mergeCell ref="AV4:AW4"/>
    <mergeCell ref="AX4:AY4"/>
    <mergeCell ref="AG4:AH4"/>
    <mergeCell ref="AI4:AJ4"/>
    <mergeCell ref="X4:Y4"/>
    <mergeCell ref="Z4:AA4"/>
    <mergeCell ref="AB4:AC4"/>
    <mergeCell ref="AW1:AY1"/>
    <mergeCell ref="BD4:BE4"/>
    <mergeCell ref="BF4:BG4"/>
    <mergeCell ref="BH4:BI4"/>
    <mergeCell ref="L4:M4"/>
    <mergeCell ref="N4:O4"/>
    <mergeCell ref="P4:Q4"/>
    <mergeCell ref="R4:S4"/>
    <mergeCell ref="T4:U4"/>
    <mergeCell ref="V4:W4"/>
    <mergeCell ref="BG25:BI25"/>
    <mergeCell ref="BJ1:BL1"/>
    <mergeCell ref="A1:AI1"/>
    <mergeCell ref="AK1:AL1"/>
    <mergeCell ref="AR1:AU1"/>
    <mergeCell ref="G3:K3"/>
    <mergeCell ref="P3:T3"/>
    <mergeCell ref="AG3:AJ3"/>
    <mergeCell ref="Y3:AC3"/>
    <mergeCell ref="AD3:AF3"/>
    <mergeCell ref="P36:T36"/>
    <mergeCell ref="BA1:BB1"/>
    <mergeCell ref="BD1:BH1"/>
    <mergeCell ref="A36:F36"/>
    <mergeCell ref="A25:F25"/>
    <mergeCell ref="A3:F3"/>
    <mergeCell ref="A14:F14"/>
    <mergeCell ref="AX14:AZ14"/>
    <mergeCell ref="AX25:AZ25"/>
    <mergeCell ref="BB25:BF25"/>
    <mergeCell ref="L3:N3"/>
    <mergeCell ref="L25:N25"/>
    <mergeCell ref="L36:N36"/>
    <mergeCell ref="A4:F4"/>
    <mergeCell ref="H4:I4"/>
    <mergeCell ref="J4:K4"/>
    <mergeCell ref="A8:F8"/>
    <mergeCell ref="A7:F7"/>
    <mergeCell ref="A6:F6"/>
    <mergeCell ref="A11:F11"/>
    <mergeCell ref="BH54:BQ55"/>
    <mergeCell ref="BR54:BV55"/>
    <mergeCell ref="AU40:AX41"/>
    <mergeCell ref="AY40:BB41"/>
    <mergeCell ref="BS40:BV41"/>
    <mergeCell ref="BG42:BJ43"/>
    <mergeCell ref="BH47:BQ47"/>
    <mergeCell ref="BR47:BV47"/>
    <mergeCell ref="BD48:BG49"/>
    <mergeCell ref="BR50:BV51"/>
    <mergeCell ref="Y50:AD51"/>
    <mergeCell ref="AE50:AH51"/>
    <mergeCell ref="AQ40:AT41"/>
    <mergeCell ref="U25:W25"/>
    <mergeCell ref="U36:W36"/>
    <mergeCell ref="AQ38:AT39"/>
    <mergeCell ref="AL38:AP39"/>
    <mergeCell ref="AM32:AR32"/>
    <mergeCell ref="AQ37:AT37"/>
    <mergeCell ref="AK47:AQ47"/>
    <mergeCell ref="K60:R60"/>
    <mergeCell ref="AK3:AL3"/>
    <mergeCell ref="AK16:AL16"/>
    <mergeCell ref="AM3:AR3"/>
    <mergeCell ref="AM14:AR14"/>
    <mergeCell ref="AM25:AR25"/>
    <mergeCell ref="AL40:AP41"/>
    <mergeCell ref="AM8:AR8"/>
    <mergeCell ref="AM7:AR7"/>
    <mergeCell ref="AM6:AR6"/>
  </mergeCells>
  <conditionalFormatting sqref="AD3:AF3 AD14:AF14 AD25:AF25 AD36:AF36 BP3:BR3 BP14:BR14 BP25:BR25 BD48:BG63">
    <cfRule type="cellIs" dxfId="8" priority="10" stopIfTrue="1" operator="greaterThan">
      <formula>0</formula>
    </cfRule>
  </conditionalFormatting>
  <conditionalFormatting sqref="L9 G5:AF5 G16:AF16 G27:AF27 G38:AF38 AS16:BR16 AS27:BR27 AS5:BR5">
    <cfRule type="cellIs" dxfId="7" priority="8" stopIfTrue="1" operator="equal">
      <formula>1</formula>
    </cfRule>
  </conditionalFormatting>
  <conditionalFormatting sqref="G6:AF6 G17:AF17 G28:AF28 G39:AF39 AS17:BR17 AS28:BR28 AS6:BR6">
    <cfRule type="cellIs" dxfId="6" priority="7" stopIfTrue="1" operator="equal">
      <formula>1</formula>
    </cfRule>
  </conditionalFormatting>
  <conditionalFormatting sqref="G7:AF7 G18:AF18 G29:AF29 G40:AF40 AS7:BR7 AS18:BR18 AS29:BR29">
    <cfRule type="cellIs" dxfId="5" priority="6" stopIfTrue="1" operator="equal">
      <formula>1</formula>
    </cfRule>
  </conditionalFormatting>
  <conditionalFormatting sqref="G8:AF8 G19:AF19 G30:AF30 G41:AF41 AS8:BR8 AS19:BR19 AS30:BR30">
    <cfRule type="cellIs" dxfId="4" priority="5" stopIfTrue="1" operator="equal">
      <formula>1</formula>
    </cfRule>
  </conditionalFormatting>
  <conditionalFormatting sqref="G9:AF9 G20:AF20 G31:AF31 G42:AF42 AS9:BR9 AS20:BR20 AS31:BR31">
    <cfRule type="cellIs" dxfId="3" priority="4" stopIfTrue="1" operator="equal">
      <formula>1</formula>
    </cfRule>
  </conditionalFormatting>
  <conditionalFormatting sqref="G10:AF10 G21:AF21 G32:AF32 G43:AF43 AS32:BR32 AS21:BR21 AS10:BR10">
    <cfRule type="cellIs" dxfId="2" priority="3" stopIfTrue="1" operator="equal">
      <formula>1</formula>
    </cfRule>
  </conditionalFormatting>
  <conditionalFormatting sqref="G11:AF11 G22:AF22 G33:AF33 AS11:BR11 AS22:BR22 AS33:BR33 G44:AF44">
    <cfRule type="cellIs" dxfId="1" priority="2" stopIfTrue="1" operator="equal">
      <formula>1</formula>
    </cfRule>
  </conditionalFormatting>
  <conditionalFormatting sqref="AQ42:BV43">
    <cfRule type="cellIs" dxfId="0" priority="1" stopIfTrue="1" operator="lessThan">
      <formula>$AE$50</formula>
    </cfRule>
  </conditionalFormatting>
  <printOptions horizontalCentered="1" verticalCentered="1"/>
  <pageMargins left="0" right="0" top="0" bottom="0" header="0" footer="0"/>
  <pageSetup paperSize="9" scale="47" firstPageNumber="0" orientation="landscape" r:id="rId1"/>
  <headerFooter alignWithMargins="0">
    <oddFooter xml:space="preserve">&amp;L
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4:N18"/>
  <sheetViews>
    <sheetView workbookViewId="0">
      <selection activeCell="A4" sqref="A4:N18"/>
    </sheetView>
  </sheetViews>
  <sheetFormatPr baseColWidth="10" defaultRowHeight="12.75"/>
  <cols>
    <col min="1" max="7" width="2.7109375" customWidth="1"/>
  </cols>
  <sheetData>
    <row r="4" spans="1:14" ht="24">
      <c r="A4" s="75" t="s">
        <v>3</v>
      </c>
      <c r="B4" s="75"/>
      <c r="C4" s="75"/>
      <c r="D4" s="75"/>
      <c r="E4" s="75"/>
      <c r="F4" s="75"/>
      <c r="G4" s="75"/>
      <c r="H4" s="35" t="s">
        <v>20</v>
      </c>
      <c r="I4" s="35" t="s">
        <v>21</v>
      </c>
      <c r="J4" s="35" t="s">
        <v>22</v>
      </c>
      <c r="K4" s="35" t="s">
        <v>23</v>
      </c>
      <c r="L4" s="35" t="s">
        <v>24</v>
      </c>
      <c r="M4" s="35" t="s">
        <v>25</v>
      </c>
      <c r="N4" s="35" t="s">
        <v>61</v>
      </c>
    </row>
    <row r="5" spans="1:14">
      <c r="A5" s="201" t="s">
        <v>57</v>
      </c>
      <c r="B5" s="201"/>
      <c r="C5" s="201"/>
      <c r="D5" s="201"/>
      <c r="E5" s="201"/>
      <c r="F5" s="201"/>
      <c r="G5" s="201"/>
      <c r="H5" s="36"/>
      <c r="I5" s="36"/>
      <c r="J5" s="36"/>
      <c r="K5" s="36"/>
      <c r="L5" s="36"/>
      <c r="M5" s="36"/>
      <c r="N5" s="36"/>
    </row>
    <row r="6" spans="1:14">
      <c r="A6" s="201"/>
      <c r="B6" s="201"/>
      <c r="C6" s="201"/>
      <c r="D6" s="201"/>
      <c r="E6" s="201"/>
      <c r="F6" s="201"/>
      <c r="G6" s="201"/>
      <c r="H6" s="37"/>
      <c r="I6" s="37"/>
      <c r="J6" s="37"/>
      <c r="K6" s="37"/>
      <c r="L6" s="37"/>
      <c r="M6" s="37"/>
      <c r="N6" s="37"/>
    </row>
    <row r="7" spans="1:14">
      <c r="A7" s="225" t="s">
        <v>58</v>
      </c>
      <c r="B7" s="225"/>
      <c r="C7" s="225"/>
      <c r="D7" s="225"/>
      <c r="E7" s="225"/>
      <c r="F7" s="225"/>
      <c r="G7" s="226"/>
      <c r="H7" s="36"/>
      <c r="I7" s="36"/>
      <c r="J7" s="36"/>
      <c r="K7" s="36"/>
      <c r="L7" s="36"/>
      <c r="M7" s="36"/>
      <c r="N7" s="36"/>
    </row>
    <row r="8" spans="1:14">
      <c r="A8" s="225"/>
      <c r="B8" s="225"/>
      <c r="C8" s="225"/>
      <c r="D8" s="225"/>
      <c r="E8" s="225"/>
      <c r="F8" s="225"/>
      <c r="G8" s="226"/>
      <c r="H8" s="37"/>
      <c r="I8" s="37"/>
      <c r="J8" s="37"/>
      <c r="K8" s="37"/>
      <c r="L8" s="37"/>
      <c r="M8" s="37"/>
      <c r="N8" s="37"/>
    </row>
    <row r="9" spans="1:14">
      <c r="A9" s="227" t="s">
        <v>59</v>
      </c>
      <c r="B9" s="227"/>
      <c r="C9" s="227"/>
      <c r="D9" s="227"/>
      <c r="E9" s="227"/>
      <c r="F9" s="227"/>
      <c r="G9" s="228"/>
      <c r="H9" s="36"/>
      <c r="I9" s="36"/>
      <c r="J9" s="36"/>
      <c r="K9" s="36"/>
      <c r="L9" s="36"/>
      <c r="M9" s="36"/>
      <c r="N9" s="36"/>
    </row>
    <row r="10" spans="1:14">
      <c r="A10" s="227"/>
      <c r="B10" s="227"/>
      <c r="C10" s="227"/>
      <c r="D10" s="227"/>
      <c r="E10" s="227"/>
      <c r="F10" s="227"/>
      <c r="G10" s="228"/>
      <c r="H10" s="37"/>
      <c r="I10" s="37"/>
      <c r="J10" s="37"/>
      <c r="K10" s="37"/>
      <c r="L10" s="37"/>
      <c r="M10" s="37"/>
      <c r="N10" s="37"/>
    </row>
    <row r="11" spans="1:14">
      <c r="A11" s="229" t="s">
        <v>60</v>
      </c>
      <c r="B11" s="229"/>
      <c r="C11" s="229"/>
      <c r="D11" s="229"/>
      <c r="E11" s="229"/>
      <c r="F11" s="229"/>
      <c r="G11" s="230"/>
      <c r="H11" s="36"/>
      <c r="I11" s="36"/>
      <c r="J11" s="36"/>
      <c r="K11" s="36"/>
      <c r="L11" s="36"/>
      <c r="M11" s="36"/>
      <c r="N11" s="36"/>
    </row>
    <row r="12" spans="1:14">
      <c r="A12" s="229"/>
      <c r="B12" s="229"/>
      <c r="C12" s="229"/>
      <c r="D12" s="229"/>
      <c r="E12" s="229"/>
      <c r="F12" s="229"/>
      <c r="G12" s="230"/>
      <c r="H12" s="37"/>
      <c r="I12" s="37"/>
      <c r="J12" s="37"/>
      <c r="K12" s="37"/>
      <c r="L12" s="37"/>
      <c r="M12" s="37"/>
      <c r="N12" s="37"/>
    </row>
    <row r="13" spans="1:14">
      <c r="A13" s="251" t="s">
        <v>35</v>
      </c>
      <c r="B13" s="251"/>
      <c r="C13" s="251"/>
      <c r="D13" s="251"/>
      <c r="E13" s="251"/>
      <c r="F13" s="251"/>
      <c r="G13" s="252"/>
      <c r="H13" s="36"/>
      <c r="I13" s="36"/>
      <c r="J13" s="36"/>
      <c r="K13" s="36"/>
      <c r="L13" s="36"/>
      <c r="M13" s="36"/>
      <c r="N13" s="36"/>
    </row>
    <row r="14" spans="1:14">
      <c r="A14" s="251"/>
      <c r="B14" s="251"/>
      <c r="C14" s="251"/>
      <c r="D14" s="251"/>
      <c r="E14" s="251"/>
      <c r="F14" s="251"/>
      <c r="G14" s="252"/>
      <c r="H14" s="37"/>
      <c r="I14" s="37"/>
      <c r="J14" s="37"/>
      <c r="K14" s="37"/>
      <c r="L14" s="37"/>
      <c r="M14" s="37"/>
      <c r="N14" s="37"/>
    </row>
    <row r="15" spans="1:14">
      <c r="A15" s="243" t="s">
        <v>36</v>
      </c>
      <c r="B15" s="243"/>
      <c r="C15" s="243"/>
      <c r="D15" s="243"/>
      <c r="E15" s="243"/>
      <c r="F15" s="243"/>
      <c r="G15" s="244"/>
      <c r="H15" s="36"/>
      <c r="I15" s="36"/>
      <c r="J15" s="36"/>
      <c r="K15" s="36"/>
      <c r="L15" s="36"/>
      <c r="M15" s="36"/>
      <c r="N15" s="36"/>
    </row>
    <row r="16" spans="1:14">
      <c r="A16" s="243"/>
      <c r="B16" s="243"/>
      <c r="C16" s="243"/>
      <c r="D16" s="243"/>
      <c r="E16" s="243"/>
      <c r="F16" s="243"/>
      <c r="G16" s="244"/>
      <c r="H16" s="37"/>
      <c r="I16" s="37"/>
      <c r="J16" s="37"/>
      <c r="K16" s="37"/>
      <c r="L16" s="37"/>
      <c r="M16" s="37"/>
      <c r="N16" s="37"/>
    </row>
    <row r="17" spans="1:14">
      <c r="A17" s="260" t="s">
        <v>43</v>
      </c>
      <c r="B17" s="260"/>
      <c r="C17" s="260"/>
      <c r="D17" s="260"/>
      <c r="E17" s="260"/>
      <c r="F17" s="260"/>
      <c r="G17" s="261"/>
      <c r="H17" s="36"/>
      <c r="I17" s="36"/>
      <c r="J17" s="36"/>
      <c r="K17" s="36"/>
      <c r="L17" s="36"/>
      <c r="M17" s="36"/>
      <c r="N17" s="36"/>
    </row>
    <row r="18" spans="1:14">
      <c r="A18" s="260"/>
      <c r="B18" s="260"/>
      <c r="C18" s="260"/>
      <c r="D18" s="260"/>
      <c r="E18" s="260"/>
      <c r="F18" s="260"/>
      <c r="G18" s="261"/>
      <c r="H18" s="37"/>
      <c r="I18" s="37"/>
      <c r="J18" s="37"/>
      <c r="K18" s="37"/>
      <c r="L18" s="37"/>
      <c r="M18" s="37"/>
      <c r="N18" s="37"/>
    </row>
  </sheetData>
  <mergeCells count="8">
    <mergeCell ref="A15:G16"/>
    <mergeCell ref="A17:G18"/>
    <mergeCell ref="A4:G4"/>
    <mergeCell ref="A5:G6"/>
    <mergeCell ref="A7:G8"/>
    <mergeCell ref="A9:G10"/>
    <mergeCell ref="A11:G12"/>
    <mergeCell ref="A13:G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2608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</dc:creator>
  <cp:lastModifiedBy>VALERIE</cp:lastModifiedBy>
  <cp:revision>97</cp:revision>
  <cp:lastPrinted>2016-07-18T07:23:00Z</cp:lastPrinted>
  <dcterms:created xsi:type="dcterms:W3CDTF">2012-06-21T18:18:45Z</dcterms:created>
  <dcterms:modified xsi:type="dcterms:W3CDTF">2016-07-31T13:49:24Z</dcterms:modified>
</cp:coreProperties>
</file>