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ippman\Desktop\"/>
    </mc:Choice>
  </mc:AlternateContent>
  <bookViews>
    <workbookView xWindow="0" yWindow="0" windowWidth="24120" windowHeight="8145" activeTab="3"/>
  </bookViews>
  <sheets>
    <sheet name="RECAP CONTRAT" sheetId="4" r:id="rId1"/>
    <sheet name="01-SPHOCYA" sheetId="11" r:id="rId2"/>
    <sheet name="FICHE CONTRAT" sheetId="3" r:id="rId3"/>
    <sheet name="Paramètres" sheetId="10" r:id="rId4"/>
  </sheets>
  <externalReferences>
    <externalReference r:id="rId5"/>
  </externalReferences>
  <definedNames>
    <definedName name="_xlnm._FilterDatabase" localSheetId="0" hidden="1">'RECAP CONTRAT'!$B$2:$Y$2</definedName>
    <definedName name="ANR_hors_PIA">Paramètres!$F$2:$F$8</definedName>
    <definedName name="Autres">Paramètres!$O$2</definedName>
    <definedName name="Autres_sur_SE_LIA_Defi_Instumentations_aux_limites">Paramètres!$N$2</definedName>
    <definedName name="Collectivites_territoriales">Paramètres!$G$2:$G$5</definedName>
    <definedName name="Finance">Paramètres!$A$23:$A$24</definedName>
    <definedName name="Financements_public_hors_tutelles">Paramètres!$H$2:$H$9</definedName>
    <definedName name="Financements_Union_Européenne">Paramètres!$I$2:$I$7</definedName>
    <definedName name="Fonction">Paramètres!$F$25:$F$32</definedName>
    <definedName name="Fondations_association_RTRA">Paramètres!$M$2</definedName>
    <definedName name="Industries">Paramètres!$J$2:$J$5</definedName>
    <definedName name="OrgGest">Paramètres!$F$16:$F$19</definedName>
    <definedName name="Période">[1]Paramètres!$A$27:$A$30</definedName>
    <definedName name="Prestations_Colloques">Paramètres!$K$2</definedName>
    <definedName name="Programme_Investissements_davenir">Paramètres!$L$2</definedName>
    <definedName name="Statut">Paramètres!$A$15:$A$20</definedName>
    <definedName name="Type_de_Contrat">Paramètres!$A$2:$A$12</definedName>
    <definedName name="_xlnm.Print_Area" localSheetId="1">'01-SPHOCYA'!$A$1:$J$90</definedName>
    <definedName name="_xlnm.Print_Area" localSheetId="2">'FICHE CONTRAT'!$A$1:$J$81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1" l="1"/>
  <c r="C47" i="11"/>
  <c r="B46" i="11"/>
  <c r="B47" i="11"/>
  <c r="J38" i="11"/>
  <c r="I38" i="11"/>
  <c r="H38" i="11"/>
  <c r="G38" i="11"/>
  <c r="F38" i="11"/>
  <c r="E38" i="11"/>
  <c r="C32" i="11"/>
  <c r="C33" i="11" s="1"/>
  <c r="F27" i="11"/>
  <c r="D27" i="11"/>
  <c r="H11" i="11"/>
  <c r="I16" i="3"/>
  <c r="C32" i="3"/>
  <c r="C33" i="3" s="1"/>
  <c r="H11" i="3"/>
  <c r="J38" i="3"/>
  <c r="I38" i="3"/>
  <c r="H38" i="3"/>
  <c r="G38" i="3"/>
  <c r="F38" i="3"/>
  <c r="E38" i="3"/>
  <c r="C46" i="3"/>
  <c r="C47" i="3"/>
  <c r="B46" i="3"/>
  <c r="B47" i="3"/>
  <c r="F27" i="3"/>
  <c r="D27" i="3"/>
</calcChain>
</file>

<file path=xl/sharedStrings.xml><?xml version="1.0" encoding="utf-8"?>
<sst xmlns="http://schemas.openxmlformats.org/spreadsheetml/2006/main" count="241" uniqueCount="105">
  <si>
    <t>Nom du projet</t>
  </si>
  <si>
    <t>RESPONSABLE SCIENTIFIQUE</t>
  </si>
  <si>
    <t>Type de projet</t>
  </si>
  <si>
    <t xml:space="preserve">Organisme de Gestion </t>
  </si>
  <si>
    <t>Date signature</t>
  </si>
  <si>
    <t>Code / Référence tutelle</t>
  </si>
  <si>
    <t>Date début</t>
  </si>
  <si>
    <t>Date fin</t>
  </si>
  <si>
    <t>Durée</t>
  </si>
  <si>
    <t>Budget total du projet</t>
  </si>
  <si>
    <t>Encaissé 2014</t>
  </si>
  <si>
    <t>Report 2014-2015</t>
  </si>
  <si>
    <t>Encaissé 2015</t>
  </si>
  <si>
    <t>Report 2015-2016</t>
  </si>
  <si>
    <t>Encaissé 2016</t>
  </si>
  <si>
    <t>Reste à encaisser</t>
  </si>
  <si>
    <t>Prévision 2017</t>
  </si>
  <si>
    <t>Prévision 2018</t>
  </si>
  <si>
    <t>Prévision 2019</t>
  </si>
  <si>
    <t>Justification</t>
  </si>
  <si>
    <t>Observations</t>
  </si>
  <si>
    <t>STATUT</t>
  </si>
  <si>
    <t>Budget / Allocation. Part labo</t>
  </si>
  <si>
    <t>Financement</t>
  </si>
  <si>
    <t>INFORMATIONS GENERALES</t>
  </si>
  <si>
    <t>Personnel</t>
  </si>
  <si>
    <t>Toutes dépenses</t>
  </si>
  <si>
    <t>BUDGET</t>
  </si>
  <si>
    <t>MISES EN PLACE DE CREDITS</t>
  </si>
  <si>
    <t>Total versé</t>
  </si>
  <si>
    <t>Reste à verser</t>
  </si>
  <si>
    <t>Organisme de Gestion</t>
  </si>
  <si>
    <t>CNRS</t>
  </si>
  <si>
    <t>Public</t>
  </si>
  <si>
    <t>Privé</t>
  </si>
  <si>
    <t>Date de Signature</t>
  </si>
  <si>
    <t>Durée du contrat</t>
  </si>
  <si>
    <t>Autres</t>
  </si>
  <si>
    <t>Sous Catégorie</t>
  </si>
  <si>
    <t>Partie propre au CNRS</t>
  </si>
  <si>
    <t>CODE BFC - EOTP</t>
  </si>
  <si>
    <t>Répartition des dépenses</t>
  </si>
  <si>
    <t>Équipement</t>
  </si>
  <si>
    <t>Mission</t>
  </si>
  <si>
    <t>Fonctionnement</t>
  </si>
  <si>
    <t>sur Personne Mois</t>
  </si>
  <si>
    <t xml:space="preserve">DÉPENSES A JUSTIFIER : </t>
  </si>
  <si>
    <t>Mise en place</t>
  </si>
  <si>
    <t>Statut</t>
  </si>
  <si>
    <t>VALIDÉ</t>
  </si>
  <si>
    <t>REFUSÉ</t>
  </si>
  <si>
    <t>Avenant</t>
  </si>
  <si>
    <t>N°</t>
  </si>
  <si>
    <t xml:space="preserve">Date </t>
  </si>
  <si>
    <t>OBSERVATIONS</t>
  </si>
  <si>
    <t>FICHE CONTRAT INSTITUT LANGEVIN</t>
  </si>
  <si>
    <t>Code EOTP/Réf Tutelle</t>
  </si>
  <si>
    <t>Montant disponible pour l'unité (hors frais)</t>
  </si>
  <si>
    <r>
      <t>Acronyme du projet</t>
    </r>
    <r>
      <rPr>
        <b/>
        <sz val="10"/>
        <color rgb="FFFF0000"/>
        <rFont val="Calibri"/>
        <family val="2"/>
        <scheme val="minor"/>
      </rPr>
      <t xml:space="preserve"> </t>
    </r>
    <r>
      <rPr>
        <b/>
        <sz val="12"/>
        <color rgb="FFFF0000"/>
        <rFont val="Calibri"/>
        <family val="2"/>
        <scheme val="minor"/>
      </rPr>
      <t>*</t>
    </r>
  </si>
  <si>
    <r>
      <t>Responsable Scientifique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</si>
  <si>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>Organisme de Gestion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</si>
  <si>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 xml:space="preserve">Financement </t>
    </r>
    <r>
      <rPr>
        <b/>
        <sz val="12"/>
        <color rgb="FFFF0000"/>
        <rFont val="Calibri"/>
        <family val="2"/>
        <scheme val="minor"/>
      </rPr>
      <t xml:space="preserve"> *</t>
    </r>
  </si>
  <si>
    <t>Mention pouvant être effacée</t>
  </si>
  <si>
    <r>
      <t>Type de Projet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</si>
  <si>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>Date de Début</t>
    </r>
    <r>
      <rPr>
        <b/>
        <sz val="12"/>
        <color rgb="FFFF0000"/>
        <rFont val="Calibri"/>
        <family val="2"/>
        <scheme val="minor"/>
      </rPr>
      <t xml:space="preserve">  *</t>
    </r>
  </si>
  <si>
    <r>
      <t xml:space="preserve">Date de Fin </t>
    </r>
    <r>
      <rPr>
        <b/>
        <sz val="12"/>
        <color rgb="FFFF0000"/>
        <rFont val="Calibri"/>
        <family val="2"/>
        <scheme val="minor"/>
      </rPr>
      <t xml:space="preserve"> *</t>
    </r>
  </si>
  <si>
    <r>
      <t>Autres partenaires</t>
    </r>
    <r>
      <rPr>
        <b/>
        <sz val="12"/>
        <color rgb="FFFF0000"/>
        <rFont val="Calibri"/>
        <family val="2"/>
        <scheme val="minor"/>
      </rPr>
      <t xml:space="preserve">  *</t>
    </r>
  </si>
  <si>
    <t>Titre complet du projet</t>
  </si>
  <si>
    <r>
      <t>Montant total avec frais de gestion (assiette)</t>
    </r>
    <r>
      <rPr>
        <b/>
        <sz val="12"/>
        <color rgb="FFFF0000"/>
        <rFont val="Calibri"/>
        <family val="2"/>
        <scheme val="minor"/>
      </rPr>
      <t xml:space="preserve">  *</t>
    </r>
  </si>
  <si>
    <r>
      <rPr>
        <b/>
        <sz val="10"/>
        <color theme="1"/>
        <rFont val="Calibri"/>
        <family val="2"/>
        <scheme val="minor"/>
      </rPr>
      <t>Frais de Gestion</t>
    </r>
    <r>
      <rPr>
        <b/>
        <sz val="12"/>
        <color rgb="FFFF0000"/>
        <rFont val="Calibri"/>
        <family val="2"/>
        <scheme val="minor"/>
      </rPr>
      <t xml:space="preserve">  *</t>
    </r>
  </si>
  <si>
    <t>Répartition des encaissements par année</t>
  </si>
  <si>
    <t>PERSONNEL SUR LE PROJET</t>
  </si>
  <si>
    <r>
      <t xml:space="preserve">STATUT </t>
    </r>
    <r>
      <rPr>
        <b/>
        <sz val="13"/>
        <color rgb="FFFF0000"/>
        <rFont val="Calibri"/>
        <family val="2"/>
        <scheme val="minor"/>
      </rPr>
      <t>*</t>
    </r>
  </si>
  <si>
    <t>Personne recrutée</t>
  </si>
  <si>
    <t>Salaire mensuel dont taxes et charges (€)</t>
  </si>
  <si>
    <t>Coût total</t>
  </si>
  <si>
    <t>Nom</t>
  </si>
  <si>
    <t>Prénom</t>
  </si>
  <si>
    <t>Fonction</t>
  </si>
  <si>
    <t xml:space="preserve">Total : </t>
  </si>
  <si>
    <t>Nombre homme/mois sur projet</t>
  </si>
  <si>
    <t>Laboratoire</t>
  </si>
  <si>
    <r>
      <t xml:space="preserve">Coordinateur Scientifique
</t>
    </r>
    <r>
      <rPr>
        <i/>
        <sz val="8"/>
        <rFont val="Calibri"/>
        <family val="2"/>
        <scheme val="minor"/>
      </rPr>
      <t xml:space="preserve"> (si différent)</t>
    </r>
  </si>
  <si>
    <t xml:space="preserve">N° de contrat : </t>
  </si>
  <si>
    <t>N° du contrat</t>
  </si>
  <si>
    <t>Type de Contrat</t>
  </si>
  <si>
    <t>ANR_hors_PIA</t>
  </si>
  <si>
    <t>Frais de Gestion Tutelles %</t>
  </si>
  <si>
    <t>DÉPOSÉ</t>
  </si>
  <si>
    <t>N/A</t>
  </si>
  <si>
    <t>Laisser N/A si pas de partenaires</t>
  </si>
  <si>
    <t>JUSTIFIÉ</t>
  </si>
  <si>
    <t>FERMÉ</t>
  </si>
  <si>
    <t>SPHOCYA</t>
  </si>
  <si>
    <t>LEROSEY</t>
  </si>
  <si>
    <t>ANR</t>
  </si>
  <si>
    <t>36 mois</t>
  </si>
  <si>
    <t>OUI</t>
  </si>
  <si>
    <t>OBSERVATIONS A LA CRÉATION DU CONTRAT</t>
  </si>
  <si>
    <t>MM</t>
  </si>
  <si>
    <t>YY</t>
  </si>
  <si>
    <t>CODE</t>
  </si>
  <si>
    <t>Partie propre au x</t>
  </si>
  <si>
    <t>Code /Réf Tutelle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</si>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</sst>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;[Red]#,##0"/>
    <numFmt numFmtId="165" formatCode="#,##0.00\ _€"/>
    <numFmt numFmtId="166" formatCode="_-* #,##0\ _F_-;\-* #,##0\ _F_-;_-* \-??\ _F_-;_-@_-"/>
    <numFmt numFmtId="167" formatCode="000"/>
  </numFmts>
  <fonts count="3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7" tint="0.79998168889431442"/>
      <name val="Arial"/>
      <family val="2"/>
    </font>
    <font>
      <sz val="11"/>
      <color theme="7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indexed="48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i/>
      <sz val="8"/>
      <name val="Calibri"/>
      <family val="2"/>
      <scheme val="minor"/>
    </font>
    <font>
      <b/>
      <sz val="14"/>
      <color rgb="FF000000"/>
      <name val="Calibri"/>
      <family val="2"/>
    </font>
    <font>
      <sz val="10"/>
      <name val="Verdana"/>
      <family val="2"/>
    </font>
    <font>
      <sz val="8"/>
      <name val="Verdana"/>
      <family val="2"/>
    </font>
    <font>
      <sz val="8"/>
      <color indexed="8"/>
      <name val="Verdana"/>
      <family val="2"/>
    </font>
    <font>
      <sz val="8"/>
      <color theme="1"/>
      <name val="Verdana"/>
      <family val="2"/>
    </font>
    <font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31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7FEFF"/>
        <bgColor indexed="64"/>
      </patternFill>
    </fill>
    <fill>
      <patternFill patternType="solid">
        <fgColor rgb="FFF3FA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50"/>
        <bgColor indexed="64"/>
      </patternFill>
    </fill>
  </fills>
  <borders count="3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6" fillId="0" borderId="0"/>
    <xf numFmtId="0" fontId="28" fillId="0" borderId="0"/>
    <xf numFmtId="44" fontId="28" fillId="0" borderId="0" applyFont="0" applyFill="0" applyBorder="0" applyAlignment="0" applyProtection="0"/>
  </cellStyleXfs>
  <cellXfs count="176">
    <xf numFmtId="0" fontId="0" fillId="0" borderId="0" xfId="0"/>
    <xf numFmtId="0" fontId="0" fillId="4" borderId="0" xfId="0" applyFill="1"/>
    <xf numFmtId="0" fontId="2" fillId="2" borderId="1" xfId="1" applyFont="1" applyFill="1" applyBorder="1" applyAlignment="1">
      <alignment horizontal="left" vertical="center" wrapText="1"/>
    </xf>
    <xf numFmtId="0" fontId="2" fillId="2" borderId="2" xfId="1" applyFont="1" applyFill="1" applyBorder="1" applyAlignment="1">
      <alignment horizontal="left" vertical="center" wrapText="1"/>
    </xf>
    <xf numFmtId="3" fontId="2" fillId="2" borderId="1" xfId="1" applyNumberFormat="1" applyFont="1" applyFill="1" applyBorder="1" applyAlignment="1">
      <alignment horizontal="left" vertical="center" wrapText="1"/>
    </xf>
    <xf numFmtId="0" fontId="2" fillId="2" borderId="1" xfId="1" applyNumberFormat="1" applyFont="1" applyFill="1" applyBorder="1" applyAlignment="1">
      <alignment horizontal="left" vertical="center" wrapText="1"/>
    </xf>
    <xf numFmtId="164" fontId="2" fillId="2" borderId="1" xfId="1" applyNumberFormat="1" applyFont="1" applyFill="1" applyBorder="1" applyAlignment="1">
      <alignment horizontal="left" vertical="center" wrapText="1"/>
    </xf>
    <xf numFmtId="165" fontId="2" fillId="2" borderId="1" xfId="1" applyNumberFormat="1" applyFont="1" applyFill="1" applyBorder="1" applyAlignment="1">
      <alignment horizontal="left" vertical="center" wrapText="1"/>
    </xf>
    <xf numFmtId="0" fontId="2" fillId="3" borderId="0" xfId="1" applyFont="1" applyFill="1" applyAlignment="1">
      <alignment horizontal="left" vertical="center" wrapText="1"/>
    </xf>
    <xf numFmtId="0" fontId="3" fillId="0" borderId="0" xfId="0" applyFont="1" applyAlignment="1">
      <alignment vertical="center"/>
    </xf>
    <xf numFmtId="0" fontId="10" fillId="4" borderId="0" xfId="0" applyFont="1" applyFill="1" applyBorder="1" applyAlignment="1">
      <alignment horizontal="right" vertical="center" wrapText="1"/>
    </xf>
    <xf numFmtId="0" fontId="10" fillId="4" borderId="3" xfId="0" applyFont="1" applyFill="1" applyBorder="1" applyAlignment="1">
      <alignment horizontal="right" vertical="center" wrapText="1"/>
    </xf>
    <xf numFmtId="0" fontId="0" fillId="0" borderId="10" xfId="0" applyBorder="1" applyAlignment="1">
      <alignment vertical="center" wrapText="1"/>
    </xf>
    <xf numFmtId="0" fontId="0" fillId="0" borderId="10" xfId="0" applyBorder="1" applyAlignment="1">
      <alignment horizontal="right" vertical="center" wrapText="1"/>
    </xf>
    <xf numFmtId="0" fontId="0" fillId="0" borderId="13" xfId="0" applyBorder="1" applyAlignment="1">
      <alignment horizontal="right" vertical="center" wrapText="1"/>
    </xf>
    <xf numFmtId="0" fontId="0" fillId="0" borderId="13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25" xfId="0" applyBorder="1" applyAlignment="1">
      <alignment vertical="center" wrapText="1"/>
    </xf>
    <xf numFmtId="0" fontId="0" fillId="4" borderId="24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5" fillId="4" borderId="25" xfId="0" applyFont="1" applyFill="1" applyBorder="1" applyAlignment="1">
      <alignment horizontal="right" vertical="center" wrapText="1"/>
    </xf>
    <xf numFmtId="0" fontId="0" fillId="0" borderId="25" xfId="0" applyBorder="1" applyAlignment="1">
      <alignment horizontal="right" vertical="center" wrapText="1"/>
    </xf>
    <xf numFmtId="0" fontId="29" fillId="9" borderId="26" xfId="3" applyFont="1" applyFill="1" applyBorder="1"/>
    <xf numFmtId="0" fontId="31" fillId="0" borderId="0" xfId="0" applyFont="1"/>
    <xf numFmtId="0" fontId="29" fillId="0" borderId="26" xfId="3" applyFont="1" applyFill="1" applyBorder="1"/>
    <xf numFmtId="0" fontId="31" fillId="0" borderId="0" xfId="0" applyFont="1" applyFill="1"/>
    <xf numFmtId="0" fontId="31" fillId="9" borderId="10" xfId="0" applyFont="1" applyFill="1" applyBorder="1"/>
    <xf numFmtId="0" fontId="31" fillId="0" borderId="10" xfId="0" applyFont="1" applyFill="1" applyBorder="1"/>
    <xf numFmtId="0" fontId="29" fillId="0" borderId="10" xfId="3" applyFont="1" applyFill="1" applyBorder="1"/>
    <xf numFmtId="0" fontId="29" fillId="0" borderId="27" xfId="3" applyFont="1" applyFill="1" applyBorder="1"/>
    <xf numFmtId="0" fontId="32" fillId="0" borderId="0" xfId="0" applyFont="1"/>
    <xf numFmtId="0" fontId="31" fillId="6" borderId="4" xfId="0" applyFont="1" applyFill="1" applyBorder="1"/>
    <xf numFmtId="0" fontId="30" fillId="0" borderId="4" xfId="1" applyFont="1" applyFill="1" applyBorder="1" applyAlignment="1">
      <alignment vertical="center" wrapText="1"/>
    </xf>
    <xf numFmtId="0" fontId="31" fillId="0" borderId="4" xfId="0" applyFont="1" applyBorder="1"/>
    <xf numFmtId="0" fontId="30" fillId="0" borderId="0" xfId="1" applyFont="1" applyFill="1" applyBorder="1" applyAlignment="1">
      <alignment vertical="center" wrapText="1"/>
    </xf>
    <xf numFmtId="0" fontId="31" fillId="6" borderId="10" xfId="0" applyFont="1" applyFill="1" applyBorder="1"/>
    <xf numFmtId="0" fontId="29" fillId="0" borderId="10" xfId="0" applyFont="1" applyFill="1" applyBorder="1" applyAlignment="1">
      <alignment horizontal="left" vertical="center"/>
    </xf>
    <xf numFmtId="0" fontId="31" fillId="9" borderId="11" xfId="0" applyFont="1" applyFill="1" applyBorder="1"/>
    <xf numFmtId="0" fontId="31" fillId="0" borderId="11" xfId="0" applyFont="1" applyFill="1" applyBorder="1"/>
    <xf numFmtId="0" fontId="29" fillId="0" borderId="11" xfId="3" applyFont="1" applyFill="1" applyBorder="1"/>
    <xf numFmtId="0" fontId="32" fillId="0" borderId="10" xfId="0" applyFont="1" applyFill="1" applyBorder="1" applyAlignment="1">
      <alignment horizontal="center"/>
    </xf>
    <xf numFmtId="9" fontId="32" fillId="0" borderId="10" xfId="0" applyNumberFormat="1" applyFont="1" applyFill="1" applyBorder="1" applyAlignment="1">
      <alignment horizontal="center"/>
    </xf>
    <xf numFmtId="14" fontId="0" fillId="4" borderId="0" xfId="0" applyNumberFormat="1" applyFill="1"/>
    <xf numFmtId="14" fontId="2" fillId="2" borderId="1" xfId="1" applyNumberFormat="1" applyFont="1" applyFill="1" applyBorder="1" applyAlignment="1">
      <alignment horizontal="left" vertical="center" wrapText="1"/>
    </xf>
    <xf numFmtId="14" fontId="0" fillId="0" borderId="0" xfId="0" applyNumberFormat="1"/>
    <xf numFmtId="0" fontId="31" fillId="0" borderId="10" xfId="0" applyFont="1" applyBorder="1"/>
    <xf numFmtId="0" fontId="5" fillId="0" borderId="10" xfId="0" applyFont="1" applyBorder="1" applyAlignment="1">
      <alignment vertical="center" wrapText="1"/>
    </xf>
    <xf numFmtId="0" fontId="0" fillId="4" borderId="0" xfId="0" applyFont="1" applyFill="1" applyAlignment="1">
      <alignment vertical="center"/>
    </xf>
    <xf numFmtId="0" fontId="8" fillId="4" borderId="0" xfId="0" applyFont="1" applyFill="1" applyBorder="1" applyAlignment="1">
      <alignment horizontal="right" vertical="center"/>
    </xf>
    <xf numFmtId="14" fontId="8" fillId="4" borderId="0" xfId="0" applyNumberFormat="1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right" vertical="center"/>
    </xf>
    <xf numFmtId="167" fontId="23" fillId="4" borderId="10" xfId="0" applyNumberFormat="1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vertical="center"/>
    </xf>
    <xf numFmtId="0" fontId="19" fillId="4" borderId="0" xfId="0" applyFont="1" applyFill="1" applyAlignment="1">
      <alignment horizontal="right" vertical="center"/>
    </xf>
    <xf numFmtId="0" fontId="20" fillId="0" borderId="4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23" fillId="4" borderId="10" xfId="0" applyFont="1" applyFill="1" applyBorder="1" applyAlignment="1">
      <alignment vertical="center" wrapText="1"/>
    </xf>
    <xf numFmtId="0" fontId="14" fillId="4" borderId="0" xfId="0" applyFont="1" applyFill="1" applyBorder="1" applyAlignment="1">
      <alignment horizontal="center" vertical="center" wrapText="1"/>
    </xf>
    <xf numFmtId="0" fontId="16" fillId="4" borderId="0" xfId="0" applyFont="1" applyFill="1" applyAlignment="1">
      <alignment horizontal="right" vertical="center"/>
    </xf>
    <xf numFmtId="0" fontId="15" fillId="4" borderId="0" xfId="0" applyFont="1" applyFill="1" applyBorder="1" applyAlignment="1">
      <alignment horizontal="center" vertical="center"/>
    </xf>
    <xf numFmtId="0" fontId="15" fillId="4" borderId="0" xfId="0" applyFont="1" applyFill="1" applyAlignment="1">
      <alignment vertical="center"/>
    </xf>
    <xf numFmtId="0" fontId="15" fillId="4" borderId="0" xfId="0" applyFont="1" applyFill="1" applyBorder="1" applyAlignment="1">
      <alignment horizontal="right" vertical="center"/>
    </xf>
    <xf numFmtId="0" fontId="10" fillId="4" borderId="0" xfId="0" applyFont="1" applyFill="1" applyBorder="1" applyAlignment="1">
      <alignment vertical="center" wrapText="1"/>
    </xf>
    <xf numFmtId="0" fontId="15" fillId="4" borderId="0" xfId="0" applyFont="1" applyFill="1" applyBorder="1" applyAlignment="1">
      <alignment vertical="center" wrapText="1"/>
    </xf>
    <xf numFmtId="0" fontId="11" fillId="4" borderId="4" xfId="0" applyFont="1" applyFill="1" applyBorder="1" applyAlignment="1">
      <alignment vertical="center" wrapText="1"/>
    </xf>
    <xf numFmtId="0" fontId="0" fillId="4" borderId="4" xfId="0" applyFont="1" applyFill="1" applyBorder="1" applyAlignment="1">
      <alignment vertical="center"/>
    </xf>
    <xf numFmtId="0" fontId="10" fillId="4" borderId="0" xfId="0" applyFont="1" applyFill="1" applyBorder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5" fillId="4" borderId="4" xfId="0" applyFont="1" applyFill="1" applyBorder="1" applyAlignment="1">
      <alignment horizontal="center" vertical="center"/>
    </xf>
    <xf numFmtId="0" fontId="18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10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horizontal="right" vertical="center"/>
    </xf>
    <xf numFmtId="0" fontId="15" fillId="4" borderId="0" xfId="0" applyFont="1" applyFill="1" applyAlignment="1">
      <alignment horizontal="right" vertical="center"/>
    </xf>
    <xf numFmtId="14" fontId="0" fillId="4" borderId="4" xfId="0" applyNumberFormat="1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right" vertical="center"/>
    </xf>
    <xf numFmtId="14" fontId="0" fillId="4" borderId="0" xfId="0" applyNumberFormat="1" applyFont="1" applyFill="1" applyBorder="1" applyAlignment="1">
      <alignment vertical="center"/>
    </xf>
    <xf numFmtId="0" fontId="0" fillId="4" borderId="10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14" fontId="10" fillId="4" borderId="0" xfId="0" applyNumberFormat="1" applyFont="1" applyFill="1" applyBorder="1" applyAlignment="1">
      <alignment horizontal="center" vertical="center"/>
    </xf>
    <xf numFmtId="1" fontId="0" fillId="4" borderId="0" xfId="0" applyNumberFormat="1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vertical="center"/>
    </xf>
    <xf numFmtId="9" fontId="0" fillId="4" borderId="1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166" fontId="11" fillId="4" borderId="0" xfId="2" applyNumberFormat="1" applyFont="1" applyFill="1" applyBorder="1" applyAlignment="1" applyProtection="1">
      <alignment vertical="center"/>
    </xf>
    <xf numFmtId="0" fontId="10" fillId="4" borderId="4" xfId="0" applyFont="1" applyFill="1" applyBorder="1" applyAlignment="1">
      <alignment horizontal="center" vertical="center"/>
    </xf>
    <xf numFmtId="0" fontId="0" fillId="4" borderId="4" xfId="0" applyFill="1" applyBorder="1" applyAlignment="1">
      <alignment vertical="center"/>
    </xf>
    <xf numFmtId="0" fontId="0" fillId="7" borderId="0" xfId="0" applyFill="1" applyAlignment="1">
      <alignment vertical="center"/>
    </xf>
    <xf numFmtId="14" fontId="10" fillId="4" borderId="4" xfId="0" applyNumberFormat="1" applyFont="1" applyFill="1" applyBorder="1" applyAlignment="1">
      <alignment vertical="center"/>
    </xf>
    <xf numFmtId="166" fontId="11" fillId="4" borderId="4" xfId="2" applyNumberFormat="1" applyFont="1" applyFill="1" applyBorder="1" applyAlignment="1" applyProtection="1">
      <alignment vertical="center"/>
    </xf>
    <xf numFmtId="166" fontId="0" fillId="4" borderId="0" xfId="0" applyNumberFormat="1" applyFill="1" applyAlignment="1">
      <alignment vertical="center"/>
    </xf>
    <xf numFmtId="0" fontId="10" fillId="4" borderId="4" xfId="0" applyFont="1" applyFill="1" applyBorder="1" applyAlignment="1">
      <alignment horizontal="right" vertical="center"/>
    </xf>
    <xf numFmtId="166" fontId="7" fillId="4" borderId="0" xfId="2" applyNumberFormat="1" applyFont="1" applyFill="1" applyBorder="1" applyAlignment="1" applyProtection="1">
      <alignment vertical="center"/>
    </xf>
    <xf numFmtId="14" fontId="10" fillId="4" borderId="0" xfId="0" applyNumberFormat="1" applyFont="1" applyFill="1" applyBorder="1" applyAlignment="1">
      <alignment vertical="center"/>
    </xf>
    <xf numFmtId="0" fontId="21" fillId="4" borderId="0" xfId="0" applyFont="1" applyFill="1" applyBorder="1" applyAlignment="1">
      <alignment vertical="center"/>
    </xf>
    <xf numFmtId="166" fontId="6" fillId="4" borderId="0" xfId="2" applyNumberFormat="1" applyFont="1" applyFill="1" applyBorder="1" applyAlignment="1" applyProtection="1">
      <alignment vertical="center"/>
    </xf>
    <xf numFmtId="0" fontId="5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167" fontId="23" fillId="0" borderId="10" xfId="0" applyNumberFormat="1" applyFont="1" applyFill="1" applyBorder="1" applyAlignment="1">
      <alignment horizontal="center" vertical="center" wrapText="1"/>
    </xf>
    <xf numFmtId="0" fontId="20" fillId="10" borderId="4" xfId="0" applyFont="1" applyFill="1" applyBorder="1" applyAlignment="1">
      <alignment horizontal="center" vertical="center"/>
    </xf>
    <xf numFmtId="0" fontId="23" fillId="0" borderId="10" xfId="0" applyFont="1" applyFill="1" applyBorder="1" applyAlignment="1">
      <alignment vertical="center" wrapText="1"/>
    </xf>
    <xf numFmtId="0" fontId="11" fillId="0" borderId="4" xfId="0" applyFont="1" applyFill="1" applyBorder="1" applyAlignment="1">
      <alignment vertical="center" wrapText="1"/>
    </xf>
    <xf numFmtId="14" fontId="0" fillId="0" borderId="4" xfId="0" applyNumberFormat="1" applyFont="1" applyFill="1" applyBorder="1" applyAlignment="1">
      <alignment vertical="center"/>
    </xf>
    <xf numFmtId="0" fontId="0" fillId="0" borderId="10" xfId="0" applyFont="1" applyFill="1" applyBorder="1" applyAlignment="1">
      <alignment vertical="center"/>
    </xf>
    <xf numFmtId="14" fontId="10" fillId="0" borderId="4" xfId="0" applyNumberFormat="1" applyFont="1" applyFill="1" applyBorder="1" applyAlignment="1">
      <alignment vertical="center"/>
    </xf>
    <xf numFmtId="166" fontId="11" fillId="0" borderId="4" xfId="2" applyNumberFormat="1" applyFont="1" applyFill="1" applyBorder="1" applyAlignment="1" applyProtection="1">
      <alignment vertical="center"/>
    </xf>
    <xf numFmtId="0" fontId="0" fillId="0" borderId="4" xfId="0" applyFill="1" applyBorder="1" applyAlignment="1">
      <alignment vertical="center"/>
    </xf>
    <xf numFmtId="0" fontId="0" fillId="4" borderId="18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4" borderId="22" xfId="0" applyFont="1" applyFill="1" applyBorder="1" applyAlignment="1">
      <alignment horizontal="center" vertical="center"/>
    </xf>
    <xf numFmtId="0" fontId="0" fillId="4" borderId="23" xfId="0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13" xfId="0" applyFont="1" applyBorder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right" vertical="center"/>
    </xf>
    <xf numFmtId="0" fontId="10" fillId="4" borderId="4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right" vertical="center"/>
    </xf>
    <xf numFmtId="0" fontId="0" fillId="0" borderId="4" xfId="0" applyFont="1" applyBorder="1" applyAlignment="1">
      <alignment horizontal="right" vertical="center"/>
    </xf>
    <xf numFmtId="0" fontId="5" fillId="4" borderId="4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14" fontId="0" fillId="4" borderId="6" xfId="0" applyNumberFormat="1" applyFont="1" applyFill="1" applyBorder="1" applyAlignment="1">
      <alignment horizontal="center" vertical="center"/>
    </xf>
    <xf numFmtId="14" fontId="0" fillId="4" borderId="8" xfId="0" applyNumberFormat="1" applyFont="1" applyFill="1" applyBorder="1" applyAlignment="1">
      <alignment horizontal="center" vertical="center"/>
    </xf>
    <xf numFmtId="14" fontId="0" fillId="4" borderId="7" xfId="0" applyNumberFormat="1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right" vertical="center" wrapText="1"/>
    </xf>
    <xf numFmtId="0" fontId="31" fillId="0" borderId="11" xfId="0" applyFont="1" applyFill="1" applyBorder="1" applyAlignment="1">
      <alignment horizontal="center" vertical="center"/>
    </xf>
    <xf numFmtId="0" fontId="31" fillId="0" borderId="13" xfId="0" applyFont="1" applyBorder="1" applyAlignment="1">
      <alignment horizontal="center" vertical="center"/>
    </xf>
    <xf numFmtId="0" fontId="31" fillId="0" borderId="12" xfId="0" applyFont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33" fillId="0" borderId="28" xfId="0" applyFont="1" applyFill="1" applyBorder="1" applyAlignment="1">
      <alignment horizontal="left" vertical="center" wrapText="1"/>
    </xf>
    <xf numFmtId="0" fontId="33" fillId="0" borderId="0" xfId="0" applyFont="1" applyFill="1" applyBorder="1" applyAlignment="1">
      <alignment horizontal="left" vertical="center" wrapText="1"/>
    </xf>
    <xf numFmtId="0" fontId="13" fillId="8" borderId="0" xfId="0" applyFont="1" applyFill="1" applyBorder="1" applyAlignment="1">
      <alignment horizontal="center" vertical="center"/>
    </xf>
    <xf numFmtId="0" fontId="17" fillId="5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right" vertical="center" wrapText="1"/>
    </xf>
    <xf numFmtId="0" fontId="10" fillId="4" borderId="14" xfId="0" applyFont="1" applyFill="1" applyBorder="1" applyAlignment="1">
      <alignment horizontal="right" vertical="center" wrapText="1"/>
    </xf>
    <xf numFmtId="0" fontId="14" fillId="0" borderId="11" xfId="0" applyFont="1" applyFill="1" applyBorder="1" applyAlignment="1">
      <alignment horizontal="center" vertical="center" wrapText="1"/>
    </xf>
    <xf numFmtId="0" fontId="14" fillId="4" borderId="12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6" fillId="4" borderId="11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 vertical="center"/>
    </xf>
    <xf numFmtId="0" fontId="15" fillId="4" borderId="12" xfId="0" applyFont="1" applyFill="1" applyBorder="1" applyAlignment="1">
      <alignment horizontal="center" vertical="center"/>
    </xf>
    <xf numFmtId="0" fontId="15" fillId="4" borderId="13" xfId="0" applyFont="1" applyFill="1" applyBorder="1" applyAlignment="1">
      <alignment horizontal="center" vertical="center"/>
    </xf>
    <xf numFmtId="0" fontId="0" fillId="4" borderId="32" xfId="0" applyFont="1" applyFill="1" applyBorder="1" applyAlignment="1">
      <alignment horizontal="center" vertical="center"/>
    </xf>
    <xf numFmtId="0" fontId="31" fillId="0" borderId="11" xfId="0" applyFont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31" fillId="9" borderId="10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right" vertical="center" wrapText="1"/>
    </xf>
  </cellXfs>
  <cellStyles count="6">
    <cellStyle name="Milliers" xfId="2" builtinId="3"/>
    <cellStyle name="Monétaire 2" xfId="5"/>
    <cellStyle name="Normal" xfId="0" builtinId="0"/>
    <cellStyle name="Normal 2" xfId="4"/>
    <cellStyle name="Normal 3" xfId="3"/>
    <cellStyle name="Normal_Projet Institut Langevin Année 2009_corinne" xfId="1"/>
  </cellStyles>
  <dxfs count="12"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2" tint="-0.499984740745262"/>
      </font>
      <fill>
        <patternFill>
          <bgColor theme="0" tint="-0.14996795556505021"/>
        </patternFill>
      </fill>
    </dxf>
    <dxf>
      <font>
        <color theme="3" tint="-0.24994659260841701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2" tint="-0.499984740745262"/>
      </font>
      <fill>
        <patternFill>
          <bgColor theme="0" tint="-0.14996795556505021"/>
        </patternFill>
      </fill>
    </dxf>
    <dxf>
      <font>
        <color theme="3" tint="-0.24994659260841701"/>
      </font>
      <fill>
        <patternFill>
          <bgColor theme="4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9393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5050"/>
      <color rgb="FFFF9393"/>
      <color rgb="FFF7FEFF"/>
      <color rgb="FFFFAFAF"/>
      <color rgb="FFF3FAFF"/>
      <color rgb="FFF7FCFF"/>
      <color rgb="FFE7F6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0</xdr:row>
          <xdr:rowOff>9525</xdr:rowOff>
        </xdr:from>
        <xdr:to>
          <xdr:col>1</xdr:col>
          <xdr:colOff>561975</xdr:colOff>
          <xdr:row>0</xdr:row>
          <xdr:rowOff>314325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77</xdr:row>
          <xdr:rowOff>19050</xdr:rowOff>
        </xdr:from>
        <xdr:to>
          <xdr:col>5</xdr:col>
          <xdr:colOff>38100</xdr:colOff>
          <xdr:row>84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68</xdr:row>
          <xdr:rowOff>19050</xdr:rowOff>
        </xdr:from>
        <xdr:to>
          <xdr:col>5</xdr:col>
          <xdr:colOff>38100</xdr:colOff>
          <xdr:row>75</xdr:row>
          <xdr:rowOff>161925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erlin\gestion\CONTRATS\Fichier%20Anne-So\Suivi%20Contrat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ONTRAT"/>
      <sheetName val="FICHE CONTRAT"/>
      <sheetName val="Paramètres"/>
    </sheetNames>
    <sheetDataSet>
      <sheetData sheetId="0" refreshError="1"/>
      <sheetData sheetId="1" refreshError="1"/>
      <sheetData sheetId="2">
        <row r="28">
          <cell r="A28" t="str">
            <v>jours</v>
          </cell>
        </row>
        <row r="29">
          <cell r="A29" t="str">
            <v>mois</v>
          </cell>
        </row>
        <row r="30">
          <cell r="A30" t="str">
            <v>années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A1:XEW4"/>
  <sheetViews>
    <sheetView zoomScale="80" zoomScaleNormal="80" workbookViewId="0">
      <pane ySplit="2" topLeftCell="A3" activePane="bottomLeft" state="frozen"/>
      <selection pane="bottomLeft" activeCell="A4" sqref="A4:C4"/>
    </sheetView>
  </sheetViews>
  <sheetFormatPr baseColWidth="10" defaultColWidth="0" defaultRowHeight="15" x14ac:dyDescent="0.25"/>
  <cols>
    <col min="1" max="1" width="21.42578125" customWidth="1"/>
    <col min="2" max="6" width="43.7109375" customWidth="1"/>
    <col min="7" max="7" width="43.7109375" style="45" customWidth="1"/>
    <col min="8" max="8" width="43.7109375" customWidth="1"/>
    <col min="9" max="10" width="43.7109375" style="45" customWidth="1"/>
    <col min="11" max="26" width="43.7109375" customWidth="1"/>
    <col min="16378" max="16384" width="43.7109375" hidden="1"/>
  </cols>
  <sheetData>
    <row r="1" spans="1:25" s="1" customFormat="1" ht="27" customHeight="1" x14ac:dyDescent="0.25">
      <c r="G1" s="43"/>
      <c r="I1" s="43"/>
      <c r="J1" s="43"/>
    </row>
    <row r="2" spans="1:25" s="9" customFormat="1" ht="31.5" customHeight="1" x14ac:dyDescent="0.25">
      <c r="A2" s="2" t="s">
        <v>84</v>
      </c>
      <c r="B2" s="2" t="s">
        <v>0</v>
      </c>
      <c r="C2" s="3" t="s">
        <v>1</v>
      </c>
      <c r="D2" s="3" t="s">
        <v>2</v>
      </c>
      <c r="E2" s="3" t="s">
        <v>23</v>
      </c>
      <c r="F2" s="2" t="s">
        <v>3</v>
      </c>
      <c r="G2" s="44" t="s">
        <v>4</v>
      </c>
      <c r="H2" s="4" t="s">
        <v>5</v>
      </c>
      <c r="I2" s="44" t="s">
        <v>6</v>
      </c>
      <c r="J2" s="44" t="s">
        <v>7</v>
      </c>
      <c r="K2" s="5" t="s">
        <v>8</v>
      </c>
      <c r="L2" s="6" t="s">
        <v>9</v>
      </c>
      <c r="M2" s="4" t="s">
        <v>22</v>
      </c>
      <c r="N2" s="7" t="s">
        <v>10</v>
      </c>
      <c r="O2" s="7" t="s">
        <v>11</v>
      </c>
      <c r="P2" s="7" t="s">
        <v>12</v>
      </c>
      <c r="Q2" s="7" t="s">
        <v>13</v>
      </c>
      <c r="R2" s="7" t="s">
        <v>14</v>
      </c>
      <c r="S2" s="7" t="s">
        <v>15</v>
      </c>
      <c r="T2" s="7" t="s">
        <v>16</v>
      </c>
      <c r="U2" s="7" t="s">
        <v>17</v>
      </c>
      <c r="V2" s="7" t="s">
        <v>18</v>
      </c>
      <c r="W2" s="8" t="s">
        <v>19</v>
      </c>
      <c r="X2" s="2" t="s">
        <v>20</v>
      </c>
      <c r="Y2" s="8" t="s">
        <v>21</v>
      </c>
    </row>
    <row r="3" spans="1:25" x14ac:dyDescent="0.25">
      <c r="A3">
        <v>1</v>
      </c>
      <c r="B3" t="s">
        <v>93</v>
      </c>
      <c r="C3" t="s">
        <v>94</v>
      </c>
      <c r="D3" t="s">
        <v>86</v>
      </c>
      <c r="E3" t="s">
        <v>33</v>
      </c>
      <c r="F3" t="s">
        <v>32</v>
      </c>
      <c r="G3" s="45">
        <v>41540</v>
      </c>
      <c r="H3">
        <v>40603</v>
      </c>
      <c r="I3" s="45">
        <v>41548</v>
      </c>
      <c r="J3" s="45">
        <v>42643</v>
      </c>
      <c r="K3" t="s">
        <v>96</v>
      </c>
      <c r="W3" t="s">
        <v>97</v>
      </c>
      <c r="Y3" t="s">
        <v>49</v>
      </c>
    </row>
    <row r="4" spans="1:25" x14ac:dyDescent="0.25">
      <c r="B4" t="s">
        <v>99</v>
      </c>
      <c r="C4" t="s">
        <v>100</v>
      </c>
    </row>
  </sheetData>
  <autoFilter ref="B2:Y2"/>
  <conditionalFormatting sqref="A3:Y65534">
    <cfRule type="expression" dxfId="11" priority="1">
      <formula>$Y3="ARCHIVÉ"</formula>
    </cfRule>
    <cfRule type="expression" dxfId="10" priority="2">
      <formula>$Y3="REFUSÉ"</formula>
    </cfRule>
    <cfRule type="expression" dxfId="9" priority="3">
      <formula>$Y3="VALIDÉ"</formula>
    </cfRule>
    <cfRule type="expression" dxfId="8" priority="4">
      <formula>$Y3="DÉPOSÉ"</formula>
    </cfRule>
  </conditionalFormatting>
  <dataValidations count="1">
    <dataValidation type="list" allowBlank="1" showInputMessage="1" showErrorMessage="1" sqref="Y3:Y38">
      <formula1>Statut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8" scale="18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autoPict="0" r:id="rId5">
            <anchor>
              <from>
                <xdr:col>0</xdr:col>
                <xdr:colOff>19050</xdr:colOff>
                <xdr:row>0</xdr:row>
                <xdr:rowOff>9525</xdr:rowOff>
              </from>
              <to>
                <xdr:col>1</xdr:col>
                <xdr:colOff>561975</xdr:colOff>
                <xdr:row>0</xdr:row>
                <xdr:rowOff>314325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K96"/>
  <sheetViews>
    <sheetView zoomScale="84" zoomScaleNormal="84" workbookViewId="0">
      <pane ySplit="4" topLeftCell="A5" activePane="bottomLeft" state="frozenSplit"/>
      <selection pane="bottomLeft" activeCell="A49" sqref="A49:J49"/>
    </sheetView>
  </sheetViews>
  <sheetFormatPr baseColWidth="10" defaultColWidth="0" defaultRowHeight="15" customHeight="1" zeroHeight="1" x14ac:dyDescent="0.25"/>
  <cols>
    <col min="1" max="1" width="25.7109375" style="48" customWidth="1"/>
    <col min="2" max="2" width="24.140625" style="48" customWidth="1"/>
    <col min="3" max="3" width="26.42578125" style="48" bestFit="1" customWidth="1"/>
    <col min="4" max="4" width="21.42578125" style="48" customWidth="1"/>
    <col min="5" max="6" width="22.140625" style="48" bestFit="1" customWidth="1"/>
    <col min="7" max="7" width="31" style="48" bestFit="1" customWidth="1"/>
    <col min="8" max="8" width="16" style="48" bestFit="1" customWidth="1"/>
    <col min="9" max="10" width="15.7109375" style="48" bestFit="1" customWidth="1"/>
    <col min="11" max="11" width="12.42578125" style="48" hidden="1" customWidth="1"/>
    <col min="12" max="16384" width="12.42578125" style="48" hidden="1"/>
  </cols>
  <sheetData>
    <row r="1" spans="1:10" ht="23.25" x14ac:dyDescent="0.25">
      <c r="A1" s="155" t="s">
        <v>55</v>
      </c>
      <c r="B1" s="155"/>
      <c r="C1" s="155"/>
      <c r="D1" s="155"/>
      <c r="E1" s="155"/>
      <c r="F1" s="155"/>
      <c r="G1" s="155"/>
      <c r="H1" s="155"/>
      <c r="I1" s="155"/>
      <c r="J1" s="155"/>
    </row>
    <row r="2" spans="1:10" x14ac:dyDescent="0.25">
      <c r="I2" s="49"/>
      <c r="J2" s="50"/>
    </row>
    <row r="3" spans="1:10" ht="18.75" x14ac:dyDescent="0.25">
      <c r="A3" s="51" t="s">
        <v>83</v>
      </c>
      <c r="B3" s="107">
        <v>1</v>
      </c>
      <c r="C3" s="53"/>
      <c r="H3" s="54" t="s">
        <v>72</v>
      </c>
      <c r="I3" s="108" t="s">
        <v>49</v>
      </c>
      <c r="J3" s="50"/>
    </row>
    <row r="4" spans="1:10" x14ac:dyDescent="0.25">
      <c r="I4" s="49"/>
      <c r="J4" s="50"/>
    </row>
    <row r="5" spans="1:10" ht="18.75" x14ac:dyDescent="0.25">
      <c r="A5" s="125" t="s">
        <v>24</v>
      </c>
      <c r="B5" s="126"/>
      <c r="C5" s="126"/>
      <c r="D5" s="126"/>
      <c r="E5" s="126"/>
      <c r="F5" s="126"/>
      <c r="G5" s="126"/>
      <c r="H5" s="126"/>
      <c r="I5" s="126"/>
      <c r="J5" s="126"/>
    </row>
    <row r="6" spans="1:10" ht="15.75" x14ac:dyDescent="0.25">
      <c r="A6" s="56"/>
      <c r="B6" s="56"/>
      <c r="C6" s="56"/>
      <c r="D6" s="56"/>
    </row>
    <row r="7" spans="1:10" ht="18.75" x14ac:dyDescent="0.25">
      <c r="A7" s="105" t="s">
        <v>58</v>
      </c>
      <c r="B7" s="109" t="s">
        <v>104</v>
      </c>
      <c r="C7" s="156" t="s">
        <v>67</v>
      </c>
      <c r="D7" s="158" t="s">
        <v>93</v>
      </c>
      <c r="E7" s="159"/>
      <c r="F7" s="159"/>
      <c r="G7" s="159"/>
      <c r="H7" s="159"/>
      <c r="I7" s="159"/>
      <c r="J7" s="160"/>
    </row>
    <row r="8" spans="1:10" x14ac:dyDescent="0.25">
      <c r="A8" s="105"/>
      <c r="B8" s="58"/>
      <c r="C8" s="157"/>
      <c r="D8" s="58"/>
      <c r="E8" s="59"/>
      <c r="F8" s="60"/>
      <c r="G8" s="60"/>
      <c r="H8" s="60"/>
      <c r="I8" s="61"/>
      <c r="J8" s="61"/>
    </row>
    <row r="9" spans="1:10" ht="23.25" customHeight="1" x14ac:dyDescent="0.25">
      <c r="A9" s="105" t="s">
        <v>59</v>
      </c>
      <c r="B9" s="161" t="s">
        <v>104</v>
      </c>
      <c r="C9" s="162"/>
      <c r="D9" s="156" t="s">
        <v>82</v>
      </c>
      <c r="E9" s="163"/>
      <c r="F9" s="164"/>
      <c r="G9" s="62" t="s">
        <v>81</v>
      </c>
      <c r="H9" s="165"/>
      <c r="I9" s="166"/>
      <c r="J9" s="167"/>
    </row>
    <row r="10" spans="1:10" ht="26.25" customHeight="1" x14ac:dyDescent="0.25">
      <c r="A10" s="63"/>
      <c r="B10" s="64"/>
      <c r="C10" s="64"/>
      <c r="D10" s="156"/>
      <c r="E10" s="61"/>
      <c r="F10" s="61"/>
      <c r="G10" s="61"/>
      <c r="H10" s="61"/>
      <c r="I10" s="61"/>
      <c r="J10" s="61"/>
    </row>
    <row r="11" spans="1:10" ht="15.75" x14ac:dyDescent="0.25">
      <c r="A11" s="11" t="s">
        <v>60</v>
      </c>
      <c r="B11" s="110" t="s">
        <v>104</v>
      </c>
      <c r="C11" s="145" t="s">
        <v>56</v>
      </c>
      <c r="D11" s="76" t="s">
        <v>104</v>
      </c>
      <c r="E11" s="67" t="s">
        <v>61</v>
      </c>
      <c r="F11" s="76" t="s">
        <v>104</v>
      </c>
      <c r="G11" s="68" t="s">
        <v>46</v>
      </c>
      <c r="H11" s="101" t="str">
        <f>IF(F11="Public","OUI","NON")</f>
        <v>NON</v>
      </c>
      <c r="I11" s="70" t="s">
        <v>62</v>
      </c>
      <c r="J11" s="71"/>
    </row>
    <row r="12" spans="1:10" s="53" customFormat="1" x14ac:dyDescent="0.25">
      <c r="A12" s="72"/>
      <c r="C12" s="145"/>
    </row>
    <row r="13" spans="1:10" s="53" customFormat="1" ht="15.75" x14ac:dyDescent="0.25">
      <c r="A13" s="73" t="s">
        <v>63</v>
      </c>
      <c r="B13" s="146" t="s">
        <v>104</v>
      </c>
      <c r="C13" s="147"/>
      <c r="D13" s="74" t="s">
        <v>38</v>
      </c>
      <c r="E13" s="146" t="s">
        <v>95</v>
      </c>
      <c r="F13" s="148"/>
      <c r="G13" s="147"/>
    </row>
    <row r="14" spans="1:10" s="53" customFormat="1" x14ac:dyDescent="0.25">
      <c r="A14" s="72"/>
    </row>
    <row r="15" spans="1:10" s="53" customFormat="1" x14ac:dyDescent="0.25">
      <c r="A15" s="72"/>
    </row>
    <row r="16" spans="1:10" s="53" customFormat="1" ht="15.75" x14ac:dyDescent="0.25">
      <c r="A16" s="73" t="s">
        <v>64</v>
      </c>
      <c r="B16" s="111">
        <v>41548</v>
      </c>
      <c r="C16" s="73" t="s">
        <v>65</v>
      </c>
      <c r="D16" s="111">
        <v>42643</v>
      </c>
      <c r="E16" s="73" t="s">
        <v>35</v>
      </c>
      <c r="F16" s="111">
        <v>41540</v>
      </c>
      <c r="H16" s="73" t="s">
        <v>36</v>
      </c>
      <c r="I16" s="76" t="str">
        <f>DATEDIF(B16,D16,"m")+1&amp;" mois"</f>
        <v>36 mois</v>
      </c>
    </row>
    <row r="17" spans="1:10" s="53" customFormat="1" x14ac:dyDescent="0.25">
      <c r="A17" s="77"/>
      <c r="B17" s="78"/>
      <c r="C17" s="77"/>
      <c r="E17" s="77"/>
      <c r="H17" s="77"/>
    </row>
    <row r="18" spans="1:10" s="53" customFormat="1" x14ac:dyDescent="0.25">
      <c r="B18" s="79" t="s">
        <v>52</v>
      </c>
      <c r="C18" s="79" t="s">
        <v>53</v>
      </c>
      <c r="E18" s="77"/>
      <c r="H18" s="77"/>
    </row>
    <row r="19" spans="1:10" s="53" customFormat="1" x14ac:dyDescent="0.25">
      <c r="A19" s="73" t="s">
        <v>51</v>
      </c>
      <c r="B19" s="80"/>
      <c r="C19" s="79"/>
      <c r="E19" s="77"/>
      <c r="H19" s="77"/>
    </row>
    <row r="20" spans="1:10" s="53" customFormat="1" x14ac:dyDescent="0.25">
      <c r="A20" s="77"/>
      <c r="B20" s="78"/>
      <c r="C20" s="77"/>
      <c r="E20" s="77"/>
    </row>
    <row r="21" spans="1:10" s="53" customFormat="1" ht="15.75" customHeight="1" x14ac:dyDescent="0.25">
      <c r="A21" s="73" t="s">
        <v>66</v>
      </c>
      <c r="B21" s="149" t="s">
        <v>89</v>
      </c>
      <c r="C21" s="150"/>
      <c r="D21" s="150"/>
      <c r="E21" s="151"/>
      <c r="F21" s="152" t="s">
        <v>90</v>
      </c>
      <c r="G21" s="153"/>
    </row>
    <row r="22" spans="1:10" s="53" customFormat="1" x14ac:dyDescent="0.25">
      <c r="A22" s="72"/>
    </row>
    <row r="23" spans="1:10" s="53" customFormat="1" x14ac:dyDescent="0.25">
      <c r="A23" s="154" t="s">
        <v>39</v>
      </c>
      <c r="B23" s="154"/>
      <c r="C23" s="154"/>
      <c r="D23" s="154"/>
      <c r="E23" s="154"/>
      <c r="F23" s="154"/>
      <c r="G23" s="154"/>
      <c r="H23" s="154"/>
      <c r="I23" s="154"/>
      <c r="J23" s="154"/>
    </row>
    <row r="24" spans="1:10" s="53" customFormat="1" x14ac:dyDescent="0.25">
      <c r="A24" s="72"/>
      <c r="B24" s="81"/>
      <c r="C24" s="82"/>
      <c r="D24" s="83"/>
    </row>
    <row r="25" spans="1:10" s="53" customFormat="1" x14ac:dyDescent="0.25">
      <c r="A25" s="72"/>
      <c r="D25" s="138" t="s">
        <v>40</v>
      </c>
      <c r="E25" s="139"/>
      <c r="F25" s="139"/>
      <c r="G25" s="140"/>
      <c r="H25" s="72"/>
      <c r="I25" s="72"/>
      <c r="J25" s="72"/>
    </row>
    <row r="26" spans="1:10" s="53" customFormat="1" x14ac:dyDescent="0.25">
      <c r="A26" s="72"/>
      <c r="D26" s="141" t="s">
        <v>25</v>
      </c>
      <c r="E26" s="142"/>
      <c r="F26" s="143" t="s">
        <v>26</v>
      </c>
      <c r="G26" s="142"/>
    </row>
    <row r="27" spans="1:10" s="53" customFormat="1" x14ac:dyDescent="0.25">
      <c r="A27" s="72"/>
      <c r="D27" s="144" t="str">
        <f>IF(B11="CNRS",(CONCATENATE(D11,"1")),"")</f>
        <v/>
      </c>
      <c r="E27" s="144"/>
      <c r="F27" s="144" t="str">
        <f>IF(B11="CNRS",(CONCATENATE(D11,"2")),"")</f>
        <v/>
      </c>
      <c r="G27" s="144"/>
    </row>
    <row r="28" spans="1:10" s="53" customFormat="1" x14ac:dyDescent="0.25">
      <c r="A28" s="72"/>
      <c r="B28" s="104"/>
      <c r="C28" s="104"/>
    </row>
    <row r="29" spans="1:10" s="53" customFormat="1" ht="18.75" x14ac:dyDescent="0.25">
      <c r="A29" s="125" t="s">
        <v>27</v>
      </c>
      <c r="B29" s="126"/>
      <c r="C29" s="126"/>
      <c r="D29" s="126"/>
      <c r="E29" s="126"/>
      <c r="F29" s="126"/>
      <c r="G29" s="126"/>
      <c r="H29" s="126"/>
      <c r="I29" s="126"/>
      <c r="J29" s="126"/>
    </row>
    <row r="30" spans="1:10" s="53" customFormat="1" x14ac:dyDescent="0.25">
      <c r="A30" s="72"/>
    </row>
    <row r="31" spans="1:10" s="53" customFormat="1" ht="15.75" x14ac:dyDescent="0.25">
      <c r="A31" s="133" t="s">
        <v>68</v>
      </c>
      <c r="B31" s="133"/>
      <c r="C31" s="112">
        <v>209664</v>
      </c>
      <c r="F31" s="134" t="s">
        <v>41</v>
      </c>
      <c r="G31" s="134"/>
      <c r="H31" s="134"/>
      <c r="I31" s="134"/>
      <c r="J31" s="134"/>
    </row>
    <row r="32" spans="1:10" s="53" customFormat="1" ht="15.75" x14ac:dyDescent="0.25">
      <c r="A32" s="135" t="s">
        <v>69</v>
      </c>
      <c r="B32" s="135"/>
      <c r="C32" s="86" t="b">
        <f>IF(B11="CNRS",VLOOKUP(B13,Paramètres!A3:D12,2),IF(B11="ESPCI",VLOOKUP(B13,Paramètres!A3:D12,3),IF(B11="INSERM",VLOOKUP(B13,Paramètres!A3:D12,4))))</f>
        <v>0</v>
      </c>
      <c r="D32" s="87"/>
      <c r="F32" s="66" t="s">
        <v>25</v>
      </c>
      <c r="G32" s="66" t="s">
        <v>45</v>
      </c>
      <c r="H32" s="103" t="s">
        <v>42</v>
      </c>
      <c r="I32" s="103" t="s">
        <v>43</v>
      </c>
      <c r="J32" s="103" t="s">
        <v>44</v>
      </c>
    </row>
    <row r="33" spans="1:11" s="53" customFormat="1" x14ac:dyDescent="0.25">
      <c r="A33" s="136" t="s">
        <v>57</v>
      </c>
      <c r="B33" s="136"/>
      <c r="C33" s="85">
        <f>($C$31*C32)</f>
        <v>0</v>
      </c>
      <c r="F33" s="76" t="s">
        <v>104</v>
      </c>
      <c r="G33" s="66"/>
      <c r="H33" s="76" t="s">
        <v>104</v>
      </c>
      <c r="I33" s="76" t="s">
        <v>104</v>
      </c>
      <c r="J33" s="76" t="s">
        <v>104</v>
      </c>
    </row>
    <row r="34" spans="1:11" s="53" customFormat="1" x14ac:dyDescent="0.25"/>
    <row r="35" spans="1:11" ht="18.75" x14ac:dyDescent="0.25">
      <c r="A35" s="125" t="s">
        <v>28</v>
      </c>
      <c r="B35" s="126"/>
      <c r="C35" s="126"/>
      <c r="D35" s="126"/>
      <c r="E35" s="126"/>
      <c r="F35" s="126"/>
      <c r="G35" s="126"/>
      <c r="H35" s="126"/>
      <c r="I35" s="126"/>
      <c r="J35" s="126"/>
    </row>
    <row r="36" spans="1:11" s="53" customFormat="1" x14ac:dyDescent="0.25">
      <c r="B36" s="89"/>
      <c r="C36" s="89"/>
    </row>
    <row r="37" spans="1:11" s="53" customFormat="1" x14ac:dyDescent="0.25">
      <c r="B37" s="89"/>
      <c r="C37" s="89"/>
      <c r="E37" s="137" t="s">
        <v>70</v>
      </c>
      <c r="F37" s="137"/>
      <c r="G37" s="137"/>
      <c r="H37" s="137"/>
      <c r="I37" s="137"/>
      <c r="J37" s="137"/>
    </row>
    <row r="38" spans="1:11" s="92" customFormat="1" x14ac:dyDescent="0.25">
      <c r="A38" s="102" t="s">
        <v>47</v>
      </c>
      <c r="B38" s="102" t="s">
        <v>25</v>
      </c>
      <c r="C38" s="102" t="s">
        <v>26</v>
      </c>
      <c r="D38" s="71"/>
      <c r="E38" s="91">
        <f>IF(ISBLANK(B16),"",(YEAR(B16)))</f>
        <v>2013</v>
      </c>
      <c r="F38" s="91">
        <f>IF(ISBLANK(B16),"",(YEAR(B16)+1))</f>
        <v>2014</v>
      </c>
      <c r="G38" s="91">
        <f>IF(ISBLANK(B16),"",(YEAR(B16)+2))</f>
        <v>2015</v>
      </c>
      <c r="H38" s="91">
        <f>IF(ISBLANK(B16),"",(YEAR(B16)+3))</f>
        <v>2016</v>
      </c>
      <c r="I38" s="91">
        <f>IF(ISBLANK(B16),"",(YEAR(B16)+4))</f>
        <v>2017</v>
      </c>
      <c r="J38" s="91">
        <f>IF(ISBLANK(B16),"",(YEAR(B16)+5))</f>
        <v>2018</v>
      </c>
      <c r="K38" s="71"/>
    </row>
    <row r="39" spans="1:11" s="92" customFormat="1" x14ac:dyDescent="0.25">
      <c r="A39" s="113">
        <v>41598</v>
      </c>
      <c r="B39" s="94"/>
      <c r="C39" s="114" t="s">
        <v>104</v>
      </c>
      <c r="D39" s="71"/>
      <c r="E39" s="91"/>
      <c r="F39" s="115" t="s">
        <v>104</v>
      </c>
      <c r="G39" s="115" t="s">
        <v>104</v>
      </c>
      <c r="H39" s="91"/>
      <c r="I39" s="91"/>
      <c r="J39" s="91"/>
      <c r="K39" s="71"/>
    </row>
    <row r="40" spans="1:11" s="92" customFormat="1" x14ac:dyDescent="0.25">
      <c r="A40" s="113">
        <v>41662</v>
      </c>
      <c r="B40" s="114" t="s">
        <v>104</v>
      </c>
      <c r="C40" s="94"/>
      <c r="D40" s="95"/>
      <c r="E40" s="71"/>
      <c r="F40" s="71"/>
      <c r="G40" s="71"/>
      <c r="H40" s="71"/>
      <c r="I40" s="71"/>
      <c r="J40" s="71"/>
      <c r="K40" s="71"/>
    </row>
    <row r="41" spans="1:11" s="92" customFormat="1" x14ac:dyDescent="0.25">
      <c r="A41" s="93"/>
      <c r="B41" s="94"/>
      <c r="C41" s="94"/>
      <c r="D41" s="71"/>
      <c r="E41" s="71"/>
      <c r="F41" s="71"/>
      <c r="G41" s="71"/>
      <c r="H41" s="71"/>
      <c r="I41" s="71"/>
      <c r="J41" s="71"/>
      <c r="K41" s="71"/>
    </row>
    <row r="42" spans="1:11" s="92" customFormat="1" x14ac:dyDescent="0.25">
      <c r="A42" s="93"/>
      <c r="B42" s="94"/>
      <c r="C42" s="94"/>
      <c r="D42" s="71"/>
      <c r="E42" s="71"/>
      <c r="F42" s="71"/>
      <c r="G42" s="71"/>
      <c r="H42" s="71"/>
      <c r="I42" s="71"/>
      <c r="J42" s="71"/>
      <c r="K42" s="71"/>
    </row>
    <row r="43" spans="1:11" s="92" customFormat="1" x14ac:dyDescent="0.25">
      <c r="A43" s="93"/>
      <c r="B43" s="94"/>
      <c r="C43" s="94"/>
      <c r="D43" s="71"/>
      <c r="E43" s="71"/>
      <c r="F43" s="71"/>
      <c r="G43" s="71"/>
      <c r="H43" s="71"/>
      <c r="I43" s="71"/>
      <c r="J43" s="71"/>
      <c r="K43" s="71"/>
    </row>
    <row r="44" spans="1:11" s="92" customFormat="1" x14ac:dyDescent="0.25">
      <c r="A44" s="93"/>
      <c r="B44" s="94"/>
      <c r="C44" s="94"/>
      <c r="D44" s="71"/>
      <c r="E44" s="71"/>
      <c r="F44" s="71"/>
      <c r="G44" s="71"/>
      <c r="H44" s="71"/>
      <c r="I44" s="71"/>
      <c r="J44" s="71"/>
      <c r="K44" s="71"/>
    </row>
    <row r="45" spans="1:11" s="92" customFormat="1" x14ac:dyDescent="0.25">
      <c r="A45" s="93"/>
      <c r="B45" s="94"/>
      <c r="C45" s="94"/>
      <c r="D45" s="71"/>
      <c r="E45" s="71"/>
      <c r="F45" s="71"/>
      <c r="G45" s="71"/>
      <c r="H45" s="71"/>
      <c r="I45" s="71"/>
      <c r="J45" s="71"/>
      <c r="K45" s="71"/>
    </row>
    <row r="46" spans="1:11" s="92" customFormat="1" x14ac:dyDescent="0.25">
      <c r="A46" s="96" t="s">
        <v>29</v>
      </c>
      <c r="B46" s="94">
        <f>SUM(B39:B45)</f>
        <v>0</v>
      </c>
      <c r="C46" s="114" t="s">
        <v>104</v>
      </c>
      <c r="D46" s="71"/>
      <c r="E46" s="71"/>
      <c r="F46" s="71"/>
      <c r="G46" s="71"/>
      <c r="H46" s="71"/>
      <c r="I46" s="71"/>
      <c r="J46" s="71"/>
      <c r="K46" s="71"/>
    </row>
    <row r="47" spans="1:11" s="92" customFormat="1" x14ac:dyDescent="0.25">
      <c r="A47" s="96" t="s">
        <v>30</v>
      </c>
      <c r="B47" s="94" t="e">
        <f>F33-B46</f>
        <v>#VALUE!</v>
      </c>
      <c r="C47" s="94" t="e">
        <f>SUM(H33:J33)-C46</f>
        <v>#VALUE!</v>
      </c>
      <c r="D47" s="97"/>
      <c r="E47" s="71"/>
      <c r="F47" s="71"/>
      <c r="G47" s="71"/>
      <c r="H47" s="71"/>
      <c r="I47" s="71"/>
      <c r="J47" s="71"/>
      <c r="K47" s="71"/>
    </row>
    <row r="48" spans="1:11" s="53" customFormat="1" x14ac:dyDescent="0.25">
      <c r="A48" s="98"/>
      <c r="B48" s="89"/>
      <c r="C48" s="89"/>
    </row>
    <row r="49" spans="1:10" s="53" customFormat="1" ht="18.75" x14ac:dyDescent="0.25">
      <c r="A49" s="125" t="s">
        <v>71</v>
      </c>
      <c r="B49" s="126"/>
      <c r="C49" s="126"/>
      <c r="D49" s="126"/>
      <c r="E49" s="126"/>
      <c r="F49" s="126"/>
      <c r="G49" s="126"/>
      <c r="H49" s="126"/>
      <c r="I49" s="126"/>
      <c r="J49" s="126"/>
    </row>
    <row r="50" spans="1:10" s="53" customFormat="1" x14ac:dyDescent="0.25">
      <c r="A50" s="82"/>
      <c r="B50" s="89"/>
      <c r="C50" s="89"/>
    </row>
    <row r="51" spans="1:10" s="53" customFormat="1" ht="17.25" customHeight="1" x14ac:dyDescent="0.25">
      <c r="A51" s="127" t="s">
        <v>73</v>
      </c>
      <c r="B51" s="127"/>
      <c r="C51" s="127"/>
      <c r="D51" s="128" t="s">
        <v>74</v>
      </c>
      <c r="E51" s="129" t="s">
        <v>80</v>
      </c>
      <c r="F51" s="130" t="s">
        <v>75</v>
      </c>
    </row>
    <row r="52" spans="1:10" s="53" customFormat="1" ht="27" customHeight="1" x14ac:dyDescent="0.25">
      <c r="A52" s="106" t="s">
        <v>76</v>
      </c>
      <c r="B52" s="106" t="s">
        <v>77</v>
      </c>
      <c r="C52" s="106" t="s">
        <v>78</v>
      </c>
      <c r="D52" s="128"/>
      <c r="E52" s="129"/>
      <c r="F52" s="131"/>
    </row>
    <row r="53" spans="1:10" s="53" customFormat="1" x14ac:dyDescent="0.25">
      <c r="A53" s="12"/>
      <c r="B53" s="12"/>
      <c r="C53" s="12"/>
      <c r="D53" s="14"/>
      <c r="E53" s="13"/>
      <c r="F53" s="13"/>
    </row>
    <row r="54" spans="1:10" s="53" customFormat="1" x14ac:dyDescent="0.25">
      <c r="A54" s="12"/>
      <c r="B54" s="12"/>
      <c r="C54" s="12"/>
      <c r="D54" s="14"/>
      <c r="E54" s="13"/>
      <c r="F54" s="13"/>
    </row>
    <row r="55" spans="1:10" s="53" customFormat="1" x14ac:dyDescent="0.25">
      <c r="A55" s="12"/>
      <c r="B55" s="12"/>
      <c r="C55" s="12"/>
      <c r="D55" s="14"/>
      <c r="E55" s="13"/>
      <c r="F55" s="13"/>
    </row>
    <row r="56" spans="1:10" s="53" customFormat="1" x14ac:dyDescent="0.25">
      <c r="A56" s="12"/>
      <c r="B56" s="12"/>
      <c r="C56" s="12"/>
      <c r="D56" s="14"/>
      <c r="E56" s="13"/>
      <c r="F56" s="13"/>
    </row>
    <row r="57" spans="1:10" s="53" customFormat="1" x14ac:dyDescent="0.25">
      <c r="A57" s="12"/>
      <c r="B57" s="12"/>
      <c r="C57" s="12"/>
      <c r="D57" s="15"/>
      <c r="E57" s="12"/>
      <c r="F57" s="13"/>
    </row>
    <row r="58" spans="1:10" s="53" customFormat="1" x14ac:dyDescent="0.25">
      <c r="A58" s="12"/>
      <c r="B58" s="12"/>
      <c r="C58" s="12"/>
      <c r="D58" s="15"/>
      <c r="E58" s="12"/>
      <c r="F58" s="13"/>
    </row>
    <row r="59" spans="1:10" s="53" customFormat="1" x14ac:dyDescent="0.25">
      <c r="A59" s="12"/>
      <c r="B59" s="12"/>
      <c r="C59" s="12"/>
      <c r="D59" s="15"/>
      <c r="E59" s="12"/>
      <c r="F59" s="13"/>
    </row>
    <row r="60" spans="1:10" s="53" customFormat="1" x14ac:dyDescent="0.25">
      <c r="A60" s="16"/>
      <c r="B60" s="16"/>
      <c r="C60" s="16"/>
      <c r="D60" s="18"/>
      <c r="E60" s="12"/>
      <c r="F60" s="13"/>
    </row>
    <row r="61" spans="1:10" s="53" customFormat="1" x14ac:dyDescent="0.25">
      <c r="A61" s="19"/>
      <c r="B61" s="19"/>
      <c r="C61" s="19"/>
      <c r="D61" s="21" t="s">
        <v>79</v>
      </c>
      <c r="E61" s="22"/>
      <c r="F61" s="13"/>
    </row>
    <row r="62" spans="1:10" s="53" customFormat="1" x14ac:dyDescent="0.25">
      <c r="A62" s="20"/>
      <c r="B62" s="20"/>
      <c r="C62" s="20"/>
      <c r="D62" s="17"/>
      <c r="E62" s="21" t="s">
        <v>79</v>
      </c>
      <c r="F62" s="14"/>
    </row>
    <row r="63" spans="1:10" s="53" customFormat="1" x14ac:dyDescent="0.25">
      <c r="A63" s="99"/>
      <c r="B63" s="100"/>
      <c r="C63" s="100"/>
      <c r="D63" s="100"/>
      <c r="E63" s="97"/>
    </row>
    <row r="64" spans="1:10" s="53" customFormat="1" ht="18.75" x14ac:dyDescent="0.25">
      <c r="A64" s="132" t="s">
        <v>54</v>
      </c>
      <c r="B64" s="126"/>
      <c r="C64" s="126"/>
      <c r="D64" s="126"/>
      <c r="E64" s="126"/>
      <c r="F64" s="126"/>
      <c r="G64" s="126"/>
      <c r="H64" s="126"/>
      <c r="I64" s="126"/>
      <c r="J64" s="126"/>
    </row>
    <row r="65" spans="1:10" s="53" customFormat="1" ht="15.75" thickBot="1" x14ac:dyDescent="0.3"/>
    <row r="66" spans="1:10" s="53" customFormat="1" x14ac:dyDescent="0.25">
      <c r="A66" s="116"/>
      <c r="B66" s="117"/>
      <c r="C66" s="117"/>
      <c r="D66" s="117"/>
      <c r="E66" s="117"/>
      <c r="F66" s="117"/>
      <c r="G66" s="117"/>
      <c r="H66" s="117"/>
      <c r="I66" s="117"/>
      <c r="J66" s="118"/>
    </row>
    <row r="67" spans="1:10" s="53" customFormat="1" x14ac:dyDescent="0.25">
      <c r="A67" s="119"/>
      <c r="B67" s="120"/>
      <c r="C67" s="120"/>
      <c r="D67" s="120"/>
      <c r="E67" s="120"/>
      <c r="F67" s="120"/>
      <c r="G67" s="120"/>
      <c r="H67" s="120"/>
      <c r="I67" s="120"/>
      <c r="J67" s="121"/>
    </row>
    <row r="68" spans="1:10" s="53" customFormat="1" x14ac:dyDescent="0.25">
      <c r="A68" s="119"/>
      <c r="B68" s="120"/>
      <c r="C68" s="120"/>
      <c r="D68" s="120"/>
      <c r="E68" s="120"/>
      <c r="F68" s="120"/>
      <c r="G68" s="120"/>
      <c r="H68" s="120"/>
      <c r="I68" s="120"/>
      <c r="J68" s="121"/>
    </row>
    <row r="69" spans="1:10" s="53" customFormat="1" x14ac:dyDescent="0.25">
      <c r="A69" s="119"/>
      <c r="B69" s="120"/>
      <c r="C69" s="120"/>
      <c r="D69" s="120"/>
      <c r="E69" s="120"/>
      <c r="F69" s="120"/>
      <c r="G69" s="120"/>
      <c r="H69" s="120"/>
      <c r="I69" s="120"/>
      <c r="J69" s="121"/>
    </row>
    <row r="70" spans="1:10" s="53" customFormat="1" x14ac:dyDescent="0.25">
      <c r="A70" s="119"/>
      <c r="B70" s="120"/>
      <c r="C70" s="120"/>
      <c r="D70" s="120"/>
      <c r="E70" s="120"/>
      <c r="F70" s="120"/>
      <c r="G70" s="120"/>
      <c r="H70" s="120"/>
      <c r="I70" s="120"/>
      <c r="J70" s="121"/>
    </row>
    <row r="71" spans="1:10" s="53" customFormat="1" x14ac:dyDescent="0.25">
      <c r="A71" s="119"/>
      <c r="B71" s="120"/>
      <c r="C71" s="120"/>
      <c r="D71" s="120"/>
      <c r="E71" s="120"/>
      <c r="F71" s="120"/>
      <c r="G71" s="120"/>
      <c r="H71" s="120"/>
      <c r="I71" s="120"/>
      <c r="J71" s="121"/>
    </row>
    <row r="72" spans="1:10" s="53" customFormat="1" x14ac:dyDescent="0.25">
      <c r="A72" s="119"/>
      <c r="B72" s="120"/>
      <c r="C72" s="120"/>
      <c r="D72" s="120"/>
      <c r="E72" s="120"/>
      <c r="F72" s="120"/>
      <c r="G72" s="120"/>
      <c r="H72" s="120"/>
      <c r="I72" s="120"/>
      <c r="J72" s="121"/>
    </row>
    <row r="73" spans="1:10" s="53" customFormat="1" x14ac:dyDescent="0.25">
      <c r="A73" s="119"/>
      <c r="B73" s="120"/>
      <c r="C73" s="120"/>
      <c r="D73" s="120"/>
      <c r="E73" s="120"/>
      <c r="F73" s="120"/>
      <c r="G73" s="120"/>
      <c r="H73" s="120"/>
      <c r="I73" s="120"/>
      <c r="J73" s="121"/>
    </row>
    <row r="74" spans="1:10" s="53" customFormat="1" x14ac:dyDescent="0.25">
      <c r="A74" s="119"/>
      <c r="B74" s="120"/>
      <c r="C74" s="120"/>
      <c r="D74" s="120"/>
      <c r="E74" s="120"/>
      <c r="F74" s="120"/>
      <c r="G74" s="120"/>
      <c r="H74" s="120"/>
      <c r="I74" s="120"/>
      <c r="J74" s="121"/>
    </row>
    <row r="75" spans="1:10" s="53" customFormat="1" x14ac:dyDescent="0.25">
      <c r="A75" s="119"/>
      <c r="B75" s="120"/>
      <c r="C75" s="120"/>
      <c r="D75" s="120"/>
      <c r="E75" s="120"/>
      <c r="F75" s="120"/>
      <c r="G75" s="120"/>
      <c r="H75" s="120"/>
      <c r="I75" s="120"/>
      <c r="J75" s="121"/>
    </row>
    <row r="76" spans="1:10" s="53" customFormat="1" ht="15.75" thickBot="1" x14ac:dyDescent="0.3">
      <c r="A76" s="122"/>
      <c r="B76" s="123"/>
      <c r="C76" s="123"/>
      <c r="D76" s="123"/>
      <c r="E76" s="123"/>
      <c r="F76" s="123"/>
      <c r="G76" s="123"/>
      <c r="H76" s="123"/>
      <c r="I76" s="123"/>
      <c r="J76" s="124"/>
    </row>
    <row r="77" spans="1:10" s="53" customFormat="1" x14ac:dyDescent="0.25"/>
    <row r="78" spans="1:10" s="53" customFormat="1" x14ac:dyDescent="0.25"/>
    <row r="79" spans="1:10" s="53" customFormat="1" hidden="1" x14ac:dyDescent="0.25"/>
    <row r="80" spans="1:10" s="53" customFormat="1" hidden="1" x14ac:dyDescent="0.25"/>
    <row r="81" s="53" customFormat="1" hidden="1" x14ac:dyDescent="0.25"/>
    <row r="82" hidden="1" x14ac:dyDescent="0.25"/>
    <row r="83" hidden="1" x14ac:dyDescent="0.25"/>
    <row r="84" hidden="1" x14ac:dyDescent="0.25"/>
    <row r="85" x14ac:dyDescent="0.25"/>
    <row r="86" hidden="1" x14ac:dyDescent="0.25"/>
    <row r="87" hidden="1" x14ac:dyDescent="0.25"/>
    <row r="88" hidden="1" x14ac:dyDescent="0.25"/>
    <row r="89" hidden="1" x14ac:dyDescent="0.25"/>
    <row r="90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</sheetData>
  <mergeCells count="33">
    <mergeCell ref="A23:J23"/>
    <mergeCell ref="A1:J1"/>
    <mergeCell ref="A5:J5"/>
    <mergeCell ref="C7:C8"/>
    <mergeCell ref="D7:J7"/>
    <mergeCell ref="B9:C9"/>
    <mergeCell ref="D9:D10"/>
    <mergeCell ref="E9:F9"/>
    <mergeCell ref="H9:J9"/>
    <mergeCell ref="C11:C12"/>
    <mergeCell ref="B13:C13"/>
    <mergeCell ref="E13:G13"/>
    <mergeCell ref="B21:E21"/>
    <mergeCell ref="F21:G21"/>
    <mergeCell ref="E37:J37"/>
    <mergeCell ref="D25:G25"/>
    <mergeCell ref="D26:E26"/>
    <mergeCell ref="F26:G26"/>
    <mergeCell ref="D27:E27"/>
    <mergeCell ref="F27:G27"/>
    <mergeCell ref="A29:J29"/>
    <mergeCell ref="A31:B31"/>
    <mergeCell ref="F31:J31"/>
    <mergeCell ref="A32:B32"/>
    <mergeCell ref="A33:B33"/>
    <mergeCell ref="A35:J35"/>
    <mergeCell ref="A66:J76"/>
    <mergeCell ref="A49:J49"/>
    <mergeCell ref="A51:C51"/>
    <mergeCell ref="D51:D52"/>
    <mergeCell ref="E51:E52"/>
    <mergeCell ref="F51:F52"/>
    <mergeCell ref="A64:J64"/>
  </mergeCells>
  <conditionalFormatting sqref="I3">
    <cfRule type="expression" dxfId="7" priority="1">
      <formula>"DÉPOSÉ"</formula>
    </cfRule>
    <cfRule type="expression" dxfId="6" priority="2">
      <formula>"ARCHIVÉ"</formula>
    </cfRule>
    <cfRule type="expression" dxfId="5" priority="3">
      <formula>"REFUSÉ"</formula>
    </cfRule>
    <cfRule type="expression" dxfId="4" priority="4">
      <formula>"VALIDÉ"</formula>
    </cfRule>
  </conditionalFormatting>
  <dataValidations count="6">
    <dataValidation type="list" allowBlank="1" showInputMessage="1" showErrorMessage="1" sqref="E13">
      <formula1>INDIRECT($B$13)</formula1>
    </dataValidation>
    <dataValidation type="list" allowBlank="1" showInputMessage="1" showErrorMessage="1" sqref="B13">
      <formula1>Type_de_Contrat</formula1>
    </dataValidation>
    <dataValidation type="list" allowBlank="1" showInputMessage="1" showErrorMessage="1" sqref="C53:C60">
      <formula1>Fonction</formula1>
    </dataValidation>
    <dataValidation type="list" allowBlank="1" showInputMessage="1" showErrorMessage="1" sqref="I3">
      <formula1>Statut</formula1>
    </dataValidation>
    <dataValidation type="list" allowBlank="1" showInputMessage="1" showErrorMessage="1" sqref="F11">
      <formula1>Finance</formula1>
    </dataValidation>
    <dataValidation type="list" allowBlank="1" showInputMessage="1" showErrorMessage="1" sqref="B11">
      <formula1>OrgGest</formula1>
    </dataValidation>
  </dataValidations>
  <pageMargins left="0.23622047244094491" right="0.23622047244094491" top="0.74803149606299213" bottom="0.74803149606299213" header="0.31496062992125984" footer="0.31496062992125984"/>
  <pageSetup paperSize="9" scale="4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Valider">
                <anchor moveWithCells="1" sizeWithCells="1">
                  <from>
                    <xdr:col>4</xdr:col>
                    <xdr:colOff>180975</xdr:colOff>
                    <xdr:row>77</xdr:row>
                    <xdr:rowOff>19050</xdr:rowOff>
                  </from>
                  <to>
                    <xdr:col>5</xdr:col>
                    <xdr:colOff>38100</xdr:colOff>
                    <xdr:row>84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K96"/>
  <sheetViews>
    <sheetView zoomScale="84" zoomScaleNormal="84" workbookViewId="0">
      <pane ySplit="4" topLeftCell="A5" activePane="bottomLeft" state="frozenSplit"/>
      <selection pane="bottomLeft" activeCell="B11" sqref="B11"/>
    </sheetView>
  </sheetViews>
  <sheetFormatPr baseColWidth="10" defaultColWidth="0" defaultRowHeight="15" zeroHeight="1" x14ac:dyDescent="0.25"/>
  <cols>
    <col min="1" max="1" width="25.7109375" style="48" customWidth="1"/>
    <col min="2" max="2" width="24.140625" style="48" customWidth="1"/>
    <col min="3" max="3" width="26.42578125" style="48" bestFit="1" customWidth="1"/>
    <col min="4" max="4" width="21.42578125" style="48" customWidth="1"/>
    <col min="5" max="6" width="22.140625" style="48" bestFit="1" customWidth="1"/>
    <col min="7" max="7" width="31" style="48" bestFit="1" customWidth="1"/>
    <col min="8" max="8" width="16" style="48" bestFit="1" customWidth="1"/>
    <col min="9" max="10" width="15.7109375" style="48" bestFit="1" customWidth="1"/>
    <col min="11" max="11" width="12.42578125" style="48" hidden="1" customWidth="1"/>
    <col min="12" max="16384" width="12.42578125" style="48" hidden="1"/>
  </cols>
  <sheetData>
    <row r="1" spans="1:10" ht="23.25" x14ac:dyDescent="0.25">
      <c r="A1" s="155" t="s">
        <v>55</v>
      </c>
      <c r="B1" s="155"/>
      <c r="C1" s="155"/>
      <c r="D1" s="155"/>
      <c r="E1" s="155"/>
      <c r="F1" s="155"/>
      <c r="G1" s="155"/>
      <c r="H1" s="155"/>
      <c r="I1" s="155"/>
      <c r="J1" s="155"/>
    </row>
    <row r="2" spans="1:10" x14ac:dyDescent="0.25">
      <c r="I2" s="49"/>
      <c r="J2" s="50"/>
    </row>
    <row r="3" spans="1:10" ht="18.75" x14ac:dyDescent="0.25">
      <c r="A3" s="51" t="s">
        <v>83</v>
      </c>
      <c r="B3" s="52"/>
      <c r="C3" s="53"/>
      <c r="H3" s="54" t="s">
        <v>72</v>
      </c>
      <c r="I3" s="55"/>
      <c r="J3" s="50"/>
    </row>
    <row r="4" spans="1:10" x14ac:dyDescent="0.25">
      <c r="I4" s="49"/>
      <c r="J4" s="50"/>
    </row>
    <row r="5" spans="1:10" ht="18.75" x14ac:dyDescent="0.25">
      <c r="A5" s="125" t="s">
        <v>24</v>
      </c>
      <c r="B5" s="126"/>
      <c r="C5" s="126"/>
      <c r="D5" s="126"/>
      <c r="E5" s="126"/>
      <c r="F5" s="126"/>
      <c r="G5" s="126"/>
      <c r="H5" s="126"/>
      <c r="I5" s="126"/>
      <c r="J5" s="126"/>
    </row>
    <row r="6" spans="1:10" ht="15.75" x14ac:dyDescent="0.25">
      <c r="A6" s="56"/>
      <c r="B6" s="56"/>
      <c r="C6" s="56"/>
      <c r="D6" s="56"/>
    </row>
    <row r="7" spans="1:10" ht="18.75" x14ac:dyDescent="0.25">
      <c r="A7" s="10" t="s">
        <v>58</v>
      </c>
      <c r="B7" s="57"/>
      <c r="C7" s="156" t="s">
        <v>67</v>
      </c>
      <c r="D7" s="170"/>
      <c r="E7" s="159"/>
      <c r="F7" s="159"/>
      <c r="G7" s="159"/>
      <c r="H7" s="159"/>
      <c r="I7" s="159"/>
      <c r="J7" s="160"/>
    </row>
    <row r="8" spans="1:10" x14ac:dyDescent="0.25">
      <c r="A8" s="10"/>
      <c r="B8" s="58"/>
      <c r="C8" s="157"/>
      <c r="D8" s="58"/>
      <c r="E8" s="59"/>
      <c r="F8" s="60"/>
      <c r="G8" s="60"/>
      <c r="H8" s="60"/>
      <c r="I8" s="61"/>
      <c r="J8" s="61"/>
    </row>
    <row r="9" spans="1:10" ht="23.25" customHeight="1" x14ac:dyDescent="0.25">
      <c r="A9" s="10" t="s">
        <v>59</v>
      </c>
      <c r="B9" s="171"/>
      <c r="C9" s="162"/>
      <c r="D9" s="156" t="s">
        <v>82</v>
      </c>
      <c r="E9" s="163"/>
      <c r="F9" s="164"/>
      <c r="G9" s="62" t="s">
        <v>81</v>
      </c>
      <c r="H9" s="165"/>
      <c r="I9" s="166"/>
      <c r="J9" s="167"/>
    </row>
    <row r="10" spans="1:10" ht="26.25" customHeight="1" x14ac:dyDescent="0.25">
      <c r="A10" s="63"/>
      <c r="B10" s="64"/>
      <c r="C10" s="64"/>
      <c r="D10" s="156"/>
      <c r="E10" s="61"/>
      <c r="F10" s="61"/>
      <c r="G10" s="61"/>
      <c r="H10" s="61"/>
      <c r="I10" s="61"/>
      <c r="J10" s="61"/>
    </row>
    <row r="11" spans="1:10" ht="15.75" x14ac:dyDescent="0.25">
      <c r="A11" s="11" t="s">
        <v>60</v>
      </c>
      <c r="B11" s="65"/>
      <c r="C11" s="175" t="s">
        <v>103</v>
      </c>
      <c r="D11" s="66"/>
      <c r="E11" s="67" t="s">
        <v>61</v>
      </c>
      <c r="F11" s="66" t="s">
        <v>34</v>
      </c>
      <c r="G11" s="68" t="s">
        <v>46</v>
      </c>
      <c r="H11" s="69" t="str">
        <f>IF(F11="Public","OUI","NON")</f>
        <v>NON</v>
      </c>
      <c r="I11" s="70" t="s">
        <v>62</v>
      </c>
      <c r="J11" s="71"/>
    </row>
    <row r="12" spans="1:10" s="53" customFormat="1" x14ac:dyDescent="0.25">
      <c r="A12" s="72"/>
      <c r="C12" s="145"/>
    </row>
    <row r="13" spans="1:10" s="53" customFormat="1" ht="15.75" x14ac:dyDescent="0.25">
      <c r="A13" s="73" t="s">
        <v>63</v>
      </c>
      <c r="B13" s="169"/>
      <c r="C13" s="147"/>
      <c r="D13" s="74" t="s">
        <v>38</v>
      </c>
      <c r="E13" s="169"/>
      <c r="F13" s="148"/>
      <c r="G13" s="147"/>
    </row>
    <row r="14" spans="1:10" s="53" customFormat="1" x14ac:dyDescent="0.25">
      <c r="A14" s="72"/>
    </row>
    <row r="15" spans="1:10" s="53" customFormat="1" x14ac:dyDescent="0.25">
      <c r="A15" s="72"/>
    </row>
    <row r="16" spans="1:10" s="53" customFormat="1" ht="15.75" x14ac:dyDescent="0.25">
      <c r="A16" s="73" t="s">
        <v>64</v>
      </c>
      <c r="B16" s="75"/>
      <c r="C16" s="73" t="s">
        <v>65</v>
      </c>
      <c r="D16" s="66"/>
      <c r="E16" s="73" t="s">
        <v>35</v>
      </c>
      <c r="F16" s="66"/>
      <c r="H16" s="73" t="s">
        <v>36</v>
      </c>
      <c r="I16" s="76" t="str">
        <f>DATEDIF(B16,D16,"m")&amp;" mois"</f>
        <v>0 mois</v>
      </c>
    </row>
    <row r="17" spans="1:10" s="53" customFormat="1" x14ac:dyDescent="0.25">
      <c r="A17" s="77"/>
      <c r="B17" s="78"/>
      <c r="C17" s="77"/>
      <c r="E17" s="77"/>
      <c r="H17" s="77"/>
    </row>
    <row r="18" spans="1:10" s="53" customFormat="1" x14ac:dyDescent="0.25">
      <c r="B18" s="79" t="s">
        <v>52</v>
      </c>
      <c r="C18" s="79" t="s">
        <v>53</v>
      </c>
      <c r="E18" s="77"/>
      <c r="H18" s="77"/>
    </row>
    <row r="19" spans="1:10" s="53" customFormat="1" x14ac:dyDescent="0.25">
      <c r="A19" s="73" t="s">
        <v>51</v>
      </c>
      <c r="B19" s="80"/>
      <c r="C19" s="79"/>
      <c r="E19" s="77"/>
      <c r="H19" s="77"/>
    </row>
    <row r="20" spans="1:10" s="53" customFormat="1" x14ac:dyDescent="0.25">
      <c r="A20" s="77"/>
      <c r="B20" s="78"/>
      <c r="C20" s="77"/>
      <c r="E20" s="77"/>
    </row>
    <row r="21" spans="1:10" s="53" customFormat="1" ht="15.75" customHeight="1" x14ac:dyDescent="0.25">
      <c r="A21" s="73" t="s">
        <v>66</v>
      </c>
      <c r="B21" s="149" t="s">
        <v>89</v>
      </c>
      <c r="C21" s="150"/>
      <c r="D21" s="150"/>
      <c r="E21" s="151"/>
      <c r="F21" s="152" t="s">
        <v>90</v>
      </c>
      <c r="G21" s="153"/>
    </row>
    <row r="22" spans="1:10" s="53" customFormat="1" x14ac:dyDescent="0.25">
      <c r="A22" s="72"/>
    </row>
    <row r="23" spans="1:10" s="53" customFormat="1" x14ac:dyDescent="0.25">
      <c r="A23" s="174" t="s">
        <v>102</v>
      </c>
      <c r="B23" s="154"/>
      <c r="C23" s="154"/>
      <c r="D23" s="154"/>
      <c r="E23" s="154"/>
      <c r="F23" s="154"/>
      <c r="G23" s="154"/>
      <c r="H23" s="154"/>
      <c r="I23" s="154"/>
      <c r="J23" s="154"/>
    </row>
    <row r="24" spans="1:10" s="53" customFormat="1" x14ac:dyDescent="0.25">
      <c r="A24" s="72"/>
      <c r="B24" s="81"/>
      <c r="C24" s="82"/>
      <c r="D24" s="83"/>
    </row>
    <row r="25" spans="1:10" s="53" customFormat="1" x14ac:dyDescent="0.25">
      <c r="A25" s="72"/>
      <c r="D25" s="173" t="s">
        <v>101</v>
      </c>
      <c r="E25" s="139"/>
      <c r="F25" s="139"/>
      <c r="G25" s="140"/>
      <c r="H25" s="72"/>
      <c r="I25" s="72"/>
      <c r="J25" s="72"/>
    </row>
    <row r="26" spans="1:10" s="53" customFormat="1" x14ac:dyDescent="0.25">
      <c r="A26" s="72"/>
      <c r="D26" s="141" t="s">
        <v>25</v>
      </c>
      <c r="E26" s="142"/>
      <c r="F26" s="143" t="s">
        <v>26</v>
      </c>
      <c r="G26" s="142"/>
    </row>
    <row r="27" spans="1:10" s="53" customFormat="1" x14ac:dyDescent="0.25">
      <c r="A27" s="72"/>
      <c r="D27" s="144" t="str">
        <f>IF(B11="CNRS",(CONCATENATE(D11,"1")),"")</f>
        <v/>
      </c>
      <c r="E27" s="144"/>
      <c r="F27" s="144" t="str">
        <f>IF(B11="CNRS",(CONCATENATE(D11,"2")),"")</f>
        <v/>
      </c>
      <c r="G27" s="144"/>
    </row>
    <row r="28" spans="1:10" s="53" customFormat="1" x14ac:dyDescent="0.25">
      <c r="A28" s="72"/>
      <c r="B28" s="84"/>
      <c r="C28" s="84"/>
    </row>
    <row r="29" spans="1:10" s="53" customFormat="1" ht="18.75" x14ac:dyDescent="0.25">
      <c r="A29" s="125" t="s">
        <v>27</v>
      </c>
      <c r="B29" s="126"/>
      <c r="C29" s="126"/>
      <c r="D29" s="126"/>
      <c r="E29" s="126"/>
      <c r="F29" s="126"/>
      <c r="G29" s="126"/>
      <c r="H29" s="126"/>
      <c r="I29" s="126"/>
      <c r="J29" s="126"/>
    </row>
    <row r="30" spans="1:10" s="53" customFormat="1" x14ac:dyDescent="0.25">
      <c r="A30" s="72"/>
    </row>
    <row r="31" spans="1:10" s="53" customFormat="1" ht="15.75" x14ac:dyDescent="0.25">
      <c r="A31" s="133" t="s">
        <v>68</v>
      </c>
      <c r="B31" s="133"/>
      <c r="C31" s="85"/>
      <c r="F31" s="134" t="s">
        <v>41</v>
      </c>
      <c r="G31" s="134"/>
      <c r="H31" s="134"/>
      <c r="I31" s="134"/>
      <c r="J31" s="134"/>
    </row>
    <row r="32" spans="1:10" s="53" customFormat="1" ht="15.75" x14ac:dyDescent="0.25">
      <c r="A32" s="135" t="s">
        <v>69</v>
      </c>
      <c r="B32" s="135"/>
      <c r="C32" s="86" t="b">
        <f>IF(B11="CNRS",VLOOKUP(B13,Paramètres!A3:D12,2),IF(B11="ESPCI",VLOOKUP(B13,Paramètres!A3:D12,3),IF(B11="INSERM",VLOOKUP(B13,Paramètres!A3:D12,4))))</f>
        <v>0</v>
      </c>
      <c r="D32" s="87"/>
      <c r="F32" s="66" t="s">
        <v>25</v>
      </c>
      <c r="G32" s="66" t="s">
        <v>45</v>
      </c>
      <c r="H32" s="88" t="s">
        <v>42</v>
      </c>
      <c r="I32" s="88" t="s">
        <v>43</v>
      </c>
      <c r="J32" s="88" t="s">
        <v>44</v>
      </c>
    </row>
    <row r="33" spans="1:11" s="53" customFormat="1" x14ac:dyDescent="0.25">
      <c r="A33" s="136" t="s">
        <v>57</v>
      </c>
      <c r="B33" s="136"/>
      <c r="C33" s="85">
        <f>($C$31*C32)</f>
        <v>0</v>
      </c>
      <c r="F33" s="66"/>
      <c r="G33" s="66"/>
      <c r="H33" s="66"/>
      <c r="I33" s="66"/>
      <c r="J33" s="66"/>
    </row>
    <row r="34" spans="1:11" s="53" customFormat="1" x14ac:dyDescent="0.25"/>
    <row r="35" spans="1:11" ht="18.75" x14ac:dyDescent="0.25">
      <c r="A35" s="125" t="s">
        <v>28</v>
      </c>
      <c r="B35" s="126"/>
      <c r="C35" s="126"/>
      <c r="D35" s="126"/>
      <c r="E35" s="126"/>
      <c r="F35" s="126"/>
      <c r="G35" s="126"/>
      <c r="H35" s="126"/>
      <c r="I35" s="126"/>
      <c r="J35" s="126"/>
    </row>
    <row r="36" spans="1:11" s="53" customFormat="1" x14ac:dyDescent="0.25">
      <c r="B36" s="89"/>
      <c r="C36" s="89"/>
    </row>
    <row r="37" spans="1:11" s="53" customFormat="1" x14ac:dyDescent="0.25">
      <c r="B37" s="89"/>
      <c r="C37" s="89"/>
      <c r="E37" s="137" t="s">
        <v>70</v>
      </c>
      <c r="F37" s="137"/>
      <c r="G37" s="137"/>
      <c r="H37" s="137"/>
      <c r="I37" s="137"/>
      <c r="J37" s="137"/>
    </row>
    <row r="38" spans="1:11" s="92" customFormat="1" x14ac:dyDescent="0.25">
      <c r="A38" s="90" t="s">
        <v>47</v>
      </c>
      <c r="B38" s="90" t="s">
        <v>25</v>
      </c>
      <c r="C38" s="90" t="s">
        <v>26</v>
      </c>
      <c r="D38" s="71"/>
      <c r="E38" s="91" t="str">
        <f>IF(ISBLANK(B16),"",(YEAR(B16)))</f>
        <v/>
      </c>
      <c r="F38" s="91" t="str">
        <f>IF(ISBLANK(B16),"",(YEAR(B16)+1))</f>
        <v/>
      </c>
      <c r="G38" s="91" t="str">
        <f>IF(ISBLANK(B16),"",(YEAR(B16)+2))</f>
        <v/>
      </c>
      <c r="H38" s="91" t="str">
        <f>IF(ISBLANK(B16),"",(YEAR(B16)+3))</f>
        <v/>
      </c>
      <c r="I38" s="91" t="str">
        <f>IF(ISBLANK(B16),"",(YEAR(B16)+4))</f>
        <v/>
      </c>
      <c r="J38" s="91" t="str">
        <f>IF(ISBLANK(B16),"",(YEAR(B16)+5))</f>
        <v/>
      </c>
      <c r="K38" s="71"/>
    </row>
    <row r="39" spans="1:11" s="92" customFormat="1" x14ac:dyDescent="0.25">
      <c r="A39" s="93"/>
      <c r="B39" s="94"/>
      <c r="C39" s="94"/>
      <c r="D39" s="71"/>
      <c r="E39" s="91"/>
      <c r="F39" s="91"/>
      <c r="G39" s="91"/>
      <c r="H39" s="91"/>
      <c r="I39" s="91"/>
      <c r="J39" s="91"/>
      <c r="K39" s="71"/>
    </row>
    <row r="40" spans="1:11" s="92" customFormat="1" x14ac:dyDescent="0.25">
      <c r="A40" s="93"/>
      <c r="B40" s="94"/>
      <c r="C40" s="94"/>
      <c r="D40" s="95"/>
      <c r="E40" s="71"/>
      <c r="F40" s="71"/>
      <c r="G40" s="71"/>
      <c r="H40" s="71"/>
      <c r="I40" s="71"/>
      <c r="J40" s="71"/>
      <c r="K40" s="71"/>
    </row>
    <row r="41" spans="1:11" s="92" customFormat="1" x14ac:dyDescent="0.25">
      <c r="A41" s="93"/>
      <c r="B41" s="94"/>
      <c r="C41" s="94"/>
      <c r="D41" s="71"/>
      <c r="E41" s="71"/>
      <c r="F41" s="71"/>
      <c r="G41" s="71"/>
      <c r="H41" s="71"/>
      <c r="I41" s="71"/>
      <c r="J41" s="71"/>
      <c r="K41" s="71"/>
    </row>
    <row r="42" spans="1:11" s="92" customFormat="1" x14ac:dyDescent="0.25">
      <c r="A42" s="93"/>
      <c r="B42" s="94"/>
      <c r="C42" s="94"/>
      <c r="D42" s="71"/>
      <c r="E42" s="71"/>
      <c r="F42" s="71"/>
      <c r="G42" s="71"/>
      <c r="H42" s="71"/>
      <c r="I42" s="71"/>
      <c r="J42" s="71"/>
      <c r="K42" s="71"/>
    </row>
    <row r="43" spans="1:11" s="92" customFormat="1" x14ac:dyDescent="0.25">
      <c r="A43" s="93"/>
      <c r="B43" s="94"/>
      <c r="C43" s="94"/>
      <c r="D43" s="71"/>
      <c r="E43" s="71"/>
      <c r="F43" s="71"/>
      <c r="G43" s="71"/>
      <c r="H43" s="71"/>
      <c r="I43" s="71"/>
      <c r="J43" s="71"/>
      <c r="K43" s="71"/>
    </row>
    <row r="44" spans="1:11" s="92" customFormat="1" x14ac:dyDescent="0.25">
      <c r="A44" s="93"/>
      <c r="B44" s="94"/>
      <c r="C44" s="94"/>
      <c r="D44" s="71"/>
      <c r="E44" s="71"/>
      <c r="F44" s="71"/>
      <c r="G44" s="71"/>
      <c r="H44" s="71"/>
      <c r="I44" s="71"/>
      <c r="J44" s="71"/>
      <c r="K44" s="71"/>
    </row>
    <row r="45" spans="1:11" s="92" customFormat="1" x14ac:dyDescent="0.25">
      <c r="A45" s="93"/>
      <c r="B45" s="94"/>
      <c r="C45" s="94"/>
      <c r="D45" s="71"/>
      <c r="E45" s="71"/>
      <c r="F45" s="71"/>
      <c r="G45" s="71"/>
      <c r="H45" s="71"/>
      <c r="I45" s="71"/>
      <c r="J45" s="71"/>
      <c r="K45" s="71"/>
    </row>
    <row r="46" spans="1:11" s="92" customFormat="1" x14ac:dyDescent="0.25">
      <c r="A46" s="96" t="s">
        <v>29</v>
      </c>
      <c r="B46" s="94">
        <f>SUM(B39:B45)</f>
        <v>0</v>
      </c>
      <c r="C46" s="94">
        <f>SUM(C39:C45)</f>
        <v>0</v>
      </c>
      <c r="D46" s="71"/>
      <c r="E46" s="71"/>
      <c r="F46" s="71"/>
      <c r="G46" s="71"/>
      <c r="H46" s="71"/>
      <c r="I46" s="71"/>
      <c r="J46" s="71"/>
      <c r="K46" s="71"/>
    </row>
    <row r="47" spans="1:11" s="92" customFormat="1" x14ac:dyDescent="0.25">
      <c r="A47" s="96" t="s">
        <v>30</v>
      </c>
      <c r="B47" s="94">
        <f>F33-B46</f>
        <v>0</v>
      </c>
      <c r="C47" s="94">
        <f>SUM(H33:J33)-C46</f>
        <v>0</v>
      </c>
      <c r="D47" s="97"/>
      <c r="E47" s="71"/>
      <c r="F47" s="71"/>
      <c r="G47" s="71"/>
      <c r="H47" s="71"/>
      <c r="I47" s="71"/>
      <c r="J47" s="71"/>
      <c r="K47" s="71"/>
    </row>
    <row r="48" spans="1:11" s="53" customFormat="1" x14ac:dyDescent="0.25">
      <c r="A48" s="98"/>
      <c r="B48" s="89"/>
      <c r="C48" s="89"/>
    </row>
    <row r="49" spans="1:10" s="53" customFormat="1" ht="18.75" x14ac:dyDescent="0.25">
      <c r="A49" s="125" t="s">
        <v>71</v>
      </c>
      <c r="B49" s="126"/>
      <c r="C49" s="126"/>
      <c r="D49" s="126"/>
      <c r="E49" s="126"/>
      <c r="F49" s="126"/>
      <c r="G49" s="126"/>
      <c r="H49" s="126"/>
      <c r="I49" s="126"/>
      <c r="J49" s="126"/>
    </row>
    <row r="50" spans="1:10" s="53" customFormat="1" x14ac:dyDescent="0.25">
      <c r="A50" s="82"/>
      <c r="B50" s="89"/>
      <c r="C50" s="89"/>
    </row>
    <row r="51" spans="1:10" s="53" customFormat="1" ht="17.25" customHeight="1" x14ac:dyDescent="0.25">
      <c r="A51" s="127" t="s">
        <v>73</v>
      </c>
      <c r="B51" s="127"/>
      <c r="C51" s="127"/>
      <c r="D51" s="128" t="s">
        <v>74</v>
      </c>
      <c r="E51" s="129" t="s">
        <v>80</v>
      </c>
      <c r="F51" s="130" t="s">
        <v>75</v>
      </c>
    </row>
    <row r="52" spans="1:10" s="53" customFormat="1" ht="27" customHeight="1" x14ac:dyDescent="0.25">
      <c r="A52" s="47" t="s">
        <v>76</v>
      </c>
      <c r="B52" s="47" t="s">
        <v>77</v>
      </c>
      <c r="C52" s="47" t="s">
        <v>78</v>
      </c>
      <c r="D52" s="128"/>
      <c r="E52" s="129"/>
      <c r="F52" s="131"/>
    </row>
    <row r="53" spans="1:10" s="53" customFormat="1" x14ac:dyDescent="0.25">
      <c r="A53" s="12"/>
      <c r="B53" s="12"/>
      <c r="C53" s="12"/>
      <c r="D53" s="14"/>
      <c r="E53" s="13"/>
      <c r="F53" s="13"/>
    </row>
    <row r="54" spans="1:10" s="53" customFormat="1" x14ac:dyDescent="0.25">
      <c r="A54" s="12"/>
      <c r="B54" s="12"/>
      <c r="C54" s="12"/>
      <c r="D54" s="14"/>
      <c r="E54" s="13"/>
      <c r="F54" s="13"/>
    </row>
    <row r="55" spans="1:10" s="53" customFormat="1" x14ac:dyDescent="0.25">
      <c r="A55" s="12"/>
      <c r="B55" s="12"/>
      <c r="C55" s="12"/>
      <c r="D55" s="14"/>
      <c r="E55" s="13"/>
      <c r="F55" s="13"/>
    </row>
    <row r="56" spans="1:10" s="53" customFormat="1" x14ac:dyDescent="0.25">
      <c r="A56" s="12"/>
      <c r="B56" s="12"/>
      <c r="C56" s="12"/>
      <c r="D56" s="14"/>
      <c r="E56" s="13"/>
      <c r="F56" s="13"/>
    </row>
    <row r="57" spans="1:10" s="53" customFormat="1" x14ac:dyDescent="0.25">
      <c r="A57" s="12"/>
      <c r="B57" s="12"/>
      <c r="C57" s="12"/>
      <c r="D57" s="15"/>
      <c r="E57" s="12"/>
      <c r="F57" s="13"/>
    </row>
    <row r="58" spans="1:10" s="53" customFormat="1" x14ac:dyDescent="0.25">
      <c r="A58" s="12"/>
      <c r="B58" s="12"/>
      <c r="C58" s="12"/>
      <c r="D58" s="15"/>
      <c r="E58" s="12"/>
      <c r="F58" s="13"/>
    </row>
    <row r="59" spans="1:10" s="53" customFormat="1" x14ac:dyDescent="0.25">
      <c r="A59" s="12"/>
      <c r="B59" s="12"/>
      <c r="C59" s="12"/>
      <c r="D59" s="15"/>
      <c r="E59" s="12"/>
      <c r="F59" s="13"/>
    </row>
    <row r="60" spans="1:10" s="53" customFormat="1" x14ac:dyDescent="0.25">
      <c r="A60" s="16"/>
      <c r="B60" s="16"/>
      <c r="C60" s="16"/>
      <c r="D60" s="18"/>
      <c r="E60" s="12"/>
      <c r="F60" s="13"/>
    </row>
    <row r="61" spans="1:10" s="53" customFormat="1" x14ac:dyDescent="0.25">
      <c r="A61" s="19"/>
      <c r="B61" s="19"/>
      <c r="C61" s="19"/>
      <c r="D61" s="21" t="s">
        <v>79</v>
      </c>
      <c r="E61" s="22"/>
      <c r="F61" s="13"/>
    </row>
    <row r="62" spans="1:10" s="53" customFormat="1" x14ac:dyDescent="0.25">
      <c r="A62" s="20"/>
      <c r="B62" s="20"/>
      <c r="C62" s="20"/>
      <c r="D62" s="17"/>
      <c r="E62" s="21" t="s">
        <v>79</v>
      </c>
      <c r="F62" s="14"/>
    </row>
    <row r="63" spans="1:10" s="53" customFormat="1" x14ac:dyDescent="0.25">
      <c r="A63" s="99"/>
      <c r="B63" s="100"/>
      <c r="C63" s="100"/>
      <c r="D63" s="100"/>
      <c r="E63" s="97"/>
    </row>
    <row r="64" spans="1:10" s="53" customFormat="1" ht="18.75" x14ac:dyDescent="0.25">
      <c r="A64" s="125" t="s">
        <v>98</v>
      </c>
      <c r="B64" s="126"/>
      <c r="C64" s="126"/>
      <c r="D64" s="126"/>
      <c r="E64" s="126"/>
      <c r="F64" s="126"/>
      <c r="G64" s="126"/>
      <c r="H64" s="126"/>
      <c r="I64" s="126"/>
      <c r="J64" s="126"/>
    </row>
    <row r="65" spans="1:10" s="53" customFormat="1" ht="15.75" thickBot="1" x14ac:dyDescent="0.3"/>
    <row r="66" spans="1:10" s="116" customFormat="1" ht="15.75" thickBot="1" x14ac:dyDescent="0.3">
      <c r="B66" s="117"/>
      <c r="C66" s="117"/>
      <c r="D66" s="117"/>
      <c r="E66" s="117"/>
      <c r="F66" s="117"/>
      <c r="G66" s="117"/>
      <c r="H66" s="117"/>
      <c r="I66" s="117"/>
      <c r="J66" s="117"/>
    </row>
    <row r="67" spans="1:10" s="168" customFormat="1" ht="15.75" thickBot="1" x14ac:dyDescent="0.3">
      <c r="A67" s="122"/>
      <c r="B67" s="123"/>
      <c r="C67" s="123"/>
      <c r="D67" s="123"/>
      <c r="E67" s="123"/>
      <c r="F67" s="123"/>
      <c r="G67" s="123"/>
      <c r="H67" s="123"/>
      <c r="I67" s="123"/>
      <c r="J67" s="123"/>
    </row>
    <row r="68" spans="1:10" s="53" customFormat="1" x14ac:dyDescent="0.25"/>
    <row r="69" spans="1:10" s="53" customFormat="1" x14ac:dyDescent="0.25"/>
    <row r="70" spans="1:10" s="53" customFormat="1" hidden="1" x14ac:dyDescent="0.25"/>
    <row r="71" spans="1:10" s="53" customFormat="1" hidden="1" x14ac:dyDescent="0.25"/>
    <row r="72" spans="1:10" s="53" customFormat="1" hidden="1" x14ac:dyDescent="0.25"/>
    <row r="73" spans="1:10" hidden="1" x14ac:dyDescent="0.25"/>
    <row r="74" spans="1:10" hidden="1" x14ac:dyDescent="0.25"/>
    <row r="75" spans="1:10" hidden="1" x14ac:dyDescent="0.25"/>
    <row r="76" spans="1:10" x14ac:dyDescent="0.25"/>
    <row r="77" spans="1:10" hidden="1" x14ac:dyDescent="0.25"/>
    <row r="78" spans="1:10" hidden="1" x14ac:dyDescent="0.25"/>
    <row r="79" spans="1:10" hidden="1" x14ac:dyDescent="0.25"/>
    <row r="80" spans="1:10" hidden="1" x14ac:dyDescent="0.25"/>
    <row r="8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</sheetData>
  <mergeCells count="33">
    <mergeCell ref="D25:G25"/>
    <mergeCell ref="A64:J64"/>
    <mergeCell ref="D7:J7"/>
    <mergeCell ref="B9:C9"/>
    <mergeCell ref="D9:D10"/>
    <mergeCell ref="E9:F9"/>
    <mergeCell ref="H9:J9"/>
    <mergeCell ref="C11:C12"/>
    <mergeCell ref="C7:C8"/>
    <mergeCell ref="A51:C51"/>
    <mergeCell ref="D51:D52"/>
    <mergeCell ref="E51:E52"/>
    <mergeCell ref="B13:C13"/>
    <mergeCell ref="A49:J49"/>
    <mergeCell ref="F51:F52"/>
    <mergeCell ref="A29:J29"/>
    <mergeCell ref="B21:E21"/>
    <mergeCell ref="F21:G21"/>
    <mergeCell ref="A1:J1"/>
    <mergeCell ref="A5:J5"/>
    <mergeCell ref="A23:J23"/>
    <mergeCell ref="E13:G13"/>
    <mergeCell ref="F31:J31"/>
    <mergeCell ref="A31:B31"/>
    <mergeCell ref="D26:E26"/>
    <mergeCell ref="F26:G26"/>
    <mergeCell ref="D27:E27"/>
    <mergeCell ref="F27:G27"/>
    <mergeCell ref="A66:XFD67"/>
    <mergeCell ref="E37:J37"/>
    <mergeCell ref="A35:J35"/>
    <mergeCell ref="A32:B32"/>
    <mergeCell ref="A33:B33"/>
  </mergeCells>
  <conditionalFormatting sqref="I3">
    <cfRule type="expression" dxfId="3" priority="1">
      <formula>"DÉPOSÉ"</formula>
    </cfRule>
    <cfRule type="expression" dxfId="2" priority="4">
      <formula>"ARCHIVÉ"</formula>
    </cfRule>
    <cfRule type="expression" dxfId="1" priority="5">
      <formula>"REFUSÉ"</formula>
    </cfRule>
    <cfRule type="expression" dxfId="0" priority="6">
      <formula>"VALIDÉ"</formula>
    </cfRule>
  </conditionalFormatting>
  <dataValidations count="6">
    <dataValidation type="list" allowBlank="1" showInputMessage="1" showErrorMessage="1" sqref="B11">
      <formula1>OrgGest</formula1>
    </dataValidation>
    <dataValidation type="list" allowBlank="1" showInputMessage="1" showErrorMessage="1" sqref="F11">
      <formula1>Finance</formula1>
    </dataValidation>
    <dataValidation type="list" allowBlank="1" showInputMessage="1" showErrorMessage="1" sqref="I3">
      <formula1>Statut</formula1>
    </dataValidation>
    <dataValidation type="list" allowBlank="1" showInputMessage="1" showErrorMessage="1" sqref="C53:C60">
      <formula1>Fonction</formula1>
    </dataValidation>
    <dataValidation type="list" allowBlank="1" showInputMessage="1" showErrorMessage="1" sqref="B13">
      <formula1>Type_de_Contrat</formula1>
    </dataValidation>
    <dataValidation type="list" allowBlank="1" showInputMessage="1" showErrorMessage="1" sqref="E13">
      <formula1>INDIRECT($B$13)</formula1>
    </dataValidation>
  </dataValidations>
  <pageMargins left="0.23622047244094491" right="0.23622047244094491" top="0.74803149606299213" bottom="0.74803149606299213" header="0.31496062992125984" footer="0.31496062992125984"/>
  <pageSetup paperSize="9" scale="4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8" r:id="rId4" name="Button 12">
              <controlPr defaultSize="0" print="0" autoFill="0" autoPict="0" macro="[0]!Valider">
                <anchor moveWithCells="1" sizeWithCells="1">
                  <from>
                    <xdr:col>4</xdr:col>
                    <xdr:colOff>180975</xdr:colOff>
                    <xdr:row>68</xdr:row>
                    <xdr:rowOff>19050</xdr:rowOff>
                  </from>
                  <to>
                    <xdr:col>5</xdr:col>
                    <xdr:colOff>38100</xdr:colOff>
                    <xdr:row>75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39"/>
  <sheetViews>
    <sheetView tabSelected="1" zoomScale="124" zoomScaleNormal="124" workbookViewId="0">
      <selection activeCell="B26" sqref="B26"/>
    </sheetView>
  </sheetViews>
  <sheetFormatPr baseColWidth="10" defaultColWidth="40.7109375" defaultRowHeight="10.5" x14ac:dyDescent="0.15"/>
  <cols>
    <col min="1" max="1" width="46.28515625" style="24" bestFit="1" customWidth="1"/>
    <col min="2" max="5" width="7.28515625" style="24" customWidth="1"/>
    <col min="6" max="6" width="20.42578125" style="24" bestFit="1" customWidth="1"/>
    <col min="7" max="7" width="21.5703125" style="24" bestFit="1" customWidth="1"/>
    <col min="8" max="8" width="37.85546875" style="24" bestFit="1" customWidth="1"/>
    <col min="9" max="9" width="28.85546875" style="24" bestFit="1" customWidth="1"/>
    <col min="10" max="10" width="24.5703125" style="24" bestFit="1" customWidth="1"/>
    <col min="11" max="11" width="19.7109375" style="24" bestFit="1" customWidth="1"/>
    <col min="12" max="12" width="32.5703125" style="24" bestFit="1" customWidth="1"/>
    <col min="13" max="13" width="25.42578125" style="24" bestFit="1" customWidth="1"/>
    <col min="14" max="14" width="46.28515625" style="24" bestFit="1" customWidth="1"/>
    <col min="15" max="15" width="6.28515625" style="24" bestFit="1" customWidth="1"/>
    <col min="16" max="16384" width="40.7109375" style="24"/>
  </cols>
  <sheetData>
    <row r="1" spans="1:15" x14ac:dyDescent="0.15">
      <c r="A1" s="38" t="s">
        <v>85</v>
      </c>
      <c r="B1" s="172" t="s">
        <v>87</v>
      </c>
      <c r="C1" s="172"/>
      <c r="D1" s="172"/>
      <c r="F1" s="23" t="s">
        <v>104</v>
      </c>
      <c r="G1" s="23" t="s">
        <v>104</v>
      </c>
      <c r="H1" s="23" t="s">
        <v>104</v>
      </c>
      <c r="I1" s="23" t="s">
        <v>104</v>
      </c>
      <c r="J1" s="23" t="s">
        <v>104</v>
      </c>
      <c r="K1" s="23" t="s">
        <v>104</v>
      </c>
      <c r="L1" s="23" t="s">
        <v>104</v>
      </c>
      <c r="M1" s="23" t="s">
        <v>104</v>
      </c>
      <c r="N1" s="23" t="s">
        <v>104</v>
      </c>
      <c r="O1" s="23" t="s">
        <v>104</v>
      </c>
    </row>
    <row r="2" spans="1:15" s="26" customFormat="1" x14ac:dyDescent="0.15">
      <c r="A2" s="39"/>
      <c r="B2" s="27" t="s">
        <v>104</v>
      </c>
      <c r="C2" s="27" t="s">
        <v>104</v>
      </c>
      <c r="D2" s="27" t="s">
        <v>104</v>
      </c>
      <c r="F2" s="25"/>
      <c r="G2" s="25"/>
      <c r="H2" s="25"/>
      <c r="I2" s="25"/>
      <c r="J2" s="30"/>
      <c r="K2" s="29"/>
      <c r="L2" s="29"/>
      <c r="M2" s="28"/>
      <c r="N2" s="29"/>
      <c r="O2" s="29"/>
    </row>
    <row r="3" spans="1:15" ht="11.25" x14ac:dyDescent="0.2">
      <c r="A3" s="40" t="s">
        <v>104</v>
      </c>
      <c r="B3" s="42">
        <v>0.04</v>
      </c>
      <c r="C3" s="42">
        <v>0.04</v>
      </c>
      <c r="D3" s="42">
        <v>0.04</v>
      </c>
      <c r="F3" s="25" t="s">
        <v>104</v>
      </c>
      <c r="G3" s="25" t="s">
        <v>104</v>
      </c>
      <c r="H3" s="25" t="s">
        <v>104</v>
      </c>
      <c r="I3" s="25" t="s">
        <v>104</v>
      </c>
      <c r="J3" s="25" t="s">
        <v>104</v>
      </c>
    </row>
    <row r="4" spans="1:15" ht="11.25" x14ac:dyDescent="0.2">
      <c r="A4" s="40" t="s">
        <v>104</v>
      </c>
      <c r="B4" s="41">
        <v>0</v>
      </c>
      <c r="C4" s="41">
        <v>0</v>
      </c>
      <c r="D4" s="41">
        <v>0</v>
      </c>
      <c r="F4" s="25" t="s">
        <v>104</v>
      </c>
      <c r="G4" s="25" t="s">
        <v>104</v>
      </c>
      <c r="H4" s="25" t="s">
        <v>104</v>
      </c>
      <c r="I4" s="25" t="s">
        <v>104</v>
      </c>
      <c r="J4" s="25" t="s">
        <v>104</v>
      </c>
    </row>
    <row r="5" spans="1:15" ht="11.25" x14ac:dyDescent="0.2">
      <c r="A5" s="40" t="s">
        <v>104</v>
      </c>
      <c r="B5" s="42">
        <v>0.04</v>
      </c>
      <c r="C5" s="42">
        <v>0.04</v>
      </c>
      <c r="D5" s="42">
        <v>0.04</v>
      </c>
      <c r="F5" s="25" t="s">
        <v>104</v>
      </c>
      <c r="G5" s="25" t="s">
        <v>104</v>
      </c>
      <c r="H5" s="25" t="s">
        <v>104</v>
      </c>
      <c r="I5" s="25" t="s">
        <v>104</v>
      </c>
      <c r="J5" s="25" t="s">
        <v>104</v>
      </c>
    </row>
    <row r="6" spans="1:15" ht="11.25" x14ac:dyDescent="0.2">
      <c r="A6" s="40" t="s">
        <v>104</v>
      </c>
      <c r="B6" s="42">
        <v>0.04</v>
      </c>
      <c r="C6" s="42">
        <v>0.04</v>
      </c>
      <c r="D6" s="42">
        <v>0.04</v>
      </c>
      <c r="F6" s="25" t="s">
        <v>104</v>
      </c>
      <c r="H6" s="25" t="s">
        <v>104</v>
      </c>
      <c r="I6" s="25" t="s">
        <v>104</v>
      </c>
    </row>
    <row r="7" spans="1:15" ht="11.25" x14ac:dyDescent="0.2">
      <c r="A7" s="40" t="s">
        <v>104</v>
      </c>
      <c r="B7" s="42">
        <v>0.15</v>
      </c>
      <c r="C7" s="42">
        <v>0.09</v>
      </c>
      <c r="D7" s="42">
        <v>0.15</v>
      </c>
      <c r="F7" s="25" t="s">
        <v>104</v>
      </c>
      <c r="H7" s="25" t="s">
        <v>104</v>
      </c>
      <c r="I7" s="25" t="s">
        <v>104</v>
      </c>
    </row>
    <row r="8" spans="1:15" ht="11.25" x14ac:dyDescent="0.2">
      <c r="A8" s="40" t="s">
        <v>104</v>
      </c>
      <c r="B8" s="42">
        <v>0.15</v>
      </c>
      <c r="C8" s="42">
        <v>0.09</v>
      </c>
      <c r="D8" s="42">
        <v>0.15</v>
      </c>
      <c r="F8" s="25" t="s">
        <v>104</v>
      </c>
      <c r="H8" s="25" t="s">
        <v>104</v>
      </c>
    </row>
    <row r="9" spans="1:15" ht="11.25" x14ac:dyDescent="0.2">
      <c r="A9" s="40" t="s">
        <v>104</v>
      </c>
      <c r="B9" s="42">
        <v>0.04</v>
      </c>
      <c r="C9" s="42">
        <v>0.04</v>
      </c>
      <c r="D9" s="42">
        <v>0.04</v>
      </c>
      <c r="H9" s="25" t="s">
        <v>104</v>
      </c>
    </row>
    <row r="10" spans="1:15" ht="11.25" x14ac:dyDescent="0.2">
      <c r="A10" s="40" t="s">
        <v>104</v>
      </c>
      <c r="B10" s="42">
        <v>0.15</v>
      </c>
      <c r="C10" s="42">
        <v>0.15</v>
      </c>
      <c r="D10" s="42">
        <v>0.15</v>
      </c>
    </row>
    <row r="11" spans="1:15" ht="11.25" x14ac:dyDescent="0.2">
      <c r="A11" s="40" t="s">
        <v>104</v>
      </c>
      <c r="B11" s="41">
        <v>0</v>
      </c>
      <c r="C11" s="41">
        <v>0</v>
      </c>
      <c r="D11" s="41">
        <v>0</v>
      </c>
    </row>
    <row r="12" spans="1:15" ht="11.25" x14ac:dyDescent="0.2">
      <c r="A12" s="40" t="s">
        <v>37</v>
      </c>
      <c r="B12" s="41">
        <v>0</v>
      </c>
      <c r="C12" s="41">
        <v>0</v>
      </c>
      <c r="D12" s="41">
        <v>0</v>
      </c>
    </row>
    <row r="14" spans="1:15" x14ac:dyDescent="0.15">
      <c r="A14" s="32" t="s">
        <v>48</v>
      </c>
    </row>
    <row r="15" spans="1:15" x14ac:dyDescent="0.15">
      <c r="A15" s="28"/>
      <c r="F15" s="32" t="s">
        <v>31</v>
      </c>
    </row>
    <row r="16" spans="1:15" x14ac:dyDescent="0.15">
      <c r="A16" s="34" t="s">
        <v>88</v>
      </c>
      <c r="F16" s="28"/>
    </row>
    <row r="17" spans="1:13" x14ac:dyDescent="0.15">
      <c r="A17" s="34" t="s">
        <v>49</v>
      </c>
      <c r="B17" s="35"/>
      <c r="C17" s="35"/>
      <c r="D17" s="35"/>
      <c r="E17" s="35"/>
      <c r="F17" s="33" t="s">
        <v>104</v>
      </c>
    </row>
    <row r="18" spans="1:13" x14ac:dyDescent="0.15">
      <c r="A18" s="34" t="s">
        <v>50</v>
      </c>
      <c r="B18" s="35"/>
      <c r="C18" s="35"/>
      <c r="D18" s="35"/>
      <c r="E18" s="35"/>
      <c r="F18" s="33" t="s">
        <v>104</v>
      </c>
    </row>
    <row r="19" spans="1:13" ht="11.25" x14ac:dyDescent="0.2">
      <c r="A19" s="34" t="s">
        <v>91</v>
      </c>
      <c r="B19" s="35"/>
      <c r="C19" s="35"/>
      <c r="D19" s="35"/>
      <c r="E19" s="35"/>
      <c r="F19" s="33" t="s">
        <v>104</v>
      </c>
      <c r="H19" s="31"/>
    </row>
    <row r="20" spans="1:13" ht="11.25" x14ac:dyDescent="0.2">
      <c r="A20" s="24" t="s">
        <v>92</v>
      </c>
      <c r="B20" s="35"/>
      <c r="C20" s="35"/>
      <c r="D20" s="35"/>
      <c r="E20" s="35"/>
      <c r="F20" s="35"/>
      <c r="H20" s="31"/>
    </row>
    <row r="21" spans="1:13" ht="11.25" x14ac:dyDescent="0.2">
      <c r="F21" s="35"/>
      <c r="H21" s="31"/>
    </row>
    <row r="22" spans="1:13" ht="11.25" x14ac:dyDescent="0.2">
      <c r="A22" s="32" t="s">
        <v>23</v>
      </c>
      <c r="F22" s="35"/>
      <c r="H22" s="31"/>
    </row>
    <row r="23" spans="1:13" ht="11.25" x14ac:dyDescent="0.2">
      <c r="A23" s="33" t="s">
        <v>104</v>
      </c>
      <c r="H23" s="31"/>
    </row>
    <row r="24" spans="1:13" ht="11.25" x14ac:dyDescent="0.2">
      <c r="A24" s="33" t="s">
        <v>104</v>
      </c>
      <c r="F24" s="36" t="s">
        <v>78</v>
      </c>
      <c r="H24" s="31"/>
    </row>
    <row r="25" spans="1:13" ht="11.25" x14ac:dyDescent="0.2">
      <c r="F25" s="37" t="s">
        <v>104</v>
      </c>
      <c r="H25" s="31"/>
    </row>
    <row r="26" spans="1:13" ht="11.25" x14ac:dyDescent="0.2">
      <c r="F26" s="37" t="s">
        <v>104</v>
      </c>
      <c r="H26" s="31"/>
    </row>
    <row r="27" spans="1:13" ht="11.25" x14ac:dyDescent="0.2">
      <c r="F27" s="37" t="s">
        <v>104</v>
      </c>
      <c r="H27" s="31"/>
    </row>
    <row r="28" spans="1:13" ht="11.25" x14ac:dyDescent="0.2">
      <c r="F28" s="37" t="s">
        <v>104</v>
      </c>
      <c r="H28" s="31"/>
    </row>
    <row r="29" spans="1:13" x14ac:dyDescent="0.15">
      <c r="F29" s="37" t="s">
        <v>104</v>
      </c>
    </row>
    <row r="30" spans="1:13" ht="11.25" x14ac:dyDescent="0.2">
      <c r="F30" s="37" t="s">
        <v>104</v>
      </c>
      <c r="H30" s="31"/>
    </row>
    <row r="31" spans="1:13" ht="11.25" x14ac:dyDescent="0.2">
      <c r="F31" s="37" t="s">
        <v>104</v>
      </c>
      <c r="H31" s="31"/>
    </row>
    <row r="32" spans="1:13" ht="11.25" x14ac:dyDescent="0.2">
      <c r="F32" s="46" t="s">
        <v>37</v>
      </c>
      <c r="H32" s="31"/>
      <c r="I32" s="31"/>
      <c r="J32" s="31"/>
      <c r="K32" s="31"/>
      <c r="L32" s="31"/>
      <c r="M32" s="31"/>
    </row>
    <row r="33" spans="8:13" ht="11.25" x14ac:dyDescent="0.2">
      <c r="H33" s="31"/>
      <c r="I33" s="31"/>
      <c r="J33" s="31"/>
      <c r="K33" s="31"/>
      <c r="L33" s="31"/>
      <c r="M33" s="31"/>
    </row>
    <row r="34" spans="8:13" ht="11.25" x14ac:dyDescent="0.2">
      <c r="H34" s="31"/>
      <c r="I34" s="31"/>
      <c r="J34" s="31"/>
      <c r="K34" s="31"/>
      <c r="L34" s="31"/>
      <c r="M34" s="31"/>
    </row>
    <row r="35" spans="8:13" ht="11.25" x14ac:dyDescent="0.2">
      <c r="H35" s="31"/>
      <c r="I35" s="31"/>
      <c r="J35" s="31"/>
      <c r="K35" s="31"/>
      <c r="L35" s="31"/>
      <c r="M35" s="31"/>
    </row>
    <row r="36" spans="8:13" ht="11.25" x14ac:dyDescent="0.2">
      <c r="H36" s="31"/>
      <c r="I36" s="31"/>
      <c r="J36" s="31"/>
      <c r="K36" s="31"/>
      <c r="L36" s="31"/>
      <c r="M36" s="31"/>
    </row>
    <row r="37" spans="8:13" ht="11.25" x14ac:dyDescent="0.2">
      <c r="H37" s="31"/>
      <c r="I37" s="31"/>
      <c r="J37" s="31"/>
      <c r="K37" s="31"/>
      <c r="L37" s="31"/>
      <c r="M37" s="31"/>
    </row>
    <row r="38" spans="8:13" ht="11.25" x14ac:dyDescent="0.2">
      <c r="H38" s="31"/>
      <c r="I38" s="31"/>
      <c r="J38" s="31"/>
      <c r="K38" s="31"/>
      <c r="L38" s="31"/>
      <c r="M38" s="31"/>
    </row>
    <row r="39" spans="8:13" ht="11.25" x14ac:dyDescent="0.2">
      <c r="H39" s="31"/>
      <c r="I39" s="31"/>
      <c r="J39" s="31"/>
      <c r="K39" s="31"/>
      <c r="L39" s="31"/>
      <c r="M39" s="31"/>
    </row>
  </sheetData>
  <sortState ref="F25:F31">
    <sortCondition ref="F24"/>
  </sortState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RECAP CONTRAT</vt:lpstr>
      <vt:lpstr>01-SPHOCYA</vt:lpstr>
      <vt:lpstr>FICHE CONTRAT</vt:lpstr>
      <vt:lpstr>Paramètres</vt:lpstr>
      <vt:lpstr>ANR_hors_PIA</vt:lpstr>
      <vt:lpstr>Autres</vt:lpstr>
      <vt:lpstr>Autres_sur_SE_LIA_Defi_Instumentations_aux_limites</vt:lpstr>
      <vt:lpstr>Collectivites_territoriales</vt:lpstr>
      <vt:lpstr>Finance</vt:lpstr>
      <vt:lpstr>Financements_public_hors_tutelles</vt:lpstr>
      <vt:lpstr>Financements_Union_Européenne</vt:lpstr>
      <vt:lpstr>Fonction</vt:lpstr>
      <vt:lpstr>Fondations_association_RTRA</vt:lpstr>
      <vt:lpstr>Industries</vt:lpstr>
      <vt:lpstr>OrgGest</vt:lpstr>
      <vt:lpstr>Prestations_Colloques</vt:lpstr>
      <vt:lpstr>Programme_Investissements_davenir</vt:lpstr>
      <vt:lpstr>Statut</vt:lpstr>
      <vt:lpstr>Type_de_Contrat</vt:lpstr>
      <vt:lpstr>'01-SPHOCYA'!Zone_d_impression</vt:lpstr>
      <vt:lpstr>'FICHE CONTRAT'!Zone_d_impression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allipman</dc:creator>
  <cp:lastModifiedBy>allipman</cp:lastModifiedBy>
  <cp:lastPrinted>2017-01-23T09:27:21Z</cp:lastPrinted>
  <dcterms:created xsi:type="dcterms:W3CDTF">2016-08-22T13:59:51Z</dcterms:created>
  <dcterms:modified xsi:type="dcterms:W3CDTF">2017-01-27T14:01:12Z</dcterms:modified>
</cp:coreProperties>
</file>