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00" windowWidth="18405" windowHeight="6555" tabRatio="584" activeTab="1"/>
  </bookViews>
  <sheets>
    <sheet name="Keolis" sheetId="62" r:id="rId1"/>
    <sheet name="Synthèse" sheetId="63" r:id="rId2"/>
    <sheet name="Listes" sheetId="11" r:id="rId3"/>
  </sheets>
  <definedNames>
    <definedName name="_xlnm._FilterDatabase" localSheetId="0" hidden="1">Keolis!$A$15:$AA$136</definedName>
    <definedName name="_xlnm._FilterDatabase" localSheetId="2" hidden="1">Listes!$A$1:$O$49</definedName>
    <definedName name="ATJ">Listes!$G$9:$G$10</definedName>
    <definedName name="ATV">Listes!$G$2:$G$7</definedName>
    <definedName name="CamembertAT">"Groupe 3090"</definedName>
    <definedName name="_xlnm.Print_Area" localSheetId="0">Keolis!$A$1:$AA$16</definedName>
  </definedNames>
  <calcPr calcId="145621"/>
</workbook>
</file>

<file path=xl/calcChain.xml><?xml version="1.0" encoding="utf-8"?>
<calcChain xmlns="http://schemas.openxmlformats.org/spreadsheetml/2006/main">
  <c r="AG4" i="63" l="1"/>
  <c r="AG5" i="63"/>
  <c r="AG6" i="63"/>
  <c r="AG7" i="63"/>
  <c r="AG8" i="63"/>
  <c r="AG9" i="63"/>
  <c r="AG10" i="63"/>
  <c r="AG11" i="63"/>
  <c r="AG12" i="63"/>
  <c r="AG13" i="63"/>
  <c r="AG14" i="63"/>
  <c r="AG15" i="63"/>
  <c r="L4" i="63"/>
  <c r="L15" i="63"/>
  <c r="L11" i="63"/>
  <c r="L12" i="63"/>
  <c r="L13" i="63"/>
  <c r="L14" i="63"/>
  <c r="L5" i="63"/>
  <c r="L6" i="63"/>
  <c r="L7" i="63"/>
  <c r="L8" i="63"/>
  <c r="L9" i="63"/>
  <c r="L10" i="63"/>
  <c r="Z1" i="63"/>
  <c r="X1" i="63"/>
  <c r="V1" i="63"/>
  <c r="T1" i="63"/>
  <c r="R1" i="63"/>
  <c r="P1" i="63"/>
  <c r="R18" i="62"/>
  <c r="R19" i="62"/>
  <c r="R20" i="62"/>
  <c r="R21" i="62"/>
  <c r="R22" i="62"/>
  <c r="R23" i="62"/>
  <c r="R24" i="62"/>
  <c r="R25" i="62"/>
  <c r="R26" i="62"/>
  <c r="R27" i="62"/>
  <c r="R28" i="62"/>
  <c r="R29" i="62"/>
  <c r="R30" i="62"/>
  <c r="R31" i="62"/>
  <c r="R32" i="62"/>
  <c r="R33" i="62"/>
  <c r="R34" i="62"/>
  <c r="R35" i="62"/>
  <c r="R36" i="62"/>
  <c r="R37" i="62"/>
  <c r="R38" i="62"/>
  <c r="R39" i="62"/>
  <c r="R40" i="62"/>
  <c r="R41" i="62"/>
  <c r="R42" i="62"/>
  <c r="R43" i="62"/>
  <c r="R44" i="62"/>
  <c r="R45" i="62"/>
  <c r="R46" i="62"/>
  <c r="R47" i="62"/>
  <c r="R48" i="62"/>
  <c r="R49" i="62"/>
  <c r="R50" i="62"/>
  <c r="R51" i="62"/>
  <c r="R52" i="62"/>
  <c r="R53" i="62"/>
  <c r="R54" i="62"/>
  <c r="R55" i="62"/>
  <c r="R56" i="62"/>
  <c r="R57" i="62"/>
  <c r="R58" i="62"/>
  <c r="R59" i="62"/>
  <c r="R60" i="62"/>
  <c r="R61" i="62"/>
  <c r="R62" i="62"/>
  <c r="R63" i="62"/>
  <c r="R64" i="62"/>
  <c r="R65" i="62"/>
  <c r="R66" i="62"/>
  <c r="R67" i="62"/>
  <c r="R68" i="62"/>
  <c r="R69" i="62"/>
  <c r="R70" i="62"/>
  <c r="R71" i="62"/>
  <c r="R72" i="62"/>
  <c r="R73" i="62"/>
  <c r="R74" i="62"/>
  <c r="R75" i="62"/>
  <c r="R76" i="62"/>
  <c r="R77" i="62"/>
  <c r="R78" i="62"/>
  <c r="R79" i="62"/>
  <c r="R80" i="62"/>
  <c r="R81" i="62"/>
  <c r="R82" i="62"/>
  <c r="R83" i="62"/>
  <c r="R84" i="62"/>
  <c r="R85" i="62"/>
  <c r="R86" i="62"/>
  <c r="R87" i="62"/>
  <c r="R88" i="62"/>
  <c r="R89" i="62"/>
  <c r="R90" i="62"/>
  <c r="R91" i="62"/>
  <c r="R92" i="62"/>
  <c r="R93" i="62"/>
  <c r="R94" i="62"/>
  <c r="R95" i="62"/>
  <c r="R96" i="62"/>
  <c r="R97" i="62"/>
  <c r="R98" i="62"/>
  <c r="R99" i="62"/>
  <c r="R100" i="62"/>
  <c r="R101" i="62"/>
  <c r="R102" i="62"/>
  <c r="R103" i="62"/>
  <c r="R104" i="62"/>
  <c r="R105" i="62"/>
  <c r="R106" i="62"/>
  <c r="R107" i="62"/>
  <c r="R108" i="62"/>
  <c r="R109" i="62"/>
  <c r="R110" i="62"/>
  <c r="R111" i="62"/>
  <c r="R112" i="62"/>
  <c r="R113" i="62"/>
  <c r="R114" i="62"/>
  <c r="R115" i="62"/>
  <c r="R116" i="62"/>
  <c r="R117" i="62"/>
  <c r="R118" i="62"/>
  <c r="R119" i="62"/>
  <c r="R120" i="62"/>
  <c r="R121" i="62"/>
  <c r="R122" i="62"/>
  <c r="R123" i="62"/>
  <c r="R124" i="62"/>
  <c r="R125" i="62"/>
  <c r="R126" i="62"/>
  <c r="R127" i="62"/>
  <c r="R128" i="62"/>
  <c r="R129" i="62"/>
  <c r="R130" i="62"/>
  <c r="R131" i="62"/>
  <c r="R132" i="62"/>
  <c r="R133" i="62"/>
  <c r="R134" i="62"/>
  <c r="R135" i="62"/>
  <c r="R136" i="62"/>
  <c r="R137" i="62"/>
  <c r="R138" i="62"/>
  <c r="R139" i="62"/>
  <c r="R140" i="62"/>
  <c r="R141" i="62"/>
  <c r="R142" i="62"/>
  <c r="R17" i="62"/>
  <c r="T25" i="62" l="1"/>
  <c r="T26" i="62"/>
  <c r="T27" i="62"/>
  <c r="T28" i="62"/>
  <c r="T29" i="62"/>
  <c r="T30" i="62"/>
  <c r="T31" i="62"/>
  <c r="T32" i="62"/>
  <c r="T33" i="62"/>
  <c r="T34" i="62"/>
  <c r="T35" i="62"/>
  <c r="T36" i="62"/>
  <c r="T37" i="62"/>
  <c r="T38" i="62"/>
  <c r="T39" i="62"/>
  <c r="T40" i="62"/>
  <c r="T41" i="62"/>
  <c r="T42" i="62"/>
  <c r="T43" i="62"/>
  <c r="T44" i="62"/>
  <c r="T45" i="62"/>
  <c r="T46" i="62"/>
  <c r="T47" i="62"/>
  <c r="T48" i="62"/>
  <c r="T49" i="62"/>
  <c r="T50" i="62"/>
  <c r="T51" i="62"/>
  <c r="T52" i="62"/>
  <c r="T53" i="62"/>
  <c r="T54" i="62"/>
  <c r="T55" i="62"/>
  <c r="T56" i="62"/>
  <c r="T57" i="62"/>
  <c r="T58" i="62"/>
  <c r="T59" i="62"/>
  <c r="T60" i="62"/>
  <c r="T61" i="62"/>
  <c r="T62" i="62"/>
  <c r="T63" i="62"/>
  <c r="T64" i="62"/>
  <c r="T65" i="62"/>
  <c r="T66" i="62"/>
  <c r="T67" i="62"/>
  <c r="T68" i="62"/>
  <c r="T69" i="62"/>
  <c r="T70" i="62"/>
  <c r="T71" i="62"/>
  <c r="T72" i="62"/>
  <c r="T73" i="62"/>
  <c r="T74" i="62"/>
  <c r="T75" i="62"/>
  <c r="T76" i="62"/>
  <c r="T77" i="62"/>
  <c r="T78" i="62"/>
  <c r="T79" i="62"/>
  <c r="T80" i="62"/>
  <c r="T81" i="62"/>
  <c r="T82" i="62"/>
  <c r="T83" i="62"/>
  <c r="T84" i="62"/>
  <c r="T85" i="62"/>
  <c r="T86" i="62"/>
  <c r="T87" i="62"/>
  <c r="T88" i="62"/>
  <c r="T89" i="62"/>
  <c r="T90" i="62"/>
  <c r="T91" i="62"/>
  <c r="T92" i="62"/>
  <c r="T93" i="62"/>
  <c r="T94" i="62"/>
  <c r="T95" i="62"/>
  <c r="T96" i="62"/>
  <c r="T97" i="62"/>
  <c r="T98" i="62"/>
  <c r="T99" i="62"/>
  <c r="T100" i="62"/>
  <c r="T101" i="62"/>
  <c r="T102" i="62"/>
  <c r="T103" i="62"/>
  <c r="T104" i="62"/>
  <c r="T105" i="62"/>
  <c r="T106" i="62"/>
  <c r="T107" i="62"/>
  <c r="T108" i="62"/>
  <c r="T109" i="62"/>
  <c r="T110" i="62"/>
  <c r="T111" i="62"/>
  <c r="T112" i="62"/>
  <c r="T113" i="62"/>
  <c r="T114" i="62"/>
  <c r="T115" i="62"/>
  <c r="T116" i="62"/>
  <c r="T117" i="62"/>
  <c r="T118" i="62"/>
  <c r="T119" i="62"/>
  <c r="T120" i="62"/>
  <c r="T121" i="62"/>
  <c r="T122" i="62"/>
  <c r="T123" i="62"/>
  <c r="T124" i="62"/>
  <c r="T125" i="62"/>
  <c r="T126" i="62"/>
  <c r="T127" i="62"/>
  <c r="T128" i="62"/>
  <c r="T129" i="62"/>
  <c r="T130" i="62"/>
  <c r="T131" i="62"/>
  <c r="T132" i="62"/>
  <c r="T133" i="62"/>
  <c r="T134" i="62"/>
  <c r="T135" i="62"/>
  <c r="T136" i="62"/>
  <c r="T137" i="62"/>
  <c r="T138" i="62"/>
  <c r="T139" i="62"/>
  <c r="T140" i="62"/>
  <c r="T141" i="62"/>
  <c r="T142" i="62"/>
  <c r="T24" i="62"/>
  <c r="T18" i="62"/>
  <c r="T19" i="62"/>
  <c r="T20" i="62"/>
  <c r="T21" i="62"/>
  <c r="T22" i="62"/>
  <c r="T23" i="62"/>
  <c r="Q137" i="62"/>
  <c r="Q138" i="62"/>
  <c r="Q139" i="62"/>
  <c r="Q140" i="62"/>
  <c r="Q141" i="62"/>
  <c r="Q142" i="62"/>
  <c r="Q24" i="62"/>
  <c r="Q18" i="62"/>
  <c r="Q19" i="62"/>
  <c r="Q20" i="62"/>
  <c r="Q21" i="62"/>
  <c r="Q22" i="62"/>
  <c r="Q23" i="62"/>
  <c r="B136" i="62"/>
  <c r="B135" i="62"/>
  <c r="B134" i="62"/>
  <c r="B133" i="62"/>
  <c r="B132" i="62"/>
  <c r="B131" i="62"/>
  <c r="B130" i="62"/>
  <c r="B129" i="62"/>
  <c r="B128" i="62"/>
  <c r="B127" i="62"/>
  <c r="B126" i="62"/>
  <c r="B125" i="62"/>
  <c r="B124" i="62"/>
  <c r="B123" i="62"/>
  <c r="B122" i="62"/>
  <c r="B121" i="62"/>
  <c r="B120" i="62"/>
  <c r="B119" i="62"/>
  <c r="B118" i="62"/>
  <c r="B117" i="62"/>
  <c r="B116" i="62"/>
  <c r="B115" i="62"/>
  <c r="B114" i="62"/>
  <c r="B113" i="62"/>
  <c r="B112" i="62"/>
  <c r="B111" i="62"/>
  <c r="B110" i="62"/>
  <c r="B109" i="62"/>
  <c r="B108" i="62"/>
  <c r="B107" i="62"/>
  <c r="B106" i="62"/>
  <c r="B105" i="62"/>
  <c r="B104" i="62"/>
  <c r="B103" i="62"/>
  <c r="B102" i="62"/>
  <c r="B101" i="62"/>
  <c r="B100" i="62"/>
  <c r="B99" i="62"/>
  <c r="B98" i="62"/>
  <c r="B97" i="62"/>
  <c r="B96" i="62"/>
  <c r="B95" i="62"/>
  <c r="B94" i="62"/>
  <c r="B93" i="62"/>
  <c r="B92" i="62"/>
  <c r="B91" i="62"/>
  <c r="B90" i="62"/>
  <c r="B89" i="62"/>
  <c r="B88" i="62"/>
  <c r="B87" i="62"/>
  <c r="B86" i="62"/>
  <c r="B85" i="62"/>
  <c r="B84" i="62"/>
  <c r="B83" i="62"/>
  <c r="B82" i="62"/>
  <c r="B81" i="62"/>
  <c r="B80" i="62"/>
  <c r="B79" i="62"/>
  <c r="B78" i="62"/>
  <c r="B77" i="62"/>
  <c r="B76" i="62"/>
  <c r="B75" i="62"/>
  <c r="B74" i="62"/>
  <c r="B73" i="62"/>
  <c r="B72" i="62"/>
  <c r="B71" i="62"/>
  <c r="B70" i="62"/>
  <c r="B69" i="62"/>
  <c r="B68" i="62"/>
  <c r="B67" i="62"/>
  <c r="B66" i="62"/>
  <c r="B65" i="62"/>
  <c r="B64" i="62"/>
  <c r="B63" i="62"/>
  <c r="B62" i="62"/>
  <c r="B61" i="62"/>
  <c r="B60" i="62"/>
  <c r="B59" i="62"/>
  <c r="B58" i="62"/>
  <c r="B57" i="62"/>
  <c r="B56" i="62"/>
  <c r="B55" i="62"/>
  <c r="B54" i="62"/>
  <c r="B53" i="62"/>
  <c r="B52" i="62"/>
  <c r="B51" i="62"/>
  <c r="B50" i="62"/>
  <c r="B49" i="62"/>
  <c r="B48" i="62"/>
  <c r="B47" i="62"/>
  <c r="B46" i="62"/>
  <c r="B45" i="62"/>
  <c r="B44" i="62"/>
  <c r="B43" i="62"/>
  <c r="B42" i="62"/>
  <c r="B41" i="62"/>
  <c r="B40" i="62"/>
  <c r="B39" i="62"/>
  <c r="B38" i="62"/>
  <c r="B37" i="62"/>
  <c r="B36" i="62"/>
  <c r="B35" i="62"/>
  <c r="B34" i="62"/>
  <c r="B33" i="62"/>
  <c r="B32" i="62"/>
  <c r="B31" i="62"/>
  <c r="B30" i="62"/>
  <c r="B29" i="62"/>
  <c r="B28" i="62"/>
  <c r="B27" i="62"/>
  <c r="B26" i="62"/>
  <c r="B25" i="62"/>
  <c r="B24" i="62"/>
  <c r="B18" i="62"/>
  <c r="B19" i="62"/>
  <c r="B20" i="62"/>
  <c r="B21" i="62"/>
  <c r="B22" i="62"/>
  <c r="B23" i="62"/>
  <c r="B17" i="62"/>
  <c r="T17" i="63" l="1"/>
  <c r="R17" i="63"/>
  <c r="X17" i="63"/>
  <c r="Q17" i="62"/>
  <c r="T17" i="62"/>
  <c r="Z17" i="63" l="1"/>
  <c r="P17" i="63"/>
  <c r="V17" i="63"/>
  <c r="AD17" i="63" l="1"/>
  <c r="AG17" i="63" s="1"/>
  <c r="I12" i="62" l="1"/>
  <c r="F7" i="62"/>
  <c r="F6" i="62"/>
  <c r="K9" i="62"/>
  <c r="J11" i="62"/>
  <c r="J6" i="62"/>
  <c r="J8" i="62"/>
  <c r="J7" i="62"/>
  <c r="J9" i="62"/>
  <c r="K10" i="62"/>
  <c r="K6" i="62"/>
  <c r="K11" i="62"/>
  <c r="M10" i="62" l="1"/>
  <c r="M11" i="62"/>
  <c r="L11" i="62"/>
  <c r="L6" i="62"/>
  <c r="L9" i="62" l="1"/>
  <c r="M6" i="62"/>
  <c r="L8" i="62"/>
  <c r="M9" i="62"/>
  <c r="L7" i="62"/>
  <c r="O124" i="62" l="1"/>
  <c r="Q124" i="62" s="1"/>
  <c r="O125" i="62"/>
  <c r="Q125" i="62" s="1"/>
  <c r="O126" i="62"/>
  <c r="Q126" i="62" s="1"/>
  <c r="O127" i="62"/>
  <c r="Q127" i="62" s="1"/>
  <c r="O128" i="62"/>
  <c r="Q128" i="62" s="1"/>
  <c r="O129" i="62"/>
  <c r="Q129" i="62" s="1"/>
  <c r="O130" i="62"/>
  <c r="Q130" i="62" s="1"/>
  <c r="O131" i="62"/>
  <c r="Q131" i="62" s="1"/>
  <c r="O25" i="62"/>
  <c r="Q25" i="62" s="1"/>
  <c r="O26" i="62"/>
  <c r="Q26" i="62" s="1"/>
  <c r="O27" i="62"/>
  <c r="Q27" i="62" s="1"/>
  <c r="O28" i="62"/>
  <c r="Q28" i="62" s="1"/>
  <c r="O29" i="62"/>
  <c r="Q29" i="62" s="1"/>
  <c r="O30" i="62"/>
  <c r="Q30" i="62" s="1"/>
  <c r="O31" i="62"/>
  <c r="Q31" i="62" s="1"/>
  <c r="O32" i="62"/>
  <c r="Q32" i="62" s="1"/>
  <c r="O33" i="62"/>
  <c r="Q33" i="62" s="1"/>
  <c r="O34" i="62"/>
  <c r="Q34" i="62" s="1"/>
  <c r="O35" i="62"/>
  <c r="Q35" i="62" s="1"/>
  <c r="O36" i="62"/>
  <c r="Q36" i="62" s="1"/>
  <c r="O37" i="62"/>
  <c r="Q37" i="62" s="1"/>
  <c r="O38" i="62"/>
  <c r="Q38" i="62" s="1"/>
  <c r="O39" i="62"/>
  <c r="Q39" i="62" s="1"/>
  <c r="O40" i="62"/>
  <c r="Q40" i="62" s="1"/>
  <c r="O41" i="62"/>
  <c r="Q41" i="62" s="1"/>
  <c r="O42" i="62"/>
  <c r="Q42" i="62" s="1"/>
  <c r="O43" i="62"/>
  <c r="Q43" i="62" s="1"/>
  <c r="O44" i="62"/>
  <c r="Q44" i="62" s="1"/>
  <c r="O45" i="62"/>
  <c r="Q45" i="62" s="1"/>
  <c r="O46" i="62"/>
  <c r="Q46" i="62" s="1"/>
  <c r="O47" i="62"/>
  <c r="Q47" i="62" s="1"/>
  <c r="O48" i="62"/>
  <c r="Q48" i="62" s="1"/>
  <c r="O49" i="62"/>
  <c r="Q49" i="62" s="1"/>
  <c r="O50" i="62"/>
  <c r="Q50" i="62" s="1"/>
  <c r="O51" i="62"/>
  <c r="Q51" i="62" s="1"/>
  <c r="O52" i="62"/>
  <c r="Q52" i="62" s="1"/>
  <c r="O53" i="62"/>
  <c r="Q53" i="62" s="1"/>
  <c r="O54" i="62"/>
  <c r="Q54" i="62" s="1"/>
  <c r="O55" i="62"/>
  <c r="Q55" i="62" s="1"/>
  <c r="O56" i="62"/>
  <c r="Q56" i="62" s="1"/>
  <c r="O57" i="62"/>
  <c r="Q57" i="62" s="1"/>
  <c r="O58" i="62"/>
  <c r="Q58" i="62" s="1"/>
  <c r="O59" i="62"/>
  <c r="Q59" i="62" s="1"/>
  <c r="O60" i="62"/>
  <c r="Q60" i="62" s="1"/>
  <c r="O61" i="62"/>
  <c r="Q61" i="62" s="1"/>
  <c r="O62" i="62"/>
  <c r="Q62" i="62" s="1"/>
  <c r="O63" i="62"/>
  <c r="Q63" i="62" s="1"/>
  <c r="O64" i="62"/>
  <c r="Q64" i="62" s="1"/>
  <c r="O65" i="62"/>
  <c r="Q65" i="62" s="1"/>
  <c r="O66" i="62"/>
  <c r="Q66" i="62" s="1"/>
  <c r="O67" i="62"/>
  <c r="Q67" i="62" s="1"/>
  <c r="O68" i="62"/>
  <c r="Q68" i="62" s="1"/>
  <c r="O69" i="62"/>
  <c r="Q69" i="62" s="1"/>
  <c r="O70" i="62"/>
  <c r="Q70" i="62" s="1"/>
  <c r="O71" i="62"/>
  <c r="Q71" i="62" s="1"/>
  <c r="O72" i="62"/>
  <c r="Q72" i="62" s="1"/>
  <c r="O73" i="62"/>
  <c r="Q73" i="62" s="1"/>
  <c r="O74" i="62"/>
  <c r="Q74" i="62" s="1"/>
  <c r="O75" i="62"/>
  <c r="Q75" i="62" s="1"/>
  <c r="O76" i="62"/>
  <c r="Q76" i="62" s="1"/>
  <c r="O77" i="62"/>
  <c r="Q77" i="62" s="1"/>
  <c r="O78" i="62"/>
  <c r="Q78" i="62" s="1"/>
  <c r="O79" i="62"/>
  <c r="Q79" i="62" s="1"/>
  <c r="O80" i="62"/>
  <c r="Q80" i="62" s="1"/>
  <c r="O81" i="62"/>
  <c r="Q81" i="62" s="1"/>
  <c r="O82" i="62"/>
  <c r="Q82" i="62" s="1"/>
  <c r="O83" i="62"/>
  <c r="Q83" i="62" s="1"/>
  <c r="O84" i="62"/>
  <c r="Q84" i="62" s="1"/>
  <c r="O85" i="62"/>
  <c r="Q85" i="62" s="1"/>
  <c r="O86" i="62"/>
  <c r="Q86" i="62" s="1"/>
  <c r="O87" i="62"/>
  <c r="Q87" i="62" s="1"/>
  <c r="O88" i="62"/>
  <c r="Q88" i="62" s="1"/>
  <c r="O89" i="62"/>
  <c r="Q89" i="62" s="1"/>
  <c r="O90" i="62"/>
  <c r="Q90" i="62" s="1"/>
  <c r="O91" i="62"/>
  <c r="Q91" i="62" s="1"/>
  <c r="O92" i="62"/>
  <c r="Q92" i="62" s="1"/>
  <c r="O93" i="62"/>
  <c r="Q93" i="62" s="1"/>
  <c r="O94" i="62"/>
  <c r="Q94" i="62" s="1"/>
  <c r="O95" i="62"/>
  <c r="Q95" i="62" s="1"/>
  <c r="O96" i="62"/>
  <c r="Q96" i="62" s="1"/>
  <c r="O97" i="62"/>
  <c r="Q97" i="62" s="1"/>
  <c r="O98" i="62"/>
  <c r="Q98" i="62" s="1"/>
  <c r="O99" i="62"/>
  <c r="Q99" i="62" s="1"/>
  <c r="O100" i="62"/>
  <c r="Q100" i="62" s="1"/>
  <c r="O101" i="62"/>
  <c r="Q101" i="62" s="1"/>
  <c r="O102" i="62"/>
  <c r="Q102" i="62" s="1"/>
  <c r="O103" i="62"/>
  <c r="Q103" i="62" s="1"/>
  <c r="O104" i="62"/>
  <c r="Q104" i="62" s="1"/>
  <c r="O105" i="62"/>
  <c r="Q105" i="62" s="1"/>
  <c r="O106" i="62"/>
  <c r="Q106" i="62" s="1"/>
  <c r="O107" i="62"/>
  <c r="Q107" i="62" s="1"/>
  <c r="O108" i="62"/>
  <c r="Q108" i="62" s="1"/>
  <c r="O109" i="62"/>
  <c r="Q109" i="62" s="1"/>
  <c r="O110" i="62"/>
  <c r="Q110" i="62" s="1"/>
  <c r="O111" i="62"/>
  <c r="Q111" i="62" s="1"/>
  <c r="O112" i="62"/>
  <c r="Q112" i="62" s="1"/>
  <c r="O113" i="62"/>
  <c r="Q113" i="62" s="1"/>
  <c r="O114" i="62"/>
  <c r="Q114" i="62" s="1"/>
  <c r="O115" i="62"/>
  <c r="Q115" i="62" s="1"/>
  <c r="O116" i="62"/>
  <c r="Q116" i="62" s="1"/>
  <c r="O117" i="62"/>
  <c r="Q117" i="62" s="1"/>
  <c r="O118" i="62"/>
  <c r="Q118" i="62" s="1"/>
  <c r="O119" i="62"/>
  <c r="Q119" i="62" s="1"/>
  <c r="O120" i="62"/>
  <c r="Q120" i="62" s="1"/>
  <c r="O121" i="62"/>
  <c r="Q121" i="62" s="1"/>
  <c r="O122" i="62"/>
  <c r="Q122" i="62" s="1"/>
  <c r="O123" i="62"/>
  <c r="Q123" i="62" s="1"/>
  <c r="O132" i="62"/>
  <c r="Q132" i="62" s="1"/>
  <c r="O133" i="62"/>
  <c r="Q133" i="62" s="1"/>
  <c r="O134" i="62"/>
  <c r="Q134" i="62" s="1"/>
  <c r="O135" i="62"/>
  <c r="Q135" i="62" s="1"/>
  <c r="O136" i="62"/>
  <c r="Q136" i="62" s="1"/>
  <c r="M8" i="62" l="1"/>
  <c r="L10" i="62" l="1"/>
  <c r="M7" i="62" l="1"/>
  <c r="L12" i="62" l="1"/>
  <c r="M12" i="62"/>
  <c r="J10" i="62"/>
  <c r="K7" i="62"/>
  <c r="K8" i="62"/>
  <c r="J12" i="62" l="1"/>
  <c r="K12" i="62"/>
</calcChain>
</file>

<file path=xl/sharedStrings.xml><?xml version="1.0" encoding="utf-8"?>
<sst xmlns="http://schemas.openxmlformats.org/spreadsheetml/2006/main" count="282" uniqueCount="233">
  <si>
    <t>Lieu</t>
  </si>
  <si>
    <t>Haut le Pied</t>
  </si>
  <si>
    <t>CDI</t>
  </si>
  <si>
    <t>CDD</t>
  </si>
  <si>
    <t>Elément matériel</t>
  </si>
  <si>
    <t>date de début</t>
  </si>
  <si>
    <t>date de fin</t>
  </si>
  <si>
    <t>Contrat</t>
  </si>
  <si>
    <t>Poste</t>
  </si>
  <si>
    <t>Nature des lésions</t>
  </si>
  <si>
    <t>Siège des lésions</t>
  </si>
  <si>
    <t>Arrêt de travail</t>
  </si>
  <si>
    <t>Analyse de l'accident</t>
  </si>
  <si>
    <t>Nombre de jours d'arrêt</t>
  </si>
  <si>
    <t>00h00-00h30</t>
  </si>
  <si>
    <t>00h30-01h00</t>
  </si>
  <si>
    <t>réseau urbain</t>
  </si>
  <si>
    <t>interurbain</t>
  </si>
  <si>
    <t>Jour</t>
  </si>
  <si>
    <t>Lundi</t>
  </si>
  <si>
    <t>Mardi</t>
  </si>
  <si>
    <t>Mercredi</t>
  </si>
  <si>
    <t>Jeudi</t>
  </si>
  <si>
    <t>Vendredi</t>
  </si>
  <si>
    <t>Samedi</t>
  </si>
  <si>
    <t>Dimanche</t>
  </si>
  <si>
    <t>Heure</t>
  </si>
  <si>
    <t>01h00-01h30</t>
  </si>
  <si>
    <t>01h30-02h00</t>
  </si>
  <si>
    <t>02h00-02h30</t>
  </si>
  <si>
    <t>02h30-03h00</t>
  </si>
  <si>
    <t>03h00-03h30</t>
  </si>
  <si>
    <t>03h30-04h00</t>
  </si>
  <si>
    <t>04h00-04h30</t>
  </si>
  <si>
    <t>04h30-05h00</t>
  </si>
  <si>
    <t>05h30-06h00</t>
  </si>
  <si>
    <t>06h00-06h30</t>
  </si>
  <si>
    <t>06h30-07h00</t>
  </si>
  <si>
    <t>07h00-07h30</t>
  </si>
  <si>
    <t>07h30-08h00</t>
  </si>
  <si>
    <t>08h00-08h30</t>
  </si>
  <si>
    <t>08h30-09h00</t>
  </si>
  <si>
    <t>09h00-09h30</t>
  </si>
  <si>
    <t>09h30-10h00</t>
  </si>
  <si>
    <t>10h00-10h30</t>
  </si>
  <si>
    <t>10h30-11h00</t>
  </si>
  <si>
    <t>11h00-11h30</t>
  </si>
  <si>
    <t>11h30-12h00</t>
  </si>
  <si>
    <t>12h00-12h30</t>
  </si>
  <si>
    <t>12h30-13h00</t>
  </si>
  <si>
    <t>13h00-13h30</t>
  </si>
  <si>
    <t>13h30-14h00</t>
  </si>
  <si>
    <t>14h00-14h30</t>
  </si>
  <si>
    <t>14h30-15h00</t>
  </si>
  <si>
    <t>15h00-15h30</t>
  </si>
  <si>
    <t>15h30-16h00</t>
  </si>
  <si>
    <t>16h00-16h30</t>
  </si>
  <si>
    <t>16h30-17h00</t>
  </si>
  <si>
    <t>17h00-17h30</t>
  </si>
  <si>
    <t>17h30-18h00</t>
  </si>
  <si>
    <t>18h00-18h30</t>
  </si>
  <si>
    <t>18h30-19h00</t>
  </si>
  <si>
    <t>19h00-19h30</t>
  </si>
  <si>
    <t>19h30-20h00</t>
  </si>
  <si>
    <t>20h00-20h30</t>
  </si>
  <si>
    <t>20h30-21h00</t>
  </si>
  <si>
    <t>21h00-21h30</t>
  </si>
  <si>
    <t>21h30-22h00</t>
  </si>
  <si>
    <t>22h00-22h30</t>
  </si>
  <si>
    <t>22h30-23h00</t>
  </si>
  <si>
    <t>23h00-23h30</t>
  </si>
  <si>
    <t>23h30-00h00</t>
  </si>
  <si>
    <t xml:space="preserve">Jour </t>
  </si>
  <si>
    <t>Mécanicien</t>
  </si>
  <si>
    <t>Conducteur</t>
  </si>
  <si>
    <t>Administratif</t>
  </si>
  <si>
    <t>Accueil commercial</t>
  </si>
  <si>
    <t>Carrossier</t>
  </si>
  <si>
    <t>Sous-traitant</t>
  </si>
  <si>
    <t>Intérimaire</t>
  </si>
  <si>
    <t>Stagiaire</t>
  </si>
  <si>
    <t>Contrat d'apprentissage</t>
  </si>
  <si>
    <t>Lieux</t>
  </si>
  <si>
    <t>Parking dépôt</t>
  </si>
  <si>
    <t>Atelier</t>
  </si>
  <si>
    <t>En service</t>
  </si>
  <si>
    <t>Bureaux et locaux</t>
  </si>
  <si>
    <t>Agence commerciale</t>
  </si>
  <si>
    <t>Fracture ou felure</t>
  </si>
  <si>
    <t>Brulure</t>
  </si>
  <si>
    <t>Gelure</t>
  </si>
  <si>
    <t>Amputation</t>
  </si>
  <si>
    <t>Plaies (coupure … )</t>
  </si>
  <si>
    <t>Piqure</t>
  </si>
  <si>
    <t>Contusion</t>
  </si>
  <si>
    <t>Inflammation</t>
  </si>
  <si>
    <t>Entorse</t>
  </si>
  <si>
    <t>Luxation</t>
  </si>
  <si>
    <t>Asphyxie</t>
  </si>
  <si>
    <t>Commotion</t>
  </si>
  <si>
    <t>Présence corps étranger</t>
  </si>
  <si>
    <t>Hernie</t>
  </si>
  <si>
    <t>Douleur, lumbago</t>
  </si>
  <si>
    <t>Intoxication</t>
  </si>
  <si>
    <t>Dermite</t>
  </si>
  <si>
    <t>Troubles visuels</t>
  </si>
  <si>
    <t>Troubles auditifs</t>
  </si>
  <si>
    <t>Déchirures musculaires</t>
  </si>
  <si>
    <t>Lésions nerveuses</t>
  </si>
  <si>
    <t>Autres lésions</t>
  </si>
  <si>
    <t>Psychologique</t>
  </si>
  <si>
    <t>Main</t>
  </si>
  <si>
    <t>Tronc</t>
  </si>
  <si>
    <t>Membres inférieurs</t>
  </si>
  <si>
    <t>Membres supérieurs</t>
  </si>
  <si>
    <t>Localisations multiples</t>
  </si>
  <si>
    <t>Pieds</t>
  </si>
  <si>
    <t>Tête (hors yeux)</t>
  </si>
  <si>
    <t>Yeux</t>
  </si>
  <si>
    <t>Siège interne (organe)</t>
  </si>
  <si>
    <t>Autre</t>
  </si>
  <si>
    <t>Objets en cours de manipulation</t>
  </si>
  <si>
    <t>Accidents de plain-pied</t>
  </si>
  <si>
    <t>Chutes avec dénivellation</t>
  </si>
  <si>
    <t>Objets en cours de transport</t>
  </si>
  <si>
    <t>Objets en mouvement accidentel</t>
  </si>
  <si>
    <t>Outils individuels à main</t>
  </si>
  <si>
    <t>Appareils, levage, manutention</t>
  </si>
  <si>
    <t>Véhicules (sauf char.manut)</t>
  </si>
  <si>
    <t>Outils mécaniques tenus à la main</t>
  </si>
  <si>
    <t>Agression, rixe</t>
  </si>
  <si>
    <t>Incendie</t>
  </si>
  <si>
    <t>Appraux, levage, amarrage</t>
  </si>
  <si>
    <t>Appareils avec prod. Caustiques</t>
  </si>
  <si>
    <t>Electricité</t>
  </si>
  <si>
    <t>Organes de transmission</t>
  </si>
  <si>
    <t>Scies</t>
  </si>
  <si>
    <t>Appareils à pression</t>
  </si>
  <si>
    <t>Appareils avec produits chauds</t>
  </si>
  <si>
    <t>Vapeurs, gaz, poussières</t>
  </si>
  <si>
    <t>Matières combustibles, flamme</t>
  </si>
  <si>
    <t>Presses mécaniques et pilons</t>
  </si>
  <si>
    <t>Appareils et installation frigo</t>
  </si>
  <si>
    <t>Rayonnements ionisants ou non</t>
  </si>
  <si>
    <t>Machine</t>
  </si>
  <si>
    <t>Oui</t>
  </si>
  <si>
    <t>Non</t>
  </si>
  <si>
    <t>Rechute</t>
  </si>
  <si>
    <t>Supérieur à 10 jours</t>
  </si>
  <si>
    <t>DU</t>
  </si>
  <si>
    <t>Type d'accident</t>
  </si>
  <si>
    <t>Accident de travail</t>
  </si>
  <si>
    <t>Accident de trajet</t>
  </si>
  <si>
    <t xml:space="preserve"> Lettre de réserve </t>
  </si>
  <si>
    <t>Lettre de réserve</t>
  </si>
  <si>
    <t xml:space="preserve">Date de déclaration accident à la CPAM </t>
  </si>
  <si>
    <t xml:space="preserve">Date d'obtention/envoi du certificat AT initial </t>
  </si>
  <si>
    <t>Appréciations</t>
  </si>
  <si>
    <t>Tendances</t>
  </si>
  <si>
    <t>Commentaires</t>
  </si>
  <si>
    <t>J</t>
  </si>
  <si>
    <t>è</t>
  </si>
  <si>
    <t>Total par poste</t>
  </si>
  <si>
    <t>Postes</t>
  </si>
  <si>
    <t>inconnue ou non précisé</t>
  </si>
  <si>
    <t>Pourcentage</t>
  </si>
  <si>
    <t>Données Nationales</t>
  </si>
  <si>
    <t>Taux de fréquence</t>
  </si>
  <si>
    <t>Taux de gravité</t>
  </si>
  <si>
    <t>Total</t>
  </si>
  <si>
    <t>Total par jour</t>
  </si>
  <si>
    <t>5h00-05h30</t>
  </si>
  <si>
    <t>Si arrêt ou rechute</t>
  </si>
  <si>
    <t>Prénom</t>
  </si>
  <si>
    <t>Nom</t>
  </si>
  <si>
    <t>Taux AT/MP</t>
  </si>
  <si>
    <t>Montants AT/MP</t>
  </si>
  <si>
    <t>X</t>
  </si>
  <si>
    <t xml:space="preserve">Domicile-Travail </t>
  </si>
  <si>
    <t>Travail-Domicile</t>
  </si>
  <si>
    <t>0 - Pas d'analyse</t>
  </si>
  <si>
    <t>2 - Causes déterminées</t>
  </si>
  <si>
    <t>Date de reconnaissance de l'AT  par la CPAM</t>
  </si>
  <si>
    <t>Nbre H travaillées</t>
  </si>
  <si>
    <t>Nbre AT</t>
  </si>
  <si>
    <t>Nbre jours</t>
  </si>
  <si>
    <t xml:space="preserve">Nombre d'accidents du travail : </t>
  </si>
  <si>
    <t>Nombre de jours d'arrêt  :</t>
  </si>
  <si>
    <t>Analyse de l'AT</t>
  </si>
  <si>
    <t>NA</t>
  </si>
  <si>
    <t>Keolis</t>
  </si>
  <si>
    <t>TOTO</t>
  </si>
  <si>
    <t>KIKI</t>
  </si>
  <si>
    <t>1 - Accident analysé</t>
  </si>
  <si>
    <t>3 - Actions mise en œuvre</t>
  </si>
  <si>
    <t>4 - Actions clôturées</t>
  </si>
  <si>
    <t>5 - Actions efficace</t>
  </si>
  <si>
    <r>
      <t xml:space="preserve">DATE </t>
    </r>
    <r>
      <rPr>
        <sz val="10"/>
        <color theme="0"/>
        <rFont val="Calibri"/>
        <family val="2"/>
        <scheme val="minor"/>
      </rPr>
      <t>déclaration</t>
    </r>
  </si>
  <si>
    <t>Toutes les années</t>
  </si>
  <si>
    <t>Dos, rachis, moelle épinière</t>
  </si>
  <si>
    <t>Nombre de salarié :</t>
  </si>
  <si>
    <t>Date de reprise du travail</t>
  </si>
  <si>
    <t>Nombre de jours perdus</t>
  </si>
  <si>
    <t>Prolongation</t>
  </si>
  <si>
    <t>Circonstances</t>
  </si>
  <si>
    <t>Contestation</t>
  </si>
  <si>
    <t>Régulateur</t>
  </si>
  <si>
    <t>Chef d'équipe / Parc</t>
  </si>
  <si>
    <t>Tranche d'âge</t>
  </si>
  <si>
    <t>Nombre de semaine</t>
  </si>
  <si>
    <t>25-30 (12 salariés)</t>
  </si>
  <si>
    <t>31-35 (12 salariés)</t>
  </si>
  <si>
    <t>36-40 (11 salariés)</t>
  </si>
  <si>
    <t>41-45 (14 salariés)</t>
  </si>
  <si>
    <t>46-50 (9 salariés)</t>
  </si>
  <si>
    <t>51-55 (10 salariés)</t>
  </si>
  <si>
    <t>56-60 (10 salariés)</t>
  </si>
  <si>
    <t>61-65 (6 salariés)</t>
  </si>
  <si>
    <t>66-70 (2 salariés)</t>
  </si>
  <si>
    <t>&gt;70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</si>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</sst>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dd"/>
  </numFmts>
  <fonts count="4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i/>
      <sz val="22"/>
      <color theme="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Verdana"/>
      <family val="2"/>
    </font>
    <font>
      <b/>
      <sz val="8"/>
      <color theme="0"/>
      <name val="Verdana"/>
      <family val="2"/>
    </font>
    <font>
      <sz val="9"/>
      <color theme="0"/>
      <name val="Verdana"/>
      <family val="2"/>
    </font>
    <font>
      <sz val="8"/>
      <color theme="0"/>
      <name val="Verdana"/>
      <family val="2"/>
    </font>
    <font>
      <b/>
      <sz val="12"/>
      <color theme="0"/>
      <name val="Verdana"/>
      <family val="2"/>
    </font>
    <font>
      <b/>
      <i/>
      <sz val="22"/>
      <color theme="4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0"/>
      <name val="Verdana"/>
      <family val="2"/>
    </font>
    <font>
      <b/>
      <sz val="10"/>
      <name val="Arial"/>
      <family val="2"/>
    </font>
    <font>
      <sz val="10"/>
      <name val="Wingdings"/>
      <charset val="2"/>
    </font>
    <font>
      <b/>
      <sz val="28"/>
      <color theme="0"/>
      <name val="Calibri"/>
      <family val="2"/>
      <scheme val="minor"/>
    </font>
    <font>
      <b/>
      <sz val="10"/>
      <color theme="0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8"/>
      <color theme="1"/>
      <name val="Calibri"/>
      <family val="2"/>
      <scheme val="minor"/>
    </font>
    <font>
      <sz val="14"/>
      <name val="Wingdings"/>
      <charset val="2"/>
    </font>
    <font>
      <sz val="14"/>
      <color theme="1"/>
      <name val="Calibri"/>
      <family val="2"/>
      <scheme val="minor"/>
    </font>
    <font>
      <sz val="10"/>
      <color theme="0"/>
      <name val="Verdana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9"/>
      <name val="Verdana"/>
      <family val="2"/>
    </font>
    <font>
      <b/>
      <sz val="11"/>
      <name val="Arial"/>
      <family val="2"/>
    </font>
    <font>
      <sz val="10"/>
      <color theme="0"/>
      <name val="Calibri"/>
      <family val="2"/>
      <scheme val="minor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indexed="9"/>
      <name val="Arial"/>
      <family val="2"/>
    </font>
    <font>
      <b/>
      <i/>
      <sz val="12"/>
      <name val="Arial"/>
      <family val="2"/>
    </font>
    <font>
      <b/>
      <sz val="11"/>
      <color theme="0"/>
      <name val="Verdana"/>
      <family val="2"/>
    </font>
    <font>
      <sz val="11"/>
      <color theme="0"/>
      <name val="Verdana"/>
      <family val="2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theme="3" tint="0.79995117038483843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theme="3" tint="0.79992065187536243"/>
      </left>
      <right style="thin">
        <color theme="3" tint="0.79989013336588644"/>
      </right>
      <top style="thick">
        <color theme="3" tint="0.79995117038483843"/>
      </top>
      <bottom/>
      <diagonal/>
    </border>
    <border>
      <left style="thin">
        <color theme="3" tint="0.79989013336588644"/>
      </left>
      <right style="thin">
        <color theme="3" tint="0.79989013336588644"/>
      </right>
      <top style="thick">
        <color theme="3" tint="0.79995117038483843"/>
      </top>
      <bottom/>
      <diagonal/>
    </border>
    <border>
      <left style="thin">
        <color theme="3" tint="0.79989013336588644"/>
      </left>
      <right style="thin">
        <color theme="3" tint="0.79989013336588644"/>
      </right>
      <top/>
      <bottom/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5117038483843"/>
      </top>
      <bottom/>
      <diagonal/>
    </border>
    <border>
      <left style="thin">
        <color theme="3" tint="0.79989013336588644"/>
      </left>
      <right/>
      <top style="thick">
        <color theme="3" tint="0.79995117038483843"/>
      </top>
      <bottom/>
      <diagonal/>
    </border>
    <border>
      <left/>
      <right style="thin">
        <color theme="3" tint="0.79989013336588644"/>
      </right>
      <top style="thick">
        <color theme="3" tint="0.79995117038483843"/>
      </top>
      <bottom/>
      <diagonal/>
    </border>
    <border>
      <left style="thin">
        <color theme="3" tint="0.79998168889431442"/>
      </left>
      <right style="thin">
        <color theme="3" tint="0.79998168889431442"/>
      </right>
      <top/>
      <bottom/>
      <diagonal/>
    </border>
    <border>
      <left style="thin">
        <color theme="3" tint="0.79989013336588644"/>
      </left>
      <right style="thick">
        <color theme="3" tint="0.79992065187536243"/>
      </right>
      <top style="thick">
        <color theme="3" tint="0.79995117038483843"/>
      </top>
      <bottom/>
      <diagonal/>
    </border>
    <border>
      <left style="thin">
        <color theme="3" tint="0.79989013336588644"/>
      </left>
      <right style="thick">
        <color theme="3" tint="0.79992065187536243"/>
      </right>
      <top/>
      <bottom/>
      <diagonal/>
    </border>
    <border>
      <left style="thick">
        <color theme="3" tint="0.79992065187536243"/>
      </left>
      <right style="thin">
        <color theme="3" tint="0.79998168889431442"/>
      </right>
      <top style="thin">
        <color theme="3" tint="0.79995117038483843"/>
      </top>
      <bottom/>
      <diagonal/>
    </border>
    <border>
      <left style="thin">
        <color theme="3" tint="0.79998168889431442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Dash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ck">
        <color theme="3" tint="0.79992065187536243"/>
      </left>
      <right style="thick">
        <color theme="3" tint="0.79992065187536243"/>
      </right>
      <top style="thick">
        <color theme="3" tint="0.79995117038483843"/>
      </top>
      <bottom/>
      <diagonal/>
    </border>
    <border>
      <left/>
      <right/>
      <top style="thick">
        <color theme="3" tint="0.79995117038483843"/>
      </top>
      <bottom/>
      <diagonal/>
    </border>
  </borders>
  <cellStyleXfs count="3">
    <xf numFmtId="0" fontId="0" fillId="0" borderId="0"/>
    <xf numFmtId="0" fontId="1" fillId="0" borderId="0"/>
    <xf numFmtId="9" fontId="22" fillId="0" borderId="0" applyFont="0" applyFill="0" applyBorder="0" applyAlignment="0" applyProtection="0"/>
  </cellStyleXfs>
  <cellXfs count="201">
    <xf numFmtId="0" fontId="0" fillId="0" borderId="0" xfId="0"/>
    <xf numFmtId="0" fontId="13" fillId="0" borderId="6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5" fillId="0" borderId="0" xfId="0" applyFont="1" applyBorder="1"/>
    <xf numFmtId="0" fontId="14" fillId="0" borderId="6" xfId="0" applyFont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0" fillId="0" borderId="0" xfId="0" applyBorder="1"/>
    <xf numFmtId="0" fontId="0" fillId="3" borderId="0" xfId="0" applyFill="1"/>
    <xf numFmtId="0" fontId="0" fillId="0" borderId="0" xfId="0" applyAlignment="1">
      <alignment horizontal="center" vertical="center"/>
    </xf>
    <xf numFmtId="0" fontId="0" fillId="0" borderId="0" xfId="0"/>
    <xf numFmtId="0" fontId="10" fillId="2" borderId="0" xfId="0" applyFont="1" applyFill="1" applyBorder="1" applyAlignment="1">
      <alignment vertical="center" wrapText="1"/>
    </xf>
    <xf numFmtId="0" fontId="11" fillId="2" borderId="0" xfId="0" applyFont="1" applyFill="1" applyBorder="1" applyAlignment="1">
      <alignment horizontal="right" vertical="center" wrapText="1"/>
    </xf>
    <xf numFmtId="0" fontId="0" fillId="0" borderId="0" xfId="0" applyFill="1"/>
    <xf numFmtId="0" fontId="10" fillId="3" borderId="0" xfId="0" applyFont="1" applyFill="1" applyBorder="1" applyAlignment="1">
      <alignment vertical="center" wrapText="1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5" borderId="0" xfId="0" applyFill="1"/>
    <xf numFmtId="0" fontId="16" fillId="5" borderId="0" xfId="0" applyFont="1" applyFill="1"/>
    <xf numFmtId="0" fontId="0" fillId="5" borderId="14" xfId="0" applyFill="1" applyBorder="1"/>
    <xf numFmtId="0" fontId="0" fillId="5" borderId="15" xfId="0" applyFill="1" applyBorder="1"/>
    <xf numFmtId="0" fontId="0" fillId="5" borderId="16" xfId="0" applyFill="1" applyBorder="1"/>
    <xf numFmtId="0" fontId="0" fillId="5" borderId="0" xfId="0" applyFill="1" applyBorder="1"/>
    <xf numFmtId="0" fontId="0" fillId="5" borderId="17" xfId="0" applyFill="1" applyBorder="1"/>
    <xf numFmtId="0" fontId="0" fillId="5" borderId="18" xfId="0" applyFill="1" applyBorder="1"/>
    <xf numFmtId="0" fontId="0" fillId="5" borderId="19" xfId="0" applyFill="1" applyBorder="1"/>
    <xf numFmtId="0" fontId="0" fillId="5" borderId="20" xfId="0" applyFill="1" applyBorder="1"/>
    <xf numFmtId="0" fontId="0" fillId="5" borderId="21" xfId="0" applyFill="1" applyBorder="1"/>
    <xf numFmtId="0" fontId="17" fillId="5" borderId="22" xfId="0" applyFont="1" applyFill="1" applyBorder="1"/>
    <xf numFmtId="0" fontId="0" fillId="5" borderId="24" xfId="0" applyFill="1" applyBorder="1"/>
    <xf numFmtId="0" fontId="1" fillId="5" borderId="0" xfId="0" applyFont="1" applyFill="1" applyBorder="1"/>
    <xf numFmtId="0" fontId="1" fillId="5" borderId="14" xfId="0" applyFont="1" applyFill="1" applyBorder="1"/>
    <xf numFmtId="0" fontId="17" fillId="5" borderId="0" xfId="0" applyFont="1" applyFill="1" applyBorder="1"/>
    <xf numFmtId="0" fontId="0" fillId="3" borderId="0" xfId="0" applyFill="1" applyBorder="1"/>
    <xf numFmtId="0" fontId="10" fillId="2" borderId="0" xfId="0" applyFont="1" applyFill="1" applyBorder="1" applyAlignment="1">
      <alignment horizontal="center" vertical="center" wrapText="1"/>
    </xf>
    <xf numFmtId="0" fontId="0" fillId="7" borderId="0" xfId="0" applyFill="1" applyBorder="1"/>
    <xf numFmtId="0" fontId="16" fillId="7" borderId="0" xfId="0" applyFont="1" applyFill="1" applyBorder="1"/>
    <xf numFmtId="0" fontId="0" fillId="7" borderId="0" xfId="0" applyFill="1"/>
    <xf numFmtId="0" fontId="16" fillId="3" borderId="0" xfId="0" applyFont="1" applyFill="1" applyBorder="1"/>
    <xf numFmtId="9" fontId="19" fillId="7" borderId="23" xfId="0" applyNumberFormat="1" applyFont="1" applyFill="1" applyBorder="1"/>
    <xf numFmtId="0" fontId="16" fillId="7" borderId="14" xfId="0" applyFont="1" applyFill="1" applyBorder="1"/>
    <xf numFmtId="9" fontId="16" fillId="7" borderId="1" xfId="0" applyNumberFormat="1" applyFont="1" applyFill="1" applyBorder="1"/>
    <xf numFmtId="0" fontId="0" fillId="7" borderId="14" xfId="0" applyFill="1" applyBorder="1"/>
    <xf numFmtId="9" fontId="19" fillId="7" borderId="0" xfId="0" applyNumberFormat="1" applyFont="1" applyFill="1" applyBorder="1"/>
    <xf numFmtId="0" fontId="3" fillId="3" borderId="0" xfId="0" applyFont="1" applyFill="1" applyAlignment="1">
      <alignment vertical="center" wrapText="1"/>
    </xf>
    <xf numFmtId="0" fontId="1" fillId="5" borderId="22" xfId="0" applyFont="1" applyFill="1" applyBorder="1" applyProtection="1">
      <protection locked="0"/>
    </xf>
    <xf numFmtId="14" fontId="2" fillId="0" borderId="12" xfId="0" applyNumberFormat="1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18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  <protection locked="0"/>
    </xf>
    <xf numFmtId="10" fontId="6" fillId="0" borderId="1" xfId="2" applyNumberFormat="1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>
      <alignment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 wrapText="1"/>
    </xf>
    <xf numFmtId="0" fontId="0" fillId="5" borderId="0" xfId="0" applyFont="1" applyFill="1"/>
    <xf numFmtId="0" fontId="24" fillId="0" borderId="2" xfId="0" applyFont="1" applyBorder="1" applyAlignment="1" applyProtection="1">
      <alignment horizontal="center" vertical="center"/>
      <protection locked="0"/>
    </xf>
    <xf numFmtId="0" fontId="20" fillId="5" borderId="21" xfId="0" applyFont="1" applyFill="1" applyBorder="1" applyAlignment="1">
      <alignment horizontal="center"/>
    </xf>
    <xf numFmtId="0" fontId="20" fillId="5" borderId="0" xfId="0" applyFont="1" applyFill="1" applyAlignment="1">
      <alignment horizontal="center"/>
    </xf>
    <xf numFmtId="0" fontId="20" fillId="5" borderId="20" xfId="0" applyFont="1" applyFill="1" applyBorder="1" applyAlignment="1">
      <alignment horizontal="center"/>
    </xf>
    <xf numFmtId="0" fontId="16" fillId="6" borderId="23" xfId="0" applyFont="1" applyFill="1" applyBorder="1" applyAlignment="1">
      <alignment horizontal="center"/>
    </xf>
    <xf numFmtId="0" fontId="20" fillId="5" borderId="0" xfId="0" applyFont="1" applyFill="1" applyBorder="1" applyAlignment="1">
      <alignment horizontal="center"/>
    </xf>
    <xf numFmtId="9" fontId="16" fillId="3" borderId="23" xfId="0" applyNumberFormat="1" applyFont="1" applyFill="1" applyBorder="1" applyAlignment="1">
      <alignment horizontal="center"/>
    </xf>
    <xf numFmtId="0" fontId="20" fillId="13" borderId="23" xfId="0" applyFont="1" applyFill="1" applyBorder="1" applyAlignment="1">
      <alignment horizontal="center"/>
    </xf>
    <xf numFmtId="0" fontId="20" fillId="9" borderId="23" xfId="0" applyFont="1" applyFill="1" applyBorder="1" applyAlignment="1">
      <alignment horizontal="center"/>
    </xf>
    <xf numFmtId="0" fontId="20" fillId="12" borderId="23" xfId="0" applyFont="1" applyFill="1" applyBorder="1" applyAlignment="1">
      <alignment horizontal="center"/>
    </xf>
    <xf numFmtId="2" fontId="0" fillId="3" borderId="0" xfId="0" applyNumberFormat="1" applyFill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/>
    </xf>
    <xf numFmtId="0" fontId="20" fillId="12" borderId="2" xfId="0" applyFont="1" applyFill="1" applyBorder="1" applyAlignment="1">
      <alignment horizontal="center"/>
    </xf>
    <xf numFmtId="0" fontId="23" fillId="10" borderId="2" xfId="0" applyFont="1" applyFill="1" applyBorder="1" applyAlignment="1">
      <alignment horizontal="center"/>
    </xf>
    <xf numFmtId="0" fontId="20" fillId="13" borderId="2" xfId="0" applyFont="1" applyFill="1" applyBorder="1" applyAlignment="1">
      <alignment horizontal="center"/>
    </xf>
    <xf numFmtId="0" fontId="20" fillId="11" borderId="2" xfId="0" applyFont="1" applyFill="1" applyBorder="1" applyAlignment="1">
      <alignment horizontal="center"/>
    </xf>
    <xf numFmtId="0" fontId="25" fillId="5" borderId="22" xfId="0" applyFont="1" applyFill="1" applyBorder="1"/>
    <xf numFmtId="0" fontId="26" fillId="3" borderId="0" xfId="0" applyFont="1" applyFill="1" applyBorder="1"/>
    <xf numFmtId="0" fontId="26" fillId="3" borderId="0" xfId="0" applyFont="1" applyFill="1"/>
    <xf numFmtId="0" fontId="28" fillId="4" borderId="1" xfId="0" applyFont="1" applyFill="1" applyBorder="1" applyAlignment="1">
      <alignment horizontal="center" vertical="center"/>
    </xf>
    <xf numFmtId="1" fontId="28" fillId="4" borderId="1" xfId="0" applyNumberFormat="1" applyFont="1" applyFill="1" applyBorder="1" applyAlignment="1">
      <alignment horizontal="center" vertical="center"/>
    </xf>
    <xf numFmtId="0" fontId="31" fillId="9" borderId="0" xfId="0" applyFont="1" applyFill="1" applyBorder="1" applyAlignment="1">
      <alignment vertical="center" wrapText="1"/>
    </xf>
    <xf numFmtId="0" fontId="32" fillId="9" borderId="1" xfId="0" applyFont="1" applyFill="1" applyBorder="1" applyAlignment="1" applyProtection="1">
      <alignment horizontal="center" vertical="center"/>
      <protection locked="0"/>
    </xf>
    <xf numFmtId="1" fontId="32" fillId="9" borderId="1" xfId="0" applyNumberFormat="1" applyFont="1" applyFill="1" applyBorder="1" applyAlignment="1">
      <alignment horizontal="center" vertical="center"/>
    </xf>
    <xf numFmtId="2" fontId="32" fillId="9" borderId="1" xfId="0" applyNumberFormat="1" applyFont="1" applyFill="1" applyBorder="1" applyAlignment="1">
      <alignment horizontal="center" vertical="center"/>
    </xf>
    <xf numFmtId="0" fontId="15" fillId="7" borderId="27" xfId="0" applyFont="1" applyFill="1" applyBorder="1" applyAlignment="1">
      <alignment vertical="center" wrapText="1"/>
    </xf>
    <xf numFmtId="1" fontId="29" fillId="7" borderId="27" xfId="0" applyNumberFormat="1" applyFont="1" applyFill="1" applyBorder="1" applyAlignment="1">
      <alignment horizontal="center" vertical="center"/>
    </xf>
    <xf numFmtId="2" fontId="29" fillId="7" borderId="29" xfId="0" applyNumberFormat="1" applyFont="1" applyFill="1" applyBorder="1" applyAlignment="1">
      <alignment horizontal="center" vertical="center"/>
    </xf>
    <xf numFmtId="2" fontId="29" fillId="7" borderId="27" xfId="0" applyNumberFormat="1" applyFont="1" applyFill="1" applyBorder="1" applyAlignment="1">
      <alignment horizontal="center" vertical="center"/>
    </xf>
    <xf numFmtId="0" fontId="10" fillId="8" borderId="0" xfId="0" applyFont="1" applyFill="1" applyBorder="1" applyAlignment="1">
      <alignment vertical="center" wrapText="1"/>
    </xf>
    <xf numFmtId="0" fontId="10" fillId="8" borderId="30" xfId="0" applyFont="1" applyFill="1" applyBorder="1" applyAlignment="1">
      <alignment vertical="center" wrapText="1"/>
    </xf>
    <xf numFmtId="0" fontId="32" fillId="13" borderId="1" xfId="0" applyFont="1" applyFill="1" applyBorder="1" applyAlignment="1" applyProtection="1">
      <alignment horizontal="center" vertical="center"/>
      <protection locked="0"/>
    </xf>
    <xf numFmtId="1" fontId="32" fillId="13" borderId="1" xfId="0" applyNumberFormat="1" applyFont="1" applyFill="1" applyBorder="1" applyAlignment="1">
      <alignment horizontal="center" vertical="center"/>
    </xf>
    <xf numFmtId="2" fontId="32" fillId="13" borderId="1" xfId="0" applyNumberFormat="1" applyFont="1" applyFill="1" applyBorder="1" applyAlignment="1">
      <alignment horizontal="center" vertical="center"/>
    </xf>
    <xf numFmtId="0" fontId="32" fillId="14" borderId="28" xfId="0" applyFont="1" applyFill="1" applyBorder="1" applyAlignment="1" applyProtection="1">
      <alignment horizontal="center" vertical="center"/>
      <protection locked="0"/>
    </xf>
    <xf numFmtId="1" fontId="32" fillId="14" borderId="28" xfId="0" applyNumberFormat="1" applyFont="1" applyFill="1" applyBorder="1" applyAlignment="1">
      <alignment horizontal="center" vertical="center"/>
    </xf>
    <xf numFmtId="2" fontId="32" fillId="14" borderId="28" xfId="0" applyNumberFormat="1" applyFont="1" applyFill="1" applyBorder="1" applyAlignment="1">
      <alignment horizontal="center" vertical="center"/>
    </xf>
    <xf numFmtId="0" fontId="32" fillId="15" borderId="1" xfId="0" applyFont="1" applyFill="1" applyBorder="1" applyAlignment="1" applyProtection="1">
      <alignment horizontal="center" vertical="center"/>
      <protection locked="0"/>
    </xf>
    <xf numFmtId="1" fontId="32" fillId="15" borderId="1" xfId="0" applyNumberFormat="1" applyFont="1" applyFill="1" applyBorder="1" applyAlignment="1">
      <alignment horizontal="center" vertical="center"/>
    </xf>
    <xf numFmtId="2" fontId="32" fillId="15" borderId="1" xfId="0" applyNumberFormat="1" applyFont="1" applyFill="1" applyBorder="1" applyAlignment="1">
      <alignment horizontal="center" vertical="center"/>
    </xf>
    <xf numFmtId="0" fontId="32" fillId="16" borderId="1" xfId="0" applyFont="1" applyFill="1" applyBorder="1" applyAlignment="1" applyProtection="1">
      <alignment horizontal="center" vertical="center"/>
      <protection locked="0"/>
    </xf>
    <xf numFmtId="1" fontId="32" fillId="16" borderId="1" xfId="0" applyNumberFormat="1" applyFont="1" applyFill="1" applyBorder="1" applyAlignment="1">
      <alignment horizontal="center" vertical="center"/>
    </xf>
    <xf numFmtId="2" fontId="32" fillId="16" borderId="1" xfId="0" applyNumberFormat="1" applyFont="1" applyFill="1" applyBorder="1" applyAlignment="1">
      <alignment horizontal="center" vertical="center"/>
    </xf>
    <xf numFmtId="0" fontId="31" fillId="16" borderId="0" xfId="0" applyFont="1" applyFill="1" applyBorder="1" applyAlignment="1">
      <alignment vertical="center" wrapText="1"/>
    </xf>
    <xf numFmtId="0" fontId="31" fillId="13" borderId="0" xfId="0" applyFont="1" applyFill="1" applyBorder="1" applyAlignment="1">
      <alignment vertical="center" wrapText="1"/>
    </xf>
    <xf numFmtId="0" fontId="31" fillId="14" borderId="0" xfId="0" applyFont="1" applyFill="1" applyBorder="1" applyAlignment="1">
      <alignment vertical="center" wrapText="1"/>
    </xf>
    <xf numFmtId="0" fontId="32" fillId="17" borderId="1" xfId="0" applyFont="1" applyFill="1" applyBorder="1" applyAlignment="1" applyProtection="1">
      <alignment horizontal="center" vertical="center"/>
      <protection locked="0"/>
    </xf>
    <xf numFmtId="1" fontId="32" fillId="17" borderId="1" xfId="0" applyNumberFormat="1" applyFont="1" applyFill="1" applyBorder="1" applyAlignment="1">
      <alignment horizontal="center" vertical="center"/>
    </xf>
    <xf numFmtId="2" fontId="32" fillId="17" borderId="1" xfId="0" applyNumberFormat="1" applyFont="1" applyFill="1" applyBorder="1" applyAlignment="1">
      <alignment horizontal="center" vertical="center"/>
    </xf>
    <xf numFmtId="0" fontId="31" fillId="17" borderId="0" xfId="0" applyFont="1" applyFill="1" applyBorder="1" applyAlignment="1">
      <alignment vertical="center" wrapText="1"/>
    </xf>
    <xf numFmtId="0" fontId="31" fillId="15" borderId="0" xfId="0" applyFont="1" applyFill="1" applyBorder="1" applyAlignment="1">
      <alignment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32" fillId="5" borderId="0" xfId="0" applyFont="1" applyFill="1"/>
    <xf numFmtId="0" fontId="0" fillId="5" borderId="14" xfId="0" applyFont="1" applyFill="1" applyBorder="1"/>
    <xf numFmtId="0" fontId="35" fillId="9" borderId="1" xfId="0" applyFont="1" applyFill="1" applyBorder="1" applyAlignment="1">
      <alignment horizontal="center" vertical="center" textRotation="45" wrapText="1"/>
    </xf>
    <xf numFmtId="0" fontId="35" fillId="5" borderId="0" xfId="0" applyFont="1" applyFill="1"/>
    <xf numFmtId="0" fontId="35" fillId="13" borderId="1" xfId="0" applyFont="1" applyFill="1" applyBorder="1" applyAlignment="1">
      <alignment horizontal="center" vertical="center" textRotation="45" wrapText="1"/>
    </xf>
    <xf numFmtId="0" fontId="34" fillId="6" borderId="1" xfId="0" applyFont="1" applyFill="1" applyBorder="1" applyAlignment="1">
      <alignment horizontal="center" vertical="center" textRotation="45" wrapText="1"/>
    </xf>
    <xf numFmtId="0" fontId="34" fillId="3" borderId="1" xfId="0" applyFont="1" applyFill="1" applyBorder="1" applyAlignment="1">
      <alignment horizontal="center" vertical="center" textRotation="45" wrapText="1"/>
    </xf>
    <xf numFmtId="0" fontId="34" fillId="3" borderId="0" xfId="0" applyFont="1" applyFill="1" applyBorder="1" applyAlignment="1">
      <alignment horizontal="center" vertical="center" textRotation="45" wrapText="1"/>
    </xf>
    <xf numFmtId="0" fontId="36" fillId="7" borderId="1" xfId="0" applyFont="1" applyFill="1" applyBorder="1" applyAlignment="1">
      <alignment horizontal="center" vertical="center" textRotation="45" wrapText="1"/>
    </xf>
    <xf numFmtId="0" fontId="34" fillId="5" borderId="1" xfId="0" applyFont="1" applyFill="1" applyBorder="1" applyAlignment="1">
      <alignment horizontal="center" vertical="center" textRotation="45" wrapText="1"/>
    </xf>
    <xf numFmtId="0" fontId="35" fillId="5" borderId="14" xfId="0" applyFont="1" applyFill="1" applyBorder="1"/>
    <xf numFmtId="0" fontId="38" fillId="5" borderId="14" xfId="0" applyFont="1" applyFill="1" applyBorder="1" applyAlignment="1">
      <alignment horizontal="center" vertical="center"/>
    </xf>
    <xf numFmtId="0" fontId="16" fillId="5" borderId="0" xfId="0" applyFont="1" applyFill="1" applyBorder="1" applyAlignment="1">
      <alignment horizontal="center"/>
    </xf>
    <xf numFmtId="0" fontId="16" fillId="3" borderId="0" xfId="0" applyFont="1" applyFill="1" applyBorder="1" applyAlignment="1">
      <alignment horizontal="center"/>
    </xf>
    <xf numFmtId="0" fontId="16" fillId="6" borderId="1" xfId="0" applyFont="1" applyFill="1" applyBorder="1" applyAlignment="1">
      <alignment horizontal="center"/>
    </xf>
    <xf numFmtId="9" fontId="16" fillId="3" borderId="1" xfId="0" applyNumberFormat="1" applyFont="1" applyFill="1" applyBorder="1" applyAlignment="1">
      <alignment horizontal="center"/>
    </xf>
    <xf numFmtId="0" fontId="20" fillId="5" borderId="18" xfId="0" applyFont="1" applyFill="1" applyBorder="1" applyAlignment="1">
      <alignment horizontal="center"/>
    </xf>
    <xf numFmtId="0" fontId="20" fillId="5" borderId="19" xfId="0" applyFont="1" applyFill="1" applyBorder="1" applyAlignment="1">
      <alignment horizontal="center"/>
    </xf>
    <xf numFmtId="0" fontId="20" fillId="5" borderId="14" xfId="0" applyFont="1" applyFill="1" applyBorder="1" applyAlignment="1">
      <alignment horizontal="center"/>
    </xf>
    <xf numFmtId="0" fontId="20" fillId="5" borderId="15" xfId="0" applyFont="1" applyFill="1" applyBorder="1" applyAlignment="1">
      <alignment horizontal="center"/>
    </xf>
    <xf numFmtId="0" fontId="20" fillId="5" borderId="25" xfId="0" applyFont="1" applyFill="1" applyBorder="1" applyAlignment="1">
      <alignment horizontal="center"/>
    </xf>
    <xf numFmtId="0" fontId="35" fillId="12" borderId="1" xfId="0" applyFont="1" applyFill="1" applyBorder="1" applyAlignment="1">
      <alignment horizontal="center" vertical="center" textRotation="45" wrapText="1"/>
    </xf>
    <xf numFmtId="0" fontId="30" fillId="8" borderId="1" xfId="0" applyFont="1" applyFill="1" applyBorder="1" applyAlignment="1">
      <alignment horizontal="center" vertical="center" textRotation="45" wrapText="1"/>
    </xf>
    <xf numFmtId="0" fontId="37" fillId="10" borderId="1" xfId="0" applyFont="1" applyFill="1" applyBorder="1" applyAlignment="1">
      <alignment horizontal="center" vertical="center" textRotation="45" wrapText="1"/>
    </xf>
    <xf numFmtId="0" fontId="35" fillId="11" borderId="1" xfId="0" applyFont="1" applyFill="1" applyBorder="1" applyAlignment="1">
      <alignment horizontal="center" vertical="center" textRotation="45" wrapText="1"/>
    </xf>
    <xf numFmtId="0" fontId="20" fillId="9" borderId="2" xfId="0" applyFont="1" applyFill="1" applyBorder="1" applyAlignment="1">
      <alignment horizontal="center"/>
    </xf>
    <xf numFmtId="0" fontId="20" fillId="8" borderId="23" xfId="0" applyFont="1" applyFill="1" applyBorder="1" applyAlignment="1">
      <alignment horizontal="center"/>
    </xf>
    <xf numFmtId="0" fontId="20" fillId="8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0" fillId="3" borderId="0" xfId="0" applyNumberFormat="1" applyFill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0" fontId="13" fillId="0" borderId="13" xfId="0" applyNumberFormat="1" applyFont="1" applyFill="1" applyBorder="1" applyAlignment="1">
      <alignment horizontal="center" vertical="center" wrapText="1"/>
    </xf>
    <xf numFmtId="0" fontId="20" fillId="10" borderId="23" xfId="0" applyFont="1" applyFill="1" applyBorder="1" applyAlignment="1">
      <alignment horizontal="center"/>
    </xf>
    <xf numFmtId="0" fontId="20" fillId="0" borderId="23" xfId="0" applyFont="1" applyFill="1" applyBorder="1" applyAlignment="1">
      <alignment horizontal="center"/>
    </xf>
    <xf numFmtId="0" fontId="20" fillId="11" borderId="23" xfId="0" applyFont="1" applyFill="1" applyBorder="1" applyAlignment="1">
      <alignment horizontal="center"/>
    </xf>
    <xf numFmtId="0" fontId="20" fillId="0" borderId="18" xfId="0" applyFont="1" applyFill="1" applyBorder="1" applyAlignment="1">
      <alignment horizontal="center"/>
    </xf>
    <xf numFmtId="0" fontId="32" fillId="0" borderId="1" xfId="0" applyFont="1" applyFill="1" applyBorder="1" applyAlignment="1">
      <alignment horizontal="center" vertical="center" textRotation="45" wrapText="1"/>
    </xf>
    <xf numFmtId="0" fontId="7" fillId="2" borderId="0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39" fillId="2" borderId="0" xfId="0" applyFont="1" applyFill="1" applyBorder="1" applyAlignment="1">
      <alignment vertical="center"/>
    </xf>
    <xf numFmtId="0" fontId="40" fillId="2" borderId="0" xfId="0" applyFont="1" applyFill="1" applyBorder="1" applyAlignment="1">
      <alignment vertical="center"/>
    </xf>
    <xf numFmtId="0" fontId="9" fillId="2" borderId="5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vertical="center" wrapText="1"/>
    </xf>
    <xf numFmtId="0" fontId="27" fillId="0" borderId="10" xfId="0" applyFont="1" applyFill="1" applyBorder="1" applyAlignment="1">
      <alignment vertical="center" wrapText="1"/>
    </xf>
    <xf numFmtId="0" fontId="27" fillId="0" borderId="3" xfId="0" applyFont="1" applyFill="1" applyBorder="1" applyAlignment="1">
      <alignment vertical="center" wrapText="1"/>
    </xf>
    <xf numFmtId="0" fontId="27" fillId="0" borderId="4" xfId="0" applyFont="1" applyFill="1" applyBorder="1" applyAlignment="1">
      <alignment vertical="center" wrapText="1"/>
    </xf>
    <xf numFmtId="0" fontId="27" fillId="0" borderId="31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4" fillId="3" borderId="0" xfId="0" applyFont="1" applyFill="1" applyAlignment="1" applyProtection="1">
      <alignment horizontal="center" vertical="center"/>
      <protection locked="0"/>
    </xf>
    <xf numFmtId="0" fontId="7" fillId="2" borderId="0" xfId="0" applyFont="1" applyFill="1" applyBorder="1" applyAlignment="1">
      <alignment horizontal="right" vertical="center" wrapText="1"/>
    </xf>
    <xf numFmtId="0" fontId="7" fillId="2" borderId="26" xfId="0" applyFont="1" applyFill="1" applyBorder="1" applyAlignment="1">
      <alignment horizontal="right" vertical="center" wrapText="1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27" fillId="2" borderId="10" xfId="0" applyFont="1" applyFill="1" applyBorder="1" applyAlignment="1">
      <alignment horizontal="center" vertical="center" wrapText="1"/>
    </xf>
    <xf numFmtId="0" fontId="27" fillId="2" borderId="3" xfId="0" applyFont="1" applyFill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center" vertical="center" wrapText="1"/>
    </xf>
    <xf numFmtId="0" fontId="27" fillId="2" borderId="31" xfId="0" applyFont="1" applyFill="1" applyBorder="1" applyAlignment="1">
      <alignment horizontal="center" vertical="center" wrapText="1"/>
    </xf>
    <xf numFmtId="0" fontId="41" fillId="0" borderId="11" xfId="0" applyFont="1" applyBorder="1" applyAlignment="1" applyProtection="1">
      <alignment horizontal="left" wrapText="1"/>
      <protection locked="0"/>
    </xf>
    <xf numFmtId="0" fontId="41" fillId="0" borderId="0" xfId="0" applyFont="1" applyAlignment="1">
      <alignment horizontal="left"/>
    </xf>
    <xf numFmtId="0" fontId="41" fillId="3" borderId="0" xfId="0" applyFont="1" applyFill="1" applyAlignment="1">
      <alignment horizontal="left"/>
    </xf>
    <xf numFmtId="0" fontId="7" fillId="2" borderId="32" xfId="0" applyFont="1" applyFill="1" applyBorder="1" applyAlignment="1">
      <alignment horizontal="center" vertical="center" wrapText="1"/>
    </xf>
    <xf numFmtId="165" fontId="2" fillId="0" borderId="6" xfId="0" applyNumberFormat="1" applyFont="1" applyBorder="1" applyAlignment="1" applyProtection="1">
      <alignment horizontal="center" vertical="center" wrapText="1"/>
    </xf>
    <xf numFmtId="14" fontId="2" fillId="0" borderId="9" xfId="0" applyNumberFormat="1" applyFont="1" applyBorder="1" applyAlignment="1" applyProtection="1">
      <alignment horizontal="center" vertical="center" wrapText="1"/>
      <protection locked="0"/>
    </xf>
    <xf numFmtId="1" fontId="2" fillId="0" borderId="0" xfId="0" applyNumberFormat="1" applyFont="1" applyBorder="1" applyAlignment="1" applyProtection="1">
      <alignment horizontal="center" vertical="center" wrapText="1"/>
    </xf>
    <xf numFmtId="14" fontId="2" fillId="0" borderId="0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41" fillId="0" borderId="0" xfId="0" applyFont="1" applyBorder="1" applyAlignment="1" applyProtection="1">
      <alignment horizontal="center" vertical="center" wrapText="1"/>
      <protection locked="0"/>
    </xf>
    <xf numFmtId="0" fontId="41" fillId="0" borderId="11" xfId="0" applyFont="1" applyBorder="1" applyAlignment="1" applyProtection="1">
      <alignment horizontal="center" wrapText="1"/>
      <protection locked="0"/>
    </xf>
    <xf numFmtId="0" fontId="41" fillId="0" borderId="0" xfId="0" applyFont="1"/>
    <xf numFmtId="0" fontId="41" fillId="0" borderId="0" xfId="0" applyFont="1" applyAlignment="1">
      <alignment horizontal="center" vertical="center"/>
    </xf>
    <xf numFmtId="0" fontId="41" fillId="3" borderId="0" xfId="0" applyFont="1" applyFill="1"/>
    <xf numFmtId="14" fontId="41" fillId="0" borderId="0" xfId="0" applyNumberFormat="1" applyFont="1" applyAlignment="1">
      <alignment horizontal="center"/>
    </xf>
    <xf numFmtId="0" fontId="0" fillId="0" borderId="0" xfId="0"/>
    <xf numFmtId="0" fontId="0" fillId="0" borderId="0" xfId="0" applyFill="1"/>
    <xf numFmtId="14" fontId="0" fillId="0" borderId="0" xfId="0" applyNumberFormat="1"/>
    <xf numFmtId="0" fontId="2" fillId="0" borderId="0" xfId="0" applyNumberFormat="1" applyFont="1" applyBorder="1" applyAlignment="1" applyProtection="1">
      <alignment horizontal="center" vertical="center" wrapText="1"/>
    </xf>
    <xf numFmtId="0" fontId="7" fillId="18" borderId="4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/>
    </xf>
    <xf numFmtId="0" fontId="1" fillId="5" borderId="0" xfId="0" applyFont="1" applyFill="1" applyBorder="1" applyProtection="1">
      <protection locked="0"/>
    </xf>
    <xf numFmtId="14" fontId="13" fillId="0" borderId="0" xfId="0" applyNumberFormat="1" applyFont="1" applyFill="1" applyBorder="1" applyAlignment="1">
      <alignment horizontal="center" vertical="center" wrapText="1"/>
    </xf>
    <xf numFmtId="14" fontId="0" fillId="5" borderId="22" xfId="0" applyNumberFormat="1" applyFont="1" applyFill="1" applyBorder="1"/>
    <xf numFmtId="0" fontId="42" fillId="5" borderId="0" xfId="0" applyFont="1" applyFill="1" applyBorder="1"/>
  </cellXfs>
  <cellStyles count="3">
    <cellStyle name="Normal" xfId="0" builtinId="0"/>
    <cellStyle name="Normal 2" xfId="1"/>
    <cellStyle name="Pourcentage" xfId="2" builtinId="5"/>
  </cellStyles>
  <dxfs count="82">
    <dxf>
      <fill>
        <patternFill patternType="darkTrellis"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>
          <bgColor theme="0" tint="-0.34998626667073579"/>
        </patternFill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>
          <bgColor rgb="FFFF0000"/>
        </patternFill>
      </fill>
    </dxf>
    <dxf>
      <fill>
        <patternFill patternType="darkTrellis">
          <bgColor theme="0" tint="-0.34998626667073579"/>
        </patternFill>
      </fill>
    </dxf>
    <dxf>
      <fill>
        <patternFill patternType="darkTrellis"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darkTrellis"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darkTrellis">
          <bgColor theme="0" tint="-0.34998626667073579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3" tint="0.79998168889431442"/>
        </left>
        <right style="thin">
          <color theme="3" tint="0.79998168889431442"/>
        </right>
        <top style="thin">
          <color theme="3" tint="0.79995117038483843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theme="3" tint="0.79998168889431442"/>
        </right>
        <top style="thin">
          <color theme="3" tint="0.79995117038483843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Verdana"/>
        <scheme val="none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3"/>
          <c:order val="0"/>
          <c:tx>
            <c:strRef>
              <c:f>Synthèse!$P$1</c:f>
              <c:strCache>
                <c:ptCount val="1"/>
                <c:pt idx="0">
                  <c:v>Accueil commercial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cat>
            <c:strRef>
              <c:f>Synthèse!$L$4:$L$15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Synthèse!$P$4:$P$15</c:f>
              <c:numCache>
                <c:formatCode>General</c:formatCode>
                <c:ptCount val="12"/>
              </c:numCache>
            </c:numRef>
          </c:val>
        </c:ser>
        <c:ser>
          <c:idx val="5"/>
          <c:order val="1"/>
          <c:tx>
            <c:strRef>
              <c:f>Synthèse!$R$1</c:f>
              <c:strCache>
                <c:ptCount val="1"/>
                <c:pt idx="0">
                  <c:v>Administratif</c:v>
                </c:pt>
              </c:strCache>
            </c:strRef>
          </c:tx>
          <c:invertIfNegative val="0"/>
          <c:cat>
            <c:strRef>
              <c:f>Synthèse!$L$4:$L$15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Synthèse!$R$4:$R$15</c:f>
              <c:numCache>
                <c:formatCode>General</c:formatCode>
                <c:ptCount val="12"/>
              </c:numCache>
            </c:numRef>
          </c:val>
        </c:ser>
        <c:ser>
          <c:idx val="7"/>
          <c:order val="2"/>
          <c:tx>
            <c:strRef>
              <c:f>Synthèse!$T$1</c:f>
              <c:strCache>
                <c:ptCount val="1"/>
                <c:pt idx="0">
                  <c:v>Régulateur</c:v>
                </c:pt>
              </c:strCache>
            </c:strRef>
          </c:tx>
          <c:invertIfNegative val="0"/>
          <c:cat>
            <c:strRef>
              <c:f>Synthèse!$L$4:$L$15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Synthèse!$T$4:$T$15</c:f>
              <c:numCache>
                <c:formatCode>General</c:formatCode>
                <c:ptCount val="12"/>
              </c:numCache>
            </c:numRef>
          </c:val>
        </c:ser>
        <c:ser>
          <c:idx val="9"/>
          <c:order val="3"/>
          <c:tx>
            <c:strRef>
              <c:f>Synthèse!$V$1</c:f>
              <c:strCache>
                <c:ptCount val="1"/>
                <c:pt idx="0">
                  <c:v>Conducteur</c:v>
                </c:pt>
              </c:strCache>
            </c:strRef>
          </c:tx>
          <c:invertIfNegative val="0"/>
          <c:cat>
            <c:strRef>
              <c:f>Synthèse!$L$4:$L$15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Synthèse!$V$4:$V$15</c:f>
              <c:numCache>
                <c:formatCode>General</c:formatCode>
                <c:ptCount val="12"/>
              </c:numCache>
            </c:numRef>
          </c:val>
        </c:ser>
        <c:ser>
          <c:idx val="11"/>
          <c:order val="4"/>
          <c:tx>
            <c:strRef>
              <c:f>Synthèse!$X$1</c:f>
              <c:strCache>
                <c:ptCount val="1"/>
                <c:pt idx="0">
                  <c:v>Chef d'équipe / Parc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Synthèse!$L$4:$L$15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Synthèse!$X$4:$X$15</c:f>
              <c:numCache>
                <c:formatCode>General</c:formatCode>
                <c:ptCount val="12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shape val="box"/>
        <c:axId val="106206336"/>
        <c:axId val="106372480"/>
        <c:axId val="0"/>
      </c:bar3DChart>
      <c:catAx>
        <c:axId val="10620633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fr-FR"/>
          </a:p>
        </c:txPr>
        <c:crossAx val="106372480"/>
        <c:crosses val="autoZero"/>
        <c:auto val="1"/>
        <c:lblAlgn val="ctr"/>
        <c:lblOffset val="100"/>
        <c:noMultiLvlLbl val="0"/>
      </c:catAx>
      <c:valAx>
        <c:axId val="10637248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06206336"/>
        <c:crosses val="autoZero"/>
        <c:crossBetween val="between"/>
        <c:majorUnit val="1"/>
      </c:valAx>
      <c:spPr>
        <a:gradFill>
          <a:gsLst>
            <a:gs pos="0">
              <a:srgbClr val="5E9EFF"/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</a:gsLst>
          <a:lin ang="5400000" scaled="0"/>
        </a:gradFill>
      </c:spPr>
    </c:plotArea>
    <c:legend>
      <c:legendPos val="b"/>
      <c:layout/>
      <c:overlay val="0"/>
      <c:txPr>
        <a:bodyPr/>
        <a:lstStyle/>
        <a:p>
          <a:pPr>
            <a:defRPr sz="1050"/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</xdr:colOff>
      <xdr:row>2</xdr:row>
      <xdr:rowOff>19050</xdr:rowOff>
    </xdr:from>
    <xdr:to>
      <xdr:col>6</xdr:col>
      <xdr:colOff>628650</xdr:colOff>
      <xdr:row>2</xdr:row>
      <xdr:rowOff>557893</xdr:rowOff>
    </xdr:to>
    <xdr:grpSp>
      <xdr:nvGrpSpPr>
        <xdr:cNvPr id="3" name="Group 9"/>
        <xdr:cNvGrpSpPr>
          <a:grpSpLocks/>
        </xdr:cNvGrpSpPr>
      </xdr:nvGrpSpPr>
      <xdr:grpSpPr bwMode="auto">
        <a:xfrm>
          <a:off x="6144683" y="622300"/>
          <a:ext cx="495300" cy="538843"/>
          <a:chOff x="364" y="382"/>
          <a:chExt cx="51" cy="61"/>
        </a:xfrm>
      </xdr:grpSpPr>
      <xdr:pic>
        <xdr:nvPicPr>
          <xdr:cNvPr id="4" name="Picture 52" descr="http://horairedebus.fr/icon_bus.gif"/>
          <xdr:cNvPicPr>
            <a:picLocks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4" y="382"/>
            <a:ext cx="51" cy="6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5" name="WordArt 7"/>
          <xdr:cNvSpPr>
            <a:spLocks noChangeArrowheads="1" noChangeShapeType="1" noTextEdit="1"/>
          </xdr:cNvSpPr>
        </xdr:nvSpPr>
        <xdr:spPr bwMode="auto">
          <a:xfrm>
            <a:off x="369" y="414"/>
            <a:ext cx="26" cy="24"/>
          </a:xfrm>
          <a:prstGeom prst="rect">
            <a:avLst/>
          </a:prstGeom>
          <a:extLst>
            <a:ext uri="{AF507438-7753-43E0-B8FC-AC1667EBCBE1}">
              <a14:hiddenEffects xmlns:a14="http://schemas.microsoft.com/office/drawing/2010/main">
                <a:effectLst/>
              </a14:hiddenEffects>
            </a:ext>
          </a:extLst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>
              <a:buNone/>
            </a:pPr>
            <a:r>
              <a:rPr lang="fr-FR" sz="3600" kern="10" spc="0">
                <a:ln w="25400">
                  <a:solidFill>
                    <a:srgbClr xmlns:mc="http://schemas.openxmlformats.org/markup-compatibility/2006" xmlns:a14="http://schemas.microsoft.com/office/drawing/2010/main" val="FF6600" mc:Ignorable="a14" a14:legacySpreadsheetColorIndex="53"/>
                  </a:solidFill>
                  <a:round/>
                  <a:headEnd/>
                  <a:tailEnd/>
                </a:ln>
                <a:solidFill>
                  <a:srgbClr xmlns:mc="http://schemas.openxmlformats.org/markup-compatibility/2006" xmlns:a14="http://schemas.microsoft.com/office/drawing/2010/main" val="FFFFFF" mc:Ignorable="a14" a14:legacySpreadsheetColorIndex="9"/>
                </a:solidFill>
                <a:effectLst/>
                <a:latin typeface="Arial Black"/>
              </a:rPr>
              <a:t>B</a:t>
            </a:r>
          </a:p>
        </xdr:txBody>
      </xdr:sp>
    </xdr:grpSp>
    <xdr:clientData/>
  </xdr:twoCellAnchor>
  <xdr:twoCellAnchor>
    <xdr:from>
      <xdr:col>11</xdr:col>
      <xdr:colOff>9525</xdr:colOff>
      <xdr:row>2</xdr:row>
      <xdr:rowOff>9525</xdr:rowOff>
    </xdr:from>
    <xdr:to>
      <xdr:col>11</xdr:col>
      <xdr:colOff>504825</xdr:colOff>
      <xdr:row>3</xdr:row>
      <xdr:rowOff>0</xdr:rowOff>
    </xdr:to>
    <xdr:grpSp>
      <xdr:nvGrpSpPr>
        <xdr:cNvPr id="6" name="Group 10"/>
        <xdr:cNvGrpSpPr>
          <a:grpSpLocks/>
        </xdr:cNvGrpSpPr>
      </xdr:nvGrpSpPr>
      <xdr:grpSpPr bwMode="auto">
        <a:xfrm>
          <a:off x="10942108" y="612775"/>
          <a:ext cx="495300" cy="583142"/>
          <a:chOff x="444" y="382"/>
          <a:chExt cx="52" cy="61"/>
        </a:xfrm>
      </xdr:grpSpPr>
      <xdr:pic>
        <xdr:nvPicPr>
          <xdr:cNvPr id="7" name="Picture 52" descr="http://horairedebus.fr/icon_bus.gif"/>
          <xdr:cNvPicPr>
            <a:picLocks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44" y="382"/>
            <a:ext cx="52" cy="6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8" name="WordArt 8"/>
          <xdr:cNvSpPr>
            <a:spLocks noChangeArrowheads="1" noChangeShapeType="1" noTextEdit="1"/>
          </xdr:cNvSpPr>
        </xdr:nvSpPr>
        <xdr:spPr bwMode="auto">
          <a:xfrm>
            <a:off x="448" y="414"/>
            <a:ext cx="21" cy="24"/>
          </a:xfrm>
          <a:prstGeom prst="rect">
            <a:avLst/>
          </a:prstGeom>
          <a:extLst>
            <a:ext uri="{AF507438-7753-43E0-B8FC-AC1667EBCBE1}">
              <a14:hiddenEffects xmlns:a14="http://schemas.microsoft.com/office/drawing/2010/main">
                <a:effectLst/>
              </a14:hiddenEffects>
            </a:ext>
          </a:extLst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>
              <a:buNone/>
            </a:pPr>
            <a:r>
              <a:rPr lang="fr-FR" sz="3600" kern="10" spc="0">
                <a:ln w="25400">
                  <a:solidFill>
                    <a:srgbClr xmlns:mc="http://schemas.openxmlformats.org/markup-compatibility/2006" xmlns:a14="http://schemas.microsoft.com/office/drawing/2010/main" val="008000" mc:Ignorable="a14" a14:legacySpreadsheetColorIndex="17"/>
                  </a:solidFill>
                  <a:round/>
                  <a:headEnd/>
                  <a:tailEnd/>
                </a:ln>
                <a:solidFill>
                  <a:srgbClr xmlns:mc="http://schemas.openxmlformats.org/markup-compatibility/2006" xmlns:a14="http://schemas.microsoft.com/office/drawing/2010/main" val="FFFFFF" mc:Ignorable="a14" a14:legacySpreadsheetColorIndex="9"/>
                </a:solidFill>
                <a:effectLst/>
                <a:latin typeface="Arial Black"/>
              </a:rPr>
              <a:t>C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152400</xdr:colOff>
          <xdr:row>2</xdr:row>
          <xdr:rowOff>0</xdr:rowOff>
        </xdr:from>
        <xdr:to>
          <xdr:col>10</xdr:col>
          <xdr:colOff>790575</xdr:colOff>
          <xdr:row>2</xdr:row>
          <xdr:rowOff>0</xdr:rowOff>
        </xdr:to>
        <xdr:sp macro="" textlink="">
          <xdr:nvSpPr>
            <xdr:cNvPr id="56321" name="Button 1" hidden="1">
              <a:extLst>
                <a:ext uri="{63B3BB69-23CF-44E3-9099-C40C66FF867C}">
                  <a14:compatExt spid="_x0000_s56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 le nom de la Filiale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231321</xdr:rowOff>
    </xdr:from>
    <xdr:to>
      <xdr:col>10</xdr:col>
      <xdr:colOff>333376</xdr:colOff>
      <xdr:row>17</xdr:row>
      <xdr:rowOff>86178</xdr:rowOff>
    </xdr:to>
    <xdr:grpSp>
      <xdr:nvGrpSpPr>
        <xdr:cNvPr id="99" name="Groupe 98"/>
        <xdr:cNvGrpSpPr/>
      </xdr:nvGrpSpPr>
      <xdr:grpSpPr>
        <a:xfrm>
          <a:off x="0" y="231321"/>
          <a:ext cx="7939769" cy="5787571"/>
          <a:chOff x="206374" y="26828751"/>
          <a:chExt cx="7937501" cy="4667250"/>
        </a:xfrm>
      </xdr:grpSpPr>
      <xdr:graphicFrame macro="">
        <xdr:nvGraphicFramePr>
          <xdr:cNvPr id="100" name="Graphique 99"/>
          <xdr:cNvGraphicFramePr>
            <a:graphicFrameLocks/>
          </xdr:cNvGraphicFramePr>
        </xdr:nvGraphicFramePr>
        <xdr:xfrm>
          <a:off x="254000" y="27098625"/>
          <a:ext cx="7842250" cy="43021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">
        <xdr:nvSpPr>
          <xdr:cNvPr id="102" name="Rectangle à coins arrondis 101"/>
          <xdr:cNvSpPr/>
        </xdr:nvSpPr>
        <xdr:spPr>
          <a:xfrm>
            <a:off x="206374" y="26828751"/>
            <a:ext cx="7937501" cy="4667250"/>
          </a:xfrm>
          <a:prstGeom prst="round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id="2" name="Tableau2" displayName="Tableau2" ref="A16:AA142" totalsRowShown="0" headerRowDxfId="81" dataDxfId="59">
  <autoFilter ref="A16:AA142"/>
  <tableColumns count="27">
    <tableColumn id="1" name="DATE déclaration" dataDxfId="80"/>
    <tableColumn id="2" name="Jour " dataDxfId="79"/>
    <tableColumn id="3" name="Heure" dataDxfId="78"/>
    <tableColumn id="4" name="Nom" dataDxfId="77"/>
    <tableColumn id="5" name="Prénom" dataDxfId="55"/>
    <tableColumn id="6" name="Tranche d'âge" dataDxfId="53"/>
    <tableColumn id="7" name="Type d'accident" dataDxfId="54"/>
    <tableColumn id="8" name="Poste" dataDxfId="76"/>
    <tableColumn id="9" name="Contrat" dataDxfId="75"/>
    <tableColumn id="10" name="Lieu" dataDxfId="74"/>
    <tableColumn id="11" name="Nature des lésions" dataDxfId="73"/>
    <tableColumn id="12" name="Siège des lésions" dataDxfId="72"/>
    <tableColumn id="13" name="Elément matériel" dataDxfId="71"/>
    <tableColumn id="14" name="Arrêt de travail" dataDxfId="70"/>
    <tableColumn id="15" name="date de début" dataDxfId="69"/>
    <tableColumn id="16" name="date de fin" dataDxfId="68"/>
    <tableColumn id="17" name="Nombre de jours d'arrêt" dataDxfId="58">
      <calculatedColumnFormula>IF(O17="","",P17-O17)</calculatedColumnFormula>
    </tableColumn>
    <tableColumn id="27" name="Nombre de semaine" dataDxfId="56">
      <calculatedColumnFormula>IF(Tableau2[[#This Row],[date de début]]="","",INT((Tableau2[[#This Row],[date de fin]]-Tableau2[[#This Row],[date de début]])/7))</calculatedColumnFormula>
    </tableColumn>
    <tableColumn id="18" name="Date de reprise du travail" dataDxfId="57"/>
    <tableColumn id="19" name="Nombre de jours perdus" dataDxfId="67"/>
    <tableColumn id="20" name="Analyse de l'AT" dataDxfId="66"/>
    <tableColumn id="21" name="Date d'obtention/envoi du certificat AT initial " dataDxfId="65"/>
    <tableColumn id="22" name="Date de déclaration accident à la CPAM " dataDxfId="64"/>
    <tableColumn id="23" name="Date de reconnaissance de l'AT  par la CPAM" dataDxfId="63"/>
    <tableColumn id="24" name=" Lettre de réserve " dataDxfId="62"/>
    <tableColumn id="25" name="Contestation" dataDxfId="61"/>
    <tableColumn id="26" name="Circonstances" dataDxfId="6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theme="1" tint="0.499984740745262"/>
    <pageSetUpPr fitToPage="1"/>
  </sheetPr>
  <dimension ref="A1:AH142"/>
  <sheetViews>
    <sheetView zoomScale="90" zoomScaleNormal="90" workbookViewId="0">
      <selection activeCell="F8" sqref="F8"/>
    </sheetView>
  </sheetViews>
  <sheetFormatPr baseColWidth="10" defaultRowHeight="15" x14ac:dyDescent="0.25"/>
  <cols>
    <col min="1" max="3" width="13" style="14" customWidth="1"/>
    <col min="4" max="4" width="14.5703125" style="14" customWidth="1"/>
    <col min="5" max="5" width="15.7109375" style="14" customWidth="1"/>
    <col min="6" max="6" width="20.7109375" style="14" customWidth="1"/>
    <col min="7" max="7" width="17" style="14" customWidth="1"/>
    <col min="8" max="8" width="14.28515625" style="14" customWidth="1"/>
    <col min="9" max="9" width="13" style="14" customWidth="1"/>
    <col min="10" max="10" width="14.42578125" style="14" customWidth="1"/>
    <col min="11" max="11" width="15" style="14" customWidth="1"/>
    <col min="12" max="12" width="17.42578125" style="14" customWidth="1"/>
    <col min="13" max="13" width="25.85546875" style="14" customWidth="1"/>
    <col min="14" max="14" width="14.42578125" style="14" customWidth="1"/>
    <col min="15" max="15" width="15.7109375" style="14" customWidth="1"/>
    <col min="16" max="17" width="15.28515625" style="14" customWidth="1"/>
    <col min="18" max="18" width="15.28515625" style="191" customWidth="1"/>
    <col min="19" max="20" width="15.28515625" style="14" customWidth="1"/>
    <col min="21" max="21" width="24.140625" style="14" customWidth="1"/>
    <col min="22" max="22" width="20.5703125" style="14" customWidth="1"/>
    <col min="23" max="23" width="18.7109375" style="14" customWidth="1"/>
    <col min="24" max="24" width="17.85546875" style="14" customWidth="1"/>
    <col min="25" max="25" width="14" style="13" customWidth="1"/>
    <col min="26" max="26" width="17.140625" style="19" customWidth="1"/>
    <col min="27" max="27" width="41.140625" style="19" customWidth="1"/>
    <col min="28" max="32" width="11.42578125" style="19"/>
    <col min="33" max="16384" width="11.42578125" style="14"/>
  </cols>
  <sheetData>
    <row r="1" spans="1:34" ht="28.5" customHeight="1" x14ac:dyDescent="0.25">
      <c r="A1" s="163"/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  <c r="Y1" s="163"/>
      <c r="Z1" s="163"/>
      <c r="AA1" s="163"/>
      <c r="AB1" s="48"/>
      <c r="AC1" s="48"/>
      <c r="AD1" s="48"/>
    </row>
    <row r="2" spans="1:34" ht="18.75" customHeight="1" thickBot="1" x14ac:dyDescent="0.3">
      <c r="A2" s="165" t="s">
        <v>190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  <c r="AA2" s="165"/>
    </row>
    <row r="3" spans="1:34" ht="46.5" customHeight="1" thickBot="1" x14ac:dyDescent="0.3">
      <c r="A3" s="15"/>
      <c r="B3" s="15"/>
      <c r="C3" s="15"/>
      <c r="D3" s="15"/>
      <c r="E3" s="15"/>
      <c r="F3" s="59"/>
      <c r="G3" s="15"/>
      <c r="H3" s="151" t="s">
        <v>16</v>
      </c>
      <c r="I3" s="152"/>
      <c r="J3" s="15"/>
      <c r="K3" s="15"/>
      <c r="L3" s="15"/>
      <c r="M3" s="59" t="s">
        <v>177</v>
      </c>
      <c r="N3" s="149" t="s">
        <v>17</v>
      </c>
      <c r="O3" s="150"/>
      <c r="P3" s="15"/>
      <c r="Q3" s="15"/>
      <c r="R3" s="15"/>
      <c r="S3" s="15"/>
      <c r="T3" s="15"/>
      <c r="U3" s="15"/>
      <c r="V3" s="15"/>
      <c r="W3" s="15"/>
      <c r="X3" s="15"/>
      <c r="Y3" s="38"/>
      <c r="Z3" s="15"/>
      <c r="AA3" s="15"/>
    </row>
    <row r="4" spans="1:34" x14ac:dyDescent="0.2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11">
        <v>2016</v>
      </c>
      <c r="R4" s="111"/>
      <c r="S4" s="111">
        <v>2017</v>
      </c>
      <c r="T4" s="111">
        <v>2018</v>
      </c>
      <c r="U4" s="111">
        <v>2019</v>
      </c>
      <c r="V4" s="111">
        <v>2020</v>
      </c>
      <c r="W4" s="111">
        <v>2021</v>
      </c>
      <c r="X4" s="111">
        <v>2022</v>
      </c>
      <c r="Y4" s="38"/>
      <c r="Z4" s="15"/>
      <c r="AA4" s="15"/>
    </row>
    <row r="5" spans="1:34" ht="23.25" customHeight="1" x14ac:dyDescent="0.25">
      <c r="A5" s="15"/>
      <c r="B5" s="15"/>
      <c r="C5" s="15"/>
      <c r="D5" s="15"/>
      <c r="E5" s="15"/>
      <c r="F5" s="15"/>
      <c r="G5" s="15"/>
      <c r="H5" s="15"/>
      <c r="I5" s="56" t="s">
        <v>183</v>
      </c>
      <c r="J5" s="56" t="s">
        <v>184</v>
      </c>
      <c r="K5" s="56" t="s">
        <v>185</v>
      </c>
      <c r="L5" s="56" t="s">
        <v>167</v>
      </c>
      <c r="M5" s="56" t="s">
        <v>168</v>
      </c>
      <c r="N5" s="15"/>
      <c r="O5" s="168"/>
      <c r="P5" s="55" t="s">
        <v>175</v>
      </c>
      <c r="Q5" s="54"/>
      <c r="R5" s="54"/>
      <c r="S5" s="54"/>
      <c r="T5" s="54"/>
      <c r="U5" s="54" t="s">
        <v>189</v>
      </c>
      <c r="V5" s="54" t="s">
        <v>189</v>
      </c>
      <c r="W5" s="54">
        <v>3.1E-2</v>
      </c>
      <c r="X5" s="54">
        <v>3.2000000000000001E-2</v>
      </c>
      <c r="Y5" s="38"/>
      <c r="Z5" s="15"/>
      <c r="AA5" s="15"/>
    </row>
    <row r="6" spans="1:34" ht="22.5" x14ac:dyDescent="0.25">
      <c r="A6" s="15"/>
      <c r="B6" s="15"/>
      <c r="C6" s="166" t="s">
        <v>186</v>
      </c>
      <c r="D6" s="166"/>
      <c r="E6" s="167"/>
      <c r="F6" s="79">
        <f ca="1">COUNTIFS(INDIRECT(CONCATENATE("$G$18:$G$",MATCH(9^9,A:A,1))),"Accident de travail",INDIRECT(CONCATENATE("$H$18:$H$",MATCH(9^9,A:A,1))),"&lt;&gt;Sous-traitant",INDIRECT(CONCATENATE("$N$18:$N$",MATCH(9^9,A:A,1))),"&lt;&gt;Rechute")</f>
        <v>1</v>
      </c>
      <c r="G6" s="15"/>
      <c r="H6" s="109" t="s">
        <v>76</v>
      </c>
      <c r="I6" s="106"/>
      <c r="J6" s="107">
        <f t="shared" ref="J6:J11" ca="1" si="0">COUNTIFS(INDIRECT(CONCATENATE("$G$18:$G$",MATCH(9^9,A:A,1))),"Accident de travail",INDIRECT(CONCATENATE("$H$18:$H$",MATCH(9^9,A:A,1))),$H6,INDIRECT(CONCATENATE("$N$18:$N$",MATCH(9^9,A:A,1))),"&lt;&gt;Rechute")</f>
        <v>0</v>
      </c>
      <c r="K6" s="107">
        <f t="shared" ref="K6:K11" ca="1" si="1">SUMIFS(INDIRECT(CONCATENATE("$Q$18:$Q$",MATCH(9^9,A:A,1))),INDIRECT(CONCATENATE("$G$18:$G$",MATCH(9^9,A:A,1))),"Accident de travail",INDIRECT(CONCATENATE("$H$18:$H$",MATCH(9^9,A:A,1))),$H6)</f>
        <v>0</v>
      </c>
      <c r="L6" s="108" t="str">
        <f>IF(OR(I6="",I6=0),"",J6*1000000/I6)</f>
        <v/>
      </c>
      <c r="M6" s="108" t="str">
        <f>IF(OR(I6="",I6=0),"",K6*1000/I6)</f>
        <v/>
      </c>
      <c r="N6" s="16"/>
      <c r="O6" s="168"/>
      <c r="P6" s="55" t="s">
        <v>176</v>
      </c>
      <c r="Q6" s="54"/>
      <c r="R6" s="54"/>
      <c r="S6" s="54"/>
      <c r="T6" s="54"/>
      <c r="U6" s="53" t="s">
        <v>189</v>
      </c>
      <c r="V6" s="53" t="s">
        <v>189</v>
      </c>
      <c r="W6" s="53" t="s">
        <v>189</v>
      </c>
      <c r="X6" s="53"/>
      <c r="Y6" s="38"/>
      <c r="Z6" s="15"/>
      <c r="AA6" s="15"/>
    </row>
    <row r="7" spans="1:34" ht="20.25" customHeight="1" x14ac:dyDescent="0.25">
      <c r="A7" s="15"/>
      <c r="B7" s="15"/>
      <c r="C7" s="166" t="s">
        <v>187</v>
      </c>
      <c r="D7" s="166"/>
      <c r="E7" s="167"/>
      <c r="F7" s="80">
        <f ca="1">SUMIFS(INDIRECT(CONCATENATE("$Q$18:$Q$",MATCH(9^9,A:A,1))),INDIRECT(CONCATENATE("$G$18:$G$",MATCH(9^9,A:A,1))),"Accident de travail",INDIRECT(CONCATENATE("$H$18:$H$",MATCH(9^9,A:A,1))),"&lt;&gt;Sous-traitant")</f>
        <v>3</v>
      </c>
      <c r="G7" s="15"/>
      <c r="H7" s="81" t="s">
        <v>75</v>
      </c>
      <c r="I7" s="82"/>
      <c r="J7" s="83">
        <f t="shared" ca="1" si="0"/>
        <v>1</v>
      </c>
      <c r="K7" s="83">
        <f t="shared" ca="1" si="1"/>
        <v>3</v>
      </c>
      <c r="L7" s="84" t="str">
        <f t="shared" ref="L7:L12" si="2">IF(OR(I7="",I7=0),"",J7*1000000/I7)</f>
        <v/>
      </c>
      <c r="M7" s="84" t="str">
        <f t="shared" ref="M7:M12" si="3">IF(OR(I7="",I7=0),"",K7*1000/I7)</f>
        <v/>
      </c>
      <c r="N7" s="16"/>
      <c r="O7" s="15"/>
      <c r="P7" s="15"/>
      <c r="Q7" s="15"/>
      <c r="R7" s="15"/>
      <c r="S7" s="15"/>
      <c r="T7" s="15"/>
      <c r="U7" s="15"/>
      <c r="V7" s="15"/>
      <c r="W7" s="15"/>
      <c r="X7" s="15"/>
      <c r="Y7" s="38"/>
      <c r="Z7" s="15"/>
      <c r="AA7" s="15"/>
    </row>
    <row r="8" spans="1:34" ht="14.25" customHeight="1" x14ac:dyDescent="0.25">
      <c r="A8" s="38"/>
      <c r="B8" s="38"/>
      <c r="C8" s="38"/>
      <c r="D8" s="164" t="s">
        <v>200</v>
      </c>
      <c r="E8" s="164"/>
      <c r="F8" s="80">
        <v>70</v>
      </c>
      <c r="G8" s="15"/>
      <c r="H8" s="110" t="s">
        <v>77</v>
      </c>
      <c r="I8" s="97"/>
      <c r="J8" s="98">
        <f t="shared" ca="1" si="0"/>
        <v>0</v>
      </c>
      <c r="K8" s="98">
        <f t="shared" ca="1" si="1"/>
        <v>0</v>
      </c>
      <c r="L8" s="99" t="str">
        <f t="shared" si="2"/>
        <v/>
      </c>
      <c r="M8" s="99" t="str">
        <f t="shared" si="3"/>
        <v/>
      </c>
      <c r="N8" s="16"/>
      <c r="O8" s="15"/>
      <c r="P8" s="15"/>
      <c r="Q8" s="15"/>
      <c r="R8" s="15"/>
      <c r="S8" s="15"/>
      <c r="T8" s="15"/>
      <c r="U8" s="15"/>
      <c r="V8" s="15"/>
      <c r="W8" s="15"/>
      <c r="X8" s="15"/>
      <c r="Y8" s="38"/>
      <c r="Z8" s="15"/>
      <c r="AA8" s="15"/>
    </row>
    <row r="9" spans="1:34" ht="14.25" customHeight="1" x14ac:dyDescent="0.25">
      <c r="A9" s="38"/>
      <c r="B9" s="38"/>
      <c r="C9" s="38"/>
      <c r="D9" s="15"/>
      <c r="E9" s="15"/>
      <c r="F9" s="15"/>
      <c r="G9" s="15"/>
      <c r="H9" s="103" t="s">
        <v>74</v>
      </c>
      <c r="I9" s="100"/>
      <c r="J9" s="101">
        <f t="shared" ca="1" si="0"/>
        <v>0</v>
      </c>
      <c r="K9" s="101">
        <f t="shared" ca="1" si="1"/>
        <v>0</v>
      </c>
      <c r="L9" s="102" t="str">
        <f t="shared" si="2"/>
        <v/>
      </c>
      <c r="M9" s="102" t="str">
        <f t="shared" si="3"/>
        <v/>
      </c>
      <c r="N9" s="16"/>
      <c r="O9" s="15"/>
      <c r="P9" s="15"/>
      <c r="Q9" s="15"/>
      <c r="R9" s="15"/>
      <c r="S9" s="15"/>
      <c r="T9" s="15"/>
      <c r="U9" s="15"/>
      <c r="V9" s="15"/>
      <c r="W9" s="15"/>
      <c r="X9" s="15"/>
      <c r="Y9" s="38"/>
      <c r="Z9" s="15"/>
      <c r="AA9" s="15"/>
    </row>
    <row r="10" spans="1:34" ht="14.25" customHeight="1" x14ac:dyDescent="0.25">
      <c r="A10" s="38"/>
      <c r="B10" s="38"/>
      <c r="C10" s="38"/>
      <c r="D10" s="15"/>
      <c r="E10" s="15"/>
      <c r="F10" s="15"/>
      <c r="G10" s="15"/>
      <c r="H10" s="104" t="s">
        <v>73</v>
      </c>
      <c r="I10" s="91"/>
      <c r="J10" s="92">
        <f t="shared" ca="1" si="0"/>
        <v>0</v>
      </c>
      <c r="K10" s="92">
        <f t="shared" ca="1" si="1"/>
        <v>0</v>
      </c>
      <c r="L10" s="93" t="str">
        <f t="shared" si="2"/>
        <v/>
      </c>
      <c r="M10" s="93" t="str">
        <f t="shared" si="3"/>
        <v/>
      </c>
      <c r="N10" s="16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38"/>
      <c r="Z10" s="15"/>
      <c r="AA10" s="15"/>
    </row>
    <row r="11" spans="1:34" ht="26.25" customHeight="1" x14ac:dyDescent="0.25">
      <c r="A11" s="38"/>
      <c r="B11" s="38"/>
      <c r="C11" s="38"/>
      <c r="D11" s="15"/>
      <c r="E11" s="15"/>
      <c r="F11" s="15"/>
      <c r="G11" s="15"/>
      <c r="H11" s="105" t="s">
        <v>78</v>
      </c>
      <c r="I11" s="94"/>
      <c r="J11" s="95">
        <f t="shared" ca="1" si="0"/>
        <v>0</v>
      </c>
      <c r="K11" s="95">
        <f t="shared" ca="1" si="1"/>
        <v>0</v>
      </c>
      <c r="L11" s="96" t="str">
        <f t="shared" si="2"/>
        <v/>
      </c>
      <c r="M11" s="96" t="str">
        <f t="shared" si="3"/>
        <v/>
      </c>
      <c r="N11" s="16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38"/>
      <c r="Z11" s="15"/>
      <c r="AA11" s="15"/>
    </row>
    <row r="12" spans="1:34" ht="14.25" customHeight="1" x14ac:dyDescent="0.25">
      <c r="A12" s="38"/>
      <c r="B12" s="38"/>
      <c r="C12" s="38"/>
      <c r="D12" s="15"/>
      <c r="E12" s="15"/>
      <c r="F12" s="15"/>
      <c r="G12" s="15"/>
      <c r="H12" s="85" t="s">
        <v>169</v>
      </c>
      <c r="I12" s="86">
        <f>SUM(I6:I11)</f>
        <v>0</v>
      </c>
      <c r="J12" s="86">
        <f ca="1">SUM(J6:J10)</f>
        <v>1</v>
      </c>
      <c r="K12" s="86">
        <f ca="1">SUM(K6:K11)</f>
        <v>3</v>
      </c>
      <c r="L12" s="88" t="str">
        <f t="shared" si="2"/>
        <v/>
      </c>
      <c r="M12" s="87" t="str">
        <f t="shared" si="3"/>
        <v/>
      </c>
      <c r="N12" s="16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38"/>
      <c r="Z12" s="15"/>
      <c r="AA12" s="15"/>
    </row>
    <row r="13" spans="1:34" x14ac:dyDescent="0.25">
      <c r="A13" s="15"/>
      <c r="B13" s="15"/>
      <c r="C13" s="15"/>
      <c r="D13" s="15"/>
      <c r="E13" s="15"/>
      <c r="F13" s="15"/>
      <c r="G13" s="15"/>
      <c r="H13" s="90"/>
      <c r="I13" s="89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38"/>
      <c r="Z13" s="15"/>
      <c r="AA13" s="15"/>
    </row>
    <row r="14" spans="1:34" s="17" customFormat="1" ht="8.25" customHeight="1" thickBot="1" x14ac:dyDescent="0.3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57"/>
      <c r="Z14" s="19"/>
      <c r="AA14" s="19"/>
      <c r="AB14" s="19"/>
      <c r="AC14" s="19"/>
      <c r="AD14" s="19"/>
      <c r="AE14" s="19"/>
      <c r="AF14" s="19"/>
    </row>
    <row r="15" spans="1:34" ht="27" customHeight="1" thickTop="1" thickBot="1" x14ac:dyDescent="0.3">
      <c r="A15" s="160"/>
      <c r="B15" s="155"/>
      <c r="C15" s="155"/>
      <c r="D15" s="155"/>
      <c r="E15" s="155"/>
      <c r="F15" s="155"/>
      <c r="G15" s="155"/>
      <c r="H15" s="155"/>
      <c r="I15" s="155"/>
      <c r="J15" s="155"/>
      <c r="K15" s="155"/>
      <c r="L15" s="155"/>
      <c r="M15" s="155"/>
      <c r="N15" s="155"/>
      <c r="O15" s="161" t="s">
        <v>172</v>
      </c>
      <c r="P15" s="179"/>
      <c r="Q15" s="162"/>
      <c r="R15" s="154"/>
      <c r="S15" s="155"/>
      <c r="T15" s="155"/>
      <c r="U15" s="156"/>
      <c r="V15" s="157"/>
      <c r="W15" s="158"/>
      <c r="X15" s="158"/>
      <c r="Y15" s="156"/>
      <c r="Z15" s="159"/>
      <c r="AA15" s="159"/>
      <c r="AG15" s="19"/>
      <c r="AH15" s="19"/>
    </row>
    <row r="16" spans="1:34" s="140" customFormat="1" ht="51.75" thickTop="1" x14ac:dyDescent="0.25">
      <c r="A16" s="170" t="s">
        <v>197</v>
      </c>
      <c r="B16" s="169" t="s">
        <v>72</v>
      </c>
      <c r="C16" s="169" t="s">
        <v>26</v>
      </c>
      <c r="D16" s="169" t="s">
        <v>174</v>
      </c>
      <c r="E16" s="169" t="s">
        <v>173</v>
      </c>
      <c r="F16" s="195" t="s">
        <v>208</v>
      </c>
      <c r="G16" s="169" t="s">
        <v>150</v>
      </c>
      <c r="H16" s="169" t="s">
        <v>8</v>
      </c>
      <c r="I16" s="169" t="s">
        <v>7</v>
      </c>
      <c r="J16" s="169" t="s">
        <v>0</v>
      </c>
      <c r="K16" s="171" t="s">
        <v>9</v>
      </c>
      <c r="L16" s="169" t="s">
        <v>10</v>
      </c>
      <c r="M16" s="169" t="s">
        <v>4</v>
      </c>
      <c r="N16" s="169" t="s">
        <v>11</v>
      </c>
      <c r="O16" s="153" t="s">
        <v>5</v>
      </c>
      <c r="P16" s="153" t="s">
        <v>6</v>
      </c>
      <c r="Q16" s="169" t="s">
        <v>13</v>
      </c>
      <c r="R16" s="169" t="s">
        <v>209</v>
      </c>
      <c r="S16" s="169" t="s">
        <v>201</v>
      </c>
      <c r="T16" s="169" t="s">
        <v>202</v>
      </c>
      <c r="U16" s="172" t="s">
        <v>188</v>
      </c>
      <c r="V16" s="173" t="s">
        <v>156</v>
      </c>
      <c r="W16" s="174" t="s">
        <v>155</v>
      </c>
      <c r="X16" s="174" t="s">
        <v>182</v>
      </c>
      <c r="Y16" s="172" t="s">
        <v>153</v>
      </c>
      <c r="Z16" s="175" t="s">
        <v>205</v>
      </c>
      <c r="AA16" s="175" t="s">
        <v>204</v>
      </c>
      <c r="AB16" s="20"/>
      <c r="AC16" s="20"/>
      <c r="AD16" s="20"/>
      <c r="AE16" s="20"/>
      <c r="AF16" s="20"/>
      <c r="AG16" s="20"/>
      <c r="AH16" s="20"/>
    </row>
    <row r="17" spans="1:34" ht="24.75" customHeight="1" x14ac:dyDescent="0.25">
      <c r="A17" s="50">
        <v>42370</v>
      </c>
      <c r="B17" s="180" t="str">
        <f t="shared" ref="B17:B80" si="4">IF(A17="","",TEXT(A17,"jjjj"))</f>
        <v>vendredi</v>
      </c>
      <c r="C17" s="51" t="s">
        <v>52</v>
      </c>
      <c r="D17" s="51" t="s">
        <v>191</v>
      </c>
      <c r="E17" s="51" t="s">
        <v>192</v>
      </c>
      <c r="F17" s="188" t="s">
        <v>211</v>
      </c>
      <c r="G17" s="51" t="s">
        <v>151</v>
      </c>
      <c r="H17" s="51" t="s">
        <v>75</v>
      </c>
      <c r="I17" s="51" t="s">
        <v>2</v>
      </c>
      <c r="J17" s="51" t="s">
        <v>86</v>
      </c>
      <c r="K17" s="51" t="s">
        <v>94</v>
      </c>
      <c r="L17" s="51" t="s">
        <v>114</v>
      </c>
      <c r="M17" s="51" t="s">
        <v>124</v>
      </c>
      <c r="N17" s="51" t="s">
        <v>145</v>
      </c>
      <c r="O17" s="181">
        <v>42610</v>
      </c>
      <c r="P17" s="181">
        <v>42613</v>
      </c>
      <c r="Q17" s="182">
        <f>IF(O17="","",P17-O17)</f>
        <v>3</v>
      </c>
      <c r="R17" s="194">
        <f>IF(Tableau2[[#This Row],[date de début]]="","",INT((Tableau2[[#This Row],[date de fin]]-Tableau2[[#This Row],[date de début]])/7))</f>
        <v>0</v>
      </c>
      <c r="S17" s="183">
        <v>42614</v>
      </c>
      <c r="T17" s="182">
        <f>IF(S17="","",(S17)-(A17+1))</f>
        <v>243</v>
      </c>
      <c r="U17" s="184" t="s">
        <v>180</v>
      </c>
      <c r="V17" s="183"/>
      <c r="W17" s="183"/>
      <c r="X17" s="183"/>
      <c r="Y17" s="185"/>
      <c r="Z17" s="186"/>
      <c r="AA17" s="176"/>
      <c r="AB17" s="142"/>
      <c r="AG17" s="19"/>
      <c r="AH17" s="19"/>
    </row>
    <row r="18" spans="1:34" x14ac:dyDescent="0.25">
      <c r="A18" s="187"/>
      <c r="B18" s="187" t="str">
        <f t="shared" si="4"/>
        <v/>
      </c>
      <c r="C18" s="187"/>
      <c r="D18" s="187"/>
      <c r="E18" s="187"/>
      <c r="F18" s="188"/>
      <c r="G18" s="187"/>
      <c r="H18" s="187"/>
      <c r="I18" s="187"/>
      <c r="J18" s="187"/>
      <c r="K18" s="187"/>
      <c r="L18" s="187"/>
      <c r="M18" s="187"/>
      <c r="N18" s="187"/>
      <c r="O18" s="190"/>
      <c r="P18" s="190"/>
      <c r="Q18" s="182" t="str">
        <f t="shared" ref="Q18:Q23" si="5">IF(O18="","",P18-O18)</f>
        <v/>
      </c>
      <c r="R18" s="194" t="str">
        <f>IF(Tableau2[[#This Row],[date de début]]="","",INT((Tableau2[[#This Row],[date de fin]]-Tableau2[[#This Row],[date de début]])/7))</f>
        <v/>
      </c>
      <c r="S18" s="187"/>
      <c r="T18" s="182" t="str">
        <f t="shared" ref="T18:T81" si="6">IF(S18="","",(S18)-(A18+1))</f>
        <v/>
      </c>
      <c r="U18" s="187"/>
      <c r="V18" s="187"/>
      <c r="W18" s="187"/>
      <c r="X18" s="187"/>
      <c r="Y18" s="187"/>
      <c r="Z18" s="187"/>
      <c r="AA18" s="177"/>
      <c r="AB18" s="69"/>
      <c r="AG18" s="19"/>
      <c r="AH18" s="19"/>
    </row>
    <row r="19" spans="1:34" ht="24" customHeight="1" x14ac:dyDescent="0.25">
      <c r="A19" s="187"/>
      <c r="B19" s="187" t="str">
        <f t="shared" si="4"/>
        <v/>
      </c>
      <c r="C19" s="187"/>
      <c r="D19" s="187"/>
      <c r="E19" s="187"/>
      <c r="F19" s="188"/>
      <c r="G19" s="187"/>
      <c r="H19" s="187"/>
      <c r="I19" s="187"/>
      <c r="J19" s="187"/>
      <c r="K19" s="187"/>
      <c r="L19" s="187"/>
      <c r="M19" s="187"/>
      <c r="N19" s="187"/>
      <c r="O19" s="187"/>
      <c r="P19" s="187"/>
      <c r="Q19" s="182" t="str">
        <f t="shared" si="5"/>
        <v/>
      </c>
      <c r="R19" s="194" t="str">
        <f>IF(Tableau2[[#This Row],[date de début]]="","",INT((Tableau2[[#This Row],[date de fin]]-Tableau2[[#This Row],[date de début]])/7))</f>
        <v/>
      </c>
      <c r="S19" s="187"/>
      <c r="T19" s="182" t="str">
        <f t="shared" si="6"/>
        <v/>
      </c>
      <c r="U19" s="187"/>
      <c r="V19" s="187"/>
      <c r="W19" s="187"/>
      <c r="X19" s="187"/>
      <c r="Y19" s="187"/>
      <c r="Z19" s="187"/>
      <c r="AA19" s="177"/>
      <c r="AB19" s="69"/>
      <c r="AG19" s="19"/>
      <c r="AH19" s="19"/>
    </row>
    <row r="20" spans="1:34" x14ac:dyDescent="0.25">
      <c r="A20" s="187"/>
      <c r="B20" s="187" t="str">
        <f t="shared" si="4"/>
        <v/>
      </c>
      <c r="C20" s="187"/>
      <c r="D20" s="187"/>
      <c r="E20" s="187"/>
      <c r="F20" s="188"/>
      <c r="G20" s="187"/>
      <c r="H20" s="187"/>
      <c r="I20" s="187"/>
      <c r="J20" s="187"/>
      <c r="K20" s="187"/>
      <c r="L20" s="187"/>
      <c r="M20" s="187"/>
      <c r="N20" s="187"/>
      <c r="O20" s="187"/>
      <c r="P20" s="187"/>
      <c r="Q20" s="182" t="str">
        <f t="shared" si="5"/>
        <v/>
      </c>
      <c r="R20" s="194" t="str">
        <f>IF(Tableau2[[#This Row],[date de début]]="","",INT((Tableau2[[#This Row],[date de fin]]-Tableau2[[#This Row],[date de début]])/7))</f>
        <v/>
      </c>
      <c r="S20" s="187"/>
      <c r="T20" s="182" t="str">
        <f t="shared" si="6"/>
        <v/>
      </c>
      <c r="U20" s="187"/>
      <c r="V20" s="187"/>
      <c r="W20" s="187"/>
      <c r="X20" s="187"/>
      <c r="Y20" s="187"/>
      <c r="Z20" s="187"/>
      <c r="AA20" s="177"/>
      <c r="AB20" s="141"/>
      <c r="AG20" s="19"/>
      <c r="AH20" s="19"/>
    </row>
    <row r="21" spans="1:34" x14ac:dyDescent="0.25">
      <c r="A21" s="187"/>
      <c r="B21" s="187" t="str">
        <f t="shared" si="4"/>
        <v/>
      </c>
      <c r="C21" s="187"/>
      <c r="D21" s="187"/>
      <c r="E21" s="187"/>
      <c r="F21" s="188"/>
      <c r="G21" s="187"/>
      <c r="H21" s="187"/>
      <c r="I21" s="187"/>
      <c r="J21" s="187"/>
      <c r="K21" s="187"/>
      <c r="L21" s="187"/>
      <c r="M21" s="187"/>
      <c r="N21" s="187"/>
      <c r="O21" s="187"/>
      <c r="P21" s="187"/>
      <c r="Q21" s="182" t="str">
        <f t="shared" si="5"/>
        <v/>
      </c>
      <c r="R21" s="194" t="str">
        <f>IF(Tableau2[[#This Row],[date de début]]="","",INT((Tableau2[[#This Row],[date de fin]]-Tableau2[[#This Row],[date de début]])/7))</f>
        <v/>
      </c>
      <c r="S21" s="187"/>
      <c r="T21" s="182" t="str">
        <f t="shared" si="6"/>
        <v/>
      </c>
      <c r="U21" s="187"/>
      <c r="V21" s="187"/>
      <c r="W21" s="187"/>
      <c r="X21" s="187"/>
      <c r="Y21" s="187"/>
      <c r="Z21" s="187"/>
      <c r="AA21" s="177"/>
      <c r="AB21" s="69"/>
      <c r="AG21" s="19"/>
      <c r="AH21" s="19"/>
    </row>
    <row r="22" spans="1:34" ht="15" customHeight="1" x14ac:dyDescent="0.25">
      <c r="A22" s="187"/>
      <c r="B22" s="187" t="str">
        <f t="shared" si="4"/>
        <v/>
      </c>
      <c r="C22" s="187"/>
      <c r="D22" s="187"/>
      <c r="E22" s="187"/>
      <c r="F22" s="188"/>
      <c r="G22" s="187"/>
      <c r="H22" s="187"/>
      <c r="I22" s="187"/>
      <c r="J22" s="187"/>
      <c r="K22" s="187"/>
      <c r="L22" s="187"/>
      <c r="M22" s="187"/>
      <c r="N22" s="187"/>
      <c r="O22" s="187"/>
      <c r="P22" s="187"/>
      <c r="Q22" s="182" t="str">
        <f t="shared" si="5"/>
        <v/>
      </c>
      <c r="R22" s="194" t="str">
        <f>IF(Tableau2[[#This Row],[date de début]]="","",INT((Tableau2[[#This Row],[date de fin]]-Tableau2[[#This Row],[date de début]])/7))</f>
        <v/>
      </c>
      <c r="S22" s="187"/>
      <c r="T22" s="182" t="str">
        <f t="shared" si="6"/>
        <v/>
      </c>
      <c r="U22" s="187"/>
      <c r="V22" s="187"/>
      <c r="W22" s="187"/>
      <c r="X22" s="187"/>
      <c r="Y22" s="187"/>
      <c r="Z22" s="187"/>
      <c r="AA22" s="177"/>
      <c r="AB22" s="69"/>
      <c r="AG22" s="19"/>
      <c r="AH22" s="19"/>
    </row>
    <row r="23" spans="1:34" ht="24" customHeight="1" x14ac:dyDescent="0.25">
      <c r="A23" s="187"/>
      <c r="B23" s="187" t="str">
        <f t="shared" si="4"/>
        <v/>
      </c>
      <c r="C23" s="187"/>
      <c r="D23" s="187"/>
      <c r="E23" s="187"/>
      <c r="F23" s="188"/>
      <c r="G23" s="187"/>
      <c r="H23" s="187"/>
      <c r="I23" s="187"/>
      <c r="J23" s="187"/>
      <c r="K23" s="187"/>
      <c r="L23" s="187"/>
      <c r="M23" s="187"/>
      <c r="N23" s="187"/>
      <c r="O23" s="187"/>
      <c r="P23" s="187"/>
      <c r="Q23" s="182" t="str">
        <f t="shared" si="5"/>
        <v/>
      </c>
      <c r="R23" s="194" t="str">
        <f>IF(Tableau2[[#This Row],[date de début]]="","",INT((Tableau2[[#This Row],[date de fin]]-Tableau2[[#This Row],[date de début]])/7))</f>
        <v/>
      </c>
      <c r="S23" s="187"/>
      <c r="T23" s="182" t="str">
        <f t="shared" si="6"/>
        <v/>
      </c>
      <c r="U23" s="187"/>
      <c r="V23" s="187"/>
      <c r="W23" s="187"/>
      <c r="X23" s="187"/>
      <c r="Y23" s="187"/>
      <c r="Z23" s="187"/>
      <c r="AA23" s="177"/>
      <c r="AB23" s="69"/>
      <c r="AG23" s="19"/>
      <c r="AH23" s="19"/>
    </row>
    <row r="24" spans="1:34" ht="24" customHeight="1" x14ac:dyDescent="0.25">
      <c r="A24" s="187"/>
      <c r="B24" s="187" t="str">
        <f t="shared" si="4"/>
        <v/>
      </c>
      <c r="C24" s="187"/>
      <c r="D24" s="187"/>
      <c r="E24" s="187"/>
      <c r="F24" s="188"/>
      <c r="G24" s="187"/>
      <c r="H24" s="187"/>
      <c r="I24" s="187"/>
      <c r="J24" s="187"/>
      <c r="K24" s="187"/>
      <c r="L24" s="187"/>
      <c r="M24" s="187"/>
      <c r="N24" s="187"/>
      <c r="O24" s="187"/>
      <c r="P24" s="187"/>
      <c r="Q24" s="182" t="str">
        <f>IF(O24="","",P24-O24)</f>
        <v/>
      </c>
      <c r="R24" s="194" t="str">
        <f>IF(Tableau2[[#This Row],[date de début]]="","",INT((Tableau2[[#This Row],[date de fin]]-Tableau2[[#This Row],[date de début]])/7))</f>
        <v/>
      </c>
      <c r="S24" s="187"/>
      <c r="T24" s="182" t="str">
        <f t="shared" si="6"/>
        <v/>
      </c>
      <c r="U24" s="187"/>
      <c r="V24" s="187"/>
      <c r="W24" s="187"/>
      <c r="X24" s="187"/>
      <c r="Y24" s="187"/>
      <c r="Z24" s="187"/>
      <c r="AA24" s="177"/>
      <c r="AB24" s="69"/>
      <c r="AG24" s="19"/>
      <c r="AH24" s="19"/>
    </row>
    <row r="25" spans="1:34" ht="15" customHeight="1" x14ac:dyDescent="0.25">
      <c r="A25" s="187"/>
      <c r="B25" s="187" t="str">
        <f t="shared" si="4"/>
        <v/>
      </c>
      <c r="C25" s="187"/>
      <c r="D25" s="187"/>
      <c r="E25" s="187"/>
      <c r="F25" s="188"/>
      <c r="G25" s="187"/>
      <c r="H25" s="187"/>
      <c r="I25" s="187"/>
      <c r="J25" s="187"/>
      <c r="K25" s="187"/>
      <c r="L25" s="187"/>
      <c r="M25" s="187"/>
      <c r="N25" s="187"/>
      <c r="O25" s="187" t="str">
        <f t="shared" ref="O25:O56" si="7">IF(N25-M25=0,"",N25-M25-1)</f>
        <v/>
      </c>
      <c r="P25" s="187"/>
      <c r="Q25" s="182" t="str">
        <f t="shared" ref="Q25:Q88" si="8">IF(O25="","",P25-O25)</f>
        <v/>
      </c>
      <c r="R25" s="194" t="str">
        <f>IF(Tableau2[[#This Row],[date de début]]="","",INT((Tableau2[[#This Row],[date de fin]]-Tableau2[[#This Row],[date de début]])/7))</f>
        <v/>
      </c>
      <c r="S25" s="187"/>
      <c r="T25" s="182" t="str">
        <f t="shared" si="6"/>
        <v/>
      </c>
      <c r="U25" s="187"/>
      <c r="V25" s="187"/>
      <c r="W25" s="187"/>
      <c r="X25" s="187"/>
      <c r="Y25" s="187"/>
      <c r="Z25" s="187"/>
      <c r="AA25" s="177"/>
    </row>
    <row r="26" spans="1:34" ht="15" customHeight="1" x14ac:dyDescent="0.25">
      <c r="A26" s="187"/>
      <c r="B26" s="187" t="str">
        <f t="shared" si="4"/>
        <v/>
      </c>
      <c r="C26" s="187"/>
      <c r="D26" s="187"/>
      <c r="E26" s="187"/>
      <c r="F26" s="188"/>
      <c r="G26" s="187"/>
      <c r="H26" s="187"/>
      <c r="I26" s="187"/>
      <c r="J26" s="187"/>
      <c r="K26" s="187"/>
      <c r="L26" s="187"/>
      <c r="M26" s="187"/>
      <c r="N26" s="187"/>
      <c r="O26" s="187" t="str">
        <f t="shared" si="7"/>
        <v/>
      </c>
      <c r="P26" s="187"/>
      <c r="Q26" s="182" t="str">
        <f t="shared" si="8"/>
        <v/>
      </c>
      <c r="R26" s="194" t="str">
        <f>IF(Tableau2[[#This Row],[date de début]]="","",INT((Tableau2[[#This Row],[date de fin]]-Tableau2[[#This Row],[date de début]])/7))</f>
        <v/>
      </c>
      <c r="S26" s="187"/>
      <c r="T26" s="182" t="str">
        <f t="shared" si="6"/>
        <v/>
      </c>
      <c r="U26" s="187"/>
      <c r="V26" s="187"/>
      <c r="W26" s="187"/>
      <c r="X26" s="187"/>
      <c r="Y26" s="187"/>
      <c r="Z26" s="187"/>
      <c r="AA26" s="177"/>
    </row>
    <row r="27" spans="1:34" ht="15" customHeight="1" x14ac:dyDescent="0.25">
      <c r="A27" s="187"/>
      <c r="B27" s="187" t="str">
        <f t="shared" si="4"/>
        <v/>
      </c>
      <c r="C27" s="187"/>
      <c r="D27" s="187"/>
      <c r="E27" s="187"/>
      <c r="F27" s="188"/>
      <c r="G27" s="187"/>
      <c r="H27" s="187"/>
      <c r="I27" s="187"/>
      <c r="J27" s="187"/>
      <c r="K27" s="187"/>
      <c r="L27" s="187"/>
      <c r="M27" s="187"/>
      <c r="N27" s="187"/>
      <c r="O27" s="187" t="str">
        <f t="shared" si="7"/>
        <v/>
      </c>
      <c r="P27" s="187"/>
      <c r="Q27" s="182" t="str">
        <f t="shared" si="8"/>
        <v/>
      </c>
      <c r="R27" s="194" t="str">
        <f>IF(Tableau2[[#This Row],[date de début]]="","",INT((Tableau2[[#This Row],[date de fin]]-Tableau2[[#This Row],[date de début]])/7))</f>
        <v/>
      </c>
      <c r="S27" s="187"/>
      <c r="T27" s="182" t="str">
        <f t="shared" si="6"/>
        <v/>
      </c>
      <c r="U27" s="187"/>
      <c r="V27" s="187"/>
      <c r="W27" s="187"/>
      <c r="X27" s="187"/>
      <c r="Y27" s="187"/>
      <c r="Z27" s="187"/>
      <c r="AA27" s="177"/>
    </row>
    <row r="28" spans="1:34" ht="15" customHeight="1" x14ac:dyDescent="0.25">
      <c r="A28" s="187"/>
      <c r="B28" s="187" t="str">
        <f t="shared" si="4"/>
        <v/>
      </c>
      <c r="C28" s="187"/>
      <c r="D28" s="187"/>
      <c r="E28" s="187"/>
      <c r="F28" s="188"/>
      <c r="G28" s="187"/>
      <c r="H28" s="187"/>
      <c r="I28" s="187"/>
      <c r="J28" s="187"/>
      <c r="K28" s="187"/>
      <c r="L28" s="187"/>
      <c r="M28" s="187"/>
      <c r="N28" s="187"/>
      <c r="O28" s="187" t="str">
        <f t="shared" si="7"/>
        <v/>
      </c>
      <c r="P28" s="187"/>
      <c r="Q28" s="182" t="str">
        <f t="shared" si="8"/>
        <v/>
      </c>
      <c r="R28" s="194" t="str">
        <f>IF(Tableau2[[#This Row],[date de début]]="","",INT((Tableau2[[#This Row],[date de fin]]-Tableau2[[#This Row],[date de début]])/7))</f>
        <v/>
      </c>
      <c r="S28" s="187"/>
      <c r="T28" s="182" t="str">
        <f t="shared" si="6"/>
        <v/>
      </c>
      <c r="U28" s="187"/>
      <c r="V28" s="187"/>
      <c r="W28" s="187"/>
      <c r="X28" s="187"/>
      <c r="Y28" s="187"/>
      <c r="Z28" s="187"/>
      <c r="AA28" s="177"/>
    </row>
    <row r="29" spans="1:34" ht="15" customHeight="1" x14ac:dyDescent="0.25">
      <c r="A29" s="187"/>
      <c r="B29" s="187" t="str">
        <f t="shared" si="4"/>
        <v/>
      </c>
      <c r="C29" s="187"/>
      <c r="D29" s="187"/>
      <c r="E29" s="187"/>
      <c r="F29" s="188"/>
      <c r="G29" s="187"/>
      <c r="H29" s="187"/>
      <c r="I29" s="187"/>
      <c r="J29" s="187"/>
      <c r="K29" s="187"/>
      <c r="L29" s="187"/>
      <c r="M29" s="187"/>
      <c r="N29" s="187"/>
      <c r="O29" s="187" t="str">
        <f t="shared" si="7"/>
        <v/>
      </c>
      <c r="P29" s="187"/>
      <c r="Q29" s="182" t="str">
        <f t="shared" si="8"/>
        <v/>
      </c>
      <c r="R29" s="194" t="str">
        <f>IF(Tableau2[[#This Row],[date de début]]="","",INT((Tableau2[[#This Row],[date de fin]]-Tableau2[[#This Row],[date de début]])/7))</f>
        <v/>
      </c>
      <c r="S29" s="187"/>
      <c r="T29" s="182" t="str">
        <f t="shared" si="6"/>
        <v/>
      </c>
      <c r="U29" s="187"/>
      <c r="V29" s="187"/>
      <c r="W29" s="187"/>
      <c r="X29" s="187"/>
      <c r="Y29" s="187"/>
      <c r="Z29" s="187"/>
      <c r="AA29" s="177"/>
    </row>
    <row r="30" spans="1:34" ht="15" customHeight="1" x14ac:dyDescent="0.25">
      <c r="A30" s="187"/>
      <c r="B30" s="187" t="str">
        <f t="shared" si="4"/>
        <v/>
      </c>
      <c r="C30" s="187"/>
      <c r="D30" s="187"/>
      <c r="E30" s="187"/>
      <c r="F30" s="188"/>
      <c r="G30" s="187"/>
      <c r="H30" s="187"/>
      <c r="I30" s="187"/>
      <c r="J30" s="187"/>
      <c r="K30" s="187"/>
      <c r="L30" s="187"/>
      <c r="M30" s="187"/>
      <c r="N30" s="187"/>
      <c r="O30" s="187" t="str">
        <f t="shared" si="7"/>
        <v/>
      </c>
      <c r="P30" s="187"/>
      <c r="Q30" s="182" t="str">
        <f t="shared" si="8"/>
        <v/>
      </c>
      <c r="R30" s="194" t="str">
        <f>IF(Tableau2[[#This Row],[date de début]]="","",INT((Tableau2[[#This Row],[date de fin]]-Tableau2[[#This Row],[date de début]])/7))</f>
        <v/>
      </c>
      <c r="S30" s="187"/>
      <c r="T30" s="182" t="str">
        <f t="shared" si="6"/>
        <v/>
      </c>
      <c r="U30" s="187"/>
      <c r="V30" s="187"/>
      <c r="W30" s="187"/>
      <c r="X30" s="187"/>
      <c r="Y30" s="187"/>
      <c r="Z30" s="187"/>
      <c r="AA30" s="177"/>
    </row>
    <row r="31" spans="1:34" ht="15" customHeight="1" x14ac:dyDescent="0.25">
      <c r="A31" s="187"/>
      <c r="B31" s="187" t="str">
        <f t="shared" si="4"/>
        <v/>
      </c>
      <c r="C31" s="187"/>
      <c r="D31" s="187"/>
      <c r="E31" s="187"/>
      <c r="F31" s="188"/>
      <c r="G31" s="187"/>
      <c r="H31" s="187"/>
      <c r="I31" s="187"/>
      <c r="J31" s="187"/>
      <c r="K31" s="187"/>
      <c r="L31" s="187"/>
      <c r="M31" s="187"/>
      <c r="N31" s="187"/>
      <c r="O31" s="187" t="str">
        <f t="shared" si="7"/>
        <v/>
      </c>
      <c r="P31" s="187"/>
      <c r="Q31" s="182" t="str">
        <f t="shared" si="8"/>
        <v/>
      </c>
      <c r="R31" s="194" t="str">
        <f>IF(Tableau2[[#This Row],[date de début]]="","",INT((Tableau2[[#This Row],[date de fin]]-Tableau2[[#This Row],[date de début]])/7))</f>
        <v/>
      </c>
      <c r="S31" s="187"/>
      <c r="T31" s="182" t="str">
        <f t="shared" si="6"/>
        <v/>
      </c>
      <c r="U31" s="187"/>
      <c r="V31" s="187"/>
      <c r="W31" s="187"/>
      <c r="X31" s="187"/>
      <c r="Y31" s="187"/>
      <c r="Z31" s="187"/>
      <c r="AA31" s="177"/>
    </row>
    <row r="32" spans="1:34" ht="15" customHeight="1" x14ac:dyDescent="0.25">
      <c r="A32" s="187"/>
      <c r="B32" s="187" t="str">
        <f t="shared" si="4"/>
        <v/>
      </c>
      <c r="C32" s="187"/>
      <c r="D32" s="187"/>
      <c r="E32" s="187"/>
      <c r="F32" s="188"/>
      <c r="G32" s="187"/>
      <c r="H32" s="187"/>
      <c r="I32" s="187"/>
      <c r="J32" s="187"/>
      <c r="K32" s="187"/>
      <c r="L32" s="187"/>
      <c r="M32" s="187"/>
      <c r="N32" s="187"/>
      <c r="O32" s="187" t="str">
        <f t="shared" si="7"/>
        <v/>
      </c>
      <c r="P32" s="187"/>
      <c r="Q32" s="182" t="str">
        <f t="shared" si="8"/>
        <v/>
      </c>
      <c r="R32" s="194" t="str">
        <f>IF(Tableau2[[#This Row],[date de début]]="","",INT((Tableau2[[#This Row],[date de fin]]-Tableau2[[#This Row],[date de début]])/7))</f>
        <v/>
      </c>
      <c r="S32" s="187"/>
      <c r="T32" s="182" t="str">
        <f t="shared" si="6"/>
        <v/>
      </c>
      <c r="U32" s="187"/>
      <c r="V32" s="187"/>
      <c r="W32" s="187"/>
      <c r="X32" s="187"/>
      <c r="Y32" s="187"/>
      <c r="Z32" s="187"/>
      <c r="AA32" s="177"/>
    </row>
    <row r="33" spans="1:27" ht="15" customHeight="1" x14ac:dyDescent="0.25">
      <c r="A33" s="187"/>
      <c r="B33" s="187" t="str">
        <f t="shared" si="4"/>
        <v/>
      </c>
      <c r="C33" s="187"/>
      <c r="D33" s="187"/>
      <c r="E33" s="187"/>
      <c r="F33" s="188"/>
      <c r="G33" s="187"/>
      <c r="H33" s="187"/>
      <c r="I33" s="187"/>
      <c r="J33" s="187"/>
      <c r="K33" s="187"/>
      <c r="L33" s="187"/>
      <c r="M33" s="187"/>
      <c r="N33" s="187"/>
      <c r="O33" s="187" t="str">
        <f t="shared" si="7"/>
        <v/>
      </c>
      <c r="P33" s="187"/>
      <c r="Q33" s="182" t="str">
        <f t="shared" si="8"/>
        <v/>
      </c>
      <c r="R33" s="194" t="str">
        <f>IF(Tableau2[[#This Row],[date de début]]="","",INT((Tableau2[[#This Row],[date de fin]]-Tableau2[[#This Row],[date de début]])/7))</f>
        <v/>
      </c>
      <c r="S33" s="187"/>
      <c r="T33" s="182" t="str">
        <f t="shared" si="6"/>
        <v/>
      </c>
      <c r="U33" s="187"/>
      <c r="V33" s="187"/>
      <c r="W33" s="187"/>
      <c r="X33" s="187"/>
      <c r="Y33" s="187"/>
      <c r="Z33" s="187"/>
      <c r="AA33" s="177"/>
    </row>
    <row r="34" spans="1:27" ht="15" customHeight="1" x14ac:dyDescent="0.25">
      <c r="A34" s="187"/>
      <c r="B34" s="187" t="str">
        <f t="shared" si="4"/>
        <v/>
      </c>
      <c r="C34" s="187"/>
      <c r="D34" s="187"/>
      <c r="E34" s="187"/>
      <c r="F34" s="188"/>
      <c r="G34" s="187"/>
      <c r="H34" s="187"/>
      <c r="I34" s="187"/>
      <c r="J34" s="187"/>
      <c r="K34" s="187"/>
      <c r="L34" s="187"/>
      <c r="M34" s="187"/>
      <c r="N34" s="187"/>
      <c r="O34" s="187" t="str">
        <f t="shared" si="7"/>
        <v/>
      </c>
      <c r="P34" s="187"/>
      <c r="Q34" s="182" t="str">
        <f t="shared" si="8"/>
        <v/>
      </c>
      <c r="R34" s="194" t="str">
        <f>IF(Tableau2[[#This Row],[date de début]]="","",INT((Tableau2[[#This Row],[date de fin]]-Tableau2[[#This Row],[date de début]])/7))</f>
        <v/>
      </c>
      <c r="S34" s="187"/>
      <c r="T34" s="182" t="str">
        <f t="shared" si="6"/>
        <v/>
      </c>
      <c r="U34" s="187"/>
      <c r="V34" s="187"/>
      <c r="W34" s="187"/>
      <c r="X34" s="187"/>
      <c r="Y34" s="187"/>
      <c r="Z34" s="187"/>
      <c r="AA34" s="177"/>
    </row>
    <row r="35" spans="1:27" ht="15" customHeight="1" x14ac:dyDescent="0.25">
      <c r="A35" s="187"/>
      <c r="B35" s="187" t="str">
        <f t="shared" si="4"/>
        <v/>
      </c>
      <c r="C35" s="187"/>
      <c r="D35" s="187"/>
      <c r="E35" s="187"/>
      <c r="F35" s="188"/>
      <c r="G35" s="187"/>
      <c r="H35" s="187"/>
      <c r="I35" s="187"/>
      <c r="J35" s="187"/>
      <c r="K35" s="187"/>
      <c r="L35" s="187"/>
      <c r="M35" s="187"/>
      <c r="N35" s="187"/>
      <c r="O35" s="187" t="str">
        <f t="shared" si="7"/>
        <v/>
      </c>
      <c r="P35" s="187"/>
      <c r="Q35" s="182" t="str">
        <f t="shared" si="8"/>
        <v/>
      </c>
      <c r="R35" s="194" t="str">
        <f>IF(Tableau2[[#This Row],[date de début]]="","",INT((Tableau2[[#This Row],[date de fin]]-Tableau2[[#This Row],[date de début]])/7))</f>
        <v/>
      </c>
      <c r="S35" s="187"/>
      <c r="T35" s="182" t="str">
        <f t="shared" si="6"/>
        <v/>
      </c>
      <c r="U35" s="187"/>
      <c r="V35" s="187"/>
      <c r="W35" s="187"/>
      <c r="X35" s="187"/>
      <c r="Y35" s="187"/>
      <c r="Z35" s="187"/>
      <c r="AA35" s="177"/>
    </row>
    <row r="36" spans="1:27" ht="15" customHeight="1" x14ac:dyDescent="0.25">
      <c r="A36" s="187"/>
      <c r="B36" s="187" t="str">
        <f t="shared" si="4"/>
        <v/>
      </c>
      <c r="C36" s="187"/>
      <c r="D36" s="187"/>
      <c r="E36" s="187"/>
      <c r="F36" s="188"/>
      <c r="G36" s="187"/>
      <c r="H36" s="187"/>
      <c r="I36" s="187"/>
      <c r="J36" s="187"/>
      <c r="K36" s="187"/>
      <c r="L36" s="187"/>
      <c r="M36" s="187"/>
      <c r="N36" s="187"/>
      <c r="O36" s="187" t="str">
        <f t="shared" si="7"/>
        <v/>
      </c>
      <c r="P36" s="187"/>
      <c r="Q36" s="182" t="str">
        <f t="shared" si="8"/>
        <v/>
      </c>
      <c r="R36" s="194" t="str">
        <f>IF(Tableau2[[#This Row],[date de début]]="","",INT((Tableau2[[#This Row],[date de fin]]-Tableau2[[#This Row],[date de début]])/7))</f>
        <v/>
      </c>
      <c r="S36" s="187"/>
      <c r="T36" s="182" t="str">
        <f t="shared" si="6"/>
        <v/>
      </c>
      <c r="U36" s="187"/>
      <c r="V36" s="187"/>
      <c r="W36" s="187"/>
      <c r="X36" s="187"/>
      <c r="Y36" s="187"/>
      <c r="Z36" s="187"/>
      <c r="AA36" s="177"/>
    </row>
    <row r="37" spans="1:27" ht="15" customHeight="1" x14ac:dyDescent="0.25">
      <c r="A37" s="187"/>
      <c r="B37" s="187" t="str">
        <f t="shared" si="4"/>
        <v/>
      </c>
      <c r="C37" s="187"/>
      <c r="D37" s="187"/>
      <c r="E37" s="187"/>
      <c r="F37" s="188"/>
      <c r="G37" s="187"/>
      <c r="H37" s="187"/>
      <c r="I37" s="187"/>
      <c r="J37" s="187"/>
      <c r="K37" s="187"/>
      <c r="L37" s="187"/>
      <c r="M37" s="187"/>
      <c r="N37" s="187"/>
      <c r="O37" s="187" t="str">
        <f t="shared" si="7"/>
        <v/>
      </c>
      <c r="P37" s="187"/>
      <c r="Q37" s="182" t="str">
        <f t="shared" si="8"/>
        <v/>
      </c>
      <c r="R37" s="194" t="str">
        <f>IF(Tableau2[[#This Row],[date de début]]="","",INT((Tableau2[[#This Row],[date de fin]]-Tableau2[[#This Row],[date de début]])/7))</f>
        <v/>
      </c>
      <c r="S37" s="187"/>
      <c r="T37" s="182" t="str">
        <f t="shared" si="6"/>
        <v/>
      </c>
      <c r="U37" s="187"/>
      <c r="V37" s="187"/>
      <c r="W37" s="187"/>
      <c r="X37" s="187"/>
      <c r="Y37" s="187"/>
      <c r="Z37" s="187"/>
      <c r="AA37" s="177"/>
    </row>
    <row r="38" spans="1:27" ht="15" customHeight="1" x14ac:dyDescent="0.25">
      <c r="A38" s="187"/>
      <c r="B38" s="187" t="str">
        <f t="shared" si="4"/>
        <v/>
      </c>
      <c r="C38" s="187"/>
      <c r="D38" s="187"/>
      <c r="E38" s="187"/>
      <c r="F38" s="188"/>
      <c r="G38" s="187"/>
      <c r="H38" s="187"/>
      <c r="I38" s="187"/>
      <c r="J38" s="187"/>
      <c r="K38" s="187"/>
      <c r="L38" s="187"/>
      <c r="M38" s="187"/>
      <c r="N38" s="187"/>
      <c r="O38" s="187" t="str">
        <f t="shared" si="7"/>
        <v/>
      </c>
      <c r="P38" s="187"/>
      <c r="Q38" s="182" t="str">
        <f t="shared" si="8"/>
        <v/>
      </c>
      <c r="R38" s="194" t="str">
        <f>IF(Tableau2[[#This Row],[date de début]]="","",INT((Tableau2[[#This Row],[date de fin]]-Tableau2[[#This Row],[date de début]])/7))</f>
        <v/>
      </c>
      <c r="S38" s="187"/>
      <c r="T38" s="182" t="str">
        <f t="shared" si="6"/>
        <v/>
      </c>
      <c r="U38" s="187"/>
      <c r="V38" s="187"/>
      <c r="W38" s="187"/>
      <c r="X38" s="187"/>
      <c r="Y38" s="187"/>
      <c r="Z38" s="187"/>
      <c r="AA38" s="177"/>
    </row>
    <row r="39" spans="1:27" ht="15" customHeight="1" x14ac:dyDescent="0.25">
      <c r="A39" s="187"/>
      <c r="B39" s="187" t="str">
        <f t="shared" si="4"/>
        <v/>
      </c>
      <c r="C39" s="187"/>
      <c r="D39" s="187"/>
      <c r="E39" s="187"/>
      <c r="F39" s="188"/>
      <c r="G39" s="187"/>
      <c r="H39" s="187"/>
      <c r="I39" s="187"/>
      <c r="J39" s="187"/>
      <c r="K39" s="187"/>
      <c r="L39" s="187"/>
      <c r="M39" s="187"/>
      <c r="N39" s="187"/>
      <c r="O39" s="187" t="str">
        <f t="shared" si="7"/>
        <v/>
      </c>
      <c r="P39" s="187"/>
      <c r="Q39" s="182" t="str">
        <f t="shared" si="8"/>
        <v/>
      </c>
      <c r="R39" s="194" t="str">
        <f>IF(Tableau2[[#This Row],[date de début]]="","",INT((Tableau2[[#This Row],[date de fin]]-Tableau2[[#This Row],[date de début]])/7))</f>
        <v/>
      </c>
      <c r="S39" s="187"/>
      <c r="T39" s="182" t="str">
        <f t="shared" si="6"/>
        <v/>
      </c>
      <c r="U39" s="187"/>
      <c r="V39" s="187"/>
      <c r="W39" s="187"/>
      <c r="X39" s="187"/>
      <c r="Y39" s="187"/>
      <c r="Z39" s="187"/>
      <c r="AA39" s="177"/>
    </row>
    <row r="40" spans="1:27" ht="15" customHeight="1" x14ac:dyDescent="0.25">
      <c r="A40" s="187"/>
      <c r="B40" s="187" t="str">
        <f t="shared" si="4"/>
        <v/>
      </c>
      <c r="C40" s="187"/>
      <c r="D40" s="187"/>
      <c r="E40" s="187"/>
      <c r="F40" s="188"/>
      <c r="G40" s="187"/>
      <c r="H40" s="187"/>
      <c r="I40" s="187"/>
      <c r="J40" s="187"/>
      <c r="K40" s="187"/>
      <c r="L40" s="187"/>
      <c r="M40" s="187"/>
      <c r="N40" s="187"/>
      <c r="O40" s="187" t="str">
        <f t="shared" si="7"/>
        <v/>
      </c>
      <c r="P40" s="187"/>
      <c r="Q40" s="182" t="str">
        <f t="shared" si="8"/>
        <v/>
      </c>
      <c r="R40" s="194" t="str">
        <f>IF(Tableau2[[#This Row],[date de début]]="","",INT((Tableau2[[#This Row],[date de fin]]-Tableau2[[#This Row],[date de début]])/7))</f>
        <v/>
      </c>
      <c r="S40" s="187"/>
      <c r="T40" s="182" t="str">
        <f t="shared" si="6"/>
        <v/>
      </c>
      <c r="U40" s="187"/>
      <c r="V40" s="187"/>
      <c r="W40" s="187"/>
      <c r="X40" s="187"/>
      <c r="Y40" s="187"/>
      <c r="Z40" s="187"/>
      <c r="AA40" s="177"/>
    </row>
    <row r="41" spans="1:27" ht="15" customHeight="1" x14ac:dyDescent="0.25">
      <c r="A41" s="187"/>
      <c r="B41" s="187" t="str">
        <f t="shared" si="4"/>
        <v/>
      </c>
      <c r="C41" s="187"/>
      <c r="D41" s="187"/>
      <c r="E41" s="187"/>
      <c r="F41" s="188"/>
      <c r="G41" s="187"/>
      <c r="H41" s="187"/>
      <c r="I41" s="187"/>
      <c r="J41" s="187"/>
      <c r="K41" s="187"/>
      <c r="L41" s="187"/>
      <c r="M41" s="187"/>
      <c r="N41" s="187"/>
      <c r="O41" s="187" t="str">
        <f t="shared" si="7"/>
        <v/>
      </c>
      <c r="P41" s="187"/>
      <c r="Q41" s="182" t="str">
        <f t="shared" si="8"/>
        <v/>
      </c>
      <c r="R41" s="194" t="str">
        <f>IF(Tableau2[[#This Row],[date de début]]="","",INT((Tableau2[[#This Row],[date de fin]]-Tableau2[[#This Row],[date de début]])/7))</f>
        <v/>
      </c>
      <c r="S41" s="187"/>
      <c r="T41" s="182" t="str">
        <f t="shared" si="6"/>
        <v/>
      </c>
      <c r="U41" s="187"/>
      <c r="V41" s="187"/>
      <c r="W41" s="187"/>
      <c r="X41" s="187"/>
      <c r="Y41" s="187"/>
      <c r="Z41" s="187"/>
      <c r="AA41" s="177"/>
    </row>
    <row r="42" spans="1:27" ht="15" customHeight="1" x14ac:dyDescent="0.25">
      <c r="A42" s="187"/>
      <c r="B42" s="187" t="str">
        <f t="shared" si="4"/>
        <v/>
      </c>
      <c r="C42" s="187"/>
      <c r="D42" s="187"/>
      <c r="E42" s="187"/>
      <c r="F42" s="188"/>
      <c r="G42" s="187"/>
      <c r="H42" s="187"/>
      <c r="I42" s="187"/>
      <c r="J42" s="187"/>
      <c r="K42" s="187"/>
      <c r="L42" s="187"/>
      <c r="M42" s="187"/>
      <c r="N42" s="187"/>
      <c r="O42" s="187" t="str">
        <f t="shared" si="7"/>
        <v/>
      </c>
      <c r="P42" s="187"/>
      <c r="Q42" s="182" t="str">
        <f t="shared" si="8"/>
        <v/>
      </c>
      <c r="R42" s="194" t="str">
        <f>IF(Tableau2[[#This Row],[date de début]]="","",INT((Tableau2[[#This Row],[date de fin]]-Tableau2[[#This Row],[date de début]])/7))</f>
        <v/>
      </c>
      <c r="S42" s="187"/>
      <c r="T42" s="182" t="str">
        <f t="shared" si="6"/>
        <v/>
      </c>
      <c r="U42" s="187"/>
      <c r="V42" s="187"/>
      <c r="W42" s="187"/>
      <c r="X42" s="187"/>
      <c r="Y42" s="187"/>
      <c r="Z42" s="187"/>
      <c r="AA42" s="177"/>
    </row>
    <row r="43" spans="1:27" ht="15" customHeight="1" x14ac:dyDescent="0.25">
      <c r="A43" s="187"/>
      <c r="B43" s="187" t="str">
        <f t="shared" si="4"/>
        <v/>
      </c>
      <c r="C43" s="187"/>
      <c r="D43" s="187"/>
      <c r="E43" s="187"/>
      <c r="F43" s="188"/>
      <c r="G43" s="187"/>
      <c r="H43" s="187"/>
      <c r="I43" s="187"/>
      <c r="J43" s="187"/>
      <c r="K43" s="187"/>
      <c r="L43" s="187"/>
      <c r="M43" s="187"/>
      <c r="N43" s="187"/>
      <c r="O43" s="187" t="str">
        <f t="shared" si="7"/>
        <v/>
      </c>
      <c r="P43" s="187"/>
      <c r="Q43" s="182" t="str">
        <f t="shared" si="8"/>
        <v/>
      </c>
      <c r="R43" s="194" t="str">
        <f>IF(Tableau2[[#This Row],[date de début]]="","",INT((Tableau2[[#This Row],[date de fin]]-Tableau2[[#This Row],[date de début]])/7))</f>
        <v/>
      </c>
      <c r="S43" s="187"/>
      <c r="T43" s="182" t="str">
        <f t="shared" si="6"/>
        <v/>
      </c>
      <c r="U43" s="187"/>
      <c r="V43" s="187"/>
      <c r="W43" s="187"/>
      <c r="X43" s="187"/>
      <c r="Y43" s="187"/>
      <c r="Z43" s="187"/>
      <c r="AA43" s="177"/>
    </row>
    <row r="44" spans="1:27" ht="15" customHeight="1" x14ac:dyDescent="0.25">
      <c r="A44" s="187"/>
      <c r="B44" s="187" t="str">
        <f t="shared" si="4"/>
        <v/>
      </c>
      <c r="C44" s="187"/>
      <c r="D44" s="187"/>
      <c r="E44" s="187"/>
      <c r="F44" s="188"/>
      <c r="G44" s="187"/>
      <c r="H44" s="187"/>
      <c r="I44" s="187"/>
      <c r="J44" s="187"/>
      <c r="K44" s="187"/>
      <c r="L44" s="187"/>
      <c r="M44" s="187"/>
      <c r="N44" s="187"/>
      <c r="O44" s="187" t="str">
        <f t="shared" si="7"/>
        <v/>
      </c>
      <c r="P44" s="187"/>
      <c r="Q44" s="182" t="str">
        <f t="shared" si="8"/>
        <v/>
      </c>
      <c r="R44" s="194" t="str">
        <f>IF(Tableau2[[#This Row],[date de début]]="","",INT((Tableau2[[#This Row],[date de fin]]-Tableau2[[#This Row],[date de début]])/7))</f>
        <v/>
      </c>
      <c r="S44" s="187"/>
      <c r="T44" s="182" t="str">
        <f t="shared" si="6"/>
        <v/>
      </c>
      <c r="U44" s="187"/>
      <c r="V44" s="187"/>
      <c r="W44" s="187"/>
      <c r="X44" s="187"/>
      <c r="Y44" s="187"/>
      <c r="Z44" s="187"/>
      <c r="AA44" s="177"/>
    </row>
    <row r="45" spans="1:27" ht="15" customHeight="1" x14ac:dyDescent="0.25">
      <c r="A45" s="187"/>
      <c r="B45" s="187" t="str">
        <f t="shared" si="4"/>
        <v/>
      </c>
      <c r="C45" s="187"/>
      <c r="D45" s="187"/>
      <c r="E45" s="187"/>
      <c r="F45" s="188"/>
      <c r="G45" s="187"/>
      <c r="H45" s="187"/>
      <c r="I45" s="187"/>
      <c r="J45" s="187"/>
      <c r="K45" s="187"/>
      <c r="L45" s="187"/>
      <c r="M45" s="187"/>
      <c r="N45" s="187"/>
      <c r="O45" s="187" t="str">
        <f t="shared" si="7"/>
        <v/>
      </c>
      <c r="P45" s="187"/>
      <c r="Q45" s="182" t="str">
        <f t="shared" si="8"/>
        <v/>
      </c>
      <c r="R45" s="194" t="str">
        <f>IF(Tableau2[[#This Row],[date de début]]="","",INT((Tableau2[[#This Row],[date de fin]]-Tableau2[[#This Row],[date de début]])/7))</f>
        <v/>
      </c>
      <c r="S45" s="187"/>
      <c r="T45" s="182" t="str">
        <f t="shared" si="6"/>
        <v/>
      </c>
      <c r="U45" s="187"/>
      <c r="V45" s="187"/>
      <c r="W45" s="187"/>
      <c r="X45" s="187"/>
      <c r="Y45" s="187"/>
      <c r="Z45" s="187"/>
      <c r="AA45" s="177"/>
    </row>
    <row r="46" spans="1:27" ht="15" customHeight="1" x14ac:dyDescent="0.25">
      <c r="A46" s="187"/>
      <c r="B46" s="187" t="str">
        <f t="shared" si="4"/>
        <v/>
      </c>
      <c r="C46" s="187"/>
      <c r="D46" s="187"/>
      <c r="E46" s="187"/>
      <c r="F46" s="188"/>
      <c r="G46" s="187"/>
      <c r="H46" s="187"/>
      <c r="I46" s="187"/>
      <c r="J46" s="187"/>
      <c r="K46" s="187"/>
      <c r="L46" s="187"/>
      <c r="M46" s="187"/>
      <c r="N46" s="187"/>
      <c r="O46" s="187" t="str">
        <f t="shared" si="7"/>
        <v/>
      </c>
      <c r="P46" s="187"/>
      <c r="Q46" s="182" t="str">
        <f t="shared" si="8"/>
        <v/>
      </c>
      <c r="R46" s="194" t="str">
        <f>IF(Tableau2[[#This Row],[date de début]]="","",INT((Tableau2[[#This Row],[date de fin]]-Tableau2[[#This Row],[date de début]])/7))</f>
        <v/>
      </c>
      <c r="S46" s="187"/>
      <c r="T46" s="182" t="str">
        <f t="shared" si="6"/>
        <v/>
      </c>
      <c r="U46" s="187"/>
      <c r="V46" s="187"/>
      <c r="W46" s="187"/>
      <c r="X46" s="187"/>
      <c r="Y46" s="187"/>
      <c r="Z46" s="187"/>
      <c r="AA46" s="177"/>
    </row>
    <row r="47" spans="1:27" ht="15" customHeight="1" x14ac:dyDescent="0.25">
      <c r="A47" s="187"/>
      <c r="B47" s="187" t="str">
        <f t="shared" si="4"/>
        <v/>
      </c>
      <c r="C47" s="187"/>
      <c r="D47" s="187"/>
      <c r="E47" s="187"/>
      <c r="F47" s="188"/>
      <c r="G47" s="187"/>
      <c r="H47" s="187"/>
      <c r="I47" s="187"/>
      <c r="J47" s="187"/>
      <c r="K47" s="187"/>
      <c r="L47" s="187"/>
      <c r="M47" s="187"/>
      <c r="N47" s="187"/>
      <c r="O47" s="187" t="str">
        <f t="shared" si="7"/>
        <v/>
      </c>
      <c r="P47" s="187"/>
      <c r="Q47" s="182" t="str">
        <f t="shared" si="8"/>
        <v/>
      </c>
      <c r="R47" s="194" t="str">
        <f>IF(Tableau2[[#This Row],[date de début]]="","",INT((Tableau2[[#This Row],[date de fin]]-Tableau2[[#This Row],[date de début]])/7))</f>
        <v/>
      </c>
      <c r="S47" s="187"/>
      <c r="T47" s="182" t="str">
        <f t="shared" si="6"/>
        <v/>
      </c>
      <c r="U47" s="187"/>
      <c r="V47" s="187"/>
      <c r="W47" s="187"/>
      <c r="X47" s="187"/>
      <c r="Y47" s="187"/>
      <c r="Z47" s="187"/>
      <c r="AA47" s="177"/>
    </row>
    <row r="48" spans="1:27" ht="15" customHeight="1" x14ac:dyDescent="0.25">
      <c r="A48" s="187"/>
      <c r="B48" s="187" t="str">
        <f t="shared" si="4"/>
        <v/>
      </c>
      <c r="C48" s="187"/>
      <c r="D48" s="187"/>
      <c r="E48" s="187"/>
      <c r="F48" s="188"/>
      <c r="G48" s="187"/>
      <c r="H48" s="187"/>
      <c r="I48" s="187"/>
      <c r="J48" s="187"/>
      <c r="K48" s="187"/>
      <c r="L48" s="187"/>
      <c r="M48" s="187"/>
      <c r="N48" s="187"/>
      <c r="O48" s="187" t="str">
        <f t="shared" si="7"/>
        <v/>
      </c>
      <c r="P48" s="187"/>
      <c r="Q48" s="182" t="str">
        <f t="shared" si="8"/>
        <v/>
      </c>
      <c r="R48" s="194" t="str">
        <f>IF(Tableau2[[#This Row],[date de début]]="","",INT((Tableau2[[#This Row],[date de fin]]-Tableau2[[#This Row],[date de début]])/7))</f>
        <v/>
      </c>
      <c r="S48" s="187"/>
      <c r="T48" s="182" t="str">
        <f t="shared" si="6"/>
        <v/>
      </c>
      <c r="U48" s="187"/>
      <c r="V48" s="187"/>
      <c r="W48" s="187"/>
      <c r="X48" s="187"/>
      <c r="Y48" s="187"/>
      <c r="Z48" s="187"/>
      <c r="AA48" s="177"/>
    </row>
    <row r="49" spans="1:27" ht="15" customHeight="1" x14ac:dyDescent="0.25">
      <c r="A49" s="187"/>
      <c r="B49" s="187" t="str">
        <f t="shared" si="4"/>
        <v/>
      </c>
      <c r="C49" s="187"/>
      <c r="D49" s="187"/>
      <c r="E49" s="187"/>
      <c r="F49" s="188"/>
      <c r="G49" s="187"/>
      <c r="H49" s="187"/>
      <c r="I49" s="187"/>
      <c r="J49" s="187"/>
      <c r="K49" s="187"/>
      <c r="L49" s="187"/>
      <c r="M49" s="187"/>
      <c r="N49" s="187"/>
      <c r="O49" s="187" t="str">
        <f t="shared" si="7"/>
        <v/>
      </c>
      <c r="P49" s="187"/>
      <c r="Q49" s="182" t="str">
        <f t="shared" si="8"/>
        <v/>
      </c>
      <c r="R49" s="194" t="str">
        <f>IF(Tableau2[[#This Row],[date de début]]="","",INT((Tableau2[[#This Row],[date de fin]]-Tableau2[[#This Row],[date de début]])/7))</f>
        <v/>
      </c>
      <c r="S49" s="187"/>
      <c r="T49" s="182" t="str">
        <f t="shared" si="6"/>
        <v/>
      </c>
      <c r="U49" s="187"/>
      <c r="V49" s="187"/>
      <c r="W49" s="187"/>
      <c r="X49" s="187"/>
      <c r="Y49" s="187"/>
      <c r="Z49" s="187"/>
      <c r="AA49" s="177"/>
    </row>
    <row r="50" spans="1:27" ht="15" customHeight="1" x14ac:dyDescent="0.25">
      <c r="A50" s="187"/>
      <c r="B50" s="187" t="str">
        <f t="shared" si="4"/>
        <v/>
      </c>
      <c r="C50" s="187"/>
      <c r="D50" s="187"/>
      <c r="E50" s="187"/>
      <c r="F50" s="188"/>
      <c r="G50" s="187"/>
      <c r="H50" s="187"/>
      <c r="I50" s="187"/>
      <c r="J50" s="187"/>
      <c r="K50" s="187"/>
      <c r="L50" s="187"/>
      <c r="M50" s="187"/>
      <c r="N50" s="187"/>
      <c r="O50" s="187" t="str">
        <f t="shared" si="7"/>
        <v/>
      </c>
      <c r="P50" s="187"/>
      <c r="Q50" s="182" t="str">
        <f t="shared" si="8"/>
        <v/>
      </c>
      <c r="R50" s="194" t="str">
        <f>IF(Tableau2[[#This Row],[date de début]]="","",INT((Tableau2[[#This Row],[date de fin]]-Tableau2[[#This Row],[date de début]])/7))</f>
        <v/>
      </c>
      <c r="S50" s="187"/>
      <c r="T50" s="182" t="str">
        <f t="shared" si="6"/>
        <v/>
      </c>
      <c r="U50" s="187"/>
      <c r="V50" s="187"/>
      <c r="W50" s="187"/>
      <c r="X50" s="187"/>
      <c r="Y50" s="187"/>
      <c r="Z50" s="187"/>
      <c r="AA50" s="177"/>
    </row>
    <row r="51" spans="1:27" ht="15" customHeight="1" x14ac:dyDescent="0.25">
      <c r="A51" s="187"/>
      <c r="B51" s="187" t="str">
        <f t="shared" si="4"/>
        <v/>
      </c>
      <c r="C51" s="187"/>
      <c r="D51" s="187"/>
      <c r="E51" s="187"/>
      <c r="F51" s="188"/>
      <c r="G51" s="187"/>
      <c r="H51" s="187"/>
      <c r="I51" s="187"/>
      <c r="J51" s="187"/>
      <c r="K51" s="187"/>
      <c r="L51" s="187"/>
      <c r="M51" s="187"/>
      <c r="N51" s="187"/>
      <c r="O51" s="187" t="str">
        <f t="shared" si="7"/>
        <v/>
      </c>
      <c r="P51" s="187"/>
      <c r="Q51" s="182" t="str">
        <f t="shared" si="8"/>
        <v/>
      </c>
      <c r="R51" s="194" t="str">
        <f>IF(Tableau2[[#This Row],[date de début]]="","",INT((Tableau2[[#This Row],[date de fin]]-Tableau2[[#This Row],[date de début]])/7))</f>
        <v/>
      </c>
      <c r="S51" s="187"/>
      <c r="T51" s="182" t="str">
        <f t="shared" si="6"/>
        <v/>
      </c>
      <c r="U51" s="187"/>
      <c r="V51" s="187"/>
      <c r="W51" s="187"/>
      <c r="X51" s="187"/>
      <c r="Y51" s="187"/>
      <c r="Z51" s="187"/>
      <c r="AA51" s="177"/>
    </row>
    <row r="52" spans="1:27" ht="15" customHeight="1" x14ac:dyDescent="0.25">
      <c r="A52" s="187"/>
      <c r="B52" s="187" t="str">
        <f t="shared" si="4"/>
        <v/>
      </c>
      <c r="C52" s="187"/>
      <c r="D52" s="187"/>
      <c r="E52" s="187"/>
      <c r="F52" s="188"/>
      <c r="G52" s="187"/>
      <c r="H52" s="187"/>
      <c r="I52" s="187"/>
      <c r="J52" s="187"/>
      <c r="K52" s="187"/>
      <c r="L52" s="187"/>
      <c r="M52" s="187"/>
      <c r="N52" s="187"/>
      <c r="O52" s="187" t="str">
        <f t="shared" si="7"/>
        <v/>
      </c>
      <c r="P52" s="187"/>
      <c r="Q52" s="182" t="str">
        <f t="shared" si="8"/>
        <v/>
      </c>
      <c r="R52" s="194" t="str">
        <f>IF(Tableau2[[#This Row],[date de début]]="","",INT((Tableau2[[#This Row],[date de fin]]-Tableau2[[#This Row],[date de début]])/7))</f>
        <v/>
      </c>
      <c r="S52" s="187"/>
      <c r="T52" s="182" t="str">
        <f t="shared" si="6"/>
        <v/>
      </c>
      <c r="U52" s="187"/>
      <c r="V52" s="187"/>
      <c r="W52" s="187"/>
      <c r="X52" s="187"/>
      <c r="Y52" s="187"/>
      <c r="Z52" s="187"/>
      <c r="AA52" s="177"/>
    </row>
    <row r="53" spans="1:27" ht="15" customHeight="1" x14ac:dyDescent="0.25">
      <c r="A53" s="187"/>
      <c r="B53" s="187" t="str">
        <f t="shared" si="4"/>
        <v/>
      </c>
      <c r="C53" s="187"/>
      <c r="D53" s="187"/>
      <c r="E53" s="187"/>
      <c r="F53" s="188"/>
      <c r="G53" s="187"/>
      <c r="H53" s="187"/>
      <c r="I53" s="187"/>
      <c r="J53" s="187"/>
      <c r="K53" s="187"/>
      <c r="L53" s="187"/>
      <c r="M53" s="187"/>
      <c r="N53" s="187"/>
      <c r="O53" s="187" t="str">
        <f t="shared" si="7"/>
        <v/>
      </c>
      <c r="P53" s="187"/>
      <c r="Q53" s="182" t="str">
        <f t="shared" si="8"/>
        <v/>
      </c>
      <c r="R53" s="194" t="str">
        <f>IF(Tableau2[[#This Row],[date de début]]="","",INT((Tableau2[[#This Row],[date de fin]]-Tableau2[[#This Row],[date de début]])/7))</f>
        <v/>
      </c>
      <c r="S53" s="187"/>
      <c r="T53" s="182" t="str">
        <f t="shared" si="6"/>
        <v/>
      </c>
      <c r="U53" s="187"/>
      <c r="V53" s="187"/>
      <c r="W53" s="187"/>
      <c r="X53" s="187"/>
      <c r="Y53" s="187"/>
      <c r="Z53" s="187"/>
      <c r="AA53" s="177"/>
    </row>
    <row r="54" spans="1:27" ht="15" customHeight="1" x14ac:dyDescent="0.25">
      <c r="A54" s="187"/>
      <c r="B54" s="187" t="str">
        <f t="shared" si="4"/>
        <v/>
      </c>
      <c r="C54" s="187"/>
      <c r="D54" s="187"/>
      <c r="E54" s="187"/>
      <c r="F54" s="188"/>
      <c r="G54" s="187"/>
      <c r="H54" s="187"/>
      <c r="I54" s="187"/>
      <c r="J54" s="187"/>
      <c r="K54" s="187"/>
      <c r="L54" s="187"/>
      <c r="M54" s="187"/>
      <c r="N54" s="187"/>
      <c r="O54" s="187" t="str">
        <f t="shared" si="7"/>
        <v/>
      </c>
      <c r="P54" s="187"/>
      <c r="Q54" s="182" t="str">
        <f t="shared" si="8"/>
        <v/>
      </c>
      <c r="R54" s="194" t="str">
        <f>IF(Tableau2[[#This Row],[date de début]]="","",INT((Tableau2[[#This Row],[date de fin]]-Tableau2[[#This Row],[date de début]])/7))</f>
        <v/>
      </c>
      <c r="S54" s="187"/>
      <c r="T54" s="182" t="str">
        <f t="shared" si="6"/>
        <v/>
      </c>
      <c r="U54" s="187"/>
      <c r="V54" s="187"/>
      <c r="W54" s="187"/>
      <c r="X54" s="187"/>
      <c r="Y54" s="187"/>
      <c r="Z54" s="187"/>
      <c r="AA54" s="177"/>
    </row>
    <row r="55" spans="1:27" ht="15" customHeight="1" x14ac:dyDescent="0.25">
      <c r="A55" s="187"/>
      <c r="B55" s="187" t="str">
        <f t="shared" si="4"/>
        <v/>
      </c>
      <c r="C55" s="187"/>
      <c r="D55" s="187"/>
      <c r="E55" s="187"/>
      <c r="F55" s="188"/>
      <c r="G55" s="187"/>
      <c r="H55" s="187"/>
      <c r="I55" s="187"/>
      <c r="J55" s="187"/>
      <c r="K55" s="187"/>
      <c r="L55" s="187"/>
      <c r="M55" s="187"/>
      <c r="N55" s="187"/>
      <c r="O55" s="187" t="str">
        <f t="shared" si="7"/>
        <v/>
      </c>
      <c r="P55" s="187"/>
      <c r="Q55" s="182" t="str">
        <f t="shared" si="8"/>
        <v/>
      </c>
      <c r="R55" s="194" t="str">
        <f>IF(Tableau2[[#This Row],[date de début]]="","",INT((Tableau2[[#This Row],[date de fin]]-Tableau2[[#This Row],[date de début]])/7))</f>
        <v/>
      </c>
      <c r="S55" s="187"/>
      <c r="T55" s="182" t="str">
        <f t="shared" si="6"/>
        <v/>
      </c>
      <c r="U55" s="187"/>
      <c r="V55" s="187"/>
      <c r="W55" s="187"/>
      <c r="X55" s="187"/>
      <c r="Y55" s="187"/>
      <c r="Z55" s="187"/>
      <c r="AA55" s="177"/>
    </row>
    <row r="56" spans="1:27" ht="15" customHeight="1" x14ac:dyDescent="0.25">
      <c r="A56" s="187"/>
      <c r="B56" s="187" t="str">
        <f t="shared" si="4"/>
        <v/>
      </c>
      <c r="C56" s="187"/>
      <c r="D56" s="187"/>
      <c r="E56" s="187"/>
      <c r="F56" s="188"/>
      <c r="G56" s="187"/>
      <c r="H56" s="187"/>
      <c r="I56" s="187"/>
      <c r="J56" s="187"/>
      <c r="K56" s="187"/>
      <c r="L56" s="187"/>
      <c r="M56" s="187"/>
      <c r="N56" s="187"/>
      <c r="O56" s="187" t="str">
        <f t="shared" si="7"/>
        <v/>
      </c>
      <c r="P56" s="187"/>
      <c r="Q56" s="182" t="str">
        <f t="shared" si="8"/>
        <v/>
      </c>
      <c r="R56" s="194" t="str">
        <f>IF(Tableau2[[#This Row],[date de début]]="","",INT((Tableau2[[#This Row],[date de fin]]-Tableau2[[#This Row],[date de début]])/7))</f>
        <v/>
      </c>
      <c r="S56" s="187"/>
      <c r="T56" s="182" t="str">
        <f t="shared" si="6"/>
        <v/>
      </c>
      <c r="U56" s="187"/>
      <c r="V56" s="187"/>
      <c r="W56" s="187"/>
      <c r="X56" s="187"/>
      <c r="Y56" s="187"/>
      <c r="Z56" s="187"/>
      <c r="AA56" s="177"/>
    </row>
    <row r="57" spans="1:27" ht="15" customHeight="1" x14ac:dyDescent="0.25">
      <c r="A57" s="187"/>
      <c r="B57" s="187" t="str">
        <f t="shared" si="4"/>
        <v/>
      </c>
      <c r="C57" s="187"/>
      <c r="D57" s="187"/>
      <c r="E57" s="187"/>
      <c r="F57" s="188"/>
      <c r="G57" s="187"/>
      <c r="H57" s="187"/>
      <c r="I57" s="187"/>
      <c r="J57" s="187"/>
      <c r="K57" s="187"/>
      <c r="L57" s="187"/>
      <c r="M57" s="187"/>
      <c r="N57" s="187"/>
      <c r="O57" s="187" t="str">
        <f t="shared" ref="O57:O88" si="9">IF(N57-M57=0,"",N57-M57-1)</f>
        <v/>
      </c>
      <c r="P57" s="187"/>
      <c r="Q57" s="182" t="str">
        <f t="shared" si="8"/>
        <v/>
      </c>
      <c r="R57" s="194" t="str">
        <f>IF(Tableau2[[#This Row],[date de début]]="","",INT((Tableau2[[#This Row],[date de fin]]-Tableau2[[#This Row],[date de début]])/7))</f>
        <v/>
      </c>
      <c r="S57" s="187"/>
      <c r="T57" s="182" t="str">
        <f t="shared" si="6"/>
        <v/>
      </c>
      <c r="U57" s="187"/>
      <c r="V57" s="187"/>
      <c r="W57" s="187"/>
      <c r="X57" s="187"/>
      <c r="Y57" s="187"/>
      <c r="Z57" s="187"/>
      <c r="AA57" s="177"/>
    </row>
    <row r="58" spans="1:27" ht="15" customHeight="1" x14ac:dyDescent="0.25">
      <c r="A58" s="187"/>
      <c r="B58" s="187" t="str">
        <f t="shared" si="4"/>
        <v/>
      </c>
      <c r="C58" s="187"/>
      <c r="D58" s="187"/>
      <c r="E58" s="187"/>
      <c r="F58" s="188"/>
      <c r="G58" s="187"/>
      <c r="H58" s="187"/>
      <c r="I58" s="187"/>
      <c r="J58" s="187"/>
      <c r="K58" s="187"/>
      <c r="L58" s="187"/>
      <c r="M58" s="187"/>
      <c r="N58" s="187"/>
      <c r="O58" s="187" t="str">
        <f t="shared" si="9"/>
        <v/>
      </c>
      <c r="P58" s="187"/>
      <c r="Q58" s="182" t="str">
        <f t="shared" si="8"/>
        <v/>
      </c>
      <c r="R58" s="194" t="str">
        <f>IF(Tableau2[[#This Row],[date de début]]="","",INT((Tableau2[[#This Row],[date de fin]]-Tableau2[[#This Row],[date de début]])/7))</f>
        <v/>
      </c>
      <c r="S58" s="187"/>
      <c r="T58" s="182" t="str">
        <f t="shared" si="6"/>
        <v/>
      </c>
      <c r="U58" s="187"/>
      <c r="V58" s="187"/>
      <c r="W58" s="187"/>
      <c r="X58" s="187"/>
      <c r="Y58" s="187"/>
      <c r="Z58" s="187"/>
      <c r="AA58" s="177"/>
    </row>
    <row r="59" spans="1:27" ht="15" customHeight="1" x14ac:dyDescent="0.25">
      <c r="A59" s="187"/>
      <c r="B59" s="187" t="str">
        <f t="shared" si="4"/>
        <v/>
      </c>
      <c r="C59" s="187"/>
      <c r="D59" s="187"/>
      <c r="E59" s="187"/>
      <c r="F59" s="188"/>
      <c r="G59" s="187"/>
      <c r="H59" s="187"/>
      <c r="I59" s="187"/>
      <c r="J59" s="187"/>
      <c r="K59" s="187"/>
      <c r="L59" s="187"/>
      <c r="M59" s="187"/>
      <c r="N59" s="187"/>
      <c r="O59" s="187" t="str">
        <f t="shared" si="9"/>
        <v/>
      </c>
      <c r="P59" s="187"/>
      <c r="Q59" s="182" t="str">
        <f t="shared" si="8"/>
        <v/>
      </c>
      <c r="R59" s="194" t="str">
        <f>IF(Tableau2[[#This Row],[date de début]]="","",INT((Tableau2[[#This Row],[date de fin]]-Tableau2[[#This Row],[date de début]])/7))</f>
        <v/>
      </c>
      <c r="S59" s="187"/>
      <c r="T59" s="182" t="str">
        <f t="shared" si="6"/>
        <v/>
      </c>
      <c r="U59" s="187"/>
      <c r="V59" s="187"/>
      <c r="W59" s="187"/>
      <c r="X59" s="187"/>
      <c r="Y59" s="187"/>
      <c r="Z59" s="187"/>
      <c r="AA59" s="177"/>
    </row>
    <row r="60" spans="1:27" ht="15" customHeight="1" x14ac:dyDescent="0.25">
      <c r="A60" s="187"/>
      <c r="B60" s="187" t="str">
        <f t="shared" si="4"/>
        <v/>
      </c>
      <c r="C60" s="187"/>
      <c r="D60" s="187"/>
      <c r="E60" s="187"/>
      <c r="F60" s="188"/>
      <c r="G60" s="187"/>
      <c r="H60" s="187"/>
      <c r="I60" s="187"/>
      <c r="J60" s="187"/>
      <c r="K60" s="187"/>
      <c r="L60" s="187"/>
      <c r="M60" s="187"/>
      <c r="N60" s="187"/>
      <c r="O60" s="187" t="str">
        <f t="shared" si="9"/>
        <v/>
      </c>
      <c r="P60" s="187"/>
      <c r="Q60" s="182" t="str">
        <f t="shared" si="8"/>
        <v/>
      </c>
      <c r="R60" s="194" t="str">
        <f>IF(Tableau2[[#This Row],[date de début]]="","",INT((Tableau2[[#This Row],[date de fin]]-Tableau2[[#This Row],[date de début]])/7))</f>
        <v/>
      </c>
      <c r="S60" s="187"/>
      <c r="T60" s="182" t="str">
        <f t="shared" si="6"/>
        <v/>
      </c>
      <c r="U60" s="187"/>
      <c r="V60" s="187"/>
      <c r="W60" s="187"/>
      <c r="X60" s="187"/>
      <c r="Y60" s="187"/>
      <c r="Z60" s="187"/>
      <c r="AA60" s="177"/>
    </row>
    <row r="61" spans="1:27" ht="15" customHeight="1" x14ac:dyDescent="0.25">
      <c r="A61" s="187"/>
      <c r="B61" s="187" t="str">
        <f t="shared" si="4"/>
        <v/>
      </c>
      <c r="C61" s="187"/>
      <c r="D61" s="187"/>
      <c r="E61" s="187"/>
      <c r="F61" s="188"/>
      <c r="G61" s="187"/>
      <c r="H61" s="187"/>
      <c r="I61" s="187"/>
      <c r="J61" s="187"/>
      <c r="K61" s="187"/>
      <c r="L61" s="187"/>
      <c r="M61" s="187"/>
      <c r="N61" s="187"/>
      <c r="O61" s="187" t="str">
        <f t="shared" si="9"/>
        <v/>
      </c>
      <c r="P61" s="187"/>
      <c r="Q61" s="182" t="str">
        <f t="shared" si="8"/>
        <v/>
      </c>
      <c r="R61" s="194" t="str">
        <f>IF(Tableau2[[#This Row],[date de début]]="","",INT((Tableau2[[#This Row],[date de fin]]-Tableau2[[#This Row],[date de début]])/7))</f>
        <v/>
      </c>
      <c r="S61" s="187"/>
      <c r="T61" s="182" t="str">
        <f t="shared" si="6"/>
        <v/>
      </c>
      <c r="U61" s="187"/>
      <c r="V61" s="187"/>
      <c r="W61" s="187"/>
      <c r="X61" s="187"/>
      <c r="Y61" s="187"/>
      <c r="Z61" s="187"/>
      <c r="AA61" s="177"/>
    </row>
    <row r="62" spans="1:27" ht="15" customHeight="1" x14ac:dyDescent="0.25">
      <c r="A62" s="187"/>
      <c r="B62" s="187" t="str">
        <f t="shared" si="4"/>
        <v/>
      </c>
      <c r="C62" s="187"/>
      <c r="D62" s="187"/>
      <c r="E62" s="187"/>
      <c r="F62" s="188"/>
      <c r="G62" s="187"/>
      <c r="H62" s="187"/>
      <c r="I62" s="187"/>
      <c r="J62" s="187"/>
      <c r="K62" s="187"/>
      <c r="L62" s="187"/>
      <c r="M62" s="187"/>
      <c r="N62" s="187"/>
      <c r="O62" s="187" t="str">
        <f t="shared" si="9"/>
        <v/>
      </c>
      <c r="P62" s="187"/>
      <c r="Q62" s="182" t="str">
        <f t="shared" si="8"/>
        <v/>
      </c>
      <c r="R62" s="194" t="str">
        <f>IF(Tableau2[[#This Row],[date de début]]="","",INT((Tableau2[[#This Row],[date de fin]]-Tableau2[[#This Row],[date de début]])/7))</f>
        <v/>
      </c>
      <c r="S62" s="187"/>
      <c r="T62" s="182" t="str">
        <f t="shared" si="6"/>
        <v/>
      </c>
      <c r="U62" s="187"/>
      <c r="V62" s="187"/>
      <c r="W62" s="187"/>
      <c r="X62" s="187"/>
      <c r="Y62" s="187"/>
      <c r="Z62" s="187"/>
      <c r="AA62" s="177"/>
    </row>
    <row r="63" spans="1:27" ht="15" customHeight="1" x14ac:dyDescent="0.25">
      <c r="A63" s="187"/>
      <c r="B63" s="187" t="str">
        <f t="shared" si="4"/>
        <v/>
      </c>
      <c r="C63" s="187"/>
      <c r="D63" s="187"/>
      <c r="E63" s="187"/>
      <c r="F63" s="188"/>
      <c r="G63" s="187"/>
      <c r="H63" s="187"/>
      <c r="I63" s="187"/>
      <c r="J63" s="187"/>
      <c r="K63" s="187"/>
      <c r="L63" s="187"/>
      <c r="M63" s="187"/>
      <c r="N63" s="187"/>
      <c r="O63" s="187" t="str">
        <f t="shared" si="9"/>
        <v/>
      </c>
      <c r="P63" s="187"/>
      <c r="Q63" s="182" t="str">
        <f t="shared" si="8"/>
        <v/>
      </c>
      <c r="R63" s="194" t="str">
        <f>IF(Tableau2[[#This Row],[date de début]]="","",INT((Tableau2[[#This Row],[date de fin]]-Tableau2[[#This Row],[date de début]])/7))</f>
        <v/>
      </c>
      <c r="S63" s="187"/>
      <c r="T63" s="182" t="str">
        <f t="shared" si="6"/>
        <v/>
      </c>
      <c r="U63" s="187"/>
      <c r="V63" s="187"/>
      <c r="W63" s="187"/>
      <c r="X63" s="187"/>
      <c r="Y63" s="187"/>
      <c r="Z63" s="187"/>
      <c r="AA63" s="177"/>
    </row>
    <row r="64" spans="1:27" ht="15" customHeight="1" x14ac:dyDescent="0.25">
      <c r="A64" s="187"/>
      <c r="B64" s="187" t="str">
        <f t="shared" si="4"/>
        <v/>
      </c>
      <c r="C64" s="187"/>
      <c r="D64" s="187"/>
      <c r="E64" s="187"/>
      <c r="F64" s="188"/>
      <c r="G64" s="187"/>
      <c r="H64" s="187"/>
      <c r="I64" s="187"/>
      <c r="J64" s="187"/>
      <c r="K64" s="187"/>
      <c r="L64" s="187"/>
      <c r="M64" s="187"/>
      <c r="N64" s="187"/>
      <c r="O64" s="187" t="str">
        <f t="shared" si="9"/>
        <v/>
      </c>
      <c r="P64" s="187"/>
      <c r="Q64" s="182" t="str">
        <f t="shared" si="8"/>
        <v/>
      </c>
      <c r="R64" s="194" t="str">
        <f>IF(Tableau2[[#This Row],[date de début]]="","",INT((Tableau2[[#This Row],[date de fin]]-Tableau2[[#This Row],[date de début]])/7))</f>
        <v/>
      </c>
      <c r="S64" s="187"/>
      <c r="T64" s="182" t="str">
        <f t="shared" si="6"/>
        <v/>
      </c>
      <c r="U64" s="187"/>
      <c r="V64" s="187"/>
      <c r="W64" s="187"/>
      <c r="X64" s="187"/>
      <c r="Y64" s="187"/>
      <c r="Z64" s="187"/>
      <c r="AA64" s="177"/>
    </row>
    <row r="65" spans="1:27" ht="15" customHeight="1" x14ac:dyDescent="0.25">
      <c r="A65" s="187"/>
      <c r="B65" s="187" t="str">
        <f t="shared" si="4"/>
        <v/>
      </c>
      <c r="C65" s="187"/>
      <c r="D65" s="187"/>
      <c r="E65" s="187"/>
      <c r="F65" s="188"/>
      <c r="G65" s="187"/>
      <c r="H65" s="187"/>
      <c r="I65" s="187"/>
      <c r="J65" s="187"/>
      <c r="K65" s="187"/>
      <c r="L65" s="187"/>
      <c r="M65" s="187"/>
      <c r="N65" s="187"/>
      <c r="O65" s="187" t="str">
        <f t="shared" si="9"/>
        <v/>
      </c>
      <c r="P65" s="187"/>
      <c r="Q65" s="182" t="str">
        <f t="shared" si="8"/>
        <v/>
      </c>
      <c r="R65" s="194" t="str">
        <f>IF(Tableau2[[#This Row],[date de début]]="","",INT((Tableau2[[#This Row],[date de fin]]-Tableau2[[#This Row],[date de début]])/7))</f>
        <v/>
      </c>
      <c r="S65" s="187"/>
      <c r="T65" s="182" t="str">
        <f t="shared" si="6"/>
        <v/>
      </c>
      <c r="U65" s="187"/>
      <c r="V65" s="187"/>
      <c r="W65" s="187"/>
      <c r="X65" s="187"/>
      <c r="Y65" s="187"/>
      <c r="Z65" s="187"/>
      <c r="AA65" s="177"/>
    </row>
    <row r="66" spans="1:27" ht="15" customHeight="1" x14ac:dyDescent="0.25">
      <c r="A66" s="187"/>
      <c r="B66" s="187" t="str">
        <f t="shared" si="4"/>
        <v/>
      </c>
      <c r="C66" s="187"/>
      <c r="D66" s="187"/>
      <c r="E66" s="187"/>
      <c r="F66" s="188"/>
      <c r="G66" s="187"/>
      <c r="H66" s="187"/>
      <c r="I66" s="187"/>
      <c r="J66" s="187"/>
      <c r="K66" s="187"/>
      <c r="L66" s="187"/>
      <c r="M66" s="187"/>
      <c r="N66" s="187"/>
      <c r="O66" s="187" t="str">
        <f t="shared" si="9"/>
        <v/>
      </c>
      <c r="P66" s="187"/>
      <c r="Q66" s="182" t="str">
        <f t="shared" si="8"/>
        <v/>
      </c>
      <c r="R66" s="194" t="str">
        <f>IF(Tableau2[[#This Row],[date de début]]="","",INT((Tableau2[[#This Row],[date de fin]]-Tableau2[[#This Row],[date de début]])/7))</f>
        <v/>
      </c>
      <c r="S66" s="187"/>
      <c r="T66" s="182" t="str">
        <f t="shared" si="6"/>
        <v/>
      </c>
      <c r="U66" s="187"/>
      <c r="V66" s="187"/>
      <c r="W66" s="187"/>
      <c r="X66" s="187"/>
      <c r="Y66" s="187"/>
      <c r="Z66" s="187"/>
      <c r="AA66" s="177"/>
    </row>
    <row r="67" spans="1:27" ht="15" customHeight="1" x14ac:dyDescent="0.25">
      <c r="A67" s="187"/>
      <c r="B67" s="187" t="str">
        <f t="shared" si="4"/>
        <v/>
      </c>
      <c r="C67" s="187"/>
      <c r="D67" s="187"/>
      <c r="E67" s="187"/>
      <c r="F67" s="188"/>
      <c r="G67" s="187"/>
      <c r="H67" s="187"/>
      <c r="I67" s="187"/>
      <c r="J67" s="187"/>
      <c r="K67" s="187"/>
      <c r="L67" s="187"/>
      <c r="M67" s="187"/>
      <c r="N67" s="187"/>
      <c r="O67" s="187" t="str">
        <f t="shared" si="9"/>
        <v/>
      </c>
      <c r="P67" s="187"/>
      <c r="Q67" s="182" t="str">
        <f t="shared" si="8"/>
        <v/>
      </c>
      <c r="R67" s="194" t="str">
        <f>IF(Tableau2[[#This Row],[date de début]]="","",INT((Tableau2[[#This Row],[date de fin]]-Tableau2[[#This Row],[date de début]])/7))</f>
        <v/>
      </c>
      <c r="S67" s="187"/>
      <c r="T67" s="182" t="str">
        <f t="shared" si="6"/>
        <v/>
      </c>
      <c r="U67" s="187"/>
      <c r="V67" s="187"/>
      <c r="W67" s="187"/>
      <c r="X67" s="187"/>
      <c r="Y67" s="187"/>
      <c r="Z67" s="187"/>
      <c r="AA67" s="177"/>
    </row>
    <row r="68" spans="1:27" ht="15" customHeight="1" x14ac:dyDescent="0.25">
      <c r="A68" s="187"/>
      <c r="B68" s="187" t="str">
        <f t="shared" si="4"/>
        <v/>
      </c>
      <c r="C68" s="187"/>
      <c r="D68" s="187"/>
      <c r="E68" s="187"/>
      <c r="F68" s="188"/>
      <c r="G68" s="187"/>
      <c r="H68" s="187"/>
      <c r="I68" s="187"/>
      <c r="J68" s="187"/>
      <c r="K68" s="187"/>
      <c r="L68" s="187"/>
      <c r="M68" s="187"/>
      <c r="N68" s="187"/>
      <c r="O68" s="187" t="str">
        <f t="shared" si="9"/>
        <v/>
      </c>
      <c r="P68" s="187"/>
      <c r="Q68" s="182" t="str">
        <f t="shared" si="8"/>
        <v/>
      </c>
      <c r="R68" s="194" t="str">
        <f>IF(Tableau2[[#This Row],[date de début]]="","",INT((Tableau2[[#This Row],[date de fin]]-Tableau2[[#This Row],[date de début]])/7))</f>
        <v/>
      </c>
      <c r="S68" s="187"/>
      <c r="T68" s="182" t="str">
        <f t="shared" si="6"/>
        <v/>
      </c>
      <c r="U68" s="187"/>
      <c r="V68" s="187"/>
      <c r="W68" s="187"/>
      <c r="X68" s="187"/>
      <c r="Y68" s="187"/>
      <c r="Z68" s="187"/>
      <c r="AA68" s="177"/>
    </row>
    <row r="69" spans="1:27" ht="15" customHeight="1" x14ac:dyDescent="0.25">
      <c r="A69" s="187"/>
      <c r="B69" s="187" t="str">
        <f t="shared" si="4"/>
        <v/>
      </c>
      <c r="C69" s="187"/>
      <c r="D69" s="187"/>
      <c r="E69" s="187"/>
      <c r="F69" s="188"/>
      <c r="G69" s="187"/>
      <c r="H69" s="187"/>
      <c r="I69" s="187"/>
      <c r="J69" s="187"/>
      <c r="K69" s="187"/>
      <c r="L69" s="187"/>
      <c r="M69" s="187"/>
      <c r="N69" s="187"/>
      <c r="O69" s="187" t="str">
        <f t="shared" si="9"/>
        <v/>
      </c>
      <c r="P69" s="187"/>
      <c r="Q69" s="182" t="str">
        <f t="shared" si="8"/>
        <v/>
      </c>
      <c r="R69" s="194" t="str">
        <f>IF(Tableau2[[#This Row],[date de début]]="","",INT((Tableau2[[#This Row],[date de fin]]-Tableau2[[#This Row],[date de début]])/7))</f>
        <v/>
      </c>
      <c r="S69" s="187"/>
      <c r="T69" s="182" t="str">
        <f t="shared" si="6"/>
        <v/>
      </c>
      <c r="U69" s="187"/>
      <c r="V69" s="187"/>
      <c r="W69" s="187"/>
      <c r="X69" s="187"/>
      <c r="Y69" s="187"/>
      <c r="Z69" s="187"/>
      <c r="AA69" s="177"/>
    </row>
    <row r="70" spans="1:27" ht="15" customHeight="1" x14ac:dyDescent="0.25">
      <c r="A70" s="187"/>
      <c r="B70" s="187" t="str">
        <f t="shared" si="4"/>
        <v/>
      </c>
      <c r="C70" s="187"/>
      <c r="D70" s="187"/>
      <c r="E70" s="187"/>
      <c r="F70" s="188"/>
      <c r="G70" s="187"/>
      <c r="H70" s="187"/>
      <c r="I70" s="187"/>
      <c r="J70" s="187"/>
      <c r="K70" s="187"/>
      <c r="L70" s="187"/>
      <c r="M70" s="187"/>
      <c r="N70" s="187"/>
      <c r="O70" s="187" t="str">
        <f t="shared" si="9"/>
        <v/>
      </c>
      <c r="P70" s="187"/>
      <c r="Q70" s="182" t="str">
        <f t="shared" si="8"/>
        <v/>
      </c>
      <c r="R70" s="194" t="str">
        <f>IF(Tableau2[[#This Row],[date de début]]="","",INT((Tableau2[[#This Row],[date de fin]]-Tableau2[[#This Row],[date de début]])/7))</f>
        <v/>
      </c>
      <c r="S70" s="187"/>
      <c r="T70" s="182" t="str">
        <f t="shared" si="6"/>
        <v/>
      </c>
      <c r="U70" s="187"/>
      <c r="V70" s="187"/>
      <c r="W70" s="187"/>
      <c r="X70" s="187"/>
      <c r="Y70" s="187"/>
      <c r="Z70" s="187"/>
      <c r="AA70" s="177"/>
    </row>
    <row r="71" spans="1:27" ht="15" customHeight="1" x14ac:dyDescent="0.25">
      <c r="A71" s="187"/>
      <c r="B71" s="187" t="str">
        <f t="shared" si="4"/>
        <v/>
      </c>
      <c r="C71" s="187"/>
      <c r="D71" s="187"/>
      <c r="E71" s="187"/>
      <c r="F71" s="188"/>
      <c r="G71" s="187"/>
      <c r="H71" s="187"/>
      <c r="I71" s="187"/>
      <c r="J71" s="187"/>
      <c r="K71" s="187"/>
      <c r="L71" s="187"/>
      <c r="M71" s="187"/>
      <c r="N71" s="187"/>
      <c r="O71" s="187" t="str">
        <f t="shared" si="9"/>
        <v/>
      </c>
      <c r="P71" s="187"/>
      <c r="Q71" s="182" t="str">
        <f t="shared" si="8"/>
        <v/>
      </c>
      <c r="R71" s="194" t="str">
        <f>IF(Tableau2[[#This Row],[date de début]]="","",INT((Tableau2[[#This Row],[date de fin]]-Tableau2[[#This Row],[date de début]])/7))</f>
        <v/>
      </c>
      <c r="S71" s="187"/>
      <c r="T71" s="182" t="str">
        <f t="shared" si="6"/>
        <v/>
      </c>
      <c r="U71" s="187"/>
      <c r="V71" s="187"/>
      <c r="W71" s="187"/>
      <c r="X71" s="187"/>
      <c r="Y71" s="187"/>
      <c r="Z71" s="187"/>
      <c r="AA71" s="177"/>
    </row>
    <row r="72" spans="1:27" ht="15" customHeight="1" x14ac:dyDescent="0.25">
      <c r="A72" s="187"/>
      <c r="B72" s="187" t="str">
        <f t="shared" si="4"/>
        <v/>
      </c>
      <c r="C72" s="187"/>
      <c r="D72" s="187"/>
      <c r="E72" s="187"/>
      <c r="F72" s="188"/>
      <c r="G72" s="187"/>
      <c r="H72" s="187"/>
      <c r="I72" s="187"/>
      <c r="J72" s="187"/>
      <c r="K72" s="187"/>
      <c r="L72" s="187"/>
      <c r="M72" s="187"/>
      <c r="N72" s="187"/>
      <c r="O72" s="187" t="str">
        <f t="shared" si="9"/>
        <v/>
      </c>
      <c r="P72" s="187"/>
      <c r="Q72" s="182" t="str">
        <f t="shared" si="8"/>
        <v/>
      </c>
      <c r="R72" s="194" t="str">
        <f>IF(Tableau2[[#This Row],[date de début]]="","",INT((Tableau2[[#This Row],[date de fin]]-Tableau2[[#This Row],[date de début]])/7))</f>
        <v/>
      </c>
      <c r="S72" s="187"/>
      <c r="T72" s="182" t="str">
        <f t="shared" si="6"/>
        <v/>
      </c>
      <c r="U72" s="187"/>
      <c r="V72" s="187"/>
      <c r="W72" s="187"/>
      <c r="X72" s="187"/>
      <c r="Y72" s="187"/>
      <c r="Z72" s="187"/>
      <c r="AA72" s="177"/>
    </row>
    <row r="73" spans="1:27" ht="15" customHeight="1" x14ac:dyDescent="0.25">
      <c r="A73" s="187"/>
      <c r="B73" s="187" t="str">
        <f t="shared" si="4"/>
        <v/>
      </c>
      <c r="C73" s="187"/>
      <c r="D73" s="187"/>
      <c r="E73" s="187"/>
      <c r="F73" s="188"/>
      <c r="G73" s="187"/>
      <c r="H73" s="187"/>
      <c r="I73" s="187"/>
      <c r="J73" s="187"/>
      <c r="K73" s="187"/>
      <c r="L73" s="187"/>
      <c r="M73" s="187"/>
      <c r="N73" s="187"/>
      <c r="O73" s="187" t="str">
        <f t="shared" si="9"/>
        <v/>
      </c>
      <c r="P73" s="187"/>
      <c r="Q73" s="182" t="str">
        <f t="shared" si="8"/>
        <v/>
      </c>
      <c r="R73" s="194" t="str">
        <f>IF(Tableau2[[#This Row],[date de début]]="","",INT((Tableau2[[#This Row],[date de fin]]-Tableau2[[#This Row],[date de début]])/7))</f>
        <v/>
      </c>
      <c r="S73" s="187"/>
      <c r="T73" s="182" t="str">
        <f t="shared" si="6"/>
        <v/>
      </c>
      <c r="U73" s="187"/>
      <c r="V73" s="187"/>
      <c r="W73" s="187"/>
      <c r="X73" s="187"/>
      <c r="Y73" s="187"/>
      <c r="Z73" s="187"/>
      <c r="AA73" s="177"/>
    </row>
    <row r="74" spans="1:27" ht="15" customHeight="1" x14ac:dyDescent="0.25">
      <c r="A74" s="187"/>
      <c r="B74" s="187" t="str">
        <f t="shared" si="4"/>
        <v/>
      </c>
      <c r="C74" s="187"/>
      <c r="D74" s="187"/>
      <c r="E74" s="187"/>
      <c r="F74" s="188"/>
      <c r="G74" s="187"/>
      <c r="H74" s="187"/>
      <c r="I74" s="187"/>
      <c r="J74" s="187"/>
      <c r="K74" s="187"/>
      <c r="L74" s="187"/>
      <c r="M74" s="187"/>
      <c r="N74" s="187"/>
      <c r="O74" s="187" t="str">
        <f t="shared" si="9"/>
        <v/>
      </c>
      <c r="P74" s="187"/>
      <c r="Q74" s="182" t="str">
        <f t="shared" si="8"/>
        <v/>
      </c>
      <c r="R74" s="194" t="str">
        <f>IF(Tableau2[[#This Row],[date de début]]="","",INT((Tableau2[[#This Row],[date de fin]]-Tableau2[[#This Row],[date de début]])/7))</f>
        <v/>
      </c>
      <c r="S74" s="187"/>
      <c r="T74" s="182" t="str">
        <f t="shared" si="6"/>
        <v/>
      </c>
      <c r="U74" s="187"/>
      <c r="V74" s="187"/>
      <c r="W74" s="187"/>
      <c r="X74" s="187"/>
      <c r="Y74" s="187"/>
      <c r="Z74" s="187"/>
      <c r="AA74" s="177"/>
    </row>
    <row r="75" spans="1:27" ht="15" customHeight="1" x14ac:dyDescent="0.25">
      <c r="A75" s="187"/>
      <c r="B75" s="187" t="str">
        <f t="shared" si="4"/>
        <v/>
      </c>
      <c r="C75" s="187"/>
      <c r="D75" s="187"/>
      <c r="E75" s="187"/>
      <c r="F75" s="188"/>
      <c r="G75" s="187"/>
      <c r="H75" s="187"/>
      <c r="I75" s="187"/>
      <c r="J75" s="187"/>
      <c r="K75" s="187"/>
      <c r="L75" s="187"/>
      <c r="M75" s="187"/>
      <c r="N75" s="187"/>
      <c r="O75" s="187" t="str">
        <f t="shared" si="9"/>
        <v/>
      </c>
      <c r="P75" s="187"/>
      <c r="Q75" s="182" t="str">
        <f t="shared" si="8"/>
        <v/>
      </c>
      <c r="R75" s="194" t="str">
        <f>IF(Tableau2[[#This Row],[date de début]]="","",INT((Tableau2[[#This Row],[date de fin]]-Tableau2[[#This Row],[date de début]])/7))</f>
        <v/>
      </c>
      <c r="S75" s="187"/>
      <c r="T75" s="182" t="str">
        <f t="shared" si="6"/>
        <v/>
      </c>
      <c r="U75" s="187"/>
      <c r="V75" s="187"/>
      <c r="W75" s="187"/>
      <c r="X75" s="187"/>
      <c r="Y75" s="187"/>
      <c r="Z75" s="187"/>
      <c r="AA75" s="177"/>
    </row>
    <row r="76" spans="1:27" ht="15" customHeight="1" x14ac:dyDescent="0.25">
      <c r="A76" s="187"/>
      <c r="B76" s="187" t="str">
        <f t="shared" si="4"/>
        <v/>
      </c>
      <c r="C76" s="187"/>
      <c r="D76" s="187"/>
      <c r="E76" s="187"/>
      <c r="F76" s="188"/>
      <c r="G76" s="187"/>
      <c r="H76" s="187"/>
      <c r="I76" s="187"/>
      <c r="J76" s="187"/>
      <c r="K76" s="187"/>
      <c r="L76" s="187"/>
      <c r="M76" s="187"/>
      <c r="N76" s="187"/>
      <c r="O76" s="187" t="str">
        <f t="shared" si="9"/>
        <v/>
      </c>
      <c r="P76" s="187"/>
      <c r="Q76" s="182" t="str">
        <f t="shared" si="8"/>
        <v/>
      </c>
      <c r="R76" s="194" t="str">
        <f>IF(Tableau2[[#This Row],[date de début]]="","",INT((Tableau2[[#This Row],[date de fin]]-Tableau2[[#This Row],[date de début]])/7))</f>
        <v/>
      </c>
      <c r="S76" s="187"/>
      <c r="T76" s="182" t="str">
        <f t="shared" si="6"/>
        <v/>
      </c>
      <c r="U76" s="187"/>
      <c r="V76" s="187"/>
      <c r="W76" s="187"/>
      <c r="X76" s="187"/>
      <c r="Y76" s="187"/>
      <c r="Z76" s="187"/>
      <c r="AA76" s="177"/>
    </row>
    <row r="77" spans="1:27" ht="15" customHeight="1" x14ac:dyDescent="0.25">
      <c r="A77" s="187"/>
      <c r="B77" s="187" t="str">
        <f t="shared" si="4"/>
        <v/>
      </c>
      <c r="C77" s="187"/>
      <c r="D77" s="187"/>
      <c r="E77" s="187"/>
      <c r="F77" s="188"/>
      <c r="G77" s="187"/>
      <c r="H77" s="187"/>
      <c r="I77" s="187"/>
      <c r="J77" s="187"/>
      <c r="K77" s="187"/>
      <c r="L77" s="187"/>
      <c r="M77" s="187"/>
      <c r="N77" s="187"/>
      <c r="O77" s="187" t="str">
        <f t="shared" si="9"/>
        <v/>
      </c>
      <c r="P77" s="187"/>
      <c r="Q77" s="182" t="str">
        <f t="shared" si="8"/>
        <v/>
      </c>
      <c r="R77" s="194" t="str">
        <f>IF(Tableau2[[#This Row],[date de début]]="","",INT((Tableau2[[#This Row],[date de fin]]-Tableau2[[#This Row],[date de début]])/7))</f>
        <v/>
      </c>
      <c r="S77" s="187"/>
      <c r="T77" s="182" t="str">
        <f t="shared" si="6"/>
        <v/>
      </c>
      <c r="U77" s="187"/>
      <c r="V77" s="187"/>
      <c r="W77" s="187"/>
      <c r="X77" s="187"/>
      <c r="Y77" s="187"/>
      <c r="Z77" s="187"/>
      <c r="AA77" s="177"/>
    </row>
    <row r="78" spans="1:27" ht="15" customHeight="1" x14ac:dyDescent="0.25">
      <c r="A78" s="187"/>
      <c r="B78" s="187" t="str">
        <f t="shared" si="4"/>
        <v/>
      </c>
      <c r="C78" s="187"/>
      <c r="D78" s="187"/>
      <c r="E78" s="187"/>
      <c r="F78" s="188"/>
      <c r="G78" s="187"/>
      <c r="H78" s="187"/>
      <c r="I78" s="187"/>
      <c r="J78" s="187"/>
      <c r="K78" s="187"/>
      <c r="L78" s="187"/>
      <c r="M78" s="187"/>
      <c r="N78" s="187"/>
      <c r="O78" s="187" t="str">
        <f t="shared" si="9"/>
        <v/>
      </c>
      <c r="P78" s="187"/>
      <c r="Q78" s="182" t="str">
        <f t="shared" si="8"/>
        <v/>
      </c>
      <c r="R78" s="194" t="str">
        <f>IF(Tableau2[[#This Row],[date de début]]="","",INT((Tableau2[[#This Row],[date de fin]]-Tableau2[[#This Row],[date de début]])/7))</f>
        <v/>
      </c>
      <c r="S78" s="187"/>
      <c r="T78" s="182" t="str">
        <f t="shared" si="6"/>
        <v/>
      </c>
      <c r="U78" s="187"/>
      <c r="V78" s="187"/>
      <c r="W78" s="187"/>
      <c r="X78" s="187"/>
      <c r="Y78" s="187"/>
      <c r="Z78" s="187"/>
      <c r="AA78" s="177"/>
    </row>
    <row r="79" spans="1:27" ht="15" customHeight="1" x14ac:dyDescent="0.25">
      <c r="A79" s="187"/>
      <c r="B79" s="187" t="str">
        <f t="shared" si="4"/>
        <v/>
      </c>
      <c r="C79" s="187"/>
      <c r="D79" s="187"/>
      <c r="E79" s="187"/>
      <c r="F79" s="188"/>
      <c r="G79" s="187"/>
      <c r="H79" s="187"/>
      <c r="I79" s="187"/>
      <c r="J79" s="187"/>
      <c r="K79" s="187"/>
      <c r="L79" s="187"/>
      <c r="M79" s="187"/>
      <c r="N79" s="187"/>
      <c r="O79" s="187" t="str">
        <f t="shared" si="9"/>
        <v/>
      </c>
      <c r="P79" s="187"/>
      <c r="Q79" s="182" t="str">
        <f t="shared" si="8"/>
        <v/>
      </c>
      <c r="R79" s="194" t="str">
        <f>IF(Tableau2[[#This Row],[date de début]]="","",INT((Tableau2[[#This Row],[date de fin]]-Tableau2[[#This Row],[date de début]])/7))</f>
        <v/>
      </c>
      <c r="S79" s="187"/>
      <c r="T79" s="182" t="str">
        <f t="shared" si="6"/>
        <v/>
      </c>
      <c r="U79" s="187"/>
      <c r="V79" s="187"/>
      <c r="W79" s="187"/>
      <c r="X79" s="187"/>
      <c r="Y79" s="187"/>
      <c r="Z79" s="187"/>
      <c r="AA79" s="177"/>
    </row>
    <row r="80" spans="1:27" ht="15" customHeight="1" x14ac:dyDescent="0.25">
      <c r="A80" s="187"/>
      <c r="B80" s="187" t="str">
        <f t="shared" si="4"/>
        <v/>
      </c>
      <c r="C80" s="187"/>
      <c r="D80" s="187"/>
      <c r="E80" s="187"/>
      <c r="F80" s="188"/>
      <c r="G80" s="187"/>
      <c r="H80" s="187"/>
      <c r="I80" s="187"/>
      <c r="J80" s="187"/>
      <c r="K80" s="187"/>
      <c r="L80" s="187"/>
      <c r="M80" s="187"/>
      <c r="N80" s="187"/>
      <c r="O80" s="187" t="str">
        <f t="shared" si="9"/>
        <v/>
      </c>
      <c r="P80" s="187"/>
      <c r="Q80" s="182" t="str">
        <f t="shared" si="8"/>
        <v/>
      </c>
      <c r="R80" s="194" t="str">
        <f>IF(Tableau2[[#This Row],[date de début]]="","",INT((Tableau2[[#This Row],[date de fin]]-Tableau2[[#This Row],[date de début]])/7))</f>
        <v/>
      </c>
      <c r="S80" s="187"/>
      <c r="T80" s="182" t="str">
        <f t="shared" si="6"/>
        <v/>
      </c>
      <c r="U80" s="187"/>
      <c r="V80" s="187"/>
      <c r="W80" s="187"/>
      <c r="X80" s="187"/>
      <c r="Y80" s="187"/>
      <c r="Z80" s="187"/>
      <c r="AA80" s="177"/>
    </row>
    <row r="81" spans="1:27" ht="15" customHeight="1" x14ac:dyDescent="0.25">
      <c r="A81" s="187"/>
      <c r="B81" s="187" t="str">
        <f t="shared" ref="B81:B136" si="10">IF(A81="","",TEXT(A81,"jjjj"))</f>
        <v/>
      </c>
      <c r="C81" s="187"/>
      <c r="D81" s="187"/>
      <c r="E81" s="187"/>
      <c r="F81" s="188"/>
      <c r="G81" s="187"/>
      <c r="H81" s="187"/>
      <c r="I81" s="187"/>
      <c r="J81" s="187"/>
      <c r="K81" s="187"/>
      <c r="L81" s="187"/>
      <c r="M81" s="187"/>
      <c r="N81" s="187"/>
      <c r="O81" s="187" t="str">
        <f t="shared" si="9"/>
        <v/>
      </c>
      <c r="P81" s="187"/>
      <c r="Q81" s="182" t="str">
        <f t="shared" si="8"/>
        <v/>
      </c>
      <c r="R81" s="194" t="str">
        <f>IF(Tableau2[[#This Row],[date de début]]="","",INT((Tableau2[[#This Row],[date de fin]]-Tableau2[[#This Row],[date de début]])/7))</f>
        <v/>
      </c>
      <c r="S81" s="187"/>
      <c r="T81" s="182" t="str">
        <f t="shared" si="6"/>
        <v/>
      </c>
      <c r="U81" s="187"/>
      <c r="V81" s="187"/>
      <c r="W81" s="187"/>
      <c r="X81" s="187"/>
      <c r="Y81" s="187"/>
      <c r="Z81" s="187"/>
      <c r="AA81" s="177"/>
    </row>
    <row r="82" spans="1:27" ht="15" customHeight="1" x14ac:dyDescent="0.25">
      <c r="A82" s="187"/>
      <c r="B82" s="187" t="str">
        <f t="shared" si="10"/>
        <v/>
      </c>
      <c r="C82" s="187"/>
      <c r="D82" s="187"/>
      <c r="E82" s="187"/>
      <c r="F82" s="188"/>
      <c r="G82" s="187"/>
      <c r="H82" s="187"/>
      <c r="I82" s="187"/>
      <c r="J82" s="187"/>
      <c r="K82" s="187"/>
      <c r="L82" s="187"/>
      <c r="M82" s="187"/>
      <c r="N82" s="187"/>
      <c r="O82" s="187" t="str">
        <f t="shared" si="9"/>
        <v/>
      </c>
      <c r="P82" s="187"/>
      <c r="Q82" s="182" t="str">
        <f t="shared" si="8"/>
        <v/>
      </c>
      <c r="R82" s="194" t="str">
        <f>IF(Tableau2[[#This Row],[date de début]]="","",INT((Tableau2[[#This Row],[date de fin]]-Tableau2[[#This Row],[date de début]])/7))</f>
        <v/>
      </c>
      <c r="S82" s="187"/>
      <c r="T82" s="182" t="str">
        <f t="shared" ref="T82:T142" si="11">IF(S82="","",(S82)-(A82+1))</f>
        <v/>
      </c>
      <c r="U82" s="187"/>
      <c r="V82" s="187"/>
      <c r="W82" s="187"/>
      <c r="X82" s="187"/>
      <c r="Y82" s="187"/>
      <c r="Z82" s="187"/>
      <c r="AA82" s="177"/>
    </row>
    <row r="83" spans="1:27" ht="15" customHeight="1" x14ac:dyDescent="0.25">
      <c r="A83" s="187"/>
      <c r="B83" s="187" t="str">
        <f t="shared" si="10"/>
        <v/>
      </c>
      <c r="C83" s="187"/>
      <c r="D83" s="187"/>
      <c r="E83" s="187"/>
      <c r="F83" s="188"/>
      <c r="G83" s="187"/>
      <c r="H83" s="187"/>
      <c r="I83" s="187"/>
      <c r="J83" s="187"/>
      <c r="K83" s="187"/>
      <c r="L83" s="187"/>
      <c r="M83" s="187"/>
      <c r="N83" s="187"/>
      <c r="O83" s="187" t="str">
        <f t="shared" si="9"/>
        <v/>
      </c>
      <c r="P83" s="187"/>
      <c r="Q83" s="182" t="str">
        <f t="shared" si="8"/>
        <v/>
      </c>
      <c r="R83" s="194" t="str">
        <f>IF(Tableau2[[#This Row],[date de début]]="","",INT((Tableau2[[#This Row],[date de fin]]-Tableau2[[#This Row],[date de début]])/7))</f>
        <v/>
      </c>
      <c r="S83" s="187"/>
      <c r="T83" s="182" t="str">
        <f t="shared" si="11"/>
        <v/>
      </c>
      <c r="U83" s="187"/>
      <c r="V83" s="187"/>
      <c r="W83" s="187"/>
      <c r="X83" s="187"/>
      <c r="Y83" s="187"/>
      <c r="Z83" s="187"/>
      <c r="AA83" s="177"/>
    </row>
    <row r="84" spans="1:27" ht="15" customHeight="1" x14ac:dyDescent="0.25">
      <c r="A84" s="187"/>
      <c r="B84" s="187" t="str">
        <f t="shared" si="10"/>
        <v/>
      </c>
      <c r="C84" s="187"/>
      <c r="D84" s="187"/>
      <c r="E84" s="187"/>
      <c r="F84" s="188"/>
      <c r="G84" s="187"/>
      <c r="H84" s="187"/>
      <c r="I84" s="187"/>
      <c r="J84" s="187"/>
      <c r="K84" s="187"/>
      <c r="L84" s="187"/>
      <c r="M84" s="187"/>
      <c r="N84" s="187"/>
      <c r="O84" s="187" t="str">
        <f t="shared" si="9"/>
        <v/>
      </c>
      <c r="P84" s="187"/>
      <c r="Q84" s="182" t="str">
        <f t="shared" si="8"/>
        <v/>
      </c>
      <c r="R84" s="194" t="str">
        <f>IF(Tableau2[[#This Row],[date de début]]="","",INT((Tableau2[[#This Row],[date de fin]]-Tableau2[[#This Row],[date de début]])/7))</f>
        <v/>
      </c>
      <c r="S84" s="187"/>
      <c r="T84" s="182" t="str">
        <f t="shared" si="11"/>
        <v/>
      </c>
      <c r="U84" s="187"/>
      <c r="V84" s="187"/>
      <c r="W84" s="187"/>
      <c r="X84" s="187"/>
      <c r="Y84" s="187"/>
      <c r="Z84" s="187"/>
      <c r="AA84" s="177"/>
    </row>
    <row r="85" spans="1:27" ht="15" customHeight="1" x14ac:dyDescent="0.25">
      <c r="A85" s="187"/>
      <c r="B85" s="187" t="str">
        <f t="shared" si="10"/>
        <v/>
      </c>
      <c r="C85" s="187"/>
      <c r="D85" s="187"/>
      <c r="E85" s="187"/>
      <c r="F85" s="188"/>
      <c r="G85" s="187"/>
      <c r="H85" s="187"/>
      <c r="I85" s="187"/>
      <c r="J85" s="187"/>
      <c r="K85" s="187"/>
      <c r="L85" s="187"/>
      <c r="M85" s="187"/>
      <c r="N85" s="187"/>
      <c r="O85" s="187" t="str">
        <f t="shared" si="9"/>
        <v/>
      </c>
      <c r="P85" s="187"/>
      <c r="Q85" s="182" t="str">
        <f t="shared" si="8"/>
        <v/>
      </c>
      <c r="R85" s="194" t="str">
        <f>IF(Tableau2[[#This Row],[date de début]]="","",INT((Tableau2[[#This Row],[date de fin]]-Tableau2[[#This Row],[date de début]])/7))</f>
        <v/>
      </c>
      <c r="S85" s="187"/>
      <c r="T85" s="182" t="str">
        <f t="shared" si="11"/>
        <v/>
      </c>
      <c r="U85" s="187"/>
      <c r="V85" s="187"/>
      <c r="W85" s="187"/>
      <c r="X85" s="187"/>
      <c r="Y85" s="187"/>
      <c r="Z85" s="187"/>
      <c r="AA85" s="177"/>
    </row>
    <row r="86" spans="1:27" ht="15" customHeight="1" x14ac:dyDescent="0.25">
      <c r="A86" s="187"/>
      <c r="B86" s="187" t="str">
        <f t="shared" si="10"/>
        <v/>
      </c>
      <c r="C86" s="187"/>
      <c r="D86" s="187"/>
      <c r="E86" s="187"/>
      <c r="F86" s="188"/>
      <c r="G86" s="187"/>
      <c r="H86" s="187"/>
      <c r="I86" s="187"/>
      <c r="J86" s="187"/>
      <c r="K86" s="187"/>
      <c r="L86" s="187"/>
      <c r="M86" s="187"/>
      <c r="N86" s="187"/>
      <c r="O86" s="187" t="str">
        <f t="shared" si="9"/>
        <v/>
      </c>
      <c r="P86" s="187"/>
      <c r="Q86" s="182" t="str">
        <f t="shared" si="8"/>
        <v/>
      </c>
      <c r="R86" s="194" t="str">
        <f>IF(Tableau2[[#This Row],[date de début]]="","",INT((Tableau2[[#This Row],[date de fin]]-Tableau2[[#This Row],[date de début]])/7))</f>
        <v/>
      </c>
      <c r="S86" s="187"/>
      <c r="T86" s="182" t="str">
        <f t="shared" si="11"/>
        <v/>
      </c>
      <c r="U86" s="187"/>
      <c r="V86" s="187"/>
      <c r="W86" s="187"/>
      <c r="X86" s="187"/>
      <c r="Y86" s="187"/>
      <c r="Z86" s="187"/>
      <c r="AA86" s="177"/>
    </row>
    <row r="87" spans="1:27" ht="15" customHeight="1" x14ac:dyDescent="0.25">
      <c r="A87" s="187"/>
      <c r="B87" s="187" t="str">
        <f t="shared" si="10"/>
        <v/>
      </c>
      <c r="C87" s="187"/>
      <c r="D87" s="187"/>
      <c r="E87" s="187"/>
      <c r="F87" s="188"/>
      <c r="G87" s="187"/>
      <c r="H87" s="187"/>
      <c r="I87" s="187"/>
      <c r="J87" s="187"/>
      <c r="K87" s="187"/>
      <c r="L87" s="187"/>
      <c r="M87" s="187"/>
      <c r="N87" s="187"/>
      <c r="O87" s="187" t="str">
        <f t="shared" si="9"/>
        <v/>
      </c>
      <c r="P87" s="187"/>
      <c r="Q87" s="182" t="str">
        <f t="shared" si="8"/>
        <v/>
      </c>
      <c r="R87" s="194" t="str">
        <f>IF(Tableau2[[#This Row],[date de début]]="","",INT((Tableau2[[#This Row],[date de fin]]-Tableau2[[#This Row],[date de début]])/7))</f>
        <v/>
      </c>
      <c r="S87" s="187"/>
      <c r="T87" s="182" t="str">
        <f t="shared" si="11"/>
        <v/>
      </c>
      <c r="U87" s="187"/>
      <c r="V87" s="187"/>
      <c r="W87" s="187"/>
      <c r="X87" s="187"/>
      <c r="Y87" s="187"/>
      <c r="Z87" s="187"/>
      <c r="AA87" s="177"/>
    </row>
    <row r="88" spans="1:27" ht="15" customHeight="1" x14ac:dyDescent="0.25">
      <c r="A88" s="187"/>
      <c r="B88" s="187" t="str">
        <f t="shared" si="10"/>
        <v/>
      </c>
      <c r="C88" s="187"/>
      <c r="D88" s="187"/>
      <c r="E88" s="187"/>
      <c r="F88" s="188"/>
      <c r="G88" s="187"/>
      <c r="H88" s="187"/>
      <c r="I88" s="187"/>
      <c r="J88" s="187"/>
      <c r="K88" s="187"/>
      <c r="L88" s="187"/>
      <c r="M88" s="187"/>
      <c r="N88" s="187"/>
      <c r="O88" s="187" t="str">
        <f t="shared" si="9"/>
        <v/>
      </c>
      <c r="P88" s="187"/>
      <c r="Q88" s="182" t="str">
        <f t="shared" si="8"/>
        <v/>
      </c>
      <c r="R88" s="194" t="str">
        <f>IF(Tableau2[[#This Row],[date de début]]="","",INT((Tableau2[[#This Row],[date de fin]]-Tableau2[[#This Row],[date de début]])/7))</f>
        <v/>
      </c>
      <c r="S88" s="187"/>
      <c r="T88" s="182" t="str">
        <f t="shared" si="11"/>
        <v/>
      </c>
      <c r="U88" s="187"/>
      <c r="V88" s="187"/>
      <c r="W88" s="187"/>
      <c r="X88" s="187"/>
      <c r="Y88" s="187"/>
      <c r="Z88" s="187"/>
      <c r="AA88" s="177"/>
    </row>
    <row r="89" spans="1:27" ht="15" customHeight="1" x14ac:dyDescent="0.25">
      <c r="A89" s="187"/>
      <c r="B89" s="187" t="str">
        <f t="shared" si="10"/>
        <v/>
      </c>
      <c r="C89" s="187"/>
      <c r="D89" s="187"/>
      <c r="E89" s="187"/>
      <c r="F89" s="188"/>
      <c r="G89" s="187"/>
      <c r="H89" s="187"/>
      <c r="I89" s="187"/>
      <c r="J89" s="187"/>
      <c r="K89" s="187"/>
      <c r="L89" s="187"/>
      <c r="M89" s="187"/>
      <c r="N89" s="187"/>
      <c r="O89" s="187" t="str">
        <f t="shared" ref="O89:O120" si="12">IF(N89-M89=0,"",N89-M89-1)</f>
        <v/>
      </c>
      <c r="P89" s="187"/>
      <c r="Q89" s="182" t="str">
        <f t="shared" ref="Q89:Q142" si="13">IF(O89="","",P89-O89)</f>
        <v/>
      </c>
      <c r="R89" s="194" t="str">
        <f>IF(Tableau2[[#This Row],[date de début]]="","",INT((Tableau2[[#This Row],[date de fin]]-Tableau2[[#This Row],[date de début]])/7))</f>
        <v/>
      </c>
      <c r="S89" s="187"/>
      <c r="T89" s="182" t="str">
        <f t="shared" si="11"/>
        <v/>
      </c>
      <c r="U89" s="187"/>
      <c r="V89" s="187"/>
      <c r="W89" s="187"/>
      <c r="X89" s="187"/>
      <c r="Y89" s="187"/>
      <c r="Z89" s="187"/>
      <c r="AA89" s="177"/>
    </row>
    <row r="90" spans="1:27" ht="15" customHeight="1" x14ac:dyDescent="0.25">
      <c r="A90" s="187"/>
      <c r="B90" s="187" t="str">
        <f t="shared" si="10"/>
        <v/>
      </c>
      <c r="C90" s="187"/>
      <c r="D90" s="187"/>
      <c r="E90" s="187"/>
      <c r="F90" s="188"/>
      <c r="G90" s="187"/>
      <c r="H90" s="187"/>
      <c r="I90" s="187"/>
      <c r="J90" s="187"/>
      <c r="K90" s="187"/>
      <c r="L90" s="187"/>
      <c r="M90" s="187"/>
      <c r="N90" s="187"/>
      <c r="O90" s="187" t="str">
        <f t="shared" si="12"/>
        <v/>
      </c>
      <c r="P90" s="187"/>
      <c r="Q90" s="182" t="str">
        <f t="shared" si="13"/>
        <v/>
      </c>
      <c r="R90" s="194" t="str">
        <f>IF(Tableau2[[#This Row],[date de début]]="","",INT((Tableau2[[#This Row],[date de fin]]-Tableau2[[#This Row],[date de début]])/7))</f>
        <v/>
      </c>
      <c r="S90" s="187"/>
      <c r="T90" s="182" t="str">
        <f t="shared" si="11"/>
        <v/>
      </c>
      <c r="U90" s="187"/>
      <c r="V90" s="187"/>
      <c r="W90" s="187"/>
      <c r="X90" s="187"/>
      <c r="Y90" s="187"/>
      <c r="Z90" s="187"/>
      <c r="AA90" s="177"/>
    </row>
    <row r="91" spans="1:27" ht="15" customHeight="1" x14ac:dyDescent="0.25">
      <c r="A91" s="187"/>
      <c r="B91" s="187" t="str">
        <f t="shared" si="10"/>
        <v/>
      </c>
      <c r="C91" s="187"/>
      <c r="D91" s="187"/>
      <c r="E91" s="187"/>
      <c r="F91" s="188"/>
      <c r="G91" s="187"/>
      <c r="H91" s="187"/>
      <c r="I91" s="187"/>
      <c r="J91" s="187"/>
      <c r="K91" s="187"/>
      <c r="L91" s="187"/>
      <c r="M91" s="187"/>
      <c r="N91" s="187"/>
      <c r="O91" s="187" t="str">
        <f t="shared" si="12"/>
        <v/>
      </c>
      <c r="P91" s="187"/>
      <c r="Q91" s="182" t="str">
        <f t="shared" si="13"/>
        <v/>
      </c>
      <c r="R91" s="194" t="str">
        <f>IF(Tableau2[[#This Row],[date de début]]="","",INT((Tableau2[[#This Row],[date de fin]]-Tableau2[[#This Row],[date de début]])/7))</f>
        <v/>
      </c>
      <c r="S91" s="187"/>
      <c r="T91" s="182" t="str">
        <f t="shared" si="11"/>
        <v/>
      </c>
      <c r="U91" s="187"/>
      <c r="V91" s="187"/>
      <c r="W91" s="187"/>
      <c r="X91" s="187"/>
      <c r="Y91" s="187"/>
      <c r="Z91" s="187"/>
      <c r="AA91" s="177"/>
    </row>
    <row r="92" spans="1:27" ht="15" customHeight="1" x14ac:dyDescent="0.25">
      <c r="A92" s="187"/>
      <c r="B92" s="187" t="str">
        <f t="shared" si="10"/>
        <v/>
      </c>
      <c r="C92" s="187"/>
      <c r="D92" s="187"/>
      <c r="E92" s="187"/>
      <c r="F92" s="188"/>
      <c r="G92" s="187"/>
      <c r="H92" s="187"/>
      <c r="I92" s="187"/>
      <c r="J92" s="187"/>
      <c r="K92" s="187"/>
      <c r="L92" s="187"/>
      <c r="M92" s="187"/>
      <c r="N92" s="187"/>
      <c r="O92" s="187" t="str">
        <f t="shared" si="12"/>
        <v/>
      </c>
      <c r="P92" s="187"/>
      <c r="Q92" s="182" t="str">
        <f t="shared" si="13"/>
        <v/>
      </c>
      <c r="R92" s="194" t="str">
        <f>IF(Tableau2[[#This Row],[date de début]]="","",INT((Tableau2[[#This Row],[date de fin]]-Tableau2[[#This Row],[date de début]])/7))</f>
        <v/>
      </c>
      <c r="S92" s="187"/>
      <c r="T92" s="182" t="str">
        <f t="shared" si="11"/>
        <v/>
      </c>
      <c r="U92" s="187"/>
      <c r="V92" s="187"/>
      <c r="W92" s="187"/>
      <c r="X92" s="187"/>
      <c r="Y92" s="187"/>
      <c r="Z92" s="187"/>
      <c r="AA92" s="177"/>
    </row>
    <row r="93" spans="1:27" ht="15" customHeight="1" x14ac:dyDescent="0.25">
      <c r="A93" s="187"/>
      <c r="B93" s="187" t="str">
        <f t="shared" si="10"/>
        <v/>
      </c>
      <c r="C93" s="187"/>
      <c r="D93" s="187"/>
      <c r="E93" s="187"/>
      <c r="F93" s="188"/>
      <c r="G93" s="187"/>
      <c r="H93" s="187"/>
      <c r="I93" s="187"/>
      <c r="J93" s="187"/>
      <c r="K93" s="187"/>
      <c r="L93" s="187"/>
      <c r="M93" s="187"/>
      <c r="N93" s="187"/>
      <c r="O93" s="187" t="str">
        <f t="shared" si="12"/>
        <v/>
      </c>
      <c r="P93" s="187"/>
      <c r="Q93" s="182" t="str">
        <f t="shared" si="13"/>
        <v/>
      </c>
      <c r="R93" s="194" t="str">
        <f>IF(Tableau2[[#This Row],[date de début]]="","",INT((Tableau2[[#This Row],[date de fin]]-Tableau2[[#This Row],[date de début]])/7))</f>
        <v/>
      </c>
      <c r="S93" s="187"/>
      <c r="T93" s="182" t="str">
        <f t="shared" si="11"/>
        <v/>
      </c>
      <c r="U93" s="187"/>
      <c r="V93" s="187"/>
      <c r="W93" s="187"/>
      <c r="X93" s="187"/>
      <c r="Y93" s="187"/>
      <c r="Z93" s="187"/>
      <c r="AA93" s="177"/>
    </row>
    <row r="94" spans="1:27" ht="15" customHeight="1" x14ac:dyDescent="0.25">
      <c r="A94" s="187"/>
      <c r="B94" s="187" t="str">
        <f t="shared" si="10"/>
        <v/>
      </c>
      <c r="C94" s="187"/>
      <c r="D94" s="187"/>
      <c r="E94" s="187"/>
      <c r="F94" s="188"/>
      <c r="G94" s="187"/>
      <c r="H94" s="187"/>
      <c r="I94" s="187"/>
      <c r="J94" s="187"/>
      <c r="K94" s="187"/>
      <c r="L94" s="187"/>
      <c r="M94" s="187"/>
      <c r="N94" s="187"/>
      <c r="O94" s="187" t="str">
        <f t="shared" si="12"/>
        <v/>
      </c>
      <c r="P94" s="187"/>
      <c r="Q94" s="182" t="str">
        <f t="shared" si="13"/>
        <v/>
      </c>
      <c r="R94" s="194" t="str">
        <f>IF(Tableau2[[#This Row],[date de début]]="","",INT((Tableau2[[#This Row],[date de fin]]-Tableau2[[#This Row],[date de début]])/7))</f>
        <v/>
      </c>
      <c r="S94" s="187"/>
      <c r="T94" s="182" t="str">
        <f t="shared" si="11"/>
        <v/>
      </c>
      <c r="U94" s="187"/>
      <c r="V94" s="187"/>
      <c r="W94" s="187"/>
      <c r="X94" s="187"/>
      <c r="Y94" s="187"/>
      <c r="Z94" s="187"/>
      <c r="AA94" s="177"/>
    </row>
    <row r="95" spans="1:27" ht="15" customHeight="1" x14ac:dyDescent="0.25">
      <c r="A95" s="187"/>
      <c r="B95" s="187" t="str">
        <f t="shared" si="10"/>
        <v/>
      </c>
      <c r="C95" s="187"/>
      <c r="D95" s="187"/>
      <c r="E95" s="187"/>
      <c r="F95" s="188"/>
      <c r="G95" s="187"/>
      <c r="H95" s="187"/>
      <c r="I95" s="187"/>
      <c r="J95" s="187"/>
      <c r="K95" s="187"/>
      <c r="L95" s="187"/>
      <c r="M95" s="187"/>
      <c r="N95" s="187"/>
      <c r="O95" s="187" t="str">
        <f t="shared" si="12"/>
        <v/>
      </c>
      <c r="P95" s="187"/>
      <c r="Q95" s="182" t="str">
        <f t="shared" si="13"/>
        <v/>
      </c>
      <c r="R95" s="194" t="str">
        <f>IF(Tableau2[[#This Row],[date de début]]="","",INT((Tableau2[[#This Row],[date de fin]]-Tableau2[[#This Row],[date de début]])/7))</f>
        <v/>
      </c>
      <c r="S95" s="187"/>
      <c r="T95" s="182" t="str">
        <f t="shared" si="11"/>
        <v/>
      </c>
      <c r="U95" s="187"/>
      <c r="V95" s="187"/>
      <c r="W95" s="187"/>
      <c r="X95" s="187"/>
      <c r="Y95" s="187"/>
      <c r="Z95" s="187"/>
      <c r="AA95" s="177"/>
    </row>
    <row r="96" spans="1:27" ht="15" customHeight="1" x14ac:dyDescent="0.25">
      <c r="A96" s="187"/>
      <c r="B96" s="187" t="str">
        <f t="shared" si="10"/>
        <v/>
      </c>
      <c r="C96" s="187"/>
      <c r="D96" s="187"/>
      <c r="E96" s="187"/>
      <c r="F96" s="188"/>
      <c r="G96" s="187"/>
      <c r="H96" s="187"/>
      <c r="I96" s="187"/>
      <c r="J96" s="187"/>
      <c r="K96" s="187"/>
      <c r="L96" s="187"/>
      <c r="M96" s="187"/>
      <c r="N96" s="187"/>
      <c r="O96" s="187" t="str">
        <f t="shared" si="12"/>
        <v/>
      </c>
      <c r="P96" s="187"/>
      <c r="Q96" s="182" t="str">
        <f t="shared" si="13"/>
        <v/>
      </c>
      <c r="R96" s="194" t="str">
        <f>IF(Tableau2[[#This Row],[date de début]]="","",INT((Tableau2[[#This Row],[date de fin]]-Tableau2[[#This Row],[date de début]])/7))</f>
        <v/>
      </c>
      <c r="S96" s="187"/>
      <c r="T96" s="182" t="str">
        <f t="shared" si="11"/>
        <v/>
      </c>
      <c r="U96" s="187"/>
      <c r="V96" s="187"/>
      <c r="W96" s="187"/>
      <c r="X96" s="187"/>
      <c r="Y96" s="187"/>
      <c r="Z96" s="187"/>
      <c r="AA96" s="177"/>
    </row>
    <row r="97" spans="1:27" ht="15" customHeight="1" x14ac:dyDescent="0.25">
      <c r="A97" s="187"/>
      <c r="B97" s="187" t="str">
        <f t="shared" si="10"/>
        <v/>
      </c>
      <c r="C97" s="187"/>
      <c r="D97" s="187"/>
      <c r="E97" s="187"/>
      <c r="F97" s="188"/>
      <c r="G97" s="187"/>
      <c r="H97" s="187"/>
      <c r="I97" s="187"/>
      <c r="J97" s="187"/>
      <c r="K97" s="187"/>
      <c r="L97" s="187"/>
      <c r="M97" s="187"/>
      <c r="N97" s="187"/>
      <c r="O97" s="187" t="str">
        <f t="shared" si="12"/>
        <v/>
      </c>
      <c r="P97" s="187"/>
      <c r="Q97" s="182" t="str">
        <f t="shared" si="13"/>
        <v/>
      </c>
      <c r="R97" s="194" t="str">
        <f>IF(Tableau2[[#This Row],[date de début]]="","",INT((Tableau2[[#This Row],[date de fin]]-Tableau2[[#This Row],[date de début]])/7))</f>
        <v/>
      </c>
      <c r="S97" s="187"/>
      <c r="T97" s="182" t="str">
        <f t="shared" si="11"/>
        <v/>
      </c>
      <c r="U97" s="187"/>
      <c r="V97" s="187"/>
      <c r="W97" s="187"/>
      <c r="X97" s="187"/>
      <c r="Y97" s="187"/>
      <c r="Z97" s="187"/>
      <c r="AA97" s="177"/>
    </row>
    <row r="98" spans="1:27" ht="15" customHeight="1" x14ac:dyDescent="0.25">
      <c r="A98" s="187"/>
      <c r="B98" s="187" t="str">
        <f t="shared" si="10"/>
        <v/>
      </c>
      <c r="C98" s="187"/>
      <c r="D98" s="187"/>
      <c r="E98" s="187"/>
      <c r="F98" s="188"/>
      <c r="G98" s="187"/>
      <c r="H98" s="187"/>
      <c r="I98" s="187"/>
      <c r="J98" s="187"/>
      <c r="K98" s="187"/>
      <c r="L98" s="187"/>
      <c r="M98" s="187"/>
      <c r="N98" s="187"/>
      <c r="O98" s="187" t="str">
        <f t="shared" si="12"/>
        <v/>
      </c>
      <c r="P98" s="187"/>
      <c r="Q98" s="182" t="str">
        <f t="shared" si="13"/>
        <v/>
      </c>
      <c r="R98" s="194" t="str">
        <f>IF(Tableau2[[#This Row],[date de début]]="","",INT((Tableau2[[#This Row],[date de fin]]-Tableau2[[#This Row],[date de début]])/7))</f>
        <v/>
      </c>
      <c r="S98" s="187"/>
      <c r="T98" s="182" t="str">
        <f t="shared" si="11"/>
        <v/>
      </c>
      <c r="U98" s="187"/>
      <c r="V98" s="187"/>
      <c r="W98" s="187"/>
      <c r="X98" s="187"/>
      <c r="Y98" s="187"/>
      <c r="Z98" s="187"/>
      <c r="AA98" s="177"/>
    </row>
    <row r="99" spans="1:27" ht="15" customHeight="1" x14ac:dyDescent="0.25">
      <c r="A99" s="187"/>
      <c r="B99" s="187" t="str">
        <f t="shared" si="10"/>
        <v/>
      </c>
      <c r="C99" s="187"/>
      <c r="D99" s="187"/>
      <c r="E99" s="187"/>
      <c r="F99" s="188"/>
      <c r="G99" s="187"/>
      <c r="H99" s="187"/>
      <c r="I99" s="187"/>
      <c r="J99" s="187"/>
      <c r="K99" s="187"/>
      <c r="L99" s="187"/>
      <c r="M99" s="187"/>
      <c r="N99" s="187"/>
      <c r="O99" s="187" t="str">
        <f t="shared" si="12"/>
        <v/>
      </c>
      <c r="P99" s="187"/>
      <c r="Q99" s="182" t="str">
        <f t="shared" si="13"/>
        <v/>
      </c>
      <c r="R99" s="194" t="str">
        <f>IF(Tableau2[[#This Row],[date de début]]="","",INT((Tableau2[[#This Row],[date de fin]]-Tableau2[[#This Row],[date de début]])/7))</f>
        <v/>
      </c>
      <c r="S99" s="187"/>
      <c r="T99" s="182" t="str">
        <f t="shared" si="11"/>
        <v/>
      </c>
      <c r="U99" s="187"/>
      <c r="V99" s="187"/>
      <c r="W99" s="187"/>
      <c r="X99" s="187"/>
      <c r="Y99" s="187"/>
      <c r="Z99" s="187"/>
      <c r="AA99" s="177"/>
    </row>
    <row r="100" spans="1:27" ht="15" customHeight="1" x14ac:dyDescent="0.25">
      <c r="A100" s="187"/>
      <c r="B100" s="187" t="str">
        <f t="shared" si="10"/>
        <v/>
      </c>
      <c r="C100" s="187"/>
      <c r="D100" s="187"/>
      <c r="E100" s="187"/>
      <c r="F100" s="188"/>
      <c r="G100" s="187"/>
      <c r="H100" s="187"/>
      <c r="I100" s="187"/>
      <c r="J100" s="187"/>
      <c r="K100" s="187"/>
      <c r="L100" s="187"/>
      <c r="M100" s="187"/>
      <c r="N100" s="187"/>
      <c r="O100" s="187" t="str">
        <f t="shared" si="12"/>
        <v/>
      </c>
      <c r="P100" s="187"/>
      <c r="Q100" s="182" t="str">
        <f t="shared" si="13"/>
        <v/>
      </c>
      <c r="R100" s="194" t="str">
        <f>IF(Tableau2[[#This Row],[date de début]]="","",INT((Tableau2[[#This Row],[date de fin]]-Tableau2[[#This Row],[date de début]])/7))</f>
        <v/>
      </c>
      <c r="S100" s="187"/>
      <c r="T100" s="182" t="str">
        <f t="shared" si="11"/>
        <v/>
      </c>
      <c r="U100" s="187"/>
      <c r="V100" s="187"/>
      <c r="W100" s="187"/>
      <c r="X100" s="187"/>
      <c r="Y100" s="187"/>
      <c r="Z100" s="187"/>
      <c r="AA100" s="177"/>
    </row>
    <row r="101" spans="1:27" ht="15" customHeight="1" x14ac:dyDescent="0.25">
      <c r="A101" s="187"/>
      <c r="B101" s="187" t="str">
        <f t="shared" si="10"/>
        <v/>
      </c>
      <c r="C101" s="187"/>
      <c r="D101" s="187"/>
      <c r="E101" s="187"/>
      <c r="F101" s="188"/>
      <c r="G101" s="187"/>
      <c r="H101" s="187"/>
      <c r="I101" s="187"/>
      <c r="J101" s="187"/>
      <c r="K101" s="187"/>
      <c r="L101" s="187"/>
      <c r="M101" s="187"/>
      <c r="N101" s="187"/>
      <c r="O101" s="187" t="str">
        <f t="shared" si="12"/>
        <v/>
      </c>
      <c r="P101" s="187"/>
      <c r="Q101" s="182" t="str">
        <f t="shared" si="13"/>
        <v/>
      </c>
      <c r="R101" s="194" t="str">
        <f>IF(Tableau2[[#This Row],[date de début]]="","",INT((Tableau2[[#This Row],[date de fin]]-Tableau2[[#This Row],[date de début]])/7))</f>
        <v/>
      </c>
      <c r="S101" s="187"/>
      <c r="T101" s="182" t="str">
        <f t="shared" si="11"/>
        <v/>
      </c>
      <c r="U101" s="187"/>
      <c r="V101" s="187"/>
      <c r="W101" s="187"/>
      <c r="X101" s="187"/>
      <c r="Y101" s="187"/>
      <c r="Z101" s="187"/>
      <c r="AA101" s="177"/>
    </row>
    <row r="102" spans="1:27" ht="15" customHeight="1" x14ac:dyDescent="0.25">
      <c r="A102" s="187"/>
      <c r="B102" s="187" t="str">
        <f t="shared" si="10"/>
        <v/>
      </c>
      <c r="C102" s="187"/>
      <c r="D102" s="187"/>
      <c r="E102" s="187"/>
      <c r="F102" s="188"/>
      <c r="G102" s="187"/>
      <c r="H102" s="187"/>
      <c r="I102" s="187"/>
      <c r="J102" s="187"/>
      <c r="K102" s="187"/>
      <c r="L102" s="187"/>
      <c r="M102" s="187"/>
      <c r="N102" s="187"/>
      <c r="O102" s="187" t="str">
        <f t="shared" si="12"/>
        <v/>
      </c>
      <c r="P102" s="187"/>
      <c r="Q102" s="182" t="str">
        <f t="shared" si="13"/>
        <v/>
      </c>
      <c r="R102" s="194" t="str">
        <f>IF(Tableau2[[#This Row],[date de début]]="","",INT((Tableau2[[#This Row],[date de fin]]-Tableau2[[#This Row],[date de début]])/7))</f>
        <v/>
      </c>
      <c r="S102" s="187"/>
      <c r="T102" s="182" t="str">
        <f t="shared" si="11"/>
        <v/>
      </c>
      <c r="U102" s="187"/>
      <c r="V102" s="187"/>
      <c r="W102" s="187"/>
      <c r="X102" s="187"/>
      <c r="Y102" s="187"/>
      <c r="Z102" s="187"/>
      <c r="AA102" s="177"/>
    </row>
    <row r="103" spans="1:27" ht="15" customHeight="1" x14ac:dyDescent="0.25">
      <c r="A103" s="187"/>
      <c r="B103" s="187" t="str">
        <f t="shared" si="10"/>
        <v/>
      </c>
      <c r="C103" s="187"/>
      <c r="D103" s="187"/>
      <c r="E103" s="187"/>
      <c r="F103" s="188"/>
      <c r="G103" s="187"/>
      <c r="H103" s="187"/>
      <c r="I103" s="187"/>
      <c r="J103" s="187"/>
      <c r="K103" s="187"/>
      <c r="L103" s="187"/>
      <c r="M103" s="187"/>
      <c r="N103" s="187"/>
      <c r="O103" s="187" t="str">
        <f t="shared" si="12"/>
        <v/>
      </c>
      <c r="P103" s="187"/>
      <c r="Q103" s="182" t="str">
        <f t="shared" si="13"/>
        <v/>
      </c>
      <c r="R103" s="194" t="str">
        <f>IF(Tableau2[[#This Row],[date de début]]="","",INT((Tableau2[[#This Row],[date de fin]]-Tableau2[[#This Row],[date de début]])/7))</f>
        <v/>
      </c>
      <c r="S103" s="187"/>
      <c r="T103" s="182" t="str">
        <f t="shared" si="11"/>
        <v/>
      </c>
      <c r="U103" s="187"/>
      <c r="V103" s="187"/>
      <c r="W103" s="187"/>
      <c r="X103" s="187"/>
      <c r="Y103" s="187"/>
      <c r="Z103" s="187"/>
      <c r="AA103" s="177"/>
    </row>
    <row r="104" spans="1:27" ht="15" customHeight="1" x14ac:dyDescent="0.25">
      <c r="A104" s="187"/>
      <c r="B104" s="187" t="str">
        <f t="shared" si="10"/>
        <v/>
      </c>
      <c r="C104" s="187"/>
      <c r="D104" s="187"/>
      <c r="E104" s="187"/>
      <c r="F104" s="188"/>
      <c r="G104" s="187"/>
      <c r="H104" s="187"/>
      <c r="I104" s="187"/>
      <c r="J104" s="187"/>
      <c r="K104" s="187"/>
      <c r="L104" s="187"/>
      <c r="M104" s="187"/>
      <c r="N104" s="187"/>
      <c r="O104" s="187" t="str">
        <f t="shared" si="12"/>
        <v/>
      </c>
      <c r="P104" s="187"/>
      <c r="Q104" s="182" t="str">
        <f t="shared" si="13"/>
        <v/>
      </c>
      <c r="R104" s="194" t="str">
        <f>IF(Tableau2[[#This Row],[date de début]]="","",INT((Tableau2[[#This Row],[date de fin]]-Tableau2[[#This Row],[date de début]])/7))</f>
        <v/>
      </c>
      <c r="S104" s="187"/>
      <c r="T104" s="182" t="str">
        <f t="shared" si="11"/>
        <v/>
      </c>
      <c r="U104" s="187"/>
      <c r="V104" s="187"/>
      <c r="W104" s="187"/>
      <c r="X104" s="187"/>
      <c r="Y104" s="187"/>
      <c r="Z104" s="187"/>
      <c r="AA104" s="177"/>
    </row>
    <row r="105" spans="1:27" ht="15" customHeight="1" x14ac:dyDescent="0.25">
      <c r="A105" s="187"/>
      <c r="B105" s="187" t="str">
        <f t="shared" si="10"/>
        <v/>
      </c>
      <c r="C105" s="187"/>
      <c r="D105" s="187"/>
      <c r="E105" s="187"/>
      <c r="F105" s="188"/>
      <c r="G105" s="187"/>
      <c r="H105" s="187"/>
      <c r="I105" s="187"/>
      <c r="J105" s="187"/>
      <c r="K105" s="187"/>
      <c r="L105" s="187"/>
      <c r="M105" s="187"/>
      <c r="N105" s="187"/>
      <c r="O105" s="187" t="str">
        <f t="shared" si="12"/>
        <v/>
      </c>
      <c r="P105" s="187"/>
      <c r="Q105" s="182" t="str">
        <f t="shared" si="13"/>
        <v/>
      </c>
      <c r="R105" s="194" t="str">
        <f>IF(Tableau2[[#This Row],[date de début]]="","",INT((Tableau2[[#This Row],[date de fin]]-Tableau2[[#This Row],[date de début]])/7))</f>
        <v/>
      </c>
      <c r="S105" s="187"/>
      <c r="T105" s="182" t="str">
        <f t="shared" si="11"/>
        <v/>
      </c>
      <c r="U105" s="187"/>
      <c r="V105" s="187"/>
      <c r="W105" s="187"/>
      <c r="X105" s="187"/>
      <c r="Y105" s="187"/>
      <c r="Z105" s="187"/>
      <c r="AA105" s="177"/>
    </row>
    <row r="106" spans="1:27" ht="15" customHeight="1" x14ac:dyDescent="0.25">
      <c r="A106" s="187"/>
      <c r="B106" s="187" t="str">
        <f t="shared" si="10"/>
        <v/>
      </c>
      <c r="C106" s="187"/>
      <c r="D106" s="187"/>
      <c r="E106" s="187"/>
      <c r="F106" s="188"/>
      <c r="G106" s="187"/>
      <c r="H106" s="187"/>
      <c r="I106" s="187"/>
      <c r="J106" s="187"/>
      <c r="K106" s="187"/>
      <c r="L106" s="187"/>
      <c r="M106" s="187"/>
      <c r="N106" s="187"/>
      <c r="O106" s="187" t="str">
        <f t="shared" si="12"/>
        <v/>
      </c>
      <c r="P106" s="187"/>
      <c r="Q106" s="182" t="str">
        <f t="shared" si="13"/>
        <v/>
      </c>
      <c r="R106" s="194" t="str">
        <f>IF(Tableau2[[#This Row],[date de début]]="","",INT((Tableau2[[#This Row],[date de fin]]-Tableau2[[#This Row],[date de début]])/7))</f>
        <v/>
      </c>
      <c r="S106" s="187"/>
      <c r="T106" s="182" t="str">
        <f t="shared" si="11"/>
        <v/>
      </c>
      <c r="U106" s="187"/>
      <c r="V106" s="187"/>
      <c r="W106" s="187"/>
      <c r="X106" s="187"/>
      <c r="Y106" s="187"/>
      <c r="Z106" s="187"/>
      <c r="AA106" s="177"/>
    </row>
    <row r="107" spans="1:27" ht="15" customHeight="1" x14ac:dyDescent="0.25">
      <c r="A107" s="187"/>
      <c r="B107" s="187" t="str">
        <f t="shared" si="10"/>
        <v/>
      </c>
      <c r="C107" s="187"/>
      <c r="D107" s="187"/>
      <c r="E107" s="187"/>
      <c r="F107" s="188"/>
      <c r="G107" s="187"/>
      <c r="H107" s="187"/>
      <c r="I107" s="187"/>
      <c r="J107" s="187"/>
      <c r="K107" s="187"/>
      <c r="L107" s="187"/>
      <c r="M107" s="187"/>
      <c r="N107" s="187"/>
      <c r="O107" s="187" t="str">
        <f t="shared" si="12"/>
        <v/>
      </c>
      <c r="P107" s="187"/>
      <c r="Q107" s="182" t="str">
        <f t="shared" si="13"/>
        <v/>
      </c>
      <c r="R107" s="194" t="str">
        <f>IF(Tableau2[[#This Row],[date de début]]="","",INT((Tableau2[[#This Row],[date de fin]]-Tableau2[[#This Row],[date de début]])/7))</f>
        <v/>
      </c>
      <c r="S107" s="187"/>
      <c r="T107" s="182" t="str">
        <f t="shared" si="11"/>
        <v/>
      </c>
      <c r="U107" s="187"/>
      <c r="V107" s="187"/>
      <c r="W107" s="187"/>
      <c r="X107" s="187"/>
      <c r="Y107" s="187"/>
      <c r="Z107" s="187"/>
      <c r="AA107" s="177"/>
    </row>
    <row r="108" spans="1:27" ht="15" customHeight="1" x14ac:dyDescent="0.25">
      <c r="A108" s="187"/>
      <c r="B108" s="187" t="str">
        <f t="shared" si="10"/>
        <v/>
      </c>
      <c r="C108" s="187"/>
      <c r="D108" s="187"/>
      <c r="E108" s="187"/>
      <c r="F108" s="188"/>
      <c r="G108" s="187"/>
      <c r="H108" s="187"/>
      <c r="I108" s="187"/>
      <c r="J108" s="187"/>
      <c r="K108" s="187"/>
      <c r="L108" s="187"/>
      <c r="M108" s="187"/>
      <c r="N108" s="187"/>
      <c r="O108" s="187" t="str">
        <f t="shared" si="12"/>
        <v/>
      </c>
      <c r="P108" s="187"/>
      <c r="Q108" s="182" t="str">
        <f t="shared" si="13"/>
        <v/>
      </c>
      <c r="R108" s="194" t="str">
        <f>IF(Tableau2[[#This Row],[date de début]]="","",INT((Tableau2[[#This Row],[date de fin]]-Tableau2[[#This Row],[date de début]])/7))</f>
        <v/>
      </c>
      <c r="S108" s="187"/>
      <c r="T108" s="182" t="str">
        <f t="shared" si="11"/>
        <v/>
      </c>
      <c r="U108" s="187"/>
      <c r="V108" s="187"/>
      <c r="W108" s="187"/>
      <c r="X108" s="187"/>
      <c r="Y108" s="187"/>
      <c r="Z108" s="187"/>
      <c r="AA108" s="177"/>
    </row>
    <row r="109" spans="1:27" ht="15" customHeight="1" x14ac:dyDescent="0.25">
      <c r="A109" s="187"/>
      <c r="B109" s="187" t="str">
        <f t="shared" si="10"/>
        <v/>
      </c>
      <c r="C109" s="187"/>
      <c r="D109" s="187"/>
      <c r="E109" s="187"/>
      <c r="F109" s="188"/>
      <c r="G109" s="187"/>
      <c r="H109" s="187"/>
      <c r="I109" s="187"/>
      <c r="J109" s="187"/>
      <c r="K109" s="187"/>
      <c r="L109" s="187"/>
      <c r="M109" s="187"/>
      <c r="N109" s="187"/>
      <c r="O109" s="187" t="str">
        <f t="shared" si="12"/>
        <v/>
      </c>
      <c r="P109" s="187"/>
      <c r="Q109" s="182" t="str">
        <f t="shared" si="13"/>
        <v/>
      </c>
      <c r="R109" s="194" t="str">
        <f>IF(Tableau2[[#This Row],[date de début]]="","",INT((Tableau2[[#This Row],[date de fin]]-Tableau2[[#This Row],[date de début]])/7))</f>
        <v/>
      </c>
      <c r="S109" s="187"/>
      <c r="T109" s="182" t="str">
        <f t="shared" si="11"/>
        <v/>
      </c>
      <c r="U109" s="187"/>
      <c r="V109" s="187"/>
      <c r="W109" s="187"/>
      <c r="X109" s="187"/>
      <c r="Y109" s="187"/>
      <c r="Z109" s="187"/>
      <c r="AA109" s="177"/>
    </row>
    <row r="110" spans="1:27" ht="15" customHeight="1" x14ac:dyDescent="0.25">
      <c r="A110" s="187"/>
      <c r="B110" s="187" t="str">
        <f t="shared" si="10"/>
        <v/>
      </c>
      <c r="C110" s="187"/>
      <c r="D110" s="187"/>
      <c r="E110" s="187"/>
      <c r="F110" s="188"/>
      <c r="G110" s="187"/>
      <c r="H110" s="187"/>
      <c r="I110" s="187"/>
      <c r="J110" s="187"/>
      <c r="K110" s="187"/>
      <c r="L110" s="187"/>
      <c r="M110" s="187"/>
      <c r="N110" s="187"/>
      <c r="O110" s="187" t="str">
        <f t="shared" si="12"/>
        <v/>
      </c>
      <c r="P110" s="187"/>
      <c r="Q110" s="182" t="str">
        <f t="shared" si="13"/>
        <v/>
      </c>
      <c r="R110" s="194" t="str">
        <f>IF(Tableau2[[#This Row],[date de début]]="","",INT((Tableau2[[#This Row],[date de fin]]-Tableau2[[#This Row],[date de début]])/7))</f>
        <v/>
      </c>
      <c r="S110" s="187"/>
      <c r="T110" s="182" t="str">
        <f t="shared" si="11"/>
        <v/>
      </c>
      <c r="U110" s="187"/>
      <c r="V110" s="187"/>
      <c r="W110" s="187"/>
      <c r="X110" s="187"/>
      <c r="Y110" s="187"/>
      <c r="Z110" s="187"/>
      <c r="AA110" s="177"/>
    </row>
    <row r="111" spans="1:27" ht="15" customHeight="1" x14ac:dyDescent="0.25">
      <c r="A111" s="187"/>
      <c r="B111" s="187" t="str">
        <f t="shared" si="10"/>
        <v/>
      </c>
      <c r="C111" s="187"/>
      <c r="D111" s="187"/>
      <c r="E111" s="187"/>
      <c r="F111" s="188"/>
      <c r="G111" s="187"/>
      <c r="H111" s="187"/>
      <c r="I111" s="187"/>
      <c r="J111" s="187"/>
      <c r="K111" s="187"/>
      <c r="L111" s="187"/>
      <c r="M111" s="187"/>
      <c r="N111" s="187"/>
      <c r="O111" s="187" t="str">
        <f t="shared" si="12"/>
        <v/>
      </c>
      <c r="P111" s="187"/>
      <c r="Q111" s="182" t="str">
        <f t="shared" si="13"/>
        <v/>
      </c>
      <c r="R111" s="194" t="str">
        <f>IF(Tableau2[[#This Row],[date de début]]="","",INT((Tableau2[[#This Row],[date de fin]]-Tableau2[[#This Row],[date de début]])/7))</f>
        <v/>
      </c>
      <c r="S111" s="187"/>
      <c r="T111" s="182" t="str">
        <f t="shared" si="11"/>
        <v/>
      </c>
      <c r="U111" s="187"/>
      <c r="V111" s="187"/>
      <c r="W111" s="187"/>
      <c r="X111" s="187"/>
      <c r="Y111" s="187"/>
      <c r="Z111" s="187"/>
      <c r="AA111" s="177"/>
    </row>
    <row r="112" spans="1:27" ht="15" customHeight="1" x14ac:dyDescent="0.25">
      <c r="A112" s="187"/>
      <c r="B112" s="187" t="str">
        <f t="shared" si="10"/>
        <v/>
      </c>
      <c r="C112" s="187"/>
      <c r="D112" s="187"/>
      <c r="E112" s="187"/>
      <c r="F112" s="188"/>
      <c r="G112" s="187"/>
      <c r="H112" s="187"/>
      <c r="I112" s="187"/>
      <c r="J112" s="187"/>
      <c r="K112" s="187"/>
      <c r="L112" s="187"/>
      <c r="M112" s="187"/>
      <c r="N112" s="187"/>
      <c r="O112" s="187" t="str">
        <f t="shared" si="12"/>
        <v/>
      </c>
      <c r="P112" s="187"/>
      <c r="Q112" s="182" t="str">
        <f t="shared" si="13"/>
        <v/>
      </c>
      <c r="R112" s="194" t="str">
        <f>IF(Tableau2[[#This Row],[date de début]]="","",INT((Tableau2[[#This Row],[date de fin]]-Tableau2[[#This Row],[date de début]])/7))</f>
        <v/>
      </c>
      <c r="S112" s="187"/>
      <c r="T112" s="182" t="str">
        <f t="shared" si="11"/>
        <v/>
      </c>
      <c r="U112" s="187"/>
      <c r="V112" s="187"/>
      <c r="W112" s="187"/>
      <c r="X112" s="187"/>
      <c r="Y112" s="187"/>
      <c r="Z112" s="187"/>
      <c r="AA112" s="177"/>
    </row>
    <row r="113" spans="1:27" ht="15" customHeight="1" x14ac:dyDescent="0.25">
      <c r="A113" s="187"/>
      <c r="B113" s="187" t="str">
        <f t="shared" si="10"/>
        <v/>
      </c>
      <c r="C113" s="187"/>
      <c r="D113" s="187"/>
      <c r="E113" s="187"/>
      <c r="F113" s="188"/>
      <c r="G113" s="187"/>
      <c r="H113" s="187"/>
      <c r="I113" s="187"/>
      <c r="J113" s="187"/>
      <c r="K113" s="187"/>
      <c r="L113" s="187"/>
      <c r="M113" s="187"/>
      <c r="N113" s="187"/>
      <c r="O113" s="187" t="str">
        <f t="shared" si="12"/>
        <v/>
      </c>
      <c r="P113" s="187"/>
      <c r="Q113" s="182" t="str">
        <f t="shared" si="13"/>
        <v/>
      </c>
      <c r="R113" s="194" t="str">
        <f>IF(Tableau2[[#This Row],[date de début]]="","",INT((Tableau2[[#This Row],[date de fin]]-Tableau2[[#This Row],[date de début]])/7))</f>
        <v/>
      </c>
      <c r="S113" s="187"/>
      <c r="T113" s="182" t="str">
        <f t="shared" si="11"/>
        <v/>
      </c>
      <c r="U113" s="187"/>
      <c r="V113" s="187"/>
      <c r="W113" s="187"/>
      <c r="X113" s="187"/>
      <c r="Y113" s="187"/>
      <c r="Z113" s="187"/>
      <c r="AA113" s="177"/>
    </row>
    <row r="114" spans="1:27" ht="15" customHeight="1" x14ac:dyDescent="0.25">
      <c r="A114" s="187"/>
      <c r="B114" s="187" t="str">
        <f t="shared" si="10"/>
        <v/>
      </c>
      <c r="C114" s="187"/>
      <c r="D114" s="187"/>
      <c r="E114" s="187"/>
      <c r="F114" s="188"/>
      <c r="G114" s="187"/>
      <c r="H114" s="187"/>
      <c r="I114" s="187"/>
      <c r="J114" s="187"/>
      <c r="K114" s="187"/>
      <c r="L114" s="187"/>
      <c r="M114" s="187"/>
      <c r="N114" s="187"/>
      <c r="O114" s="187" t="str">
        <f t="shared" si="12"/>
        <v/>
      </c>
      <c r="P114" s="187"/>
      <c r="Q114" s="182" t="str">
        <f t="shared" si="13"/>
        <v/>
      </c>
      <c r="R114" s="194" t="str">
        <f>IF(Tableau2[[#This Row],[date de début]]="","",INT((Tableau2[[#This Row],[date de fin]]-Tableau2[[#This Row],[date de début]])/7))</f>
        <v/>
      </c>
      <c r="S114" s="187"/>
      <c r="T114" s="182" t="str">
        <f t="shared" si="11"/>
        <v/>
      </c>
      <c r="U114" s="187"/>
      <c r="V114" s="187"/>
      <c r="W114" s="187"/>
      <c r="X114" s="187"/>
      <c r="Y114" s="187"/>
      <c r="Z114" s="187"/>
      <c r="AA114" s="177"/>
    </row>
    <row r="115" spans="1:27" ht="15" customHeight="1" x14ac:dyDescent="0.25">
      <c r="A115" s="187"/>
      <c r="B115" s="187" t="str">
        <f t="shared" si="10"/>
        <v/>
      </c>
      <c r="C115" s="187"/>
      <c r="D115" s="187"/>
      <c r="E115" s="187"/>
      <c r="F115" s="188"/>
      <c r="G115" s="187"/>
      <c r="H115" s="187"/>
      <c r="I115" s="187"/>
      <c r="J115" s="187"/>
      <c r="K115" s="187"/>
      <c r="L115" s="187"/>
      <c r="M115" s="187"/>
      <c r="N115" s="187"/>
      <c r="O115" s="187" t="str">
        <f t="shared" si="12"/>
        <v/>
      </c>
      <c r="P115" s="187"/>
      <c r="Q115" s="182" t="str">
        <f t="shared" si="13"/>
        <v/>
      </c>
      <c r="R115" s="194" t="str">
        <f>IF(Tableau2[[#This Row],[date de début]]="","",INT((Tableau2[[#This Row],[date de fin]]-Tableau2[[#This Row],[date de début]])/7))</f>
        <v/>
      </c>
      <c r="S115" s="187"/>
      <c r="T115" s="182" t="str">
        <f t="shared" si="11"/>
        <v/>
      </c>
      <c r="U115" s="187"/>
      <c r="V115" s="187"/>
      <c r="W115" s="187"/>
      <c r="X115" s="187"/>
      <c r="Y115" s="187"/>
      <c r="Z115" s="187"/>
      <c r="AA115" s="177"/>
    </row>
    <row r="116" spans="1:27" ht="15" customHeight="1" x14ac:dyDescent="0.25">
      <c r="A116" s="187"/>
      <c r="B116" s="187" t="str">
        <f t="shared" si="10"/>
        <v/>
      </c>
      <c r="C116" s="187"/>
      <c r="D116" s="187"/>
      <c r="E116" s="187"/>
      <c r="F116" s="188"/>
      <c r="G116" s="187"/>
      <c r="H116" s="187"/>
      <c r="I116" s="187"/>
      <c r="J116" s="187"/>
      <c r="K116" s="187"/>
      <c r="L116" s="187"/>
      <c r="M116" s="187"/>
      <c r="N116" s="187"/>
      <c r="O116" s="187" t="str">
        <f t="shared" si="12"/>
        <v/>
      </c>
      <c r="P116" s="187"/>
      <c r="Q116" s="182" t="str">
        <f t="shared" si="13"/>
        <v/>
      </c>
      <c r="R116" s="194" t="str">
        <f>IF(Tableau2[[#This Row],[date de début]]="","",INT((Tableau2[[#This Row],[date de fin]]-Tableau2[[#This Row],[date de début]])/7))</f>
        <v/>
      </c>
      <c r="S116" s="187"/>
      <c r="T116" s="182" t="str">
        <f t="shared" si="11"/>
        <v/>
      </c>
      <c r="U116" s="187"/>
      <c r="V116" s="187"/>
      <c r="W116" s="187"/>
      <c r="X116" s="187"/>
      <c r="Y116" s="187"/>
      <c r="Z116" s="187"/>
      <c r="AA116" s="177"/>
    </row>
    <row r="117" spans="1:27" ht="15" customHeight="1" x14ac:dyDescent="0.25">
      <c r="A117" s="187"/>
      <c r="B117" s="187" t="str">
        <f t="shared" si="10"/>
        <v/>
      </c>
      <c r="C117" s="187"/>
      <c r="D117" s="187"/>
      <c r="E117" s="187"/>
      <c r="F117" s="188"/>
      <c r="G117" s="187"/>
      <c r="H117" s="187"/>
      <c r="I117" s="187"/>
      <c r="J117" s="187"/>
      <c r="K117" s="187"/>
      <c r="L117" s="187"/>
      <c r="M117" s="187"/>
      <c r="N117" s="187"/>
      <c r="O117" s="187" t="str">
        <f t="shared" si="12"/>
        <v/>
      </c>
      <c r="P117" s="187"/>
      <c r="Q117" s="182" t="str">
        <f t="shared" si="13"/>
        <v/>
      </c>
      <c r="R117" s="194" t="str">
        <f>IF(Tableau2[[#This Row],[date de début]]="","",INT((Tableau2[[#This Row],[date de fin]]-Tableau2[[#This Row],[date de début]])/7))</f>
        <v/>
      </c>
      <c r="S117" s="187"/>
      <c r="T117" s="182" t="str">
        <f t="shared" si="11"/>
        <v/>
      </c>
      <c r="U117" s="187"/>
      <c r="V117" s="187"/>
      <c r="W117" s="187"/>
      <c r="X117" s="187"/>
      <c r="Y117" s="187"/>
      <c r="Z117" s="187"/>
      <c r="AA117" s="177"/>
    </row>
    <row r="118" spans="1:27" ht="15" customHeight="1" x14ac:dyDescent="0.25">
      <c r="A118" s="187"/>
      <c r="B118" s="187" t="str">
        <f t="shared" si="10"/>
        <v/>
      </c>
      <c r="C118" s="187"/>
      <c r="D118" s="187"/>
      <c r="E118" s="187"/>
      <c r="F118" s="188"/>
      <c r="G118" s="187"/>
      <c r="H118" s="187"/>
      <c r="I118" s="187"/>
      <c r="J118" s="187"/>
      <c r="K118" s="187"/>
      <c r="L118" s="187"/>
      <c r="M118" s="187"/>
      <c r="N118" s="187"/>
      <c r="O118" s="187" t="str">
        <f t="shared" si="12"/>
        <v/>
      </c>
      <c r="P118" s="187"/>
      <c r="Q118" s="182" t="str">
        <f t="shared" si="13"/>
        <v/>
      </c>
      <c r="R118" s="194" t="str">
        <f>IF(Tableau2[[#This Row],[date de début]]="","",INT((Tableau2[[#This Row],[date de fin]]-Tableau2[[#This Row],[date de début]])/7))</f>
        <v/>
      </c>
      <c r="S118" s="187"/>
      <c r="T118" s="182" t="str">
        <f t="shared" si="11"/>
        <v/>
      </c>
      <c r="U118" s="187"/>
      <c r="V118" s="187"/>
      <c r="W118" s="187"/>
      <c r="X118" s="187"/>
      <c r="Y118" s="187"/>
      <c r="Z118" s="187"/>
      <c r="AA118" s="177"/>
    </row>
    <row r="119" spans="1:27" ht="15" customHeight="1" x14ac:dyDescent="0.25">
      <c r="A119" s="187"/>
      <c r="B119" s="187" t="str">
        <f t="shared" si="10"/>
        <v/>
      </c>
      <c r="C119" s="187"/>
      <c r="D119" s="187"/>
      <c r="E119" s="187"/>
      <c r="F119" s="188"/>
      <c r="G119" s="187"/>
      <c r="H119" s="187"/>
      <c r="I119" s="187"/>
      <c r="J119" s="187"/>
      <c r="K119" s="187"/>
      <c r="L119" s="187"/>
      <c r="M119" s="187"/>
      <c r="N119" s="187"/>
      <c r="O119" s="187" t="str">
        <f t="shared" si="12"/>
        <v/>
      </c>
      <c r="P119" s="187"/>
      <c r="Q119" s="182" t="str">
        <f t="shared" si="13"/>
        <v/>
      </c>
      <c r="R119" s="194" t="str">
        <f>IF(Tableau2[[#This Row],[date de début]]="","",INT((Tableau2[[#This Row],[date de fin]]-Tableau2[[#This Row],[date de début]])/7))</f>
        <v/>
      </c>
      <c r="S119" s="187"/>
      <c r="T119" s="182" t="str">
        <f t="shared" si="11"/>
        <v/>
      </c>
      <c r="U119" s="187"/>
      <c r="V119" s="187"/>
      <c r="W119" s="187"/>
      <c r="X119" s="187"/>
      <c r="Y119" s="187"/>
      <c r="Z119" s="187"/>
      <c r="AA119" s="177"/>
    </row>
    <row r="120" spans="1:27" ht="15" customHeight="1" x14ac:dyDescent="0.25">
      <c r="A120" s="187"/>
      <c r="B120" s="187" t="str">
        <f t="shared" si="10"/>
        <v/>
      </c>
      <c r="C120" s="187"/>
      <c r="D120" s="187"/>
      <c r="E120" s="187"/>
      <c r="F120" s="188"/>
      <c r="G120" s="187"/>
      <c r="H120" s="187"/>
      <c r="I120" s="187"/>
      <c r="J120" s="187"/>
      <c r="K120" s="187"/>
      <c r="L120" s="187"/>
      <c r="M120" s="187"/>
      <c r="N120" s="187"/>
      <c r="O120" s="187" t="str">
        <f t="shared" si="12"/>
        <v/>
      </c>
      <c r="P120" s="187"/>
      <c r="Q120" s="182" t="str">
        <f t="shared" si="13"/>
        <v/>
      </c>
      <c r="R120" s="194" t="str">
        <f>IF(Tableau2[[#This Row],[date de début]]="","",INT((Tableau2[[#This Row],[date de fin]]-Tableau2[[#This Row],[date de début]])/7))</f>
        <v/>
      </c>
      <c r="S120" s="187"/>
      <c r="T120" s="182" t="str">
        <f t="shared" si="11"/>
        <v/>
      </c>
      <c r="U120" s="187"/>
      <c r="V120" s="187"/>
      <c r="W120" s="187"/>
      <c r="X120" s="187"/>
      <c r="Y120" s="187"/>
      <c r="Z120" s="187"/>
      <c r="AA120" s="177"/>
    </row>
    <row r="121" spans="1:27" ht="15" customHeight="1" x14ac:dyDescent="0.25">
      <c r="A121" s="187"/>
      <c r="B121" s="187" t="str">
        <f t="shared" si="10"/>
        <v/>
      </c>
      <c r="C121" s="187"/>
      <c r="D121" s="187"/>
      <c r="E121" s="187"/>
      <c r="F121" s="188"/>
      <c r="G121" s="187"/>
      <c r="H121" s="187"/>
      <c r="I121" s="187"/>
      <c r="J121" s="187"/>
      <c r="K121" s="187"/>
      <c r="L121" s="187"/>
      <c r="M121" s="187"/>
      <c r="N121" s="187"/>
      <c r="O121" s="187" t="str">
        <f t="shared" ref="O121:O136" si="14">IF(N121-M121=0,"",N121-M121-1)</f>
        <v/>
      </c>
      <c r="P121" s="187"/>
      <c r="Q121" s="182" t="str">
        <f t="shared" si="13"/>
        <v/>
      </c>
      <c r="R121" s="194" t="str">
        <f>IF(Tableau2[[#This Row],[date de début]]="","",INT((Tableau2[[#This Row],[date de fin]]-Tableau2[[#This Row],[date de début]])/7))</f>
        <v/>
      </c>
      <c r="S121" s="187"/>
      <c r="T121" s="182" t="str">
        <f t="shared" si="11"/>
        <v/>
      </c>
      <c r="U121" s="187"/>
      <c r="V121" s="187"/>
      <c r="W121" s="187"/>
      <c r="X121" s="187"/>
      <c r="Y121" s="187"/>
      <c r="Z121" s="187"/>
      <c r="AA121" s="177"/>
    </row>
    <row r="122" spans="1:27" ht="15" customHeight="1" x14ac:dyDescent="0.25">
      <c r="A122" s="187"/>
      <c r="B122" s="187" t="str">
        <f t="shared" si="10"/>
        <v/>
      </c>
      <c r="C122" s="187"/>
      <c r="D122" s="187"/>
      <c r="E122" s="187"/>
      <c r="F122" s="188"/>
      <c r="G122" s="187"/>
      <c r="H122" s="187"/>
      <c r="I122" s="187"/>
      <c r="J122" s="187"/>
      <c r="K122" s="187"/>
      <c r="L122" s="187"/>
      <c r="M122" s="187"/>
      <c r="N122" s="187"/>
      <c r="O122" s="187" t="str">
        <f t="shared" si="14"/>
        <v/>
      </c>
      <c r="P122" s="187"/>
      <c r="Q122" s="182" t="str">
        <f t="shared" si="13"/>
        <v/>
      </c>
      <c r="R122" s="194" t="str">
        <f>IF(Tableau2[[#This Row],[date de début]]="","",INT((Tableau2[[#This Row],[date de fin]]-Tableau2[[#This Row],[date de début]])/7))</f>
        <v/>
      </c>
      <c r="S122" s="187"/>
      <c r="T122" s="182" t="str">
        <f t="shared" si="11"/>
        <v/>
      </c>
      <c r="U122" s="187"/>
      <c r="V122" s="187"/>
      <c r="W122" s="187"/>
      <c r="X122" s="187"/>
      <c r="Y122" s="187"/>
      <c r="Z122" s="187"/>
      <c r="AA122" s="177"/>
    </row>
    <row r="123" spans="1:27" ht="15" customHeight="1" x14ac:dyDescent="0.25">
      <c r="A123" s="187"/>
      <c r="B123" s="187" t="str">
        <f t="shared" si="10"/>
        <v/>
      </c>
      <c r="C123" s="187"/>
      <c r="D123" s="187"/>
      <c r="E123" s="187"/>
      <c r="F123" s="188"/>
      <c r="G123" s="187"/>
      <c r="H123" s="187"/>
      <c r="I123" s="187"/>
      <c r="J123" s="187"/>
      <c r="K123" s="187"/>
      <c r="L123" s="187"/>
      <c r="M123" s="187"/>
      <c r="N123" s="187"/>
      <c r="O123" s="187" t="str">
        <f t="shared" si="14"/>
        <v/>
      </c>
      <c r="P123" s="187"/>
      <c r="Q123" s="182" t="str">
        <f t="shared" si="13"/>
        <v/>
      </c>
      <c r="R123" s="194" t="str">
        <f>IF(Tableau2[[#This Row],[date de début]]="","",INT((Tableau2[[#This Row],[date de fin]]-Tableau2[[#This Row],[date de début]])/7))</f>
        <v/>
      </c>
      <c r="S123" s="187"/>
      <c r="T123" s="182" t="str">
        <f t="shared" si="11"/>
        <v/>
      </c>
      <c r="U123" s="187"/>
      <c r="V123" s="187"/>
      <c r="W123" s="187"/>
      <c r="X123" s="187"/>
      <c r="Y123" s="187"/>
      <c r="Z123" s="187"/>
      <c r="AA123" s="177"/>
    </row>
    <row r="124" spans="1:27" ht="15" customHeight="1" x14ac:dyDescent="0.25">
      <c r="A124" s="187"/>
      <c r="B124" s="187" t="str">
        <f t="shared" si="10"/>
        <v/>
      </c>
      <c r="C124" s="187"/>
      <c r="D124" s="187"/>
      <c r="E124" s="187"/>
      <c r="F124" s="188"/>
      <c r="G124" s="187"/>
      <c r="H124" s="187"/>
      <c r="I124" s="187"/>
      <c r="J124" s="187"/>
      <c r="K124" s="187"/>
      <c r="L124" s="187"/>
      <c r="M124" s="187"/>
      <c r="N124" s="187"/>
      <c r="O124" s="187" t="str">
        <f t="shared" si="14"/>
        <v/>
      </c>
      <c r="P124" s="187"/>
      <c r="Q124" s="182" t="str">
        <f t="shared" si="13"/>
        <v/>
      </c>
      <c r="R124" s="194" t="str">
        <f>IF(Tableau2[[#This Row],[date de début]]="","",INT((Tableau2[[#This Row],[date de fin]]-Tableau2[[#This Row],[date de début]])/7))</f>
        <v/>
      </c>
      <c r="S124" s="187"/>
      <c r="T124" s="182" t="str">
        <f t="shared" si="11"/>
        <v/>
      </c>
      <c r="U124" s="187"/>
      <c r="V124" s="187"/>
      <c r="W124" s="187"/>
      <c r="X124" s="187"/>
      <c r="Y124" s="187"/>
      <c r="Z124" s="187"/>
      <c r="AA124" s="177"/>
    </row>
    <row r="125" spans="1:27" ht="15" customHeight="1" x14ac:dyDescent="0.25">
      <c r="A125" s="187"/>
      <c r="B125" s="187" t="str">
        <f t="shared" si="10"/>
        <v/>
      </c>
      <c r="C125" s="187"/>
      <c r="D125" s="187"/>
      <c r="E125" s="187"/>
      <c r="F125" s="188"/>
      <c r="G125" s="187"/>
      <c r="H125" s="187"/>
      <c r="I125" s="187"/>
      <c r="J125" s="187"/>
      <c r="K125" s="187"/>
      <c r="L125" s="187"/>
      <c r="M125" s="187"/>
      <c r="N125" s="187"/>
      <c r="O125" s="187" t="str">
        <f t="shared" si="14"/>
        <v/>
      </c>
      <c r="P125" s="187"/>
      <c r="Q125" s="182" t="str">
        <f t="shared" si="13"/>
        <v/>
      </c>
      <c r="R125" s="194" t="str">
        <f>IF(Tableau2[[#This Row],[date de début]]="","",INT((Tableau2[[#This Row],[date de fin]]-Tableau2[[#This Row],[date de début]])/7))</f>
        <v/>
      </c>
      <c r="S125" s="187"/>
      <c r="T125" s="182" t="str">
        <f t="shared" si="11"/>
        <v/>
      </c>
      <c r="U125" s="187"/>
      <c r="V125" s="187"/>
      <c r="W125" s="187"/>
      <c r="X125" s="187"/>
      <c r="Y125" s="187"/>
      <c r="Z125" s="187"/>
      <c r="AA125" s="177"/>
    </row>
    <row r="126" spans="1:27" ht="15" customHeight="1" x14ac:dyDescent="0.25">
      <c r="A126" s="187"/>
      <c r="B126" s="187" t="str">
        <f t="shared" si="10"/>
        <v/>
      </c>
      <c r="C126" s="187"/>
      <c r="D126" s="187"/>
      <c r="E126" s="187"/>
      <c r="F126" s="188"/>
      <c r="G126" s="187"/>
      <c r="H126" s="187"/>
      <c r="I126" s="187"/>
      <c r="J126" s="187"/>
      <c r="K126" s="187"/>
      <c r="L126" s="187"/>
      <c r="M126" s="187"/>
      <c r="N126" s="187"/>
      <c r="O126" s="187" t="str">
        <f t="shared" si="14"/>
        <v/>
      </c>
      <c r="P126" s="187"/>
      <c r="Q126" s="182" t="str">
        <f t="shared" si="13"/>
        <v/>
      </c>
      <c r="R126" s="194" t="str">
        <f>IF(Tableau2[[#This Row],[date de début]]="","",INT((Tableau2[[#This Row],[date de fin]]-Tableau2[[#This Row],[date de début]])/7))</f>
        <v/>
      </c>
      <c r="S126" s="187"/>
      <c r="T126" s="182" t="str">
        <f t="shared" si="11"/>
        <v/>
      </c>
      <c r="U126" s="187"/>
      <c r="V126" s="187"/>
      <c r="W126" s="187"/>
      <c r="X126" s="187"/>
      <c r="Y126" s="187"/>
      <c r="Z126" s="187"/>
      <c r="AA126" s="177"/>
    </row>
    <row r="127" spans="1:27" ht="15" customHeight="1" x14ac:dyDescent="0.25">
      <c r="A127" s="187"/>
      <c r="B127" s="187" t="str">
        <f t="shared" si="10"/>
        <v/>
      </c>
      <c r="C127" s="187"/>
      <c r="D127" s="187"/>
      <c r="E127" s="187"/>
      <c r="F127" s="188"/>
      <c r="G127" s="187"/>
      <c r="H127" s="187"/>
      <c r="I127" s="187"/>
      <c r="J127" s="187"/>
      <c r="K127" s="187"/>
      <c r="L127" s="187"/>
      <c r="M127" s="187"/>
      <c r="N127" s="187"/>
      <c r="O127" s="187" t="str">
        <f t="shared" si="14"/>
        <v/>
      </c>
      <c r="P127" s="187"/>
      <c r="Q127" s="182" t="str">
        <f t="shared" si="13"/>
        <v/>
      </c>
      <c r="R127" s="194" t="str">
        <f>IF(Tableau2[[#This Row],[date de début]]="","",INT((Tableau2[[#This Row],[date de fin]]-Tableau2[[#This Row],[date de début]])/7))</f>
        <v/>
      </c>
      <c r="S127" s="187"/>
      <c r="T127" s="182" t="str">
        <f t="shared" si="11"/>
        <v/>
      </c>
      <c r="U127" s="187"/>
      <c r="V127" s="187"/>
      <c r="W127" s="187"/>
      <c r="X127" s="187"/>
      <c r="Y127" s="187"/>
      <c r="Z127" s="187"/>
      <c r="AA127" s="177"/>
    </row>
    <row r="128" spans="1:27" ht="15" customHeight="1" x14ac:dyDescent="0.25">
      <c r="A128" s="187"/>
      <c r="B128" s="187" t="str">
        <f t="shared" si="10"/>
        <v/>
      </c>
      <c r="C128" s="187"/>
      <c r="D128" s="187"/>
      <c r="E128" s="187"/>
      <c r="F128" s="188"/>
      <c r="G128" s="187"/>
      <c r="H128" s="187"/>
      <c r="I128" s="187"/>
      <c r="J128" s="187"/>
      <c r="K128" s="187"/>
      <c r="L128" s="187"/>
      <c r="M128" s="187"/>
      <c r="N128" s="187"/>
      <c r="O128" s="187" t="str">
        <f t="shared" si="14"/>
        <v/>
      </c>
      <c r="P128" s="187"/>
      <c r="Q128" s="182" t="str">
        <f t="shared" si="13"/>
        <v/>
      </c>
      <c r="R128" s="194" t="str">
        <f>IF(Tableau2[[#This Row],[date de début]]="","",INT((Tableau2[[#This Row],[date de fin]]-Tableau2[[#This Row],[date de début]])/7))</f>
        <v/>
      </c>
      <c r="S128" s="187"/>
      <c r="T128" s="182" t="str">
        <f t="shared" si="11"/>
        <v/>
      </c>
      <c r="U128" s="187"/>
      <c r="V128" s="187"/>
      <c r="W128" s="187"/>
      <c r="X128" s="187"/>
      <c r="Y128" s="187"/>
      <c r="Z128" s="187"/>
      <c r="AA128" s="177"/>
    </row>
    <row r="129" spans="1:27" ht="15" customHeight="1" x14ac:dyDescent="0.25">
      <c r="A129" s="187"/>
      <c r="B129" s="187" t="str">
        <f t="shared" si="10"/>
        <v/>
      </c>
      <c r="C129" s="187"/>
      <c r="D129" s="187"/>
      <c r="E129" s="187"/>
      <c r="F129" s="188"/>
      <c r="G129" s="187"/>
      <c r="H129" s="187"/>
      <c r="I129" s="187"/>
      <c r="J129" s="187"/>
      <c r="K129" s="187"/>
      <c r="L129" s="187"/>
      <c r="M129" s="187"/>
      <c r="N129" s="187"/>
      <c r="O129" s="187" t="str">
        <f t="shared" si="14"/>
        <v/>
      </c>
      <c r="P129" s="187"/>
      <c r="Q129" s="182" t="str">
        <f t="shared" si="13"/>
        <v/>
      </c>
      <c r="R129" s="194" t="str">
        <f>IF(Tableau2[[#This Row],[date de début]]="","",INT((Tableau2[[#This Row],[date de fin]]-Tableau2[[#This Row],[date de début]])/7))</f>
        <v/>
      </c>
      <c r="S129" s="187"/>
      <c r="T129" s="182" t="str">
        <f t="shared" si="11"/>
        <v/>
      </c>
      <c r="U129" s="187"/>
      <c r="V129" s="187"/>
      <c r="W129" s="187"/>
      <c r="X129" s="187"/>
      <c r="Y129" s="187"/>
      <c r="Z129" s="187"/>
      <c r="AA129" s="177"/>
    </row>
    <row r="130" spans="1:27" ht="15" customHeight="1" x14ac:dyDescent="0.25">
      <c r="A130" s="187"/>
      <c r="B130" s="187" t="str">
        <f t="shared" si="10"/>
        <v/>
      </c>
      <c r="C130" s="187"/>
      <c r="D130" s="187"/>
      <c r="E130" s="187"/>
      <c r="F130" s="188"/>
      <c r="G130" s="187"/>
      <c r="H130" s="187"/>
      <c r="I130" s="187"/>
      <c r="J130" s="187"/>
      <c r="K130" s="187"/>
      <c r="L130" s="187"/>
      <c r="M130" s="187"/>
      <c r="N130" s="187"/>
      <c r="O130" s="187" t="str">
        <f t="shared" si="14"/>
        <v/>
      </c>
      <c r="P130" s="187"/>
      <c r="Q130" s="182" t="str">
        <f t="shared" si="13"/>
        <v/>
      </c>
      <c r="R130" s="194" t="str">
        <f>IF(Tableau2[[#This Row],[date de début]]="","",INT((Tableau2[[#This Row],[date de fin]]-Tableau2[[#This Row],[date de début]])/7))</f>
        <v/>
      </c>
      <c r="S130" s="187"/>
      <c r="T130" s="182" t="str">
        <f t="shared" si="11"/>
        <v/>
      </c>
      <c r="U130" s="187"/>
      <c r="V130" s="187"/>
      <c r="W130" s="187"/>
      <c r="X130" s="187"/>
      <c r="Y130" s="187"/>
      <c r="Z130" s="187"/>
      <c r="AA130" s="177"/>
    </row>
    <row r="131" spans="1:27" ht="15" customHeight="1" x14ac:dyDescent="0.25">
      <c r="A131" s="187"/>
      <c r="B131" s="187" t="str">
        <f t="shared" si="10"/>
        <v/>
      </c>
      <c r="C131" s="187"/>
      <c r="D131" s="187"/>
      <c r="E131" s="187"/>
      <c r="F131" s="188"/>
      <c r="G131" s="187"/>
      <c r="H131" s="187"/>
      <c r="I131" s="187"/>
      <c r="J131" s="187"/>
      <c r="K131" s="187"/>
      <c r="L131" s="187"/>
      <c r="M131" s="187"/>
      <c r="N131" s="187"/>
      <c r="O131" s="187" t="str">
        <f t="shared" si="14"/>
        <v/>
      </c>
      <c r="P131" s="187"/>
      <c r="Q131" s="182" t="str">
        <f t="shared" si="13"/>
        <v/>
      </c>
      <c r="R131" s="194" t="str">
        <f>IF(Tableau2[[#This Row],[date de début]]="","",INT((Tableau2[[#This Row],[date de fin]]-Tableau2[[#This Row],[date de début]])/7))</f>
        <v/>
      </c>
      <c r="S131" s="187"/>
      <c r="T131" s="182" t="str">
        <f t="shared" si="11"/>
        <v/>
      </c>
      <c r="U131" s="187"/>
      <c r="V131" s="187"/>
      <c r="W131" s="187"/>
      <c r="X131" s="187"/>
      <c r="Y131" s="187"/>
      <c r="Z131" s="187"/>
      <c r="AA131" s="177"/>
    </row>
    <row r="132" spans="1:27" ht="15" customHeight="1" x14ac:dyDescent="0.25">
      <c r="A132" s="187"/>
      <c r="B132" s="187" t="str">
        <f t="shared" si="10"/>
        <v/>
      </c>
      <c r="C132" s="187"/>
      <c r="D132" s="187"/>
      <c r="E132" s="187"/>
      <c r="F132" s="188"/>
      <c r="G132" s="187"/>
      <c r="H132" s="187"/>
      <c r="I132" s="187"/>
      <c r="J132" s="187"/>
      <c r="K132" s="187"/>
      <c r="L132" s="187"/>
      <c r="M132" s="187"/>
      <c r="N132" s="187"/>
      <c r="O132" s="187" t="str">
        <f t="shared" si="14"/>
        <v/>
      </c>
      <c r="P132" s="187"/>
      <c r="Q132" s="182" t="str">
        <f t="shared" si="13"/>
        <v/>
      </c>
      <c r="R132" s="194" t="str">
        <f>IF(Tableau2[[#This Row],[date de début]]="","",INT((Tableau2[[#This Row],[date de fin]]-Tableau2[[#This Row],[date de début]])/7))</f>
        <v/>
      </c>
      <c r="S132" s="187"/>
      <c r="T132" s="182" t="str">
        <f t="shared" si="11"/>
        <v/>
      </c>
      <c r="U132" s="187"/>
      <c r="V132" s="187"/>
      <c r="W132" s="187"/>
      <c r="X132" s="187"/>
      <c r="Y132" s="187"/>
      <c r="Z132" s="187"/>
      <c r="AA132" s="177"/>
    </row>
    <row r="133" spans="1:27" ht="15" customHeight="1" x14ac:dyDescent="0.25">
      <c r="A133" s="187"/>
      <c r="B133" s="187" t="str">
        <f t="shared" si="10"/>
        <v/>
      </c>
      <c r="C133" s="187"/>
      <c r="D133" s="187"/>
      <c r="E133" s="187"/>
      <c r="F133" s="188"/>
      <c r="G133" s="187"/>
      <c r="H133" s="187"/>
      <c r="I133" s="187"/>
      <c r="J133" s="187"/>
      <c r="K133" s="187"/>
      <c r="L133" s="187"/>
      <c r="M133" s="187"/>
      <c r="N133" s="187"/>
      <c r="O133" s="187" t="str">
        <f t="shared" si="14"/>
        <v/>
      </c>
      <c r="P133" s="187"/>
      <c r="Q133" s="182" t="str">
        <f t="shared" si="13"/>
        <v/>
      </c>
      <c r="R133" s="194" t="str">
        <f>IF(Tableau2[[#This Row],[date de début]]="","",INT((Tableau2[[#This Row],[date de fin]]-Tableau2[[#This Row],[date de début]])/7))</f>
        <v/>
      </c>
      <c r="S133" s="187"/>
      <c r="T133" s="182" t="str">
        <f t="shared" si="11"/>
        <v/>
      </c>
      <c r="U133" s="187"/>
      <c r="V133" s="187"/>
      <c r="W133" s="187"/>
      <c r="X133" s="187"/>
      <c r="Y133" s="187"/>
      <c r="Z133" s="187"/>
      <c r="AA133" s="177"/>
    </row>
    <row r="134" spans="1:27" ht="15" customHeight="1" x14ac:dyDescent="0.25">
      <c r="A134" s="187"/>
      <c r="B134" s="187" t="str">
        <f t="shared" si="10"/>
        <v/>
      </c>
      <c r="C134" s="187"/>
      <c r="D134" s="187"/>
      <c r="E134" s="187"/>
      <c r="F134" s="188"/>
      <c r="G134" s="187"/>
      <c r="H134" s="187"/>
      <c r="I134" s="187"/>
      <c r="J134" s="187"/>
      <c r="K134" s="187"/>
      <c r="L134" s="187"/>
      <c r="M134" s="187"/>
      <c r="N134" s="187"/>
      <c r="O134" s="187" t="str">
        <f t="shared" si="14"/>
        <v/>
      </c>
      <c r="P134" s="187"/>
      <c r="Q134" s="182" t="str">
        <f t="shared" si="13"/>
        <v/>
      </c>
      <c r="R134" s="194" t="str">
        <f>IF(Tableau2[[#This Row],[date de début]]="","",INT((Tableau2[[#This Row],[date de fin]]-Tableau2[[#This Row],[date de début]])/7))</f>
        <v/>
      </c>
      <c r="S134" s="187"/>
      <c r="T134" s="182" t="str">
        <f t="shared" si="11"/>
        <v/>
      </c>
      <c r="U134" s="187"/>
      <c r="V134" s="187"/>
      <c r="W134" s="187"/>
      <c r="X134" s="187"/>
      <c r="Y134" s="187"/>
      <c r="Z134" s="187"/>
      <c r="AA134" s="177"/>
    </row>
    <row r="135" spans="1:27" ht="15" customHeight="1" x14ac:dyDescent="0.25">
      <c r="A135" s="187"/>
      <c r="B135" s="187" t="str">
        <f t="shared" si="10"/>
        <v/>
      </c>
      <c r="C135" s="187"/>
      <c r="D135" s="187"/>
      <c r="E135" s="187"/>
      <c r="F135" s="188"/>
      <c r="G135" s="187"/>
      <c r="H135" s="187"/>
      <c r="I135" s="187"/>
      <c r="J135" s="187"/>
      <c r="K135" s="187"/>
      <c r="L135" s="187"/>
      <c r="M135" s="187"/>
      <c r="N135" s="187"/>
      <c r="O135" s="187" t="str">
        <f t="shared" si="14"/>
        <v/>
      </c>
      <c r="P135" s="187"/>
      <c r="Q135" s="182" t="str">
        <f t="shared" si="13"/>
        <v/>
      </c>
      <c r="R135" s="194" t="str">
        <f>IF(Tableau2[[#This Row],[date de début]]="","",INT((Tableau2[[#This Row],[date de fin]]-Tableau2[[#This Row],[date de début]])/7))</f>
        <v/>
      </c>
      <c r="S135" s="187"/>
      <c r="T135" s="182" t="str">
        <f t="shared" si="11"/>
        <v/>
      </c>
      <c r="U135" s="187"/>
      <c r="V135" s="187"/>
      <c r="W135" s="187"/>
      <c r="X135" s="187"/>
      <c r="Y135" s="187"/>
      <c r="Z135" s="187"/>
      <c r="AA135" s="177"/>
    </row>
    <row r="136" spans="1:27" ht="15" customHeight="1" x14ac:dyDescent="0.25">
      <c r="A136" s="187"/>
      <c r="B136" s="187" t="str">
        <f t="shared" si="10"/>
        <v/>
      </c>
      <c r="C136" s="187"/>
      <c r="D136" s="187"/>
      <c r="E136" s="187"/>
      <c r="F136" s="188"/>
      <c r="G136" s="187"/>
      <c r="H136" s="187"/>
      <c r="I136" s="187"/>
      <c r="J136" s="187"/>
      <c r="K136" s="187"/>
      <c r="L136" s="187"/>
      <c r="M136" s="187"/>
      <c r="N136" s="187"/>
      <c r="O136" s="187" t="str">
        <f t="shared" si="14"/>
        <v/>
      </c>
      <c r="P136" s="187"/>
      <c r="Q136" s="182" t="str">
        <f t="shared" si="13"/>
        <v/>
      </c>
      <c r="R136" s="194" t="str">
        <f>IF(Tableau2[[#This Row],[date de début]]="","",INT((Tableau2[[#This Row],[date de fin]]-Tableau2[[#This Row],[date de début]])/7))</f>
        <v/>
      </c>
      <c r="S136" s="187"/>
      <c r="T136" s="182" t="str">
        <f t="shared" si="11"/>
        <v/>
      </c>
      <c r="U136" s="187"/>
      <c r="V136" s="187"/>
      <c r="W136" s="187"/>
      <c r="X136" s="187"/>
      <c r="Y136" s="187"/>
      <c r="Z136" s="187"/>
      <c r="AA136" s="177"/>
    </row>
    <row r="137" spans="1:27" x14ac:dyDescent="0.25">
      <c r="A137" s="187"/>
      <c r="B137" s="187"/>
      <c r="C137" s="187"/>
      <c r="D137" s="187"/>
      <c r="E137" s="187"/>
      <c r="F137" s="188"/>
      <c r="G137" s="187"/>
      <c r="H137" s="187"/>
      <c r="I137" s="187"/>
      <c r="J137" s="187"/>
      <c r="K137" s="187"/>
      <c r="L137" s="187"/>
      <c r="M137" s="187"/>
      <c r="N137" s="187"/>
      <c r="O137" s="187"/>
      <c r="P137" s="187"/>
      <c r="Q137" s="182" t="str">
        <f t="shared" si="13"/>
        <v/>
      </c>
      <c r="R137" s="194" t="str">
        <f>IF(Tableau2[[#This Row],[date de début]]="","",INT((Tableau2[[#This Row],[date de fin]]-Tableau2[[#This Row],[date de début]])/7))</f>
        <v/>
      </c>
      <c r="S137" s="187"/>
      <c r="T137" s="182" t="str">
        <f t="shared" si="11"/>
        <v/>
      </c>
      <c r="U137" s="187"/>
      <c r="V137" s="187"/>
      <c r="W137" s="187"/>
      <c r="X137" s="187"/>
      <c r="Y137" s="187"/>
      <c r="Z137" s="187"/>
      <c r="AA137" s="177"/>
    </row>
    <row r="138" spans="1:27" x14ac:dyDescent="0.25">
      <c r="A138" s="187"/>
      <c r="B138" s="187"/>
      <c r="C138" s="187"/>
      <c r="D138" s="187"/>
      <c r="E138" s="187"/>
      <c r="F138" s="188"/>
      <c r="G138" s="187"/>
      <c r="H138" s="187"/>
      <c r="I138" s="187"/>
      <c r="J138" s="187"/>
      <c r="K138" s="187"/>
      <c r="L138" s="187"/>
      <c r="M138" s="187"/>
      <c r="N138" s="187"/>
      <c r="O138" s="187"/>
      <c r="P138" s="187"/>
      <c r="Q138" s="182" t="str">
        <f t="shared" si="13"/>
        <v/>
      </c>
      <c r="R138" s="194" t="str">
        <f>IF(Tableau2[[#This Row],[date de début]]="","",INT((Tableau2[[#This Row],[date de fin]]-Tableau2[[#This Row],[date de début]])/7))</f>
        <v/>
      </c>
      <c r="S138" s="187"/>
      <c r="T138" s="182" t="str">
        <f t="shared" si="11"/>
        <v/>
      </c>
      <c r="U138" s="187"/>
      <c r="V138" s="187"/>
      <c r="W138" s="187"/>
      <c r="X138" s="187"/>
      <c r="Y138" s="187"/>
      <c r="Z138" s="187"/>
      <c r="AA138" s="177"/>
    </row>
    <row r="139" spans="1:27" x14ac:dyDescent="0.25">
      <c r="A139" s="187"/>
      <c r="B139" s="187"/>
      <c r="C139" s="187"/>
      <c r="D139" s="187"/>
      <c r="E139" s="187"/>
      <c r="F139" s="188"/>
      <c r="G139" s="187"/>
      <c r="H139" s="187"/>
      <c r="I139" s="187"/>
      <c r="J139" s="187"/>
      <c r="K139" s="187"/>
      <c r="L139" s="187"/>
      <c r="M139" s="187"/>
      <c r="N139" s="187"/>
      <c r="O139" s="187"/>
      <c r="P139" s="187"/>
      <c r="Q139" s="182" t="str">
        <f t="shared" si="13"/>
        <v/>
      </c>
      <c r="R139" s="194" t="str">
        <f>IF(Tableau2[[#This Row],[date de début]]="","",INT((Tableau2[[#This Row],[date de fin]]-Tableau2[[#This Row],[date de début]])/7))</f>
        <v/>
      </c>
      <c r="S139" s="187"/>
      <c r="T139" s="182" t="str">
        <f t="shared" si="11"/>
        <v/>
      </c>
      <c r="U139" s="187"/>
      <c r="V139" s="187"/>
      <c r="W139" s="187"/>
      <c r="X139" s="187"/>
      <c r="Y139" s="187"/>
      <c r="Z139" s="187"/>
      <c r="AA139" s="177"/>
    </row>
    <row r="140" spans="1:27" x14ac:dyDescent="0.25">
      <c r="A140" s="187"/>
      <c r="B140" s="187"/>
      <c r="C140" s="187"/>
      <c r="D140" s="187"/>
      <c r="E140" s="187"/>
      <c r="F140" s="188"/>
      <c r="G140" s="187"/>
      <c r="H140" s="187"/>
      <c r="I140" s="187"/>
      <c r="J140" s="187"/>
      <c r="K140" s="187"/>
      <c r="L140" s="187"/>
      <c r="M140" s="187"/>
      <c r="N140" s="187"/>
      <c r="O140" s="187"/>
      <c r="P140" s="187"/>
      <c r="Q140" s="182" t="str">
        <f t="shared" si="13"/>
        <v/>
      </c>
      <c r="R140" s="194" t="str">
        <f>IF(Tableau2[[#This Row],[date de début]]="","",INT((Tableau2[[#This Row],[date de fin]]-Tableau2[[#This Row],[date de début]])/7))</f>
        <v/>
      </c>
      <c r="S140" s="187"/>
      <c r="T140" s="182" t="str">
        <f t="shared" si="11"/>
        <v/>
      </c>
      <c r="U140" s="187"/>
      <c r="V140" s="187"/>
      <c r="W140" s="187"/>
      <c r="X140" s="187"/>
      <c r="Y140" s="188"/>
      <c r="Z140" s="189"/>
      <c r="AA140" s="178"/>
    </row>
    <row r="141" spans="1:27" x14ac:dyDescent="0.25">
      <c r="A141" s="187"/>
      <c r="B141" s="187"/>
      <c r="C141" s="187"/>
      <c r="D141" s="187"/>
      <c r="E141" s="187"/>
      <c r="F141" s="188"/>
      <c r="G141" s="187"/>
      <c r="H141" s="187"/>
      <c r="I141" s="187"/>
      <c r="J141" s="187"/>
      <c r="K141" s="187"/>
      <c r="L141" s="187"/>
      <c r="M141" s="187"/>
      <c r="N141" s="187"/>
      <c r="O141" s="187"/>
      <c r="P141" s="187"/>
      <c r="Q141" s="182" t="str">
        <f t="shared" si="13"/>
        <v/>
      </c>
      <c r="R141" s="194" t="str">
        <f>IF(Tableau2[[#This Row],[date de début]]="","",INT((Tableau2[[#This Row],[date de fin]]-Tableau2[[#This Row],[date de début]])/7))</f>
        <v/>
      </c>
      <c r="S141" s="187"/>
      <c r="T141" s="182" t="str">
        <f t="shared" si="11"/>
        <v/>
      </c>
      <c r="U141" s="187"/>
      <c r="V141" s="187"/>
      <c r="W141" s="187"/>
      <c r="X141" s="187"/>
      <c r="Y141" s="188"/>
      <c r="Z141" s="189"/>
      <c r="AA141" s="178"/>
    </row>
    <row r="142" spans="1:27" x14ac:dyDescent="0.25">
      <c r="A142" s="187"/>
      <c r="B142" s="187"/>
      <c r="C142" s="187"/>
      <c r="D142" s="187"/>
      <c r="E142" s="187"/>
      <c r="F142" s="188"/>
      <c r="G142" s="187"/>
      <c r="H142" s="187"/>
      <c r="I142" s="187"/>
      <c r="J142" s="187"/>
      <c r="K142" s="187"/>
      <c r="L142" s="187"/>
      <c r="M142" s="187"/>
      <c r="N142" s="187"/>
      <c r="O142" s="187"/>
      <c r="P142" s="187"/>
      <c r="Q142" s="182" t="str">
        <f t="shared" si="13"/>
        <v/>
      </c>
      <c r="R142" s="194" t="str">
        <f>IF(Tableau2[[#This Row],[date de début]]="","",INT((Tableau2[[#This Row],[date de fin]]-Tableau2[[#This Row],[date de début]])/7))</f>
        <v/>
      </c>
      <c r="S142" s="187"/>
      <c r="T142" s="182" t="str">
        <f t="shared" si="11"/>
        <v/>
      </c>
      <c r="U142" s="187"/>
      <c r="V142" s="187"/>
      <c r="W142" s="187"/>
      <c r="X142" s="187"/>
      <c r="Y142" s="188"/>
      <c r="Z142" s="189"/>
      <c r="AA142" s="178"/>
    </row>
  </sheetData>
  <mergeCells count="7">
    <mergeCell ref="A1:AA1"/>
    <mergeCell ref="D8:E8"/>
    <mergeCell ref="A2:AA2"/>
    <mergeCell ref="C6:E6"/>
    <mergeCell ref="C7:E7"/>
    <mergeCell ref="O5:O6"/>
    <mergeCell ref="O15:Q15"/>
  </mergeCells>
  <conditionalFormatting sqref="V17:X17">
    <cfRule type="cellIs" dxfId="52" priority="873" operator="equal">
      <formula>""</formula>
    </cfRule>
  </conditionalFormatting>
  <conditionalFormatting sqref="V17:X17">
    <cfRule type="expression" priority="871" stopIfTrue="1">
      <formula>#REF!=""</formula>
    </cfRule>
  </conditionalFormatting>
  <conditionalFormatting sqref="I17">
    <cfRule type="expression" dxfId="51" priority="869">
      <formula>$H17="Sous-traitant"</formula>
    </cfRule>
  </conditionalFormatting>
  <conditionalFormatting sqref="V18:X18">
    <cfRule type="cellIs" dxfId="50" priority="775" operator="equal">
      <formula>""</formula>
    </cfRule>
  </conditionalFormatting>
  <conditionalFormatting sqref="V18:X18">
    <cfRule type="expression" priority="773" stopIfTrue="1">
      <formula>#REF!=""</formula>
    </cfRule>
  </conditionalFormatting>
  <conditionalFormatting sqref="I18:I142">
    <cfRule type="expression" dxfId="49" priority="771">
      <formula>$H18="Sous-traitant"</formula>
    </cfRule>
  </conditionalFormatting>
  <conditionalFormatting sqref="V19:X19">
    <cfRule type="cellIs" dxfId="48" priority="452" operator="equal">
      <formula>""</formula>
    </cfRule>
  </conditionalFormatting>
  <conditionalFormatting sqref="V19:X19">
    <cfRule type="expression" priority="450" stopIfTrue="1">
      <formula>#REF!=""</formula>
    </cfRule>
  </conditionalFormatting>
  <conditionalFormatting sqref="V20:X20">
    <cfRule type="cellIs" dxfId="47" priority="438" operator="equal">
      <formula>""</formula>
    </cfRule>
  </conditionalFormatting>
  <conditionalFormatting sqref="V20:X20">
    <cfRule type="expression" priority="436" stopIfTrue="1">
      <formula>#REF!=""</formula>
    </cfRule>
  </conditionalFormatting>
  <conditionalFormatting sqref="V21:X21">
    <cfRule type="cellIs" dxfId="46" priority="424" operator="equal">
      <formula>""</formula>
    </cfRule>
  </conditionalFormatting>
  <conditionalFormatting sqref="V21:X21">
    <cfRule type="expression" priority="422" stopIfTrue="1">
      <formula>#REF!=""</formula>
    </cfRule>
  </conditionalFormatting>
  <conditionalFormatting sqref="V22:X22">
    <cfRule type="cellIs" dxfId="45" priority="158" operator="equal">
      <formula>""</formula>
    </cfRule>
  </conditionalFormatting>
  <conditionalFormatting sqref="V22:X22">
    <cfRule type="expression" priority="156" stopIfTrue="1">
      <formula>#REF!=""</formula>
    </cfRule>
  </conditionalFormatting>
  <conditionalFormatting sqref="V23:X23">
    <cfRule type="cellIs" dxfId="44" priority="144" operator="equal">
      <formula>""</formula>
    </cfRule>
  </conditionalFormatting>
  <conditionalFormatting sqref="V23:X23">
    <cfRule type="expression" priority="142" stopIfTrue="1">
      <formula>#REF!=""</formula>
    </cfRule>
  </conditionalFormatting>
  <conditionalFormatting sqref="O24:R24 Q32:R32 Q40:R40 Q48:R48 Q56:R56 Q64:R64 Q72:R72 Q80:R80 Q88:R88 Q96:R96 Q104:R104 Q112:R112 Q120:R120 Q128:R128 Q136:R136">
    <cfRule type="expression" dxfId="43" priority="96">
      <formula>N24="Non"</formula>
    </cfRule>
  </conditionalFormatting>
  <conditionalFormatting sqref="Q32:R32 Q40:R40 Q48:R48 Q56:R56 Q64:R64 Q72:R72 Q80:R80 Q88:R88 Q96:R96 Q104:R104 Q112:R112 Q120:R120 Q128:R128 Q136:R136 P24:R24">
    <cfRule type="expression" dxfId="42" priority="95">
      <formula>N24="Non"</formula>
    </cfRule>
  </conditionalFormatting>
  <conditionalFormatting sqref="V24:X24">
    <cfRule type="cellIs" dxfId="41" priority="85" operator="equal">
      <formula>""</formula>
    </cfRule>
  </conditionalFormatting>
  <conditionalFormatting sqref="V24:X24">
    <cfRule type="expression" priority="84" stopIfTrue="1">
      <formula>#REF!=""</formula>
    </cfRule>
  </conditionalFormatting>
  <conditionalFormatting sqref="O17:O24">
    <cfRule type="expression" dxfId="40" priority="82">
      <formula>N17="Non"</formula>
    </cfRule>
  </conditionalFormatting>
  <conditionalFormatting sqref="P17:P24">
    <cfRule type="expression" dxfId="39" priority="81">
      <formula>N17="Non"</formula>
    </cfRule>
  </conditionalFormatting>
  <conditionalFormatting sqref="S17:S24">
    <cfRule type="expression" dxfId="38" priority="80">
      <formula>N17="Non"</formula>
    </cfRule>
  </conditionalFormatting>
  <conditionalFormatting sqref="S24">
    <cfRule type="expression" dxfId="37" priority="886">
      <formula>O24="Non"</formula>
    </cfRule>
  </conditionalFormatting>
  <conditionalFormatting sqref="Q17:R142">
    <cfRule type="expression" dxfId="36" priority="78">
      <formula>N17="Non"</formula>
    </cfRule>
  </conditionalFormatting>
  <conditionalFormatting sqref="T17:T142">
    <cfRule type="expression" dxfId="35" priority="77">
      <formula>N17="Non"</formula>
    </cfRule>
  </conditionalFormatting>
  <conditionalFormatting sqref="S24">
    <cfRule type="expression" dxfId="0" priority="888">
      <formula>P24="Non"</formula>
    </cfRule>
  </conditionalFormatting>
  <dataValidations count="2">
    <dataValidation showInputMessage="1" showErrorMessage="1" sqref="V17:X24"/>
    <dataValidation type="list" allowBlank="1" showInputMessage="1" showErrorMessage="1" sqref="J17:J142">
      <formula1>IF($G17="Accident de trajet",ATJ,ATV)</formula1>
    </dataValidation>
  </dataValidations>
  <pageMargins left="0.25" right="0.25" top="0.75" bottom="0.75" header="0.3" footer="0.3"/>
  <pageSetup paperSize="8" scale="60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6321" r:id="rId4" name="Button 1">
              <controlPr defaultSize="0" print="0" autoFill="0" autoPict="0" macro="[0]!Bouton25_Cliquer">
                <anchor moveWithCells="1" sizeWithCells="1">
                  <from>
                    <xdr:col>9</xdr:col>
                    <xdr:colOff>152400</xdr:colOff>
                    <xdr:row>2</xdr:row>
                    <xdr:rowOff>0</xdr:rowOff>
                  </from>
                  <to>
                    <xdr:col>10</xdr:col>
                    <xdr:colOff>790575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876" operator="equal" id="{5E15B0B6-A0D6-473D-88F4-B8BE2FF611D6}">
            <xm:f>Listes!$M$7</xm:f>
            <x14:dxf>
              <fill>
                <patternFill>
                  <bgColor rgb="FF00B050"/>
                </patternFill>
              </fill>
            </x14:dxf>
          </x14:cfRule>
          <x14:cfRule type="cellIs" priority="877" operator="equal" id="{8F7576BA-A488-4CAB-903E-7DB73EFB4AEB}">
            <xm:f>Listes!$M$6</xm:f>
            <x14:dxf>
              <fill>
                <patternFill>
                  <bgColor rgb="FF92D050"/>
                </patternFill>
              </fill>
            </x14:dxf>
          </x14:cfRule>
          <x14:cfRule type="cellIs" priority="878" operator="equal" id="{F5FCEC2A-4243-4FA8-AB7F-69391C715557}">
            <xm:f>Listes!$M$5</xm:f>
            <x14:dxf>
              <fill>
                <patternFill>
                  <bgColor rgb="FFFFFF00"/>
                </patternFill>
              </fill>
            </x14:dxf>
          </x14:cfRule>
          <x14:cfRule type="cellIs" priority="879" operator="equal" id="{5F799476-FD4E-4F5D-A430-BAC053D896F1}">
            <xm:f>Listes!$M$4</xm:f>
            <x14:dxf>
              <fill>
                <patternFill>
                  <bgColor rgb="FFFFC000"/>
                </patternFill>
              </fill>
            </x14:dxf>
          </x14:cfRule>
          <x14:cfRule type="cellIs" priority="880" operator="equal" id="{319E5EBA-13D0-4588-9874-FC00784F7B8D}">
            <xm:f>Listes!$M$3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881" operator="equal" id="{6907B144-F3E0-4FA9-867C-DB74644DA24A}">
            <xm:f>Listes!$M$2</xm:f>
            <x14:dxf>
              <fill>
                <patternFill>
                  <bgColor rgb="FFFF0000"/>
                </patternFill>
              </fill>
            </x14:dxf>
          </x14:cfRule>
          <xm:sqref>U17</xm:sqref>
        </x14:conditionalFormatting>
        <x14:conditionalFormatting xmlns:xm="http://schemas.microsoft.com/office/excel/2006/main">
          <x14:cfRule type="cellIs" priority="874" operator="equal" id="{547347B1-5D32-4083-A674-A913C6B5C453}">
            <xm:f>Listes!$O$2</xm:f>
            <x14:dxf>
              <fill>
                <patternFill>
                  <bgColor rgb="FF00B050"/>
                </patternFill>
              </fill>
            </x14:dxf>
          </x14:cfRule>
          <x14:cfRule type="cellIs" priority="875" operator="equal" id="{08A72571-ABE7-430D-A6D2-14EACB31B3D1}">
            <xm:f>Listes!$O$3</xm:f>
            <x14:dxf>
              <fill>
                <patternFill>
                  <bgColor rgb="FFFF0000"/>
                </patternFill>
              </fill>
            </x14:dxf>
          </x14:cfRule>
          <xm:sqref>Z17</xm:sqref>
        </x14:conditionalFormatting>
        <x14:conditionalFormatting xmlns:xm="http://schemas.microsoft.com/office/excel/2006/main">
          <x14:cfRule type="cellIs" priority="778" operator="equal" id="{5B8982A8-DB9C-4DF8-9C2F-D9264487022F}">
            <xm:f>Listes!$M$7</xm:f>
            <x14:dxf>
              <fill>
                <patternFill>
                  <bgColor rgb="FF00B050"/>
                </patternFill>
              </fill>
            </x14:dxf>
          </x14:cfRule>
          <x14:cfRule type="cellIs" priority="779" operator="equal" id="{4779E440-685F-4CA6-B1BE-EF2A6740BD60}">
            <xm:f>Listes!$M$6</xm:f>
            <x14:dxf>
              <fill>
                <patternFill>
                  <bgColor rgb="FF92D050"/>
                </patternFill>
              </fill>
            </x14:dxf>
          </x14:cfRule>
          <x14:cfRule type="cellIs" priority="780" operator="equal" id="{A051469B-9BF3-4B19-8FF3-7BBB7F72AD49}">
            <xm:f>Listes!$M$5</xm:f>
            <x14:dxf>
              <fill>
                <patternFill>
                  <bgColor rgb="FFFFFF00"/>
                </patternFill>
              </fill>
            </x14:dxf>
          </x14:cfRule>
          <x14:cfRule type="cellIs" priority="781" operator="equal" id="{B993D687-5749-4937-BA6B-73EDBF3388A9}">
            <xm:f>Listes!$M$4</xm:f>
            <x14:dxf>
              <fill>
                <patternFill>
                  <bgColor rgb="FFFFC000"/>
                </patternFill>
              </fill>
            </x14:dxf>
          </x14:cfRule>
          <x14:cfRule type="cellIs" priority="782" operator="equal" id="{A13A18B3-657D-4F4E-BE6B-5B34A508F457}">
            <xm:f>Listes!$M$3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783" operator="equal" id="{A612144B-3AA9-412A-9FF3-2B293C9EBFC4}">
            <xm:f>Listes!$M$2</xm:f>
            <x14:dxf>
              <fill>
                <patternFill>
                  <bgColor rgb="FFFF0000"/>
                </patternFill>
              </fill>
            </x14:dxf>
          </x14:cfRule>
          <xm:sqref>U18</xm:sqref>
        </x14:conditionalFormatting>
        <x14:conditionalFormatting xmlns:xm="http://schemas.microsoft.com/office/excel/2006/main">
          <x14:cfRule type="cellIs" priority="776" operator="equal" id="{4F9DF7D1-C8DD-4C8D-9AC3-9496AD63E8AE}">
            <xm:f>Listes!$O$2</xm:f>
            <x14:dxf>
              <fill>
                <patternFill>
                  <bgColor rgb="FF00B050"/>
                </patternFill>
              </fill>
            </x14:dxf>
          </x14:cfRule>
          <x14:cfRule type="cellIs" priority="777" operator="equal" id="{8CB1CCF7-FABE-467C-AA5E-E4899469A8C9}">
            <xm:f>Listes!$O$3</xm:f>
            <x14:dxf>
              <fill>
                <patternFill>
                  <bgColor rgb="FFFF0000"/>
                </patternFill>
              </fill>
            </x14:dxf>
          </x14:cfRule>
          <xm:sqref>Z18</xm:sqref>
        </x14:conditionalFormatting>
        <x14:conditionalFormatting xmlns:xm="http://schemas.microsoft.com/office/excel/2006/main">
          <x14:cfRule type="cellIs" priority="455" operator="equal" id="{4558F005-F6E6-43A9-804E-1D6A3F5779C7}">
            <xm:f>Listes!$M$7</xm:f>
            <x14:dxf>
              <fill>
                <patternFill>
                  <bgColor rgb="FF00B050"/>
                </patternFill>
              </fill>
            </x14:dxf>
          </x14:cfRule>
          <x14:cfRule type="cellIs" priority="456" operator="equal" id="{A4A6EE6A-EA29-4998-9AE6-270F06E3D8B4}">
            <xm:f>Listes!$M$6</xm:f>
            <x14:dxf>
              <fill>
                <patternFill>
                  <bgColor rgb="FF92D050"/>
                </patternFill>
              </fill>
            </x14:dxf>
          </x14:cfRule>
          <x14:cfRule type="cellIs" priority="457" operator="equal" id="{4B098B45-E69D-41F5-A72E-3511B102CC6F}">
            <xm:f>Listes!$M$5</xm:f>
            <x14:dxf>
              <fill>
                <patternFill>
                  <bgColor rgb="FFFFFF00"/>
                </patternFill>
              </fill>
            </x14:dxf>
          </x14:cfRule>
          <x14:cfRule type="cellIs" priority="458" operator="equal" id="{7F2F10A5-68BC-4BA8-A57A-63A0FC09BE1D}">
            <xm:f>Listes!$M$4</xm:f>
            <x14:dxf>
              <fill>
                <patternFill>
                  <bgColor rgb="FFFFC000"/>
                </patternFill>
              </fill>
            </x14:dxf>
          </x14:cfRule>
          <x14:cfRule type="cellIs" priority="459" operator="equal" id="{5B0F9E77-9BA0-4A2D-B79C-9FA2FD4C698A}">
            <xm:f>Listes!$M$3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460" operator="equal" id="{0063541D-33A2-4C36-84B6-66A3D84F7895}">
            <xm:f>Listes!$M$2</xm:f>
            <x14:dxf>
              <fill>
                <patternFill>
                  <bgColor rgb="FFFF0000"/>
                </patternFill>
              </fill>
            </x14:dxf>
          </x14:cfRule>
          <xm:sqref>U19:U142</xm:sqref>
        </x14:conditionalFormatting>
        <x14:conditionalFormatting xmlns:xm="http://schemas.microsoft.com/office/excel/2006/main">
          <x14:cfRule type="cellIs" priority="453" operator="equal" id="{C03CB131-DF47-4F7C-9E38-F91578C9064B}">
            <xm:f>Listes!$O$2</xm:f>
            <x14:dxf>
              <fill>
                <patternFill>
                  <bgColor rgb="FF00B050"/>
                </patternFill>
              </fill>
            </x14:dxf>
          </x14:cfRule>
          <x14:cfRule type="cellIs" priority="454" operator="equal" id="{0EF2F98B-EE81-4C53-AD80-C3384E049C11}">
            <xm:f>Listes!$O$3</xm:f>
            <x14:dxf>
              <fill>
                <patternFill>
                  <bgColor rgb="FFFF0000"/>
                </patternFill>
              </fill>
            </x14:dxf>
          </x14:cfRule>
          <xm:sqref>Z19</xm:sqref>
        </x14:conditionalFormatting>
        <x14:conditionalFormatting xmlns:xm="http://schemas.microsoft.com/office/excel/2006/main">
          <x14:cfRule type="cellIs" priority="439" operator="equal" id="{D8B25915-FD65-46E5-B010-30B045124B3F}">
            <xm:f>Listes!$O$2</xm:f>
            <x14:dxf>
              <fill>
                <patternFill>
                  <bgColor rgb="FF00B050"/>
                </patternFill>
              </fill>
            </x14:dxf>
          </x14:cfRule>
          <x14:cfRule type="cellIs" priority="440" operator="equal" id="{D9C74264-D69E-48B8-A504-C33A39A679F6}">
            <xm:f>Listes!$O$3</xm:f>
            <x14:dxf>
              <fill>
                <patternFill>
                  <bgColor rgb="FFFF0000"/>
                </patternFill>
              </fill>
            </x14:dxf>
          </x14:cfRule>
          <xm:sqref>Z20</xm:sqref>
        </x14:conditionalFormatting>
        <x14:conditionalFormatting xmlns:xm="http://schemas.microsoft.com/office/excel/2006/main">
          <x14:cfRule type="cellIs" priority="425" operator="equal" id="{DD7C2180-FD3C-4632-88E1-221B2DA485A6}">
            <xm:f>Listes!$O$2</xm:f>
            <x14:dxf>
              <fill>
                <patternFill>
                  <bgColor rgb="FF00B050"/>
                </patternFill>
              </fill>
            </x14:dxf>
          </x14:cfRule>
          <x14:cfRule type="cellIs" priority="426" operator="equal" id="{BD88F999-1845-4C43-BED3-1D73A2BF1A6E}">
            <xm:f>Listes!$O$3</xm:f>
            <x14:dxf>
              <fill>
                <patternFill>
                  <bgColor rgb="FFFF0000"/>
                </patternFill>
              </fill>
            </x14:dxf>
          </x14:cfRule>
          <xm:sqref>Z21</xm:sqref>
        </x14:conditionalFormatting>
        <x14:conditionalFormatting xmlns:xm="http://schemas.microsoft.com/office/excel/2006/main">
          <x14:cfRule type="cellIs" priority="159" operator="equal" id="{F61BBF54-E503-4612-9C92-2A8C812001F2}">
            <xm:f>Listes!$O$2</xm:f>
            <x14:dxf>
              <fill>
                <patternFill>
                  <bgColor rgb="FF00B050"/>
                </patternFill>
              </fill>
            </x14:dxf>
          </x14:cfRule>
          <x14:cfRule type="cellIs" priority="160" operator="equal" id="{E3023935-0BA0-40E4-AF86-CD6478EDAAA6}">
            <xm:f>Listes!$O$3</xm:f>
            <x14:dxf>
              <fill>
                <patternFill>
                  <bgColor rgb="FFFF0000"/>
                </patternFill>
              </fill>
            </x14:dxf>
          </x14:cfRule>
          <xm:sqref>Z22</xm:sqref>
        </x14:conditionalFormatting>
        <x14:conditionalFormatting xmlns:xm="http://schemas.microsoft.com/office/excel/2006/main">
          <x14:cfRule type="cellIs" priority="145" operator="equal" id="{A78ADA26-BE60-4F9F-8B9E-97F88F749035}">
            <xm:f>Listes!$O$2</xm:f>
            <x14:dxf>
              <fill>
                <patternFill>
                  <bgColor rgb="FF00B050"/>
                </patternFill>
              </fill>
            </x14:dxf>
          </x14:cfRule>
          <x14:cfRule type="cellIs" priority="146" operator="equal" id="{45E4ABDF-52C1-4A4E-8DAC-457ADEFEAD82}">
            <xm:f>Listes!$O$3</xm:f>
            <x14:dxf>
              <fill>
                <patternFill>
                  <bgColor rgb="FFFF0000"/>
                </patternFill>
              </fill>
            </x14:dxf>
          </x14:cfRule>
          <xm:sqref>Z23</xm:sqref>
        </x14:conditionalFormatting>
        <x14:conditionalFormatting xmlns:xm="http://schemas.microsoft.com/office/excel/2006/main">
          <x14:cfRule type="cellIs" priority="86" operator="equal" id="{40CFAD21-59E4-4A79-981B-8AA4BF81FD72}">
            <xm:f>Listes!$O$2</xm:f>
            <x14:dxf>
              <fill>
                <patternFill>
                  <bgColor rgb="FF00B050"/>
                </patternFill>
              </fill>
            </x14:dxf>
          </x14:cfRule>
          <x14:cfRule type="cellIs" priority="87" operator="equal" id="{151C30F4-731C-4603-802B-3FB5625F1C2C}">
            <xm:f>Listes!$O$3</xm:f>
            <x14:dxf>
              <fill>
                <patternFill>
                  <bgColor rgb="FFFF0000"/>
                </patternFill>
              </fill>
            </x14:dxf>
          </x14:cfRule>
          <xm:sqref>Z24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>
          <x14:formula1>
            <xm:f>Listes!$B$2:$B$49</xm:f>
          </x14:formula1>
          <xm:sqref>C17:C142</xm:sqref>
        </x14:dataValidation>
        <x14:dataValidation type="list" allowBlank="1" showInputMessage="1" showErrorMessage="1">
          <x14:formula1>
            <xm:f>Listes!$C$2:$C$11</xm:f>
          </x14:formula1>
          <xm:sqref>F17:F142</xm:sqref>
        </x14:dataValidation>
        <x14:dataValidation type="list" allowBlank="1" showInputMessage="1" showErrorMessage="1">
          <x14:formula1>
            <xm:f>Listes!$E$2:$E$7</xm:f>
          </x14:formula1>
          <xm:sqref>H17:H142</xm:sqref>
        </x14:dataValidation>
        <x14:dataValidation type="list" allowBlank="1" showInputMessage="1" showErrorMessage="1">
          <x14:formula1>
            <xm:f>Listes!$D$2:$D$3</xm:f>
          </x14:formula1>
          <xm:sqref>G17:G142</xm:sqref>
        </x14:dataValidation>
        <x14:dataValidation type="list" allowBlank="1" showInputMessage="1" showErrorMessage="1">
          <x14:formula1>
            <xm:f>Listes!$F$2:$F$6</xm:f>
          </x14:formula1>
          <xm:sqref>I17:I142</xm:sqref>
        </x14:dataValidation>
        <x14:dataValidation type="list" allowBlank="1" showInputMessage="1" showErrorMessage="1">
          <x14:formula1>
            <xm:f>Listes!$H$2:$H$23</xm:f>
          </x14:formula1>
          <xm:sqref>K17:K142</xm:sqref>
        </x14:dataValidation>
        <x14:dataValidation type="list" allowBlank="1" showInputMessage="1" showErrorMessage="1">
          <x14:formula1>
            <xm:f>Listes!$I$2:$I$12</xm:f>
          </x14:formula1>
          <xm:sqref>L17:L24</xm:sqref>
        </x14:dataValidation>
        <x14:dataValidation type="list" allowBlank="1" showInputMessage="1" showErrorMessage="1">
          <x14:formula1>
            <xm:f>Listes!$J$2:$J$25</xm:f>
          </x14:formula1>
          <xm:sqref>M17:M142</xm:sqref>
        </x14:dataValidation>
        <x14:dataValidation type="list" allowBlank="1" showInputMessage="1" showErrorMessage="1">
          <x14:formula1>
            <xm:f>Listes!$M$2:$M$7</xm:f>
          </x14:formula1>
          <xm:sqref>U17:U142</xm:sqref>
        </x14:dataValidation>
        <x14:dataValidation type="list" allowBlank="1" showInputMessage="1" showErrorMessage="1">
          <x14:formula1>
            <xm:f>Listes!$N$2:$N$3</xm:f>
          </x14:formula1>
          <xm:sqref>Y17:Y24</xm:sqref>
        </x14:dataValidation>
        <x14:dataValidation type="list" allowBlank="1" showInputMessage="1" showErrorMessage="1">
          <x14:formula1>
            <xm:f>Listes!$O$2:$O$3</xm:f>
          </x14:formula1>
          <xm:sqref>Z17:Z24</xm:sqref>
        </x14:dataValidation>
        <x14:dataValidation type="list" allowBlank="1" showInputMessage="1" showErrorMessage="1">
          <x14:formula1>
            <xm:f>Listes!$K$2:$K$5</xm:f>
          </x14:formula1>
          <xm:sqref>N17:N142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2" tint="-9.9978637043366805E-2"/>
    <pageSetUpPr fitToPage="1"/>
  </sheetPr>
  <dimension ref="B1:AT25"/>
  <sheetViews>
    <sheetView tabSelected="1" zoomScale="70" zoomScaleNormal="70" workbookViewId="0">
      <selection activeCell="L7" sqref="L7"/>
    </sheetView>
  </sheetViews>
  <sheetFormatPr baseColWidth="10" defaultRowHeight="15" x14ac:dyDescent="0.25"/>
  <cols>
    <col min="1" max="1" width="11.42578125" style="19"/>
    <col min="2" max="2" width="11.42578125" style="20" customWidth="1"/>
    <col min="3" max="7" width="11.42578125" style="19" customWidth="1"/>
    <col min="8" max="8" width="11.28515625" style="19" customWidth="1"/>
    <col min="9" max="11" width="11.42578125" style="19"/>
    <col min="12" max="12" width="32.7109375" style="19" bestFit="1" customWidth="1"/>
    <col min="13" max="13" width="5.28515625" style="19" customWidth="1"/>
    <col min="14" max="15" width="0.85546875" style="19" customWidth="1"/>
    <col min="16" max="16" width="8.85546875" style="19" customWidth="1"/>
    <col min="17" max="17" width="0.85546875" style="19" customWidth="1"/>
    <col min="18" max="18" width="9.42578125" style="19" customWidth="1"/>
    <col min="19" max="19" width="0.7109375" style="19" customWidth="1"/>
    <col min="20" max="20" width="10.5703125" style="19" customWidth="1"/>
    <col min="21" max="21" width="0.85546875" style="19" customWidth="1"/>
    <col min="22" max="22" width="10.5703125" style="19" customWidth="1"/>
    <col min="23" max="23" width="0.85546875" style="19" customWidth="1"/>
    <col min="24" max="24" width="10.140625" style="19" customWidth="1"/>
    <col min="25" max="25" width="0.85546875" style="19" customWidth="1"/>
    <col min="26" max="26" width="9.85546875" style="19" customWidth="1"/>
    <col min="27" max="29" width="0.85546875" style="19" customWidth="1"/>
    <col min="30" max="30" width="9.85546875" style="19" customWidth="1"/>
    <col min="31" max="32" width="0.85546875" style="19" customWidth="1"/>
    <col min="33" max="33" width="9.42578125" style="19" customWidth="1"/>
    <col min="34" max="34" width="0.85546875" style="19" customWidth="1"/>
    <col min="35" max="35" width="8.28515625" style="19" customWidth="1"/>
    <col min="36" max="37" width="0.85546875" style="19" customWidth="1"/>
    <col min="38" max="38" width="7.140625" style="19" customWidth="1"/>
    <col min="39" max="39" width="0.85546875" style="19" customWidth="1"/>
    <col min="40" max="40" width="7.85546875" style="19" customWidth="1"/>
    <col min="41" max="41" width="0.85546875" style="19" customWidth="1"/>
    <col min="42" max="42" width="1.7109375" style="19" customWidth="1"/>
    <col min="43" max="43" width="0.85546875" style="19" customWidth="1"/>
    <col min="44" max="44" width="68.85546875" style="19" customWidth="1"/>
    <col min="45" max="45" width="0.85546875" style="19" customWidth="1"/>
    <col min="46" max="16384" width="11.42578125" style="19"/>
  </cols>
  <sheetData>
    <row r="1" spans="12:46" ht="158.25" customHeight="1" thickBot="1" x14ac:dyDescent="0.3">
      <c r="L1" s="112" t="s">
        <v>220</v>
      </c>
      <c r="M1" s="148" t="s">
        <v>163</v>
      </c>
      <c r="N1" s="21"/>
      <c r="O1" s="21"/>
      <c r="P1" s="134" t="str">
        <f>Listes!$E$2</f>
        <v>Accueil commercial</v>
      </c>
      <c r="Q1" s="115"/>
      <c r="R1" s="114" t="str">
        <f>Listes!$E$3</f>
        <v>Administratif</v>
      </c>
      <c r="S1" s="115"/>
      <c r="T1" s="133" t="str">
        <f>Listes!$E$4</f>
        <v>Régulateur</v>
      </c>
      <c r="U1" s="115"/>
      <c r="V1" s="135" t="str">
        <f>Listes!$E$5</f>
        <v>Conducteur</v>
      </c>
      <c r="W1" s="115"/>
      <c r="X1" s="116" t="str">
        <f>Listes!$E$6</f>
        <v>Chef d'équipe / Parc</v>
      </c>
      <c r="Y1" s="115"/>
      <c r="Z1" s="136" t="str">
        <f>Listes!$E$7</f>
        <v>Sous-traitant</v>
      </c>
      <c r="AA1" s="115"/>
      <c r="AB1" s="115"/>
      <c r="AC1" s="115"/>
      <c r="AD1" s="117" t="s">
        <v>170</v>
      </c>
      <c r="AE1" s="115"/>
      <c r="AF1" s="115"/>
      <c r="AG1" s="118" t="s">
        <v>165</v>
      </c>
      <c r="AH1" s="119"/>
      <c r="AI1" s="120" t="s">
        <v>166</v>
      </c>
      <c r="AJ1" s="119"/>
      <c r="AK1" s="115"/>
      <c r="AL1" s="121" t="s">
        <v>157</v>
      </c>
      <c r="AM1" s="115"/>
      <c r="AN1" s="121" t="s">
        <v>158</v>
      </c>
      <c r="AO1" s="115"/>
      <c r="AP1" s="115"/>
      <c r="AQ1" s="122"/>
      <c r="AR1" s="123" t="s">
        <v>159</v>
      </c>
      <c r="AS1" s="26"/>
      <c r="AT1" s="21"/>
    </row>
    <row r="2" spans="12:46" ht="19.5" customHeight="1" thickBot="1" x14ac:dyDescent="0.3">
      <c r="L2" s="113"/>
      <c r="M2" s="26"/>
      <c r="N2" s="21"/>
      <c r="O2" s="21"/>
      <c r="P2" s="21"/>
      <c r="Q2" s="192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5"/>
      <c r="AE2" s="21"/>
      <c r="AF2" s="21"/>
      <c r="AG2" s="25"/>
      <c r="AH2" s="37"/>
      <c r="AI2" s="25"/>
      <c r="AJ2" s="37"/>
      <c r="AK2" s="21"/>
      <c r="AL2" s="26"/>
      <c r="AM2" s="21"/>
      <c r="AN2" s="26"/>
      <c r="AO2" s="21"/>
      <c r="AP2" s="21"/>
      <c r="AQ2" s="21"/>
      <c r="AR2" s="21"/>
      <c r="AS2" s="26"/>
      <c r="AT2" s="21"/>
    </row>
    <row r="3" spans="12:46" ht="19.5" customHeight="1" x14ac:dyDescent="0.25">
      <c r="L3" s="58"/>
      <c r="M3" s="21"/>
      <c r="N3" s="26"/>
      <c r="O3" s="27"/>
      <c r="P3" s="128"/>
      <c r="Q3" s="147"/>
      <c r="R3" s="128"/>
      <c r="S3" s="128"/>
      <c r="T3" s="128"/>
      <c r="U3" s="128"/>
      <c r="V3" s="128"/>
      <c r="W3" s="128"/>
      <c r="X3" s="128"/>
      <c r="Y3" s="128"/>
      <c r="Z3" s="128"/>
      <c r="AA3" s="129"/>
      <c r="AB3" s="64"/>
      <c r="AC3" s="62"/>
      <c r="AD3" s="64"/>
      <c r="AE3" s="60"/>
      <c r="AF3" s="64"/>
      <c r="AG3" s="64"/>
      <c r="AH3" s="37"/>
      <c r="AI3" s="39"/>
      <c r="AJ3" s="39"/>
      <c r="AK3" s="27"/>
      <c r="AL3" s="28"/>
      <c r="AM3" s="28"/>
      <c r="AN3" s="28"/>
      <c r="AO3" s="29"/>
      <c r="AP3" s="21"/>
      <c r="AQ3" s="27"/>
      <c r="AR3" s="28"/>
      <c r="AS3" s="26"/>
      <c r="AT3" s="21"/>
    </row>
    <row r="4" spans="12:46" ht="19.5" customHeight="1" thickBot="1" x14ac:dyDescent="0.3">
      <c r="L4" s="199" t="str">
        <f>Listes!Q2</f>
        <v>janvier</v>
      </c>
      <c r="M4" s="26"/>
      <c r="N4" s="21"/>
      <c r="O4" s="30"/>
      <c r="P4" s="138"/>
      <c r="Q4" s="145"/>
      <c r="R4" s="67"/>
      <c r="S4" s="145"/>
      <c r="T4" s="68"/>
      <c r="U4" s="145"/>
      <c r="V4" s="144"/>
      <c r="W4" s="145"/>
      <c r="X4" s="66"/>
      <c r="Y4" s="145"/>
      <c r="Z4" s="146"/>
      <c r="AA4" s="60"/>
      <c r="AB4" s="61"/>
      <c r="AC4" s="62"/>
      <c r="AD4" s="63"/>
      <c r="AE4" s="60"/>
      <c r="AF4" s="64"/>
      <c r="AG4" s="65" t="e">
        <f>AD4/#REF!</f>
        <v>#REF!</v>
      </c>
      <c r="AH4" s="42"/>
      <c r="AI4" s="43"/>
      <c r="AJ4" s="40"/>
      <c r="AK4" s="30"/>
      <c r="AL4" s="32"/>
      <c r="AM4" s="26"/>
      <c r="AN4" s="32"/>
      <c r="AO4" s="31"/>
      <c r="AP4" s="21"/>
      <c r="AQ4" s="30"/>
      <c r="AR4" s="49"/>
      <c r="AS4" s="26"/>
      <c r="AT4" s="21"/>
    </row>
    <row r="5" spans="12:46" ht="19.5" customHeight="1" thickBot="1" x14ac:dyDescent="0.3">
      <c r="L5" s="199" t="str">
        <f>Listes!Q3</f>
        <v>février</v>
      </c>
      <c r="M5" s="26"/>
      <c r="N5" s="21"/>
      <c r="O5" s="30"/>
      <c r="P5" s="138"/>
      <c r="Q5" s="145"/>
      <c r="R5" s="67"/>
      <c r="S5" s="145"/>
      <c r="T5" s="68"/>
      <c r="U5" s="145"/>
      <c r="V5" s="144"/>
      <c r="W5" s="145"/>
      <c r="X5" s="66"/>
      <c r="Y5" s="145"/>
      <c r="Z5" s="146"/>
      <c r="AA5" s="60"/>
      <c r="AB5" s="61"/>
      <c r="AC5" s="62"/>
      <c r="AD5" s="63"/>
      <c r="AE5" s="60"/>
      <c r="AF5" s="64"/>
      <c r="AG5" s="65" t="e">
        <f>AD5/#REF!</f>
        <v>#REF!</v>
      </c>
      <c r="AH5" s="42"/>
      <c r="AI5" s="43"/>
      <c r="AJ5" s="40"/>
      <c r="AK5" s="30"/>
      <c r="AL5" s="32"/>
      <c r="AM5" s="26"/>
      <c r="AN5" s="32"/>
      <c r="AO5" s="31"/>
      <c r="AP5" s="21"/>
      <c r="AQ5" s="30"/>
      <c r="AR5" s="49"/>
      <c r="AS5" s="26"/>
      <c r="AT5" s="21"/>
    </row>
    <row r="6" spans="12:46" ht="19.5" customHeight="1" thickBot="1" x14ac:dyDescent="0.3">
      <c r="L6" s="199" t="str">
        <f>Listes!Q4</f>
        <v>mars</v>
      </c>
      <c r="M6" s="26"/>
      <c r="N6" s="21"/>
      <c r="O6" s="30"/>
      <c r="P6" s="138"/>
      <c r="Q6" s="145"/>
      <c r="R6" s="67"/>
      <c r="S6" s="145"/>
      <c r="T6" s="68"/>
      <c r="U6" s="145"/>
      <c r="V6" s="144"/>
      <c r="W6" s="145"/>
      <c r="X6" s="66"/>
      <c r="Y6" s="145"/>
      <c r="Z6" s="146"/>
      <c r="AA6" s="60"/>
      <c r="AB6" s="61"/>
      <c r="AC6" s="62"/>
      <c r="AD6" s="63"/>
      <c r="AE6" s="60"/>
      <c r="AF6" s="64"/>
      <c r="AG6" s="65" t="e">
        <f>AD6/#REF!</f>
        <v>#REF!</v>
      </c>
      <c r="AH6" s="42"/>
      <c r="AI6" s="43"/>
      <c r="AJ6" s="40"/>
      <c r="AK6" s="30"/>
      <c r="AL6" s="32"/>
      <c r="AM6" s="26"/>
      <c r="AN6" s="32"/>
      <c r="AO6" s="31"/>
      <c r="AP6" s="21"/>
      <c r="AQ6" s="30"/>
      <c r="AR6" s="49"/>
      <c r="AS6" s="26"/>
      <c r="AT6" s="21"/>
    </row>
    <row r="7" spans="12:46" ht="19.5" customHeight="1" thickBot="1" x14ac:dyDescent="0.3">
      <c r="L7" s="199" t="str">
        <f>Listes!Q5</f>
        <v>avril</v>
      </c>
      <c r="M7" s="26"/>
      <c r="N7" s="21"/>
      <c r="O7" s="30"/>
      <c r="P7" s="138"/>
      <c r="Q7" s="145"/>
      <c r="R7" s="67"/>
      <c r="S7" s="145"/>
      <c r="T7" s="68"/>
      <c r="U7" s="145"/>
      <c r="V7" s="144"/>
      <c r="W7" s="145"/>
      <c r="X7" s="66"/>
      <c r="Y7" s="145"/>
      <c r="Z7" s="146"/>
      <c r="AA7" s="60"/>
      <c r="AB7" s="61"/>
      <c r="AC7" s="62"/>
      <c r="AD7" s="63"/>
      <c r="AE7" s="60"/>
      <c r="AF7" s="64"/>
      <c r="AG7" s="65" t="e">
        <f>AD7/#REF!</f>
        <v>#REF!</v>
      </c>
      <c r="AH7" s="42"/>
      <c r="AI7" s="43"/>
      <c r="AJ7" s="40"/>
      <c r="AK7" s="30"/>
      <c r="AL7" s="32"/>
      <c r="AM7" s="26"/>
      <c r="AN7" s="32"/>
      <c r="AO7" s="31"/>
      <c r="AP7" s="21"/>
      <c r="AQ7" s="30"/>
      <c r="AR7" s="49"/>
      <c r="AS7" s="26"/>
      <c r="AT7" s="21"/>
    </row>
    <row r="8" spans="12:46" ht="19.5" customHeight="1" thickBot="1" x14ac:dyDescent="0.3">
      <c r="L8" s="199" t="str">
        <f>Listes!Q6</f>
        <v>mai</v>
      </c>
      <c r="M8" s="26"/>
      <c r="N8" s="21"/>
      <c r="O8" s="30"/>
      <c r="P8" s="138"/>
      <c r="Q8" s="145"/>
      <c r="R8" s="67"/>
      <c r="S8" s="145"/>
      <c r="T8" s="68"/>
      <c r="U8" s="145"/>
      <c r="V8" s="144"/>
      <c r="W8" s="145"/>
      <c r="X8" s="66"/>
      <c r="Y8" s="145"/>
      <c r="Z8" s="146"/>
      <c r="AA8" s="60"/>
      <c r="AB8" s="61"/>
      <c r="AC8" s="62"/>
      <c r="AD8" s="63"/>
      <c r="AE8" s="60"/>
      <c r="AF8" s="64"/>
      <c r="AG8" s="65" t="e">
        <f>AD8/#REF!</f>
        <v>#REF!</v>
      </c>
      <c r="AH8" s="42"/>
      <c r="AI8" s="43"/>
      <c r="AJ8" s="40"/>
      <c r="AK8" s="30"/>
      <c r="AL8" s="32"/>
      <c r="AM8" s="26"/>
      <c r="AN8" s="32"/>
      <c r="AO8" s="31"/>
      <c r="AP8" s="21"/>
      <c r="AQ8" s="30"/>
      <c r="AR8" s="49"/>
      <c r="AS8" s="26"/>
      <c r="AT8" s="21"/>
    </row>
    <row r="9" spans="12:46" ht="19.5" customHeight="1" thickBot="1" x14ac:dyDescent="0.3">
      <c r="L9" s="199" t="str">
        <f>Listes!Q7</f>
        <v>juin</v>
      </c>
      <c r="M9" s="26"/>
      <c r="N9" s="21"/>
      <c r="O9" s="30"/>
      <c r="P9" s="138"/>
      <c r="Q9" s="145"/>
      <c r="R9" s="67"/>
      <c r="S9" s="145"/>
      <c r="T9" s="68"/>
      <c r="U9" s="145"/>
      <c r="V9" s="144"/>
      <c r="W9" s="145"/>
      <c r="X9" s="66"/>
      <c r="Y9" s="145"/>
      <c r="Z9" s="146"/>
      <c r="AA9" s="60"/>
      <c r="AB9" s="61"/>
      <c r="AC9" s="62"/>
      <c r="AD9" s="63"/>
      <c r="AE9" s="60"/>
      <c r="AF9" s="64"/>
      <c r="AG9" s="65" t="e">
        <f>AD9/#REF!</f>
        <v>#REF!</v>
      </c>
      <c r="AH9" s="42"/>
      <c r="AI9" s="43"/>
      <c r="AJ9" s="40"/>
      <c r="AK9" s="30"/>
      <c r="AL9" s="32"/>
      <c r="AM9" s="26"/>
      <c r="AN9" s="32"/>
      <c r="AO9" s="31"/>
      <c r="AP9" s="21"/>
      <c r="AQ9" s="30"/>
      <c r="AR9" s="49"/>
      <c r="AS9" s="26"/>
      <c r="AT9" s="21"/>
    </row>
    <row r="10" spans="12:46" ht="19.5" customHeight="1" thickBot="1" x14ac:dyDescent="0.3">
      <c r="L10" s="199" t="str">
        <f>Listes!Q8</f>
        <v>juillet</v>
      </c>
      <c r="M10" s="26"/>
      <c r="N10" s="21"/>
      <c r="O10" s="30"/>
      <c r="P10" s="138"/>
      <c r="Q10" s="145"/>
      <c r="R10" s="67"/>
      <c r="S10" s="145"/>
      <c r="T10" s="68"/>
      <c r="U10" s="145"/>
      <c r="V10" s="144"/>
      <c r="W10" s="145"/>
      <c r="X10" s="66"/>
      <c r="Y10" s="145"/>
      <c r="Z10" s="146"/>
      <c r="AA10" s="60"/>
      <c r="AB10" s="61"/>
      <c r="AC10" s="62"/>
      <c r="AD10" s="63"/>
      <c r="AE10" s="60"/>
      <c r="AF10" s="64"/>
      <c r="AG10" s="65" t="e">
        <f>AD10/#REF!</f>
        <v>#REF!</v>
      </c>
      <c r="AH10" s="42"/>
      <c r="AI10" s="43"/>
      <c r="AJ10" s="40"/>
      <c r="AK10" s="30"/>
      <c r="AL10" s="32"/>
      <c r="AM10" s="26"/>
      <c r="AN10" s="32"/>
      <c r="AO10" s="31"/>
      <c r="AP10" s="21"/>
      <c r="AQ10" s="30"/>
      <c r="AR10" s="49"/>
      <c r="AS10" s="26"/>
      <c r="AT10" s="21"/>
    </row>
    <row r="11" spans="12:46" ht="19.5" customHeight="1" thickBot="1" x14ac:dyDescent="0.3">
      <c r="L11" s="199" t="str">
        <f>Listes!Q9</f>
        <v>août</v>
      </c>
      <c r="M11" s="200"/>
      <c r="N11" s="21"/>
      <c r="O11" s="30"/>
      <c r="P11" s="138"/>
      <c r="Q11" s="196"/>
      <c r="R11" s="67"/>
      <c r="S11" s="196"/>
      <c r="T11" s="68"/>
      <c r="U11" s="196"/>
      <c r="V11" s="144"/>
      <c r="W11" s="196"/>
      <c r="X11" s="66"/>
      <c r="Y11" s="196"/>
      <c r="Z11" s="146"/>
      <c r="AA11" s="60"/>
      <c r="AB11" s="61"/>
      <c r="AC11" s="62"/>
      <c r="AD11" s="63"/>
      <c r="AE11" s="60"/>
      <c r="AF11" s="64"/>
      <c r="AG11" s="65" t="e">
        <f>AD11/#REF!</f>
        <v>#REF!</v>
      </c>
      <c r="AH11" s="42"/>
      <c r="AI11" s="47"/>
      <c r="AJ11" s="40"/>
      <c r="AK11" s="30"/>
      <c r="AL11" s="36"/>
      <c r="AM11" s="26"/>
      <c r="AN11" s="36"/>
      <c r="AO11" s="31"/>
      <c r="AP11" s="21"/>
      <c r="AQ11" s="30"/>
      <c r="AR11" s="197"/>
      <c r="AS11" s="26"/>
      <c r="AT11" s="21"/>
    </row>
    <row r="12" spans="12:46" ht="19.5" customHeight="1" thickBot="1" x14ac:dyDescent="0.3">
      <c r="L12" s="199" t="str">
        <f>Listes!Q10</f>
        <v>septembre</v>
      </c>
      <c r="M12" s="26"/>
      <c r="N12" s="21"/>
      <c r="O12" s="30"/>
      <c r="P12" s="138"/>
      <c r="Q12" s="196"/>
      <c r="R12" s="67"/>
      <c r="S12" s="196"/>
      <c r="T12" s="68"/>
      <c r="U12" s="196"/>
      <c r="V12" s="144"/>
      <c r="W12" s="196"/>
      <c r="X12" s="66"/>
      <c r="Y12" s="196"/>
      <c r="Z12" s="146"/>
      <c r="AA12" s="60"/>
      <c r="AB12" s="61"/>
      <c r="AC12" s="62"/>
      <c r="AD12" s="63"/>
      <c r="AE12" s="60"/>
      <c r="AF12" s="64"/>
      <c r="AG12" s="65" t="e">
        <f>AD12/#REF!</f>
        <v>#REF!</v>
      </c>
      <c r="AH12" s="42"/>
      <c r="AI12" s="47"/>
      <c r="AJ12" s="40"/>
      <c r="AK12" s="30"/>
      <c r="AL12" s="36"/>
      <c r="AM12" s="26"/>
      <c r="AN12" s="36"/>
      <c r="AO12" s="31"/>
      <c r="AP12" s="21"/>
      <c r="AQ12" s="30"/>
      <c r="AR12" s="197"/>
      <c r="AS12" s="26"/>
      <c r="AT12" s="21"/>
    </row>
    <row r="13" spans="12:46" ht="19.5" customHeight="1" thickBot="1" x14ac:dyDescent="0.3">
      <c r="L13" s="199" t="str">
        <f>Listes!Q11</f>
        <v>octobre</v>
      </c>
      <c r="M13" s="26"/>
      <c r="N13" s="21"/>
      <c r="O13" s="30"/>
      <c r="P13" s="138"/>
      <c r="Q13" s="196"/>
      <c r="R13" s="67"/>
      <c r="S13" s="196"/>
      <c r="T13" s="68"/>
      <c r="U13" s="196"/>
      <c r="V13" s="144"/>
      <c r="W13" s="196"/>
      <c r="X13" s="66"/>
      <c r="Y13" s="196"/>
      <c r="Z13" s="146"/>
      <c r="AA13" s="60"/>
      <c r="AB13" s="61"/>
      <c r="AC13" s="62"/>
      <c r="AD13" s="63"/>
      <c r="AE13" s="60"/>
      <c r="AF13" s="64"/>
      <c r="AG13" s="65" t="e">
        <f>AD13/#REF!</f>
        <v>#REF!</v>
      </c>
      <c r="AH13" s="42"/>
      <c r="AI13" s="47"/>
      <c r="AJ13" s="40"/>
      <c r="AK13" s="30"/>
      <c r="AL13" s="36"/>
      <c r="AM13" s="26"/>
      <c r="AN13" s="36"/>
      <c r="AO13" s="31"/>
      <c r="AP13" s="21"/>
      <c r="AQ13" s="30"/>
      <c r="AR13" s="197"/>
      <c r="AS13" s="26"/>
      <c r="AT13" s="21"/>
    </row>
    <row r="14" spans="12:46" ht="19.5" customHeight="1" thickBot="1" x14ac:dyDescent="0.3">
      <c r="L14" s="199" t="str">
        <f>Listes!Q12</f>
        <v>novembre</v>
      </c>
      <c r="M14" s="26"/>
      <c r="N14" s="21"/>
      <c r="O14" s="30"/>
      <c r="P14" s="138"/>
      <c r="Q14" s="196"/>
      <c r="R14" s="67"/>
      <c r="S14" s="196"/>
      <c r="T14" s="68"/>
      <c r="U14" s="196"/>
      <c r="V14" s="144"/>
      <c r="W14" s="196"/>
      <c r="X14" s="66"/>
      <c r="Y14" s="196"/>
      <c r="Z14" s="146"/>
      <c r="AA14" s="60"/>
      <c r="AB14" s="61"/>
      <c r="AC14" s="62"/>
      <c r="AD14" s="63"/>
      <c r="AE14" s="60"/>
      <c r="AF14" s="64"/>
      <c r="AG14" s="65" t="e">
        <f>AD14/#REF!</f>
        <v>#REF!</v>
      </c>
      <c r="AH14" s="42"/>
      <c r="AI14" s="47"/>
      <c r="AJ14" s="40"/>
      <c r="AK14" s="30"/>
      <c r="AL14" s="36"/>
      <c r="AM14" s="26"/>
      <c r="AN14" s="36"/>
      <c r="AO14" s="31"/>
      <c r="AP14" s="21"/>
      <c r="AQ14" s="30"/>
      <c r="AR14" s="197"/>
      <c r="AS14" s="26"/>
      <c r="AT14" s="21"/>
    </row>
    <row r="15" spans="12:46" ht="19.5" customHeight="1" thickBot="1" x14ac:dyDescent="0.3">
      <c r="L15" s="199" t="str">
        <f>Listes!Q13</f>
        <v>décembre</v>
      </c>
      <c r="M15" s="21"/>
      <c r="N15" s="21"/>
      <c r="O15" s="33"/>
      <c r="P15" s="138"/>
      <c r="Q15" s="130"/>
      <c r="R15" s="67"/>
      <c r="S15" s="130"/>
      <c r="T15" s="68"/>
      <c r="U15" s="130"/>
      <c r="V15" s="144"/>
      <c r="W15" s="130"/>
      <c r="X15" s="66"/>
      <c r="Y15" s="130"/>
      <c r="Z15" s="146"/>
      <c r="AA15" s="131"/>
      <c r="AB15" s="61"/>
      <c r="AC15" s="62"/>
      <c r="AD15" s="63"/>
      <c r="AE15" s="60"/>
      <c r="AF15" s="64"/>
      <c r="AG15" s="65" t="e">
        <f>AD15/#REF!</f>
        <v>#REF!</v>
      </c>
      <c r="AH15" s="42"/>
      <c r="AI15" s="44"/>
      <c r="AJ15" s="40"/>
      <c r="AK15" s="30"/>
      <c r="AL15" s="26"/>
      <c r="AM15" s="26"/>
      <c r="AN15" s="26"/>
      <c r="AO15" s="31"/>
      <c r="AP15" s="21"/>
      <c r="AQ15" s="30"/>
      <c r="AR15" s="34"/>
      <c r="AS15" s="26"/>
      <c r="AT15" s="21"/>
    </row>
    <row r="16" spans="12:46" ht="19.5" customHeight="1" thickBot="1" x14ac:dyDescent="0.3">
      <c r="L16" s="58"/>
      <c r="M16" s="21"/>
      <c r="N16" s="21"/>
      <c r="O16" s="2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2"/>
      <c r="AD16" s="124"/>
      <c r="AE16" s="60"/>
      <c r="AF16" s="64"/>
      <c r="AG16" s="125"/>
      <c r="AH16" s="42"/>
      <c r="AI16" s="40"/>
      <c r="AJ16" s="40"/>
      <c r="AK16" s="30"/>
      <c r="AL16" s="23"/>
      <c r="AM16" s="23"/>
      <c r="AN16" s="23"/>
      <c r="AO16" s="31"/>
      <c r="AP16" s="21"/>
      <c r="AQ16" s="30"/>
      <c r="AR16" s="35"/>
      <c r="AS16" s="26"/>
      <c r="AT16" s="21"/>
    </row>
    <row r="17" spans="12:46" ht="19.5" customHeight="1" thickBot="1" x14ac:dyDescent="0.3">
      <c r="L17" s="112" t="s">
        <v>162</v>
      </c>
      <c r="M17" s="22"/>
      <c r="N17" s="21"/>
      <c r="O17" s="21"/>
      <c r="P17" s="139">
        <f>SUM(P4:P10)</f>
        <v>0</v>
      </c>
      <c r="Q17" s="61"/>
      <c r="R17" s="137">
        <f>SUM(R4:S10)</f>
        <v>0</v>
      </c>
      <c r="S17" s="61"/>
      <c r="T17" s="72">
        <f>SUM(T4:T10)</f>
        <v>0</v>
      </c>
      <c r="U17" s="61"/>
      <c r="V17" s="73">
        <f>SUM(V4:V10)</f>
        <v>0</v>
      </c>
      <c r="W17" s="61"/>
      <c r="X17" s="74">
        <f>SUM(X4:X10)</f>
        <v>0</v>
      </c>
      <c r="Y17" s="61"/>
      <c r="Z17" s="75">
        <f>SUM(Z4:Z10)</f>
        <v>0</v>
      </c>
      <c r="AA17" s="132"/>
      <c r="AB17" s="61"/>
      <c r="AC17" s="62"/>
      <c r="AD17" s="126">
        <f>SUM(AD4:AD15)</f>
        <v>0</v>
      </c>
      <c r="AE17" s="60"/>
      <c r="AF17" s="64"/>
      <c r="AG17" s="127" t="e">
        <f>AD17/AD17</f>
        <v>#DIV/0!</v>
      </c>
      <c r="AH17" s="42"/>
      <c r="AI17" s="45"/>
      <c r="AJ17" s="40"/>
      <c r="AK17" s="30"/>
      <c r="AL17" s="32" t="s">
        <v>160</v>
      </c>
      <c r="AM17" s="26"/>
      <c r="AN17" s="32" t="s">
        <v>161</v>
      </c>
      <c r="AO17" s="31"/>
      <c r="AP17" s="21"/>
      <c r="AQ17" s="30"/>
      <c r="AR17" s="49"/>
      <c r="AS17" s="26"/>
      <c r="AT17" s="21"/>
    </row>
    <row r="18" spans="12:46" ht="19.5" customHeight="1" x14ac:dyDescent="0.25">
      <c r="L18" s="112"/>
      <c r="M18" s="22"/>
      <c r="N18" s="21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1"/>
      <c r="AB18" s="21"/>
      <c r="AC18" s="30"/>
      <c r="AE18" s="31"/>
      <c r="AF18" s="26"/>
      <c r="AI18" s="41"/>
      <c r="AJ18" s="41"/>
      <c r="AK18" s="30"/>
      <c r="AL18" s="36"/>
      <c r="AM18" s="26"/>
      <c r="AN18" s="36"/>
      <c r="AO18" s="31"/>
      <c r="AP18" s="21"/>
      <c r="AQ18" s="30"/>
      <c r="AR18" s="34"/>
      <c r="AS18" s="26"/>
      <c r="AT18" s="21"/>
    </row>
    <row r="19" spans="12:46" ht="19.5" customHeight="1" x14ac:dyDescent="0.3">
      <c r="L19" s="112" t="s">
        <v>157</v>
      </c>
      <c r="M19" s="22"/>
      <c r="N19" s="21"/>
      <c r="O19" s="37"/>
      <c r="P19" s="76" t="s">
        <v>160</v>
      </c>
      <c r="Q19" s="77"/>
      <c r="R19" s="76" t="s">
        <v>160</v>
      </c>
      <c r="S19" s="77"/>
      <c r="T19" s="76" t="s">
        <v>160</v>
      </c>
      <c r="U19" s="77"/>
      <c r="V19" s="76" t="s">
        <v>160</v>
      </c>
      <c r="W19" s="77"/>
      <c r="X19" s="76" t="s">
        <v>160</v>
      </c>
      <c r="Y19" s="77"/>
      <c r="Z19" s="76" t="s">
        <v>160</v>
      </c>
      <c r="AA19" s="31"/>
      <c r="AB19" s="21"/>
      <c r="AC19" s="30"/>
      <c r="AE19" s="31"/>
      <c r="AF19" s="26"/>
      <c r="AI19" s="41"/>
      <c r="AJ19" s="41"/>
      <c r="AK19" s="30"/>
      <c r="AL19" s="36"/>
      <c r="AM19" s="26"/>
      <c r="AN19" s="36"/>
      <c r="AO19" s="31"/>
      <c r="AP19" s="21"/>
      <c r="AQ19" s="30"/>
      <c r="AR19" s="49"/>
      <c r="AS19" s="26"/>
      <c r="AT19" s="21"/>
    </row>
    <row r="20" spans="12:46" ht="19.5" customHeight="1" x14ac:dyDescent="0.3">
      <c r="L20" s="112"/>
      <c r="M20" s="22"/>
      <c r="N20" s="21"/>
      <c r="O20" s="3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31"/>
      <c r="AB20" s="21"/>
      <c r="AC20" s="30"/>
      <c r="AE20" s="31"/>
      <c r="AF20" s="26"/>
      <c r="AI20" s="41"/>
      <c r="AJ20" s="41"/>
      <c r="AK20" s="30"/>
      <c r="AL20" s="36"/>
      <c r="AM20" s="26"/>
      <c r="AN20" s="36"/>
      <c r="AO20" s="31"/>
      <c r="AP20" s="21"/>
      <c r="AQ20" s="30"/>
      <c r="AR20" s="34"/>
      <c r="AS20" s="26"/>
      <c r="AT20" s="21"/>
    </row>
    <row r="21" spans="12:46" ht="19.5" customHeight="1" x14ac:dyDescent="0.3">
      <c r="L21" s="112" t="s">
        <v>158</v>
      </c>
      <c r="M21" s="22"/>
      <c r="P21" s="76" t="s">
        <v>161</v>
      </c>
      <c r="Q21" s="78"/>
      <c r="R21" s="76" t="s">
        <v>161</v>
      </c>
      <c r="S21" s="78"/>
      <c r="T21" s="76" t="s">
        <v>161</v>
      </c>
      <c r="U21" s="78"/>
      <c r="V21" s="76" t="s">
        <v>161</v>
      </c>
      <c r="W21" s="78"/>
      <c r="X21" s="76" t="s">
        <v>161</v>
      </c>
      <c r="Y21" s="78"/>
      <c r="Z21" s="76" t="s">
        <v>161</v>
      </c>
      <c r="AA21" s="31"/>
      <c r="AB21" s="21"/>
      <c r="AC21" s="30"/>
      <c r="AE21" s="31"/>
      <c r="AF21" s="26"/>
      <c r="AI21" s="41"/>
      <c r="AJ21" s="41"/>
      <c r="AK21" s="30"/>
      <c r="AL21" s="36"/>
      <c r="AM21" s="26"/>
      <c r="AN21" s="36"/>
      <c r="AO21" s="31"/>
      <c r="AP21" s="21"/>
      <c r="AQ21" s="30"/>
      <c r="AR21" s="49"/>
      <c r="AS21" s="26"/>
      <c r="AT21" s="21"/>
    </row>
    <row r="22" spans="12:46" ht="19.5" customHeight="1" x14ac:dyDescent="0.25">
      <c r="L22" s="112"/>
      <c r="M22" s="22"/>
      <c r="AA22" s="31"/>
      <c r="AB22" s="21"/>
      <c r="AC22" s="30"/>
      <c r="AE22" s="31"/>
      <c r="AF22" s="26"/>
      <c r="AI22" s="41"/>
      <c r="AJ22" s="41"/>
      <c r="AK22" s="30"/>
      <c r="AL22" s="36"/>
      <c r="AM22" s="26"/>
      <c r="AN22" s="36"/>
      <c r="AO22" s="31"/>
      <c r="AP22" s="21"/>
      <c r="AQ22" s="30"/>
      <c r="AR22" s="34"/>
      <c r="AS22" s="26"/>
      <c r="AT22" s="21"/>
    </row>
    <row r="23" spans="12:46" ht="19.5" customHeight="1" thickBot="1" x14ac:dyDescent="0.3"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1"/>
      <c r="AC23" s="30"/>
      <c r="AD23" s="23"/>
      <c r="AE23" s="31"/>
      <c r="AF23" s="26"/>
      <c r="AG23" s="23"/>
      <c r="AH23" s="23"/>
      <c r="AI23" s="46"/>
      <c r="AJ23" s="46"/>
      <c r="AK23" s="33"/>
      <c r="AL23" s="23"/>
      <c r="AM23" s="23"/>
      <c r="AN23" s="23"/>
      <c r="AO23" s="24"/>
      <c r="AP23" s="21"/>
      <c r="AQ23" s="33"/>
      <c r="AR23" s="35"/>
      <c r="AS23" s="26"/>
      <c r="AT23" s="21"/>
    </row>
    <row r="24" spans="12:46" ht="19.5" customHeight="1" x14ac:dyDescent="0.25"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1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1"/>
      <c r="AQ24" s="26"/>
      <c r="AR24" s="34"/>
      <c r="AS24" s="26"/>
      <c r="AT24" s="21"/>
    </row>
    <row r="25" spans="12:46" ht="18" customHeight="1" x14ac:dyDescent="0.25"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1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1"/>
      <c r="AQ25" s="26"/>
      <c r="AR25" s="34"/>
      <c r="AS25" s="26"/>
      <c r="AT25" s="21"/>
    </row>
  </sheetData>
  <dataValidations disablePrompts="1" count="2">
    <dataValidation type="list" allowBlank="1" showInputMessage="1" sqref="AN4:AN14 AN17 X21 Z21 P21 R21 T21 V21">
      <formula1>"ì,è,î"</formula1>
    </dataValidation>
    <dataValidation type="list" allowBlank="1" showInputMessage="1" sqref="AL4:AL14 AL17 X19 Z19 P19 R19 T19 V19">
      <formula1>"J,K,L"</formula1>
    </dataValidation>
  </dataValidations>
  <pageMargins left="0.25" right="0.25" top="0.75" bottom="0.75" header="0.3" footer="0.3"/>
  <pageSetup paperSize="9" scale="41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49"/>
  <sheetViews>
    <sheetView workbookViewId="0">
      <selection activeCell="Q2" sqref="Q2:Q13"/>
    </sheetView>
  </sheetViews>
  <sheetFormatPr baseColWidth="10" defaultRowHeight="15" x14ac:dyDescent="0.25"/>
  <cols>
    <col min="1" max="1" width="8.85546875" bestFit="1" customWidth="1"/>
    <col min="2" max="2" width="10.42578125" bestFit="1" customWidth="1"/>
    <col min="3" max="3" width="16.7109375" customWidth="1"/>
    <col min="4" max="4" width="15.42578125" customWidth="1"/>
    <col min="5" max="5" width="12.28515625" customWidth="1"/>
    <col min="6" max="6" width="13.7109375" bestFit="1" customWidth="1"/>
    <col min="7" max="7" width="17.140625" bestFit="1" customWidth="1"/>
    <col min="8" max="8" width="19.7109375" customWidth="1"/>
    <col min="9" max="9" width="19.5703125" bestFit="1" customWidth="1"/>
    <col min="10" max="10" width="27.28515625" customWidth="1"/>
    <col min="11" max="11" width="11.7109375" bestFit="1" customWidth="1"/>
    <col min="12" max="12" width="12.7109375" bestFit="1" customWidth="1"/>
    <col min="13" max="13" width="21.42578125" bestFit="1" customWidth="1"/>
    <col min="14" max="14" width="13" bestFit="1" customWidth="1"/>
    <col min="15" max="15" width="4.140625" bestFit="1" customWidth="1"/>
    <col min="16" max="16" width="9.28515625" bestFit="1" customWidth="1"/>
  </cols>
  <sheetData>
    <row r="1" spans="1:17" ht="24" x14ac:dyDescent="0.25">
      <c r="A1" s="4" t="s">
        <v>18</v>
      </c>
      <c r="B1" s="4" t="s">
        <v>26</v>
      </c>
      <c r="C1" s="4" t="s">
        <v>208</v>
      </c>
      <c r="D1" s="9" t="s">
        <v>150</v>
      </c>
      <c r="E1" s="5" t="s">
        <v>8</v>
      </c>
      <c r="F1" s="5" t="s">
        <v>7</v>
      </c>
      <c r="G1" s="5" t="s">
        <v>82</v>
      </c>
      <c r="H1" s="5" t="s">
        <v>9</v>
      </c>
      <c r="I1" s="5" t="s">
        <v>10</v>
      </c>
      <c r="J1" s="5" t="s">
        <v>4</v>
      </c>
      <c r="K1" s="5" t="s">
        <v>11</v>
      </c>
      <c r="L1" s="5" t="s">
        <v>13</v>
      </c>
      <c r="M1" s="5" t="s">
        <v>12</v>
      </c>
      <c r="N1" s="5" t="s">
        <v>154</v>
      </c>
      <c r="O1" s="5" t="s">
        <v>149</v>
      </c>
      <c r="P1" s="5" t="s">
        <v>198</v>
      </c>
      <c r="Q1" s="5" t="s">
        <v>220</v>
      </c>
    </row>
    <row r="2" spans="1:17" ht="24" x14ac:dyDescent="0.25">
      <c r="A2" s="1" t="s">
        <v>19</v>
      </c>
      <c r="B2" s="1" t="s">
        <v>14</v>
      </c>
      <c r="C2" s="1" t="s">
        <v>210</v>
      </c>
      <c r="D2" s="1" t="s">
        <v>151</v>
      </c>
      <c r="E2" s="1" t="s">
        <v>76</v>
      </c>
      <c r="F2" s="1" t="s">
        <v>2</v>
      </c>
      <c r="G2" s="1" t="s">
        <v>87</v>
      </c>
      <c r="H2" s="1" t="s">
        <v>91</v>
      </c>
      <c r="I2" s="1" t="s">
        <v>111</v>
      </c>
      <c r="J2" s="1" t="s">
        <v>122</v>
      </c>
      <c r="K2" s="1" t="s">
        <v>145</v>
      </c>
      <c r="L2" s="1">
        <v>0</v>
      </c>
      <c r="M2" s="3" t="s">
        <v>180</v>
      </c>
      <c r="N2" s="71" t="s">
        <v>145</v>
      </c>
      <c r="O2" s="8" t="s">
        <v>145</v>
      </c>
      <c r="P2" s="143">
        <v>2016</v>
      </c>
      <c r="Q2" s="198" t="s">
        <v>221</v>
      </c>
    </row>
    <row r="3" spans="1:17" x14ac:dyDescent="0.25">
      <c r="A3" s="1" t="s">
        <v>20</v>
      </c>
      <c r="B3" s="1" t="s">
        <v>15</v>
      </c>
      <c r="C3" s="1" t="s">
        <v>211</v>
      </c>
      <c r="D3" s="1" t="s">
        <v>152</v>
      </c>
      <c r="E3" s="1" t="s">
        <v>75</v>
      </c>
      <c r="F3" s="1" t="s">
        <v>3</v>
      </c>
      <c r="G3" s="1" t="s">
        <v>84</v>
      </c>
      <c r="H3" s="1" t="s">
        <v>98</v>
      </c>
      <c r="I3" s="1" t="s">
        <v>113</v>
      </c>
      <c r="J3" s="1" t="s">
        <v>130</v>
      </c>
      <c r="K3" s="1" t="s">
        <v>146</v>
      </c>
      <c r="L3" s="1">
        <v>1</v>
      </c>
      <c r="M3" s="3" t="s">
        <v>193</v>
      </c>
      <c r="N3" s="71" t="s">
        <v>146</v>
      </c>
      <c r="O3" s="8" t="s">
        <v>146</v>
      </c>
      <c r="P3" s="143">
        <v>2017</v>
      </c>
      <c r="Q3" s="198" t="s">
        <v>222</v>
      </c>
    </row>
    <row r="4" spans="1:17" x14ac:dyDescent="0.25">
      <c r="A4" s="1" t="s">
        <v>21</v>
      </c>
      <c r="B4" s="1" t="s">
        <v>27</v>
      </c>
      <c r="C4" s="1" t="s">
        <v>212</v>
      </c>
      <c r="D4" s="1"/>
      <c r="E4" s="1" t="s">
        <v>206</v>
      </c>
      <c r="F4" s="1" t="s">
        <v>79</v>
      </c>
      <c r="G4" s="1" t="s">
        <v>86</v>
      </c>
      <c r="H4" s="1" t="s">
        <v>89</v>
      </c>
      <c r="I4" s="1" t="s">
        <v>114</v>
      </c>
      <c r="J4" s="1" t="s">
        <v>137</v>
      </c>
      <c r="K4" s="1" t="s">
        <v>147</v>
      </c>
      <c r="L4" s="1">
        <v>2</v>
      </c>
      <c r="M4" s="3" t="s">
        <v>181</v>
      </c>
      <c r="N4" s="3"/>
      <c r="P4" s="143">
        <v>2018</v>
      </c>
      <c r="Q4" s="198" t="s">
        <v>223</v>
      </c>
    </row>
    <row r="5" spans="1:17" x14ac:dyDescent="0.25">
      <c r="A5" s="1" t="s">
        <v>22</v>
      </c>
      <c r="B5" s="1" t="s">
        <v>28</v>
      </c>
      <c r="C5" s="1" t="s">
        <v>213</v>
      </c>
      <c r="D5" s="1"/>
      <c r="E5" s="1" t="s">
        <v>74</v>
      </c>
      <c r="F5" s="1" t="s">
        <v>80</v>
      </c>
      <c r="G5" s="1" t="s">
        <v>85</v>
      </c>
      <c r="H5" s="1" t="s">
        <v>99</v>
      </c>
      <c r="I5" s="1" t="s">
        <v>116</v>
      </c>
      <c r="J5" s="1" t="s">
        <v>133</v>
      </c>
      <c r="K5" s="6" t="s">
        <v>203</v>
      </c>
      <c r="L5" s="1">
        <v>3</v>
      </c>
      <c r="M5" s="70" t="s">
        <v>194</v>
      </c>
      <c r="N5" s="3"/>
      <c r="O5" s="11"/>
      <c r="P5" s="143">
        <v>2019</v>
      </c>
      <c r="Q5" s="198" t="s">
        <v>224</v>
      </c>
    </row>
    <row r="6" spans="1:17" ht="24" x14ac:dyDescent="0.25">
      <c r="A6" s="1" t="s">
        <v>23</v>
      </c>
      <c r="B6" s="1" t="s">
        <v>29</v>
      </c>
      <c r="C6" s="1" t="s">
        <v>214</v>
      </c>
      <c r="D6" s="1"/>
      <c r="E6" s="1" t="s">
        <v>207</v>
      </c>
      <c r="F6" s="1" t="s">
        <v>81</v>
      </c>
      <c r="G6" s="1" t="s">
        <v>1</v>
      </c>
      <c r="H6" s="1" t="s">
        <v>94</v>
      </c>
      <c r="I6" s="1" t="s">
        <v>110</v>
      </c>
      <c r="J6" s="1" t="s">
        <v>138</v>
      </c>
      <c r="K6" s="11"/>
      <c r="L6" s="1">
        <v>4</v>
      </c>
      <c r="M6" s="70" t="s">
        <v>195</v>
      </c>
      <c r="N6" s="3"/>
      <c r="O6" s="11"/>
      <c r="P6" s="143">
        <v>2020</v>
      </c>
      <c r="Q6" s="198" t="s">
        <v>225</v>
      </c>
    </row>
    <row r="7" spans="1:17" x14ac:dyDescent="0.25">
      <c r="A7" s="1" t="s">
        <v>24</v>
      </c>
      <c r="B7" s="1" t="s">
        <v>30</v>
      </c>
      <c r="C7" s="1" t="s">
        <v>215</v>
      </c>
      <c r="D7" s="2"/>
      <c r="E7" s="6" t="s">
        <v>78</v>
      </c>
      <c r="G7" s="1" t="s">
        <v>83</v>
      </c>
      <c r="H7" s="1" t="s">
        <v>107</v>
      </c>
      <c r="I7" s="1" t="s">
        <v>119</v>
      </c>
      <c r="J7" s="1" t="s">
        <v>142</v>
      </c>
      <c r="L7" s="1">
        <v>5</v>
      </c>
      <c r="M7" s="3" t="s">
        <v>196</v>
      </c>
      <c r="N7" s="3"/>
      <c r="P7" s="143">
        <v>2021</v>
      </c>
      <c r="Q7" s="198" t="s">
        <v>226</v>
      </c>
    </row>
    <row r="8" spans="1:17" x14ac:dyDescent="0.25">
      <c r="A8" s="1" t="s">
        <v>25</v>
      </c>
      <c r="B8" s="1" t="s">
        <v>31</v>
      </c>
      <c r="C8" s="1" t="s">
        <v>216</v>
      </c>
      <c r="D8" s="10"/>
      <c r="E8" s="1"/>
      <c r="H8" s="1" t="s">
        <v>104</v>
      </c>
      <c r="I8" s="1" t="s">
        <v>117</v>
      </c>
      <c r="J8" s="1" t="s">
        <v>127</v>
      </c>
      <c r="L8" s="1">
        <v>6</v>
      </c>
      <c r="Q8" s="198" t="s">
        <v>227</v>
      </c>
    </row>
    <row r="9" spans="1:17" x14ac:dyDescent="0.25">
      <c r="A9" s="1"/>
      <c r="B9" s="1" t="s">
        <v>32</v>
      </c>
      <c r="C9" s="1" t="s">
        <v>217</v>
      </c>
      <c r="D9" s="10"/>
      <c r="E9" s="1"/>
      <c r="G9" s="6" t="s">
        <v>178</v>
      </c>
      <c r="H9" s="1" t="s">
        <v>102</v>
      </c>
      <c r="I9" s="1" t="s">
        <v>112</v>
      </c>
      <c r="J9" s="1" t="s">
        <v>132</v>
      </c>
      <c r="L9" s="1">
        <v>7</v>
      </c>
      <c r="Q9" s="198" t="s">
        <v>228</v>
      </c>
    </row>
    <row r="10" spans="1:17" x14ac:dyDescent="0.25">
      <c r="A10" s="1"/>
      <c r="B10" s="1" t="s">
        <v>33</v>
      </c>
      <c r="C10" s="1" t="s">
        <v>218</v>
      </c>
      <c r="D10" s="10"/>
      <c r="E10" s="1"/>
      <c r="G10" s="1" t="s">
        <v>179</v>
      </c>
      <c r="H10" s="1" t="s">
        <v>96</v>
      </c>
      <c r="I10" s="1" t="s">
        <v>118</v>
      </c>
      <c r="J10" s="1" t="s">
        <v>123</v>
      </c>
      <c r="L10" s="1">
        <v>8</v>
      </c>
      <c r="Q10" s="198" t="s">
        <v>229</v>
      </c>
    </row>
    <row r="11" spans="1:17" x14ac:dyDescent="0.25">
      <c r="A11" s="1"/>
      <c r="B11" s="1" t="s">
        <v>34</v>
      </c>
      <c r="C11" s="1" t="s">
        <v>219</v>
      </c>
      <c r="D11" s="10"/>
      <c r="E11" s="1"/>
      <c r="G11" s="1"/>
      <c r="H11" s="1" t="s">
        <v>88</v>
      </c>
      <c r="I11" s="1" t="s">
        <v>115</v>
      </c>
      <c r="J11" s="1" t="s">
        <v>134</v>
      </c>
      <c r="L11" s="1">
        <v>9</v>
      </c>
      <c r="Q11" s="198" t="s">
        <v>230</v>
      </c>
    </row>
    <row r="12" spans="1:17" ht="24" x14ac:dyDescent="0.25">
      <c r="A12" s="1"/>
      <c r="B12" s="1" t="s">
        <v>171</v>
      </c>
      <c r="C12" s="1"/>
      <c r="D12" s="10"/>
      <c r="E12" s="1"/>
      <c r="G12" s="1"/>
      <c r="H12" s="1" t="s">
        <v>90</v>
      </c>
      <c r="I12" s="1" t="s">
        <v>199</v>
      </c>
      <c r="J12" s="1" t="s">
        <v>131</v>
      </c>
      <c r="L12" s="7" t="s">
        <v>148</v>
      </c>
      <c r="Q12" s="198" t="s">
        <v>231</v>
      </c>
    </row>
    <row r="13" spans="1:17" x14ac:dyDescent="0.25">
      <c r="A13" s="1"/>
      <c r="B13" s="1" t="s">
        <v>35</v>
      </c>
      <c r="C13" s="1"/>
      <c r="D13" s="10"/>
      <c r="E13" s="6"/>
      <c r="G13" s="1"/>
      <c r="H13" s="1" t="s">
        <v>101</v>
      </c>
      <c r="I13" s="6" t="s">
        <v>120</v>
      </c>
      <c r="J13" s="1" t="s">
        <v>144</v>
      </c>
      <c r="Q13" s="198" t="s">
        <v>232</v>
      </c>
    </row>
    <row r="14" spans="1:17" ht="24" x14ac:dyDescent="0.25">
      <c r="A14" s="1"/>
      <c r="B14" s="1" t="s">
        <v>36</v>
      </c>
      <c r="C14" s="1"/>
      <c r="D14" s="10"/>
      <c r="G14" s="1"/>
      <c r="H14" s="1" t="s">
        <v>95</v>
      </c>
      <c r="I14" s="6" t="s">
        <v>164</v>
      </c>
      <c r="J14" s="1" t="s">
        <v>140</v>
      </c>
    </row>
    <row r="15" spans="1:17" x14ac:dyDescent="0.25">
      <c r="A15" s="1"/>
      <c r="B15" s="1" t="s">
        <v>37</v>
      </c>
      <c r="C15" s="1"/>
      <c r="D15" s="10"/>
      <c r="H15" s="1" t="s">
        <v>103</v>
      </c>
      <c r="J15" s="1" t="s">
        <v>121</v>
      </c>
    </row>
    <row r="16" spans="1:17" x14ac:dyDescent="0.25">
      <c r="A16" s="1"/>
      <c r="B16" s="1" t="s">
        <v>38</v>
      </c>
      <c r="C16" s="1"/>
      <c r="D16" s="10"/>
      <c r="H16" s="1" t="s">
        <v>108</v>
      </c>
      <c r="J16" s="1" t="s">
        <v>124</v>
      </c>
    </row>
    <row r="17" spans="1:16" x14ac:dyDescent="0.25">
      <c r="A17" s="1"/>
      <c r="B17" s="1" t="s">
        <v>39</v>
      </c>
      <c r="C17" s="1"/>
      <c r="D17" s="10"/>
      <c r="H17" s="1" t="s">
        <v>97</v>
      </c>
      <c r="J17" s="1" t="s">
        <v>125</v>
      </c>
    </row>
    <row r="18" spans="1:16" x14ac:dyDescent="0.25">
      <c r="A18" s="1"/>
      <c r="B18" s="1" t="s">
        <v>40</v>
      </c>
      <c r="C18" s="1"/>
      <c r="D18" s="10"/>
      <c r="H18" s="1" t="s">
        <v>93</v>
      </c>
      <c r="J18" s="1" t="s">
        <v>135</v>
      </c>
    </row>
    <row r="19" spans="1:16" x14ac:dyDescent="0.25">
      <c r="A19" s="1"/>
      <c r="B19" s="1" t="s">
        <v>41</v>
      </c>
      <c r="C19" s="1"/>
      <c r="D19" s="10"/>
      <c r="H19" s="1" t="s">
        <v>92</v>
      </c>
      <c r="J19" s="1" t="s">
        <v>126</v>
      </c>
    </row>
    <row r="20" spans="1:16" ht="24" x14ac:dyDescent="0.25">
      <c r="A20" s="1"/>
      <c r="B20" s="1" t="s">
        <v>42</v>
      </c>
      <c r="C20" s="1"/>
      <c r="D20" s="10"/>
      <c r="H20" s="1" t="s">
        <v>100</v>
      </c>
      <c r="J20" s="1" t="s">
        <v>129</v>
      </c>
    </row>
    <row r="21" spans="1:16" x14ac:dyDescent="0.25">
      <c r="A21" s="1"/>
      <c r="B21" s="1" t="s">
        <v>43</v>
      </c>
      <c r="C21" s="1"/>
      <c r="D21" s="10"/>
      <c r="H21" s="1" t="s">
        <v>110</v>
      </c>
      <c r="J21" s="1" t="s">
        <v>141</v>
      </c>
    </row>
    <row r="22" spans="1:16" ht="36" x14ac:dyDescent="0.25">
      <c r="A22" s="1"/>
      <c r="B22" s="1" t="s">
        <v>44</v>
      </c>
      <c r="C22" s="1"/>
      <c r="D22" s="10"/>
      <c r="H22" s="1" t="s">
        <v>106</v>
      </c>
      <c r="J22" s="1" t="s">
        <v>143</v>
      </c>
      <c r="P22" s="52"/>
    </row>
    <row r="23" spans="1:16" ht="36" x14ac:dyDescent="0.25">
      <c r="A23" s="1"/>
      <c r="B23" s="1" t="s">
        <v>45</v>
      </c>
      <c r="C23" s="1"/>
      <c r="D23" s="10"/>
      <c r="H23" s="1" t="s">
        <v>105</v>
      </c>
      <c r="J23" s="1" t="s">
        <v>136</v>
      </c>
      <c r="P23" s="52"/>
    </row>
    <row r="24" spans="1:16" ht="36" x14ac:dyDescent="0.25">
      <c r="A24" s="1"/>
      <c r="B24" s="1" t="s">
        <v>46</v>
      </c>
      <c r="C24" s="1"/>
      <c r="D24" s="10"/>
      <c r="H24" s="1" t="s">
        <v>109</v>
      </c>
      <c r="J24" s="1" t="s">
        <v>139</v>
      </c>
      <c r="P24" s="52"/>
    </row>
    <row r="25" spans="1:16" x14ac:dyDescent="0.25">
      <c r="A25" s="1"/>
      <c r="B25" s="1" t="s">
        <v>47</v>
      </c>
      <c r="C25" s="1"/>
      <c r="D25" s="10"/>
      <c r="J25" s="1" t="s">
        <v>128</v>
      </c>
    </row>
    <row r="26" spans="1:16" x14ac:dyDescent="0.25">
      <c r="A26" s="1"/>
      <c r="B26" s="1" t="s">
        <v>48</v>
      </c>
      <c r="C26" s="1"/>
      <c r="D26" s="10"/>
    </row>
    <row r="27" spans="1:16" x14ac:dyDescent="0.25">
      <c r="A27" s="1"/>
      <c r="B27" s="1" t="s">
        <v>49</v>
      </c>
      <c r="C27" s="1"/>
      <c r="D27" s="10"/>
      <c r="M27" s="193"/>
      <c r="N27" s="140"/>
    </row>
    <row r="28" spans="1:16" x14ac:dyDescent="0.25">
      <c r="A28" s="1"/>
      <c r="B28" s="1" t="s">
        <v>50</v>
      </c>
      <c r="C28" s="1"/>
      <c r="D28" s="10"/>
      <c r="H28" s="1"/>
      <c r="M28" s="193"/>
      <c r="N28" s="140"/>
      <c r="O28" s="191"/>
    </row>
    <row r="29" spans="1:16" x14ac:dyDescent="0.25">
      <c r="A29" s="1"/>
      <c r="B29" s="1" t="s">
        <v>51</v>
      </c>
      <c r="C29" s="1"/>
      <c r="D29" s="10"/>
      <c r="M29" s="193"/>
      <c r="N29" s="140"/>
    </row>
    <row r="30" spans="1:16" x14ac:dyDescent="0.25">
      <c r="A30" s="1"/>
      <c r="B30" s="1" t="s">
        <v>52</v>
      </c>
      <c r="C30" s="1"/>
      <c r="D30" s="10"/>
      <c r="M30" s="193"/>
      <c r="N30" s="140"/>
    </row>
    <row r="31" spans="1:16" x14ac:dyDescent="0.25">
      <c r="A31" s="1"/>
      <c r="B31" s="1" t="s">
        <v>53</v>
      </c>
      <c r="C31" s="1"/>
      <c r="D31" s="10"/>
      <c r="G31" s="12"/>
      <c r="H31" s="12"/>
      <c r="I31" s="12"/>
      <c r="J31" s="12"/>
      <c r="K31" s="12"/>
      <c r="L31" s="12"/>
      <c r="M31" s="12"/>
      <c r="N31" s="12"/>
      <c r="O31" s="12"/>
    </row>
    <row r="32" spans="1:16" x14ac:dyDescent="0.25">
      <c r="A32" s="1"/>
      <c r="B32" s="1" t="s">
        <v>54</v>
      </c>
      <c r="C32" s="1"/>
      <c r="D32" s="10"/>
      <c r="G32" s="12"/>
      <c r="H32" s="12"/>
      <c r="I32" s="12"/>
      <c r="J32" s="12"/>
      <c r="K32" s="12"/>
      <c r="L32" s="12"/>
      <c r="M32" s="12"/>
      <c r="N32" s="12"/>
      <c r="O32" s="12"/>
    </row>
    <row r="33" spans="1:15" x14ac:dyDescent="0.25">
      <c r="A33" s="1"/>
      <c r="B33" s="1" t="s">
        <v>55</v>
      </c>
      <c r="C33" s="1"/>
      <c r="D33" s="10"/>
      <c r="G33" s="12"/>
      <c r="H33" s="12"/>
      <c r="I33" s="12"/>
      <c r="J33" s="12"/>
      <c r="K33" s="12"/>
      <c r="L33" s="12"/>
      <c r="M33" s="12"/>
      <c r="N33" s="12"/>
      <c r="O33" s="12"/>
    </row>
    <row r="34" spans="1:15" x14ac:dyDescent="0.25">
      <c r="A34" s="1"/>
      <c r="B34" s="1" t="s">
        <v>56</v>
      </c>
      <c r="C34" s="1"/>
      <c r="D34" s="10"/>
      <c r="G34" s="12"/>
      <c r="H34" s="12"/>
      <c r="I34" s="12"/>
      <c r="J34" s="12"/>
      <c r="K34" s="12"/>
      <c r="L34" s="12"/>
      <c r="M34" s="12"/>
      <c r="N34" s="12"/>
      <c r="O34" s="12"/>
    </row>
    <row r="35" spans="1:15" x14ac:dyDescent="0.25">
      <c r="A35" s="1"/>
      <c r="B35" s="1" t="s">
        <v>57</v>
      </c>
      <c r="C35" s="1"/>
      <c r="D35" s="10"/>
      <c r="G35" s="12"/>
      <c r="H35" s="12"/>
      <c r="I35" s="12"/>
      <c r="J35" s="12"/>
      <c r="K35" s="12"/>
      <c r="L35" s="12"/>
      <c r="M35" s="12"/>
      <c r="N35" s="12"/>
      <c r="O35" s="12"/>
    </row>
    <row r="36" spans="1:15" x14ac:dyDescent="0.25">
      <c r="A36" s="1"/>
      <c r="B36" s="1" t="s">
        <v>58</v>
      </c>
      <c r="C36" s="1"/>
      <c r="D36" s="10"/>
      <c r="G36" s="12"/>
      <c r="H36" s="12"/>
      <c r="I36" s="12"/>
      <c r="J36" s="12"/>
      <c r="K36" s="12"/>
      <c r="L36" s="12"/>
      <c r="M36" s="12"/>
      <c r="N36" s="12"/>
      <c r="O36" s="12"/>
    </row>
    <row r="37" spans="1:15" x14ac:dyDescent="0.25">
      <c r="A37" s="1"/>
      <c r="B37" s="1" t="s">
        <v>59</v>
      </c>
      <c r="C37" s="1"/>
      <c r="D37" s="10"/>
      <c r="G37" s="12"/>
      <c r="H37" s="12"/>
      <c r="I37" s="12"/>
      <c r="J37" s="12"/>
      <c r="K37" s="12"/>
      <c r="L37" s="12"/>
      <c r="M37" s="12"/>
      <c r="N37" s="12"/>
      <c r="O37" s="12"/>
    </row>
    <row r="38" spans="1:15" x14ac:dyDescent="0.25">
      <c r="A38" s="1"/>
      <c r="B38" s="1" t="s">
        <v>60</v>
      </c>
      <c r="C38" s="1"/>
      <c r="D38" s="10"/>
      <c r="G38" s="12"/>
      <c r="H38" s="12"/>
      <c r="I38" s="12"/>
      <c r="J38" s="12"/>
      <c r="K38" s="12"/>
      <c r="L38" s="12"/>
      <c r="M38" s="12"/>
      <c r="N38" s="12"/>
      <c r="O38" s="12"/>
    </row>
    <row r="39" spans="1:15" x14ac:dyDescent="0.25">
      <c r="A39" s="1"/>
      <c r="B39" s="1" t="s">
        <v>61</v>
      </c>
      <c r="C39" s="1"/>
      <c r="D39" s="10"/>
      <c r="G39" s="12"/>
      <c r="H39" s="12"/>
      <c r="I39" s="12"/>
      <c r="J39" s="12"/>
      <c r="K39" s="12"/>
      <c r="L39" s="12"/>
      <c r="M39" s="12"/>
      <c r="N39" s="12"/>
      <c r="O39" s="12"/>
    </row>
    <row r="40" spans="1:15" x14ac:dyDescent="0.25">
      <c r="A40" s="1"/>
      <c r="B40" s="1" t="s">
        <v>62</v>
      </c>
      <c r="C40" s="1"/>
      <c r="D40" s="10"/>
      <c r="G40" s="12"/>
      <c r="H40" s="12"/>
      <c r="I40" s="12"/>
      <c r="J40" s="12"/>
      <c r="K40" s="12"/>
      <c r="L40" s="12"/>
      <c r="M40" s="12"/>
      <c r="N40" s="12"/>
      <c r="O40" s="12"/>
    </row>
    <row r="41" spans="1:15" x14ac:dyDescent="0.25">
      <c r="A41" s="1"/>
      <c r="B41" s="1" t="s">
        <v>63</v>
      </c>
      <c r="C41" s="1"/>
      <c r="D41" s="10"/>
      <c r="G41" s="12"/>
      <c r="H41" s="12"/>
      <c r="I41" s="12"/>
      <c r="J41" s="12"/>
      <c r="K41" s="12"/>
      <c r="L41" s="12"/>
      <c r="M41" s="12"/>
      <c r="N41" s="12"/>
      <c r="O41" s="12"/>
    </row>
    <row r="42" spans="1:15" x14ac:dyDescent="0.25">
      <c r="A42" s="1"/>
      <c r="B42" s="1" t="s">
        <v>64</v>
      </c>
      <c r="C42" s="1"/>
      <c r="D42" s="10"/>
    </row>
    <row r="43" spans="1:15" x14ac:dyDescent="0.25">
      <c r="A43" s="1"/>
      <c r="B43" s="1" t="s">
        <v>65</v>
      </c>
      <c r="C43" s="1"/>
      <c r="D43" s="10"/>
    </row>
    <row r="44" spans="1:15" x14ac:dyDescent="0.25">
      <c r="A44" s="1"/>
      <c r="B44" s="1" t="s">
        <v>66</v>
      </c>
      <c r="C44" s="1"/>
      <c r="D44" s="10"/>
    </row>
    <row r="45" spans="1:15" x14ac:dyDescent="0.25">
      <c r="A45" s="1"/>
      <c r="B45" s="1" t="s">
        <v>67</v>
      </c>
      <c r="C45" s="1"/>
      <c r="D45" s="10"/>
    </row>
    <row r="46" spans="1:15" x14ac:dyDescent="0.25">
      <c r="A46" s="1"/>
      <c r="B46" s="1" t="s">
        <v>68</v>
      </c>
      <c r="C46" s="1"/>
      <c r="D46" s="10"/>
    </row>
    <row r="47" spans="1:15" x14ac:dyDescent="0.25">
      <c r="A47" s="1"/>
      <c r="B47" s="1" t="s">
        <v>69</v>
      </c>
      <c r="C47" s="1"/>
      <c r="D47" s="10"/>
    </row>
    <row r="48" spans="1:15" x14ac:dyDescent="0.25">
      <c r="A48" s="1"/>
      <c r="B48" s="1" t="s">
        <v>70</v>
      </c>
      <c r="C48" s="1"/>
      <c r="D48" s="10"/>
    </row>
    <row r="49" spans="1:4" x14ac:dyDescent="0.25">
      <c r="A49" s="1"/>
      <c r="B49" s="1" t="s">
        <v>71</v>
      </c>
      <c r="C49" s="1"/>
      <c r="D49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Keolis</vt:lpstr>
      <vt:lpstr>Synthèse</vt:lpstr>
      <vt:lpstr>Listes</vt:lpstr>
      <vt:lpstr>ATJ</vt:lpstr>
      <vt:lpstr>ATV</vt:lpstr>
      <vt:lpstr>Keolis!Zone_d_impression</vt:lpstr>
    </vt:vector>
  </TitlesOfParts>
  <Company>KEOLIS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BRESLER Jeremy</dc:creator>
  <cp:lastModifiedBy>user</cp:lastModifiedBy>
  <cp:lastPrinted>2015-01-22T13:05:26Z</cp:lastPrinted>
  <dcterms:created xsi:type="dcterms:W3CDTF">2014-05-19T10:00:16Z</dcterms:created>
  <dcterms:modified xsi:type="dcterms:W3CDTF">2016-08-26T11:59:15Z</dcterms:modified>
</cp:coreProperties>
</file>