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esjefr\Desktop\"/>
    </mc:Choice>
  </mc:AlternateContent>
  <bookViews>
    <workbookView xWindow="240" yWindow="110" windowWidth="14810" windowHeight="6070" firstSheet="1" activeTab="2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Liste" sheetId="8" state="hidden" r:id="rId8"/>
  </sheets>
  <externalReferences>
    <externalReference r:id="rId9"/>
  </externalReferences>
  <definedNames>
    <definedName name="_xlnm._FilterDatabase" localSheetId="1" hidden="1">Global!$A$2:$W$242</definedName>
    <definedName name="_xlnm._FilterDatabase" localSheetId="7" hidden="1">Liste!$B$1:$B$1</definedName>
    <definedName name="_xlnm._FilterDatabase" localSheetId="2" hidden="1">'Ref 3511430'!$A$2:$AA$2</definedName>
    <definedName name="_xlnm._FilterDatabase" localSheetId="3" hidden="1">'Ref 3511448'!$A$2:$AA$2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liste_3511430">OFFSET('Ref 3511430'!$B$3,,,COUNTA(Ref '[1]3511430'!$B:$B)-1)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7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7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7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7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7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52511"/>
  <customWorkbookViews>
    <customWorkbookView name="Faustine Payen - Affichage personnalisé" guid="{9EB1060E-06ED-41BD-80B9-A101623ACB2A}" mergeInterval="0" personalView="1" maximized="1" xWindow="-9" yWindow="-1089" windowWidth="1938" windowHeight="1098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Jeremy Bresler - Affichage personnalisé" guid="{ED06F20A-5721-4E75-ADFF-47B1ACC15A96}" mergeInterval="0" personalView="1" maximized="1" xWindow="-11" yWindow="-11" windowWidth="1942" windowHeight="1042" activeSheetId="1"/>
  </customWorkbookViews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AU6" i="7"/>
  <c r="Y7" i="7"/>
  <c r="AU7" i="7"/>
  <c r="Y8" i="7"/>
  <c r="AU8" i="7"/>
  <c r="Y9" i="7"/>
  <c r="AU9" i="7"/>
  <c r="Y10" i="7"/>
  <c r="AU10" i="7"/>
  <c r="Y11" i="7"/>
  <c r="AU11" i="7"/>
  <c r="Y12" i="7"/>
  <c r="AU12" i="7"/>
  <c r="Y13" i="7"/>
  <c r="AU13" i="7"/>
  <c r="Y14" i="7"/>
  <c r="AU14" i="7"/>
  <c r="Y15" i="7"/>
  <c r="AU15" i="7"/>
  <c r="Y16" i="7"/>
  <c r="AU16" i="7"/>
  <c r="Y17" i="7"/>
  <c r="AU17" i="7"/>
  <c r="Y18" i="7"/>
  <c r="AU18" i="7"/>
  <c r="Y19" i="7"/>
  <c r="AU19" i="7"/>
  <c r="Y20" i="7"/>
  <c r="AU20" i="7"/>
  <c r="Y21" i="7"/>
  <c r="AU21" i="7"/>
  <c r="Y22" i="7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AU30" i="7"/>
  <c r="Y31" i="7"/>
  <c r="AU31" i="7"/>
  <c r="Y32" i="7"/>
  <c r="AU32" i="7"/>
  <c r="Y33" i="7"/>
  <c r="AU33" i="7"/>
  <c r="Y34" i="7"/>
  <c r="AU34" i="7"/>
  <c r="Y35" i="7"/>
  <c r="AU35" i="7"/>
  <c r="Y36" i="7"/>
  <c r="AU36" i="7"/>
  <c r="Y37" i="7"/>
  <c r="AU37" i="7"/>
  <c r="Y38" i="7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AU46" i="7"/>
  <c r="Y47" i="7"/>
  <c r="AU47" i="7"/>
  <c r="Y48" i="7"/>
  <c r="AU48" i="7"/>
  <c r="Y49" i="7"/>
  <c r="AU49" i="7"/>
  <c r="Y50" i="7"/>
  <c r="AU50" i="7"/>
  <c r="Y51" i="7"/>
  <c r="AU51" i="7"/>
  <c r="Y52" i="7"/>
  <c r="AU52" i="7"/>
  <c r="Y53" i="7"/>
  <c r="AU53" i="7"/>
  <c r="Y54" i="7"/>
  <c r="AU54" i="7"/>
  <c r="Y55" i="7"/>
  <c r="AU55" i="7"/>
  <c r="Y56" i="7"/>
  <c r="AU56" i="7"/>
  <c r="Y57" i="7"/>
  <c r="AU57" i="7"/>
  <c r="Y58" i="7"/>
  <c r="AU58" i="7"/>
  <c r="Y59" i="7"/>
  <c r="AU59" i="7"/>
  <c r="Y60" i="7"/>
  <c r="AU60" i="7"/>
  <c r="Y61" i="7"/>
  <c r="AU61" i="7"/>
  <c r="Y62" i="7"/>
  <c r="AU62" i="7"/>
  <c r="Y63" i="7"/>
  <c r="AU63" i="7"/>
  <c r="Y64" i="7"/>
  <c r="AU64" i="7"/>
  <c r="Y65" i="7"/>
  <c r="AU65" i="7"/>
  <c r="Y66" i="7"/>
  <c r="AU66" i="7"/>
  <c r="Y67" i="7"/>
  <c r="AU67" i="7"/>
  <c r="Y68" i="7"/>
  <c r="AU68" i="7"/>
  <c r="Y69" i="7"/>
  <c r="AU69" i="7"/>
  <c r="Y70" i="7"/>
  <c r="AU70" i="7"/>
  <c r="Y71" i="7"/>
  <c r="AU71" i="7"/>
  <c r="Y72" i="7"/>
  <c r="AU72" i="7"/>
  <c r="Y73" i="7"/>
  <c r="AU73" i="7"/>
  <c r="Y74" i="7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AU90" i="7"/>
  <c r="Y91" i="7"/>
  <c r="AU91" i="7"/>
  <c r="Y92" i="7"/>
  <c r="AU92" i="7"/>
  <c r="Y93" i="7"/>
  <c r="AU93" i="7"/>
  <c r="Y94" i="7"/>
  <c r="AU94" i="7"/>
  <c r="Y95" i="7"/>
  <c r="AU95" i="7"/>
  <c r="Y96" i="7"/>
  <c r="AU96" i="7"/>
  <c r="Y97" i="7"/>
  <c r="AU97" i="7"/>
  <c r="Y98" i="7"/>
  <c r="AU98" i="7"/>
  <c r="Y99" i="7"/>
  <c r="AU99" i="7"/>
  <c r="Y100" i="7"/>
  <c r="AU100" i="7"/>
  <c r="Y101" i="7"/>
  <c r="AU101" i="7"/>
  <c r="Y102" i="7"/>
  <c r="AU102" i="7"/>
  <c r="Y103" i="7"/>
  <c r="AU103" i="7"/>
  <c r="Y104" i="7"/>
  <c r="AU104" i="7"/>
  <c r="Y105" i="7"/>
  <c r="AU105" i="7"/>
  <c r="Y106" i="7"/>
  <c r="AU106" i="7"/>
  <c r="Y107" i="7"/>
  <c r="AU107" i="7"/>
  <c r="Y108" i="7"/>
  <c r="AU108" i="7"/>
  <c r="Y109" i="7"/>
  <c r="AU109" i="7"/>
  <c r="Y110" i="7"/>
  <c r="AU110" i="7"/>
  <c r="Y111" i="7"/>
  <c r="AU111" i="7"/>
  <c r="Y112" i="7"/>
  <c r="AU112" i="7"/>
  <c r="Y113" i="7"/>
  <c r="AU113" i="7"/>
  <c r="Y114" i="7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AU138" i="7"/>
  <c r="Y139" i="7"/>
  <c r="AU139" i="7"/>
  <c r="Y140" i="7"/>
  <c r="AU140" i="7"/>
  <c r="Y141" i="7"/>
  <c r="AU141" i="7"/>
  <c r="Y142" i="7"/>
  <c r="AU142" i="7"/>
  <c r="Y143" i="7"/>
  <c r="AU143" i="7"/>
  <c r="Y144" i="7"/>
  <c r="AU144" i="7"/>
  <c r="Y145" i="7"/>
  <c r="AU145" i="7"/>
  <c r="Y146" i="7"/>
  <c r="AU146" i="7"/>
  <c r="Y147" i="7"/>
  <c r="AU147" i="7"/>
  <c r="Y148" i="7"/>
  <c r="AU148" i="7"/>
  <c r="Y149" i="7"/>
  <c r="AU149" i="7"/>
  <c r="Y150" i="7"/>
  <c r="AU150" i="7"/>
  <c r="Y151" i="7"/>
  <c r="AU151" i="7"/>
  <c r="Y152" i="7"/>
  <c r="AU152" i="7"/>
  <c r="Y153" i="7"/>
  <c r="AU153" i="7"/>
  <c r="Y154" i="7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AU170" i="7"/>
  <c r="Y171" i="7"/>
  <c r="AU171" i="7"/>
  <c r="Y172" i="7"/>
  <c r="AU172" i="7"/>
  <c r="Y173" i="7"/>
  <c r="AU173" i="7"/>
  <c r="Y174" i="7"/>
  <c r="AU174" i="7"/>
  <c r="Y175" i="7"/>
  <c r="AU175" i="7"/>
  <c r="Y176" i="7"/>
  <c r="AU176" i="7"/>
  <c r="Y177" i="7"/>
  <c r="AU177" i="7"/>
  <c r="Y178" i="7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AU186" i="7"/>
  <c r="Y187" i="7"/>
  <c r="AU187" i="7"/>
  <c r="Y188" i="7"/>
  <c r="AU188" i="7"/>
  <c r="Y189" i="7"/>
  <c r="AU189" i="7"/>
  <c r="Y190" i="7"/>
  <c r="AU190" i="7"/>
  <c r="Y191" i="7"/>
  <c r="AU191" i="7"/>
  <c r="Y192" i="7"/>
  <c r="AU192" i="7"/>
  <c r="Y193" i="7"/>
  <c r="AU193" i="7"/>
  <c r="Y194" i="7"/>
  <c r="AU194" i="7"/>
  <c r="Y195" i="7"/>
  <c r="AU195" i="7"/>
  <c r="Y196" i="7"/>
  <c r="AU196" i="7"/>
  <c r="Y197" i="7"/>
  <c r="AU197" i="7"/>
  <c r="Y198" i="7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AU206" i="7"/>
  <c r="Y207" i="7"/>
  <c r="AU207" i="7"/>
  <c r="Y208" i="7"/>
  <c r="AU208" i="7"/>
  <c r="Y209" i="7"/>
  <c r="AU209" i="7"/>
  <c r="Y210" i="7"/>
  <c r="AU210" i="7"/>
  <c r="Y211" i="7"/>
  <c r="AU211" i="7"/>
  <c r="Y212" i="7"/>
  <c r="AU212" i="7"/>
  <c r="Y213" i="7"/>
  <c r="AU213" i="7"/>
  <c r="Y214" i="7"/>
  <c r="AU214" i="7"/>
  <c r="Y215" i="7"/>
  <c r="AU215" i="7"/>
  <c r="Y216" i="7"/>
  <c r="AU216" i="7"/>
  <c r="Y217" i="7"/>
  <c r="AU217" i="7"/>
  <c r="Y218" i="7"/>
  <c r="AU218" i="7"/>
  <c r="Y219" i="7"/>
  <c r="AU219" i="7"/>
  <c r="Y220" i="7"/>
  <c r="AU220" i="7"/>
  <c r="Y221" i="7"/>
  <c r="AU221" i="7"/>
  <c r="Y222" i="7"/>
  <c r="AU222" i="7"/>
  <c r="Y223" i="7"/>
  <c r="AU223" i="7"/>
  <c r="Y224" i="7"/>
  <c r="AU224" i="7"/>
  <c r="Y225" i="7"/>
  <c r="AU225" i="7"/>
  <c r="Y226" i="7"/>
  <c r="AU226" i="7"/>
  <c r="Y227" i="7"/>
  <c r="AU227" i="7"/>
  <c r="Y228" i="7"/>
  <c r="AU228" i="7"/>
  <c r="Y229" i="7"/>
  <c r="AU229" i="7"/>
  <c r="Y230" i="7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F237" i="7"/>
  <c r="R5" i="1" s="1"/>
  <c r="G237" i="7"/>
  <c r="H237" i="7"/>
  <c r="I237" i="7"/>
  <c r="J237" i="7"/>
  <c r="K237" i="7"/>
  <c r="L237" i="7"/>
  <c r="M237" i="7"/>
  <c r="N237" i="7"/>
  <c r="O237" i="7"/>
  <c r="P237" i="7"/>
  <c r="Q237" i="7"/>
  <c r="R237" i="7"/>
  <c r="S237" i="7"/>
  <c r="T237" i="7"/>
  <c r="U237" i="7"/>
  <c r="V237" i="7"/>
  <c r="R21" i="1" s="1"/>
  <c r="W237" i="7"/>
  <c r="X237" i="7"/>
  <c r="Y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AK237" i="6" s="1"/>
  <c r="BS3" i="6"/>
  <c r="AK4" i="6"/>
  <c r="BS4" i="6"/>
  <c r="AK5" i="6"/>
  <c r="BS5" i="6"/>
  <c r="AK6" i="6"/>
  <c r="BS6" i="6"/>
  <c r="AK7" i="6"/>
  <c r="BS7" i="6"/>
  <c r="AK8" i="6"/>
  <c r="BS8" i="6"/>
  <c r="AK9" i="6"/>
  <c r="BS9" i="6"/>
  <c r="N10" i="2" s="1"/>
  <c r="AK10" i="6"/>
  <c r="BS10" i="6"/>
  <c r="AK11" i="6"/>
  <c r="BS11" i="6"/>
  <c r="AK12" i="6"/>
  <c r="BS12" i="6"/>
  <c r="AK13" i="6"/>
  <c r="BS13" i="6"/>
  <c r="N15" i="2" s="1"/>
  <c r="AK14" i="6"/>
  <c r="BS14" i="6"/>
  <c r="AK15" i="6"/>
  <c r="BS15" i="6"/>
  <c r="AK16" i="6"/>
  <c r="BS16" i="6"/>
  <c r="AK17" i="6"/>
  <c r="BS17" i="6"/>
  <c r="N19" i="2" s="1"/>
  <c r="AK18" i="6"/>
  <c r="BS18" i="6"/>
  <c r="AK19" i="6"/>
  <c r="BS19" i="6"/>
  <c r="AK20" i="6"/>
  <c r="BS20" i="6"/>
  <c r="AK21" i="6"/>
  <c r="BS21" i="6"/>
  <c r="N23" i="2" s="1"/>
  <c r="AK22" i="6"/>
  <c r="BS22" i="6"/>
  <c r="AK23" i="6"/>
  <c r="BS23" i="6"/>
  <c r="AK24" i="6"/>
  <c r="BS24" i="6"/>
  <c r="AK25" i="6"/>
  <c r="BS25" i="6"/>
  <c r="N27" i="2" s="1"/>
  <c r="AK26" i="6"/>
  <c r="BS26" i="6"/>
  <c r="AK27" i="6"/>
  <c r="BS27" i="6"/>
  <c r="AK28" i="6"/>
  <c r="BS28" i="6"/>
  <c r="AK29" i="6"/>
  <c r="BS29" i="6"/>
  <c r="N31" i="2" s="1"/>
  <c r="AK30" i="6"/>
  <c r="BS30" i="6"/>
  <c r="AK31" i="6"/>
  <c r="BS31" i="6"/>
  <c r="AK32" i="6"/>
  <c r="BS32" i="6"/>
  <c r="AK33" i="6"/>
  <c r="BS33" i="6"/>
  <c r="N35" i="2" s="1"/>
  <c r="AK34" i="6"/>
  <c r="BS34" i="6"/>
  <c r="AK35" i="6"/>
  <c r="BS35" i="6"/>
  <c r="AK36" i="6"/>
  <c r="BS36" i="6"/>
  <c r="AK37" i="6"/>
  <c r="BS37" i="6"/>
  <c r="N39" i="2" s="1"/>
  <c r="AK38" i="6"/>
  <c r="BS38" i="6"/>
  <c r="AK39" i="6"/>
  <c r="BS39" i="6"/>
  <c r="AK40" i="6"/>
  <c r="BS40" i="6"/>
  <c r="AK41" i="6"/>
  <c r="BS41" i="6"/>
  <c r="N43" i="2" s="1"/>
  <c r="AK42" i="6"/>
  <c r="BS42" i="6"/>
  <c r="AK43" i="6"/>
  <c r="BS43" i="6"/>
  <c r="AK44" i="6"/>
  <c r="BS44" i="6"/>
  <c r="AK45" i="6"/>
  <c r="BS45" i="6"/>
  <c r="N47" i="2" s="1"/>
  <c r="AK46" i="6"/>
  <c r="BS46" i="6"/>
  <c r="AK47" i="6"/>
  <c r="BS47" i="6"/>
  <c r="AK48" i="6"/>
  <c r="BS48" i="6"/>
  <c r="AK49" i="6"/>
  <c r="BS49" i="6"/>
  <c r="N51" i="2" s="1"/>
  <c r="AK50" i="6"/>
  <c r="BS50" i="6"/>
  <c r="AK51" i="6"/>
  <c r="BS51" i="6"/>
  <c r="AK52" i="6"/>
  <c r="BS52" i="6"/>
  <c r="AK53" i="6"/>
  <c r="BS53" i="6"/>
  <c r="N55" i="2" s="1"/>
  <c r="AK54" i="6"/>
  <c r="BS54" i="6"/>
  <c r="AK55" i="6"/>
  <c r="BS55" i="6"/>
  <c r="AK56" i="6"/>
  <c r="BS56" i="6"/>
  <c r="AK57" i="6"/>
  <c r="BS57" i="6"/>
  <c r="N59" i="2" s="1"/>
  <c r="AK58" i="6"/>
  <c r="BS58" i="6"/>
  <c r="AK59" i="6"/>
  <c r="BS59" i="6"/>
  <c r="AK60" i="6"/>
  <c r="BS60" i="6"/>
  <c r="AK61" i="6"/>
  <c r="BS61" i="6"/>
  <c r="N63" i="2" s="1"/>
  <c r="AK62" i="6"/>
  <c r="BS62" i="6"/>
  <c r="AK63" i="6"/>
  <c r="BS63" i="6"/>
  <c r="AK64" i="6"/>
  <c r="BS64" i="6"/>
  <c r="AK65" i="6"/>
  <c r="BS65" i="6"/>
  <c r="N67" i="2" s="1"/>
  <c r="AK66" i="6"/>
  <c r="BS66" i="6"/>
  <c r="AK67" i="6"/>
  <c r="BS67" i="6"/>
  <c r="AK68" i="6"/>
  <c r="BS68" i="6"/>
  <c r="AK69" i="6"/>
  <c r="BS69" i="6"/>
  <c r="N71" i="2" s="1"/>
  <c r="AK70" i="6"/>
  <c r="BS70" i="6"/>
  <c r="AK71" i="6"/>
  <c r="BS71" i="6"/>
  <c r="AK72" i="6"/>
  <c r="BS72" i="6"/>
  <c r="AK73" i="6"/>
  <c r="BS73" i="6"/>
  <c r="AK74" i="6"/>
  <c r="BS74" i="6"/>
  <c r="AK75" i="6"/>
  <c r="BS75" i="6"/>
  <c r="AK76" i="6"/>
  <c r="BS76" i="6"/>
  <c r="AK77" i="6"/>
  <c r="BS77" i="6"/>
  <c r="N79" i="2" s="1"/>
  <c r="AK78" i="6"/>
  <c r="BS78" i="6"/>
  <c r="AK79" i="6"/>
  <c r="BS79" i="6"/>
  <c r="AK80" i="6"/>
  <c r="BS80" i="6"/>
  <c r="AK81" i="6"/>
  <c r="BS81" i="6"/>
  <c r="N83" i="2" s="1"/>
  <c r="AK82" i="6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N92" i="2" s="1"/>
  <c r="AK90" i="6"/>
  <c r="BS90" i="6"/>
  <c r="AK91" i="6"/>
  <c r="BS91" i="6"/>
  <c r="AK92" i="6"/>
  <c r="BS92" i="6"/>
  <c r="AK93" i="6"/>
  <c r="BS93" i="6"/>
  <c r="N96" i="2" s="1"/>
  <c r="AK94" i="6"/>
  <c r="BS94" i="6"/>
  <c r="AK95" i="6"/>
  <c r="BS95" i="6"/>
  <c r="AK96" i="6"/>
  <c r="BS96" i="6"/>
  <c r="AK97" i="6"/>
  <c r="BS97" i="6"/>
  <c r="N101" i="2" s="1"/>
  <c r="AK98" i="6"/>
  <c r="BS98" i="6"/>
  <c r="AK99" i="6"/>
  <c r="BS99" i="6"/>
  <c r="AK100" i="6"/>
  <c r="BS100" i="6"/>
  <c r="AK101" i="6"/>
  <c r="BS101" i="6"/>
  <c r="N105" i="2" s="1"/>
  <c r="AK102" i="6"/>
  <c r="BS102" i="6"/>
  <c r="AK103" i="6"/>
  <c r="BS103" i="6"/>
  <c r="AK104" i="6"/>
  <c r="BS104" i="6"/>
  <c r="AK105" i="6"/>
  <c r="BS105" i="6"/>
  <c r="N109" i="2" s="1"/>
  <c r="AK106" i="6"/>
  <c r="BS106" i="6"/>
  <c r="AK107" i="6"/>
  <c r="BS107" i="6"/>
  <c r="AK108" i="6"/>
  <c r="BS108" i="6"/>
  <c r="AK109" i="6"/>
  <c r="BS109" i="6"/>
  <c r="N114" i="2" s="1"/>
  <c r="AK110" i="6"/>
  <c r="BS110" i="6"/>
  <c r="AK111" i="6"/>
  <c r="BS111" i="6"/>
  <c r="AK112" i="6"/>
  <c r="BS112" i="6"/>
  <c r="AK113" i="6"/>
  <c r="BS113" i="6"/>
  <c r="N118" i="2" s="1"/>
  <c r="AK114" i="6"/>
  <c r="BS114" i="6"/>
  <c r="AK115" i="6"/>
  <c r="BS115" i="6"/>
  <c r="AK116" i="6"/>
  <c r="BS116" i="6"/>
  <c r="AK117" i="6"/>
  <c r="BS117" i="6"/>
  <c r="N122" i="2" s="1"/>
  <c r="AK118" i="6"/>
  <c r="BS118" i="6"/>
  <c r="AK119" i="6"/>
  <c r="BS119" i="6"/>
  <c r="AK120" i="6"/>
  <c r="BS120" i="6"/>
  <c r="AK121" i="6"/>
  <c r="BS121" i="6"/>
  <c r="N126" i="2" s="1"/>
  <c r="AK122" i="6"/>
  <c r="BS122" i="6"/>
  <c r="AK123" i="6"/>
  <c r="BS123" i="6"/>
  <c r="AK124" i="6"/>
  <c r="BS124" i="6"/>
  <c r="AK125" i="6"/>
  <c r="BS125" i="6"/>
  <c r="N130" i="2" s="1"/>
  <c r="AK126" i="6"/>
  <c r="BS126" i="6"/>
  <c r="AK127" i="6"/>
  <c r="BS127" i="6"/>
  <c r="AK128" i="6"/>
  <c r="BS128" i="6"/>
  <c r="AK129" i="6"/>
  <c r="BS129" i="6"/>
  <c r="N134" i="2" s="1"/>
  <c r="AK130" i="6"/>
  <c r="BS130" i="6"/>
  <c r="AK131" i="6"/>
  <c r="BS131" i="6"/>
  <c r="AK132" i="6"/>
  <c r="BS132" i="6"/>
  <c r="AK133" i="6"/>
  <c r="BS133" i="6"/>
  <c r="N138" i="2" s="1"/>
  <c r="AK134" i="6"/>
  <c r="BS134" i="6"/>
  <c r="AK135" i="6"/>
  <c r="BS135" i="6"/>
  <c r="AK136" i="6"/>
  <c r="BS136" i="6"/>
  <c r="AK137" i="6"/>
  <c r="BS137" i="6"/>
  <c r="N142" i="2" s="1"/>
  <c r="AK138" i="6"/>
  <c r="BS138" i="6"/>
  <c r="AK139" i="6"/>
  <c r="BS139" i="6"/>
  <c r="AK140" i="6"/>
  <c r="BS140" i="6"/>
  <c r="AK141" i="6"/>
  <c r="BS141" i="6"/>
  <c r="N146" i="2" s="1"/>
  <c r="AK142" i="6"/>
  <c r="BS142" i="6"/>
  <c r="AK143" i="6"/>
  <c r="BS143" i="6"/>
  <c r="AK144" i="6"/>
  <c r="BS144" i="6"/>
  <c r="AK145" i="6"/>
  <c r="BS145" i="6"/>
  <c r="N150" i="2" s="1"/>
  <c r="AK146" i="6"/>
  <c r="BS146" i="6"/>
  <c r="AK147" i="6"/>
  <c r="BS147" i="6"/>
  <c r="AK148" i="6"/>
  <c r="BS148" i="6"/>
  <c r="AK149" i="6"/>
  <c r="BS149" i="6"/>
  <c r="AK150" i="6"/>
  <c r="BS150" i="6"/>
  <c r="AK151" i="6"/>
  <c r="BS151" i="6"/>
  <c r="AK152" i="6"/>
  <c r="BS152" i="6"/>
  <c r="AK153" i="6"/>
  <c r="BS153" i="6"/>
  <c r="N158" i="2" s="1"/>
  <c r="AK154" i="6"/>
  <c r="BS154" i="6"/>
  <c r="AK155" i="6"/>
  <c r="BS155" i="6"/>
  <c r="AK156" i="6"/>
  <c r="BS156" i="6"/>
  <c r="AK157" i="6"/>
  <c r="BS157" i="6"/>
  <c r="AK158" i="6"/>
  <c r="BS158" i="6"/>
  <c r="AK159" i="6"/>
  <c r="BS159" i="6"/>
  <c r="AK160" i="6"/>
  <c r="BS160" i="6"/>
  <c r="AK161" i="6"/>
  <c r="BS161" i="6"/>
  <c r="N166" i="2" s="1"/>
  <c r="AK162" i="6"/>
  <c r="BS162" i="6"/>
  <c r="AK163" i="6"/>
  <c r="BS163" i="6"/>
  <c r="AK164" i="6"/>
  <c r="BS164" i="6"/>
  <c r="AK165" i="6"/>
  <c r="BS165" i="6"/>
  <c r="N170" i="2" s="1"/>
  <c r="AK166" i="6"/>
  <c r="BS166" i="6"/>
  <c r="AK167" i="6"/>
  <c r="BS167" i="6"/>
  <c r="AK168" i="6"/>
  <c r="BS168" i="6"/>
  <c r="AK169" i="6"/>
  <c r="BS169" i="6"/>
  <c r="N174" i="2" s="1"/>
  <c r="AK170" i="6"/>
  <c r="BS170" i="6"/>
  <c r="AK171" i="6"/>
  <c r="BS171" i="6"/>
  <c r="AK172" i="6"/>
  <c r="BS172" i="6"/>
  <c r="AK173" i="6"/>
  <c r="BS173" i="6"/>
  <c r="N178" i="2" s="1"/>
  <c r="AK174" i="6"/>
  <c r="BS174" i="6"/>
  <c r="AK175" i="6"/>
  <c r="BS175" i="6"/>
  <c r="AK176" i="6"/>
  <c r="BS176" i="6"/>
  <c r="AK177" i="6"/>
  <c r="BS177" i="6"/>
  <c r="N182" i="2" s="1"/>
  <c r="AK178" i="6"/>
  <c r="BS178" i="6"/>
  <c r="AK179" i="6"/>
  <c r="BS179" i="6"/>
  <c r="AK180" i="6"/>
  <c r="BS180" i="6"/>
  <c r="AK181" i="6"/>
  <c r="BS181" i="6"/>
  <c r="N186" i="2" s="1"/>
  <c r="AK182" i="6"/>
  <c r="BS182" i="6"/>
  <c r="AK183" i="6"/>
  <c r="BS183" i="6"/>
  <c r="AK184" i="6"/>
  <c r="BS184" i="6"/>
  <c r="AK185" i="6"/>
  <c r="BS185" i="6"/>
  <c r="N190" i="2" s="1"/>
  <c r="AK186" i="6"/>
  <c r="BS186" i="6"/>
  <c r="AK187" i="6"/>
  <c r="BS187" i="6"/>
  <c r="AK188" i="6"/>
  <c r="BS188" i="6"/>
  <c r="AK189" i="6"/>
  <c r="BS189" i="6"/>
  <c r="AK190" i="6"/>
  <c r="BS190" i="6"/>
  <c r="AK191" i="6"/>
  <c r="BS191" i="6"/>
  <c r="AK192" i="6"/>
  <c r="BS192" i="6"/>
  <c r="AK193" i="6"/>
  <c r="BS193" i="6"/>
  <c r="N198" i="2" s="1"/>
  <c r="AK194" i="6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N207" i="2" s="1"/>
  <c r="AK202" i="6"/>
  <c r="BS202" i="6"/>
  <c r="AK203" i="6"/>
  <c r="BS203" i="6"/>
  <c r="AK204" i="6"/>
  <c r="BS204" i="6"/>
  <c r="AK205" i="6"/>
  <c r="BS205" i="6"/>
  <c r="N211" i="2" s="1"/>
  <c r="AK206" i="6"/>
  <c r="BS206" i="6"/>
  <c r="AK207" i="6"/>
  <c r="BS207" i="6"/>
  <c r="AK208" i="6"/>
  <c r="BS208" i="6"/>
  <c r="AK209" i="6"/>
  <c r="BS209" i="6"/>
  <c r="N215" i="2" s="1"/>
  <c r="AK210" i="6"/>
  <c r="BS210" i="6"/>
  <c r="AK211" i="6"/>
  <c r="BS211" i="6"/>
  <c r="AK212" i="6"/>
  <c r="BS212" i="6"/>
  <c r="AK213" i="6"/>
  <c r="BS213" i="6"/>
  <c r="N219" i="2" s="1"/>
  <c r="AK214" i="6"/>
  <c r="BS214" i="6"/>
  <c r="AK215" i="6"/>
  <c r="BS215" i="6"/>
  <c r="AK216" i="6"/>
  <c r="BS216" i="6"/>
  <c r="AK217" i="6"/>
  <c r="BS217" i="6"/>
  <c r="N223" i="2" s="1"/>
  <c r="AK218" i="6"/>
  <c r="BS218" i="6"/>
  <c r="AK219" i="6"/>
  <c r="BS219" i="6"/>
  <c r="AK220" i="6"/>
  <c r="BS220" i="6"/>
  <c r="AK221" i="6"/>
  <c r="BS221" i="6"/>
  <c r="N227" i="2" s="1"/>
  <c r="AK222" i="6"/>
  <c r="BS222" i="6"/>
  <c r="AK223" i="6"/>
  <c r="BS223" i="6"/>
  <c r="AK224" i="6"/>
  <c r="BS224" i="6"/>
  <c r="AK225" i="6"/>
  <c r="BS225" i="6"/>
  <c r="N231" i="2" s="1"/>
  <c r="AK226" i="6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N239" i="2" s="1"/>
  <c r="AK234" i="6"/>
  <c r="BS234" i="6"/>
  <c r="AK235" i="6"/>
  <c r="BS235" i="6"/>
  <c r="AK236" i="6"/>
  <c r="BS236" i="6"/>
  <c r="C237" i="6"/>
  <c r="D237" i="6"/>
  <c r="N3" i="1" s="1"/>
  <c r="E237" i="6"/>
  <c r="F237" i="6"/>
  <c r="G237" i="6"/>
  <c r="N6" i="1" s="1"/>
  <c r="H237" i="6"/>
  <c r="I237" i="6"/>
  <c r="J237" i="6"/>
  <c r="K237" i="6"/>
  <c r="N10" i="1" s="1"/>
  <c r="L237" i="6"/>
  <c r="N11" i="1" s="1"/>
  <c r="M237" i="6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V237" i="6"/>
  <c r="W237" i="6"/>
  <c r="X237" i="6"/>
  <c r="Y237" i="6"/>
  <c r="Z237" i="6"/>
  <c r="AA237" i="6"/>
  <c r="AB237" i="6"/>
  <c r="AC237" i="6"/>
  <c r="AD237" i="6"/>
  <c r="AE237" i="6"/>
  <c r="N30" i="1" s="1"/>
  <c r="AF237" i="6"/>
  <c r="AG237" i="6"/>
  <c r="N32" i="1" s="1"/>
  <c r="AH237" i="6"/>
  <c r="AI237" i="6"/>
  <c r="AJ237" i="6"/>
  <c r="AL237" i="6"/>
  <c r="AM237" i="6"/>
  <c r="AN237" i="6"/>
  <c r="AO237" i="6"/>
  <c r="AP237" i="6"/>
  <c r="AQ237" i="6"/>
  <c r="AR237" i="6"/>
  <c r="O8" i="1" s="1"/>
  <c r="AS237" i="6"/>
  <c r="AT237" i="6"/>
  <c r="AU237" i="6"/>
  <c r="AV237" i="6"/>
  <c r="AW237" i="6"/>
  <c r="AX237" i="6"/>
  <c r="AY237" i="6"/>
  <c r="AZ237" i="6"/>
  <c r="O16" i="1" s="1"/>
  <c r="BA237" i="6"/>
  <c r="BB237" i="6"/>
  <c r="BC237" i="6"/>
  <c r="BD237" i="6"/>
  <c r="BE237" i="6"/>
  <c r="BF237" i="6"/>
  <c r="BG237" i="6"/>
  <c r="BH237" i="6"/>
  <c r="O24" i="1" s="1"/>
  <c r="BI237" i="6"/>
  <c r="BJ237" i="6"/>
  <c r="BK237" i="6"/>
  <c r="BL237" i="6"/>
  <c r="BM237" i="6"/>
  <c r="BN237" i="6"/>
  <c r="BO237" i="6"/>
  <c r="BP237" i="6"/>
  <c r="O32" i="1" s="1"/>
  <c r="BQ237" i="6"/>
  <c r="BR237" i="6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AW3" i="5"/>
  <c r="Z4" i="5"/>
  <c r="Z6" i="5"/>
  <c r="Z7" i="5"/>
  <c r="Z12" i="5"/>
  <c r="Z13" i="5"/>
  <c r="Z14" i="5"/>
  <c r="Z15" i="5"/>
  <c r="Z16" i="5"/>
  <c r="J16" i="2" s="1"/>
  <c r="Z17" i="5"/>
  <c r="Z18" i="5"/>
  <c r="Z19" i="5"/>
  <c r="Z20" i="5"/>
  <c r="J20" i="2" s="1"/>
  <c r="Z21" i="5"/>
  <c r="Z22" i="5"/>
  <c r="Z23" i="5"/>
  <c r="Z24" i="5"/>
  <c r="J24" i="2" s="1"/>
  <c r="Z25" i="5"/>
  <c r="Z26" i="5"/>
  <c r="Z27" i="5"/>
  <c r="Z28" i="5"/>
  <c r="J28" i="2" s="1"/>
  <c r="Z29" i="5"/>
  <c r="Z30" i="5"/>
  <c r="Z31" i="5"/>
  <c r="Z32" i="5"/>
  <c r="J32" i="2" s="1"/>
  <c r="Z33" i="5"/>
  <c r="Z34" i="5"/>
  <c r="Z35" i="5"/>
  <c r="Z36" i="5"/>
  <c r="J36" i="2" s="1"/>
  <c r="Z37" i="5"/>
  <c r="Z38" i="5"/>
  <c r="Z39" i="5"/>
  <c r="Z40" i="5"/>
  <c r="Z41" i="5"/>
  <c r="Z42" i="5"/>
  <c r="Z43" i="5"/>
  <c r="Z44" i="5"/>
  <c r="J44" i="2" s="1"/>
  <c r="Z45" i="5"/>
  <c r="Z46" i="5"/>
  <c r="Z47" i="5"/>
  <c r="Z48" i="5"/>
  <c r="Z49" i="5"/>
  <c r="Z50" i="5"/>
  <c r="Z51" i="5"/>
  <c r="Z52" i="5"/>
  <c r="J52" i="2" s="1"/>
  <c r="Z53" i="5"/>
  <c r="Z54" i="5"/>
  <c r="Z55" i="5"/>
  <c r="Z56" i="5"/>
  <c r="J56" i="2" s="1"/>
  <c r="Z57" i="5"/>
  <c r="Z58" i="5"/>
  <c r="Z59" i="5"/>
  <c r="Z60" i="5"/>
  <c r="J60" i="2" s="1"/>
  <c r="Z61" i="5"/>
  <c r="Z62" i="5"/>
  <c r="Z63" i="5"/>
  <c r="Z64" i="5"/>
  <c r="J64" i="2" s="1"/>
  <c r="Z65" i="5"/>
  <c r="Z66" i="5"/>
  <c r="Z67" i="5"/>
  <c r="Z68" i="5"/>
  <c r="J68" i="2" s="1"/>
  <c r="Z69" i="5"/>
  <c r="Z70" i="5"/>
  <c r="Z71" i="5"/>
  <c r="Z72" i="5"/>
  <c r="J72" i="2" s="1"/>
  <c r="Z73" i="5"/>
  <c r="Z74" i="5"/>
  <c r="Z75" i="5"/>
  <c r="Z76" i="5"/>
  <c r="Z77" i="5"/>
  <c r="Z78" i="5"/>
  <c r="Z79" i="5"/>
  <c r="Z80" i="5"/>
  <c r="J80" i="2" s="1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J102" i="2"/>
  <c r="J106" i="2"/>
  <c r="J123" i="2"/>
  <c r="Z125" i="5"/>
  <c r="Z126" i="5"/>
  <c r="Z127" i="5"/>
  <c r="Z128" i="5"/>
  <c r="Z129" i="5"/>
  <c r="Z130" i="5"/>
  <c r="J131" i="2" s="1"/>
  <c r="Z131" i="5"/>
  <c r="Z132" i="5"/>
  <c r="Z133" i="5"/>
  <c r="Z134" i="5"/>
  <c r="Z135" i="5"/>
  <c r="Z136" i="5"/>
  <c r="Z137" i="5"/>
  <c r="Z138" i="5"/>
  <c r="J139" i="2" s="1"/>
  <c r="Z139" i="5"/>
  <c r="Z140" i="5"/>
  <c r="Z141" i="5"/>
  <c r="Z142" i="5"/>
  <c r="J143" i="2" s="1"/>
  <c r="Z143" i="5"/>
  <c r="Z144" i="5"/>
  <c r="Z145" i="5"/>
  <c r="Z146" i="5"/>
  <c r="J147" i="2" s="1"/>
  <c r="Z147" i="5"/>
  <c r="Z148" i="5"/>
  <c r="Z149" i="5"/>
  <c r="Z150" i="5"/>
  <c r="J151" i="2" s="1"/>
  <c r="Z151" i="5"/>
  <c r="Z152" i="5"/>
  <c r="Z153" i="5"/>
  <c r="Z154" i="5"/>
  <c r="Z155" i="5"/>
  <c r="Z156" i="5"/>
  <c r="Z157" i="5"/>
  <c r="Z158" i="5"/>
  <c r="J159" i="2" s="1"/>
  <c r="Z159" i="5"/>
  <c r="Z160" i="5"/>
  <c r="Z161" i="5"/>
  <c r="Z162" i="5"/>
  <c r="J163" i="2" s="1"/>
  <c r="Z163" i="5"/>
  <c r="Z164" i="5"/>
  <c r="Z165" i="5"/>
  <c r="Z166" i="5"/>
  <c r="J167" i="2" s="1"/>
  <c r="Z167" i="5"/>
  <c r="Z168" i="5"/>
  <c r="Z169" i="5"/>
  <c r="Z170" i="5"/>
  <c r="Z171" i="5"/>
  <c r="Z172" i="5"/>
  <c r="Z173" i="5"/>
  <c r="Z174" i="5"/>
  <c r="Z175" i="5"/>
  <c r="Z176" i="5"/>
  <c r="Z177" i="5"/>
  <c r="Z178" i="5"/>
  <c r="J179" i="2" s="1"/>
  <c r="Z179" i="5"/>
  <c r="Z180" i="5"/>
  <c r="Z181" i="5"/>
  <c r="Z182" i="5"/>
  <c r="J183" i="2" s="1"/>
  <c r="Z183" i="5"/>
  <c r="Z184" i="5"/>
  <c r="Z185" i="5"/>
  <c r="Z186" i="5"/>
  <c r="Z187" i="5"/>
  <c r="Z188" i="5"/>
  <c r="Z189" i="5"/>
  <c r="Z190" i="5"/>
  <c r="J191" i="2" s="1"/>
  <c r="Z191" i="5"/>
  <c r="Z192" i="5"/>
  <c r="Z193" i="5"/>
  <c r="Z194" i="5"/>
  <c r="J195" i="2" s="1"/>
  <c r="Z195" i="5"/>
  <c r="Z196" i="5"/>
  <c r="Z197" i="5"/>
  <c r="Z198" i="5"/>
  <c r="J199" i="2" s="1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C241" i="5"/>
  <c r="D241" i="5"/>
  <c r="E241" i="5"/>
  <c r="F241" i="5"/>
  <c r="G241" i="5"/>
  <c r="H241" i="5"/>
  <c r="I241" i="5"/>
  <c r="J241" i="5"/>
  <c r="K241" i="5"/>
  <c r="L241" i="5"/>
  <c r="M241" i="5"/>
  <c r="N241" i="5"/>
  <c r="O241" i="5"/>
  <c r="P241" i="5"/>
  <c r="Q241" i="5"/>
  <c r="R241" i="5"/>
  <c r="S241" i="5"/>
  <c r="T241" i="5"/>
  <c r="U241" i="5"/>
  <c r="V241" i="5"/>
  <c r="W241" i="5"/>
  <c r="X241" i="5"/>
  <c r="AA241" i="5"/>
  <c r="AB241" i="5"/>
  <c r="AC241" i="5"/>
  <c r="AD241" i="5"/>
  <c r="AE241" i="5"/>
  <c r="AF241" i="5"/>
  <c r="AG241" i="5"/>
  <c r="AH241" i="5"/>
  <c r="AI241" i="5"/>
  <c r="AJ241" i="5"/>
  <c r="AK241" i="5"/>
  <c r="AL241" i="5"/>
  <c r="AM241" i="5"/>
  <c r="AN241" i="5"/>
  <c r="AO241" i="5"/>
  <c r="AP241" i="5"/>
  <c r="AQ241" i="5"/>
  <c r="AR241" i="5"/>
  <c r="AS241" i="5"/>
  <c r="AT241" i="5"/>
  <c r="AU241" i="5"/>
  <c r="AV241" i="5"/>
  <c r="AW241" i="5"/>
  <c r="P2" i="4"/>
  <c r="Q2" i="4"/>
  <c r="R2" i="4"/>
  <c r="S2" i="4"/>
  <c r="T2" i="4"/>
  <c r="U2" i="4"/>
  <c r="V2" i="4"/>
  <c r="W2" i="4"/>
  <c r="X2" i="4"/>
  <c r="Y2" i="4"/>
  <c r="Z2" i="4"/>
  <c r="O3" i="4"/>
  <c r="I3" i="2" s="1"/>
  <c r="AA3" i="4"/>
  <c r="O4" i="4"/>
  <c r="AA4" i="4"/>
  <c r="O5" i="4"/>
  <c r="AA5" i="4"/>
  <c r="O6" i="4"/>
  <c r="AA6" i="4"/>
  <c r="O7" i="4"/>
  <c r="AA7" i="4"/>
  <c r="O8" i="4"/>
  <c r="AA8" i="4"/>
  <c r="O9" i="4"/>
  <c r="AA9" i="4"/>
  <c r="O10" i="4"/>
  <c r="AA10" i="4"/>
  <c r="O11" i="4"/>
  <c r="AA11" i="4"/>
  <c r="O12" i="4"/>
  <c r="AA12" i="4"/>
  <c r="O13" i="4"/>
  <c r="AA13" i="4"/>
  <c r="O14" i="4"/>
  <c r="AA14" i="4"/>
  <c r="O15" i="4"/>
  <c r="AA15" i="4"/>
  <c r="O16" i="4"/>
  <c r="AA16" i="4"/>
  <c r="O17" i="4"/>
  <c r="AA17" i="4"/>
  <c r="O18" i="4"/>
  <c r="AA18" i="4"/>
  <c r="O19" i="4"/>
  <c r="AA19" i="4"/>
  <c r="O20" i="4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AA28" i="4"/>
  <c r="O29" i="4"/>
  <c r="AA29" i="4"/>
  <c r="O30" i="4"/>
  <c r="AA30" i="4"/>
  <c r="O31" i="4"/>
  <c r="AA31" i="4"/>
  <c r="O32" i="4"/>
  <c r="AA32" i="4"/>
  <c r="O33" i="4"/>
  <c r="AA33" i="4"/>
  <c r="O34" i="4"/>
  <c r="AA34" i="4"/>
  <c r="O35" i="4"/>
  <c r="AA35" i="4"/>
  <c r="O36" i="4"/>
  <c r="AA36" i="4"/>
  <c r="O37" i="4"/>
  <c r="AA37" i="4"/>
  <c r="O38" i="4"/>
  <c r="AA38" i="4"/>
  <c r="O39" i="4"/>
  <c r="AA39" i="4"/>
  <c r="O40" i="4"/>
  <c r="AA40" i="4"/>
  <c r="O41" i="4"/>
  <c r="AA41" i="4"/>
  <c r="O42" i="4"/>
  <c r="AA42" i="4"/>
  <c r="O43" i="4"/>
  <c r="AA43" i="4"/>
  <c r="O44" i="4"/>
  <c r="AA44" i="4"/>
  <c r="O45" i="4"/>
  <c r="AA45" i="4"/>
  <c r="O46" i="4"/>
  <c r="AA46" i="4"/>
  <c r="O47" i="4"/>
  <c r="AA47" i="4"/>
  <c r="O48" i="4"/>
  <c r="AA48" i="4"/>
  <c r="O49" i="4"/>
  <c r="AA49" i="4"/>
  <c r="O50" i="4"/>
  <c r="AA50" i="4"/>
  <c r="O51" i="4"/>
  <c r="AA51" i="4"/>
  <c r="O52" i="4"/>
  <c r="AA52" i="4"/>
  <c r="O53" i="4"/>
  <c r="AA53" i="4"/>
  <c r="O54" i="4"/>
  <c r="AA54" i="4"/>
  <c r="O55" i="4"/>
  <c r="AA55" i="4"/>
  <c r="O56" i="4"/>
  <c r="AA56" i="4"/>
  <c r="O57" i="4"/>
  <c r="AA57" i="4"/>
  <c r="O58" i="4"/>
  <c r="AA58" i="4"/>
  <c r="O59" i="4"/>
  <c r="AA59" i="4"/>
  <c r="O60" i="4"/>
  <c r="AA60" i="4"/>
  <c r="O61" i="4"/>
  <c r="AA61" i="4"/>
  <c r="O62" i="4"/>
  <c r="AA62" i="4"/>
  <c r="O63" i="4"/>
  <c r="AA63" i="4"/>
  <c r="O64" i="4"/>
  <c r="AA64" i="4"/>
  <c r="O65" i="4"/>
  <c r="AA65" i="4"/>
  <c r="O66" i="4"/>
  <c r="AA66" i="4"/>
  <c r="O67" i="4"/>
  <c r="AA67" i="4"/>
  <c r="O68" i="4"/>
  <c r="AA68" i="4"/>
  <c r="O69" i="4"/>
  <c r="AA69" i="4"/>
  <c r="O70" i="4"/>
  <c r="AA70" i="4"/>
  <c r="O71" i="4"/>
  <c r="AA71" i="4"/>
  <c r="O72" i="4"/>
  <c r="AA72" i="4"/>
  <c r="O73" i="4"/>
  <c r="AA73" i="4"/>
  <c r="O74" i="4"/>
  <c r="AA74" i="4"/>
  <c r="O75" i="4"/>
  <c r="AA75" i="4"/>
  <c r="O76" i="4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N86" i="2" s="1"/>
  <c r="O84" i="4"/>
  <c r="AA84" i="4"/>
  <c r="O85" i="4"/>
  <c r="AA85" i="4"/>
  <c r="O86" i="4"/>
  <c r="AA86" i="4"/>
  <c r="O87" i="4"/>
  <c r="AA87" i="4"/>
  <c r="N90" i="2" s="1"/>
  <c r="O88" i="4"/>
  <c r="AA88" i="4"/>
  <c r="O89" i="4"/>
  <c r="AA89" i="4"/>
  <c r="O90" i="4"/>
  <c r="AA90" i="4"/>
  <c r="O91" i="4"/>
  <c r="AA91" i="4"/>
  <c r="N94" i="2" s="1"/>
  <c r="O92" i="4"/>
  <c r="AA92" i="4"/>
  <c r="O93" i="4"/>
  <c r="AA93" i="4"/>
  <c r="O94" i="4"/>
  <c r="AA94" i="4"/>
  <c r="O95" i="4"/>
  <c r="AA95" i="4"/>
  <c r="N98" i="2" s="1"/>
  <c r="O96" i="4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N107" i="2" s="1"/>
  <c r="O104" i="4"/>
  <c r="AA104" i="4"/>
  <c r="O105" i="4"/>
  <c r="AA105" i="4"/>
  <c r="O106" i="4"/>
  <c r="AA106" i="4"/>
  <c r="O107" i="4"/>
  <c r="AA107" i="4"/>
  <c r="N112" i="2" s="1"/>
  <c r="O108" i="4"/>
  <c r="AA108" i="4"/>
  <c r="O109" i="4"/>
  <c r="AA109" i="4"/>
  <c r="O110" i="4"/>
  <c r="AA110" i="4"/>
  <c r="O111" i="4"/>
  <c r="AA111" i="4"/>
  <c r="N116" i="2" s="1"/>
  <c r="O112" i="4"/>
  <c r="AA112" i="4"/>
  <c r="O113" i="4"/>
  <c r="AA113" i="4"/>
  <c r="O114" i="4"/>
  <c r="AA114" i="4"/>
  <c r="O115" i="4"/>
  <c r="AA115" i="4"/>
  <c r="N120" i="2" s="1"/>
  <c r="O116" i="4"/>
  <c r="AA116" i="4"/>
  <c r="O117" i="4"/>
  <c r="AA117" i="4"/>
  <c r="O118" i="4"/>
  <c r="AA118" i="4"/>
  <c r="O119" i="4"/>
  <c r="AA119" i="4"/>
  <c r="N124" i="2" s="1"/>
  <c r="O120" i="4"/>
  <c r="AA120" i="4"/>
  <c r="O121" i="4"/>
  <c r="AA121" i="4"/>
  <c r="O122" i="4"/>
  <c r="AA122" i="4"/>
  <c r="O123" i="4"/>
  <c r="AA123" i="4"/>
  <c r="N128" i="2" s="1"/>
  <c r="O124" i="4"/>
  <c r="AA124" i="4"/>
  <c r="O125" i="4"/>
  <c r="AA125" i="4"/>
  <c r="O126" i="4"/>
  <c r="AA126" i="4"/>
  <c r="O127" i="4"/>
  <c r="AA127" i="4"/>
  <c r="O128" i="4"/>
  <c r="AA128" i="4"/>
  <c r="O129" i="4"/>
  <c r="AA129" i="4"/>
  <c r="O130" i="4"/>
  <c r="AA130" i="4"/>
  <c r="O131" i="4"/>
  <c r="AA131" i="4"/>
  <c r="N136" i="2" s="1"/>
  <c r="O132" i="4"/>
  <c r="AA132" i="4"/>
  <c r="O133" i="4"/>
  <c r="AA133" i="4"/>
  <c r="O134" i="4"/>
  <c r="AA134" i="4"/>
  <c r="O135" i="4"/>
  <c r="AA135" i="4"/>
  <c r="N140" i="2" s="1"/>
  <c r="O136" i="4"/>
  <c r="AA136" i="4"/>
  <c r="O137" i="4"/>
  <c r="AA137" i="4"/>
  <c r="O138" i="4"/>
  <c r="AA138" i="4"/>
  <c r="O139" i="4"/>
  <c r="AA139" i="4"/>
  <c r="N144" i="2" s="1"/>
  <c r="O140" i="4"/>
  <c r="AA140" i="4"/>
  <c r="O141" i="4"/>
  <c r="AA141" i="4"/>
  <c r="O142" i="4"/>
  <c r="AA142" i="4"/>
  <c r="O143" i="4"/>
  <c r="AA143" i="4"/>
  <c r="N148" i="2" s="1"/>
  <c r="O144" i="4"/>
  <c r="AA144" i="4"/>
  <c r="O145" i="4"/>
  <c r="AA145" i="4"/>
  <c r="O146" i="4"/>
  <c r="AA146" i="4"/>
  <c r="O147" i="4"/>
  <c r="AA147" i="4"/>
  <c r="O148" i="4"/>
  <c r="AA148" i="4"/>
  <c r="O149" i="4"/>
  <c r="AA149" i="4"/>
  <c r="O150" i="4"/>
  <c r="AA150" i="4"/>
  <c r="O151" i="4"/>
  <c r="AA151" i="4"/>
  <c r="N156" i="2" s="1"/>
  <c r="O152" i="4"/>
  <c r="AA152" i="4"/>
  <c r="O153" i="4"/>
  <c r="AA153" i="4"/>
  <c r="O154" i="4"/>
  <c r="AA154" i="4"/>
  <c r="O155" i="4"/>
  <c r="AA155" i="4"/>
  <c r="N160" i="2" s="1"/>
  <c r="O156" i="4"/>
  <c r="AA156" i="4"/>
  <c r="O157" i="4"/>
  <c r="AA157" i="4"/>
  <c r="O158" i="4"/>
  <c r="AA158" i="4"/>
  <c r="O159" i="4"/>
  <c r="AA159" i="4"/>
  <c r="N164" i="2" s="1"/>
  <c r="O160" i="4"/>
  <c r="AA160" i="4"/>
  <c r="O161" i="4"/>
  <c r="AA161" i="4"/>
  <c r="O162" i="4"/>
  <c r="AA162" i="4"/>
  <c r="O163" i="4"/>
  <c r="AA163" i="4"/>
  <c r="N168" i="2" s="1"/>
  <c r="O164" i="4"/>
  <c r="AA164" i="4"/>
  <c r="O165" i="4"/>
  <c r="AA165" i="4"/>
  <c r="O166" i="4"/>
  <c r="AA166" i="4"/>
  <c r="O167" i="4"/>
  <c r="AA167" i="4"/>
  <c r="N172" i="2" s="1"/>
  <c r="O168" i="4"/>
  <c r="AA168" i="4"/>
  <c r="O169" i="4"/>
  <c r="AA169" i="4"/>
  <c r="O170" i="4"/>
  <c r="AA170" i="4"/>
  <c r="O171" i="4"/>
  <c r="AA171" i="4"/>
  <c r="N176" i="2" s="1"/>
  <c r="O172" i="4"/>
  <c r="AA172" i="4"/>
  <c r="O173" i="4"/>
  <c r="AA173" i="4"/>
  <c r="O174" i="4"/>
  <c r="AA174" i="4"/>
  <c r="O175" i="4"/>
  <c r="AA175" i="4"/>
  <c r="O176" i="4"/>
  <c r="AA176" i="4"/>
  <c r="O177" i="4"/>
  <c r="AA177" i="4"/>
  <c r="O178" i="4"/>
  <c r="AA178" i="4"/>
  <c r="O179" i="4"/>
  <c r="AA179" i="4"/>
  <c r="O180" i="4"/>
  <c r="AA180" i="4"/>
  <c r="O181" i="4"/>
  <c r="AA181" i="4"/>
  <c r="O182" i="4"/>
  <c r="AA182" i="4"/>
  <c r="O183" i="4"/>
  <c r="AA183" i="4"/>
  <c r="N188" i="2" s="1"/>
  <c r="O184" i="4"/>
  <c r="AA184" i="4"/>
  <c r="O185" i="4"/>
  <c r="AA185" i="4"/>
  <c r="O186" i="4"/>
  <c r="AA186" i="4"/>
  <c r="O187" i="4"/>
  <c r="AA187" i="4"/>
  <c r="N192" i="2" s="1"/>
  <c r="O188" i="4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AA200" i="4"/>
  <c r="O201" i="4"/>
  <c r="AA201" i="4"/>
  <c r="O202" i="4"/>
  <c r="AA202" i="4"/>
  <c r="O203" i="4"/>
  <c r="AA203" i="4"/>
  <c r="O204" i="4"/>
  <c r="AA204" i="4"/>
  <c r="O205" i="4"/>
  <c r="AA205" i="4"/>
  <c r="O206" i="4"/>
  <c r="AA206" i="4"/>
  <c r="O207" i="4"/>
  <c r="AA207" i="4"/>
  <c r="O208" i="4"/>
  <c r="AA208" i="4"/>
  <c r="O209" i="4"/>
  <c r="AA209" i="4"/>
  <c r="O210" i="4"/>
  <c r="AA210" i="4"/>
  <c r="O211" i="4"/>
  <c r="AA211" i="4"/>
  <c r="O212" i="4"/>
  <c r="AA212" i="4"/>
  <c r="O213" i="4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AA233" i="4"/>
  <c r="O234" i="4"/>
  <c r="AA234" i="4"/>
  <c r="O235" i="4"/>
  <c r="AA235" i="4"/>
  <c r="O236" i="4"/>
  <c r="AA236" i="4"/>
  <c r="O237" i="4"/>
  <c r="AA237" i="4"/>
  <c r="C238" i="4"/>
  <c r="F2" i="1" s="1"/>
  <c r="D238" i="4"/>
  <c r="F3" i="1" s="1"/>
  <c r="E238" i="4"/>
  <c r="F4" i="1" s="1"/>
  <c r="F238" i="4"/>
  <c r="F5" i="1" s="1"/>
  <c r="G238" i="4"/>
  <c r="H238" i="4"/>
  <c r="I238" i="4"/>
  <c r="F8" i="1" s="1"/>
  <c r="J238" i="4"/>
  <c r="F9" i="1" s="1"/>
  <c r="K238" i="4"/>
  <c r="F10" i="1" s="1"/>
  <c r="L238" i="4"/>
  <c r="F11" i="1" s="1"/>
  <c r="M238" i="4"/>
  <c r="F12" i="1" s="1"/>
  <c r="P238" i="4"/>
  <c r="Q238" i="4"/>
  <c r="R238" i="4"/>
  <c r="G4" i="1" s="1"/>
  <c r="S238" i="4"/>
  <c r="G5" i="1" s="1"/>
  <c r="T238" i="4"/>
  <c r="U238" i="4"/>
  <c r="V238" i="4"/>
  <c r="W238" i="4"/>
  <c r="X238" i="4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" i="3"/>
  <c r="AA3" i="3"/>
  <c r="O4" i="3"/>
  <c r="H4" i="2" s="1"/>
  <c r="AA4" i="3"/>
  <c r="O5" i="3"/>
  <c r="H6" i="2" s="1"/>
  <c r="AA5" i="3"/>
  <c r="O6" i="3"/>
  <c r="AA6" i="3"/>
  <c r="O7" i="3"/>
  <c r="AA7" i="3"/>
  <c r="O8" i="3"/>
  <c r="AA8" i="3"/>
  <c r="O9" i="3"/>
  <c r="AA9" i="3"/>
  <c r="O10" i="3"/>
  <c r="AA10" i="3"/>
  <c r="O11" i="3"/>
  <c r="AA11" i="3"/>
  <c r="O12" i="3"/>
  <c r="AA12" i="3"/>
  <c r="O13" i="3"/>
  <c r="AA13" i="3"/>
  <c r="O14" i="3"/>
  <c r="AA14" i="3"/>
  <c r="O15" i="3"/>
  <c r="AA15" i="3"/>
  <c r="O16" i="3"/>
  <c r="AA16" i="3"/>
  <c r="O17" i="3"/>
  <c r="AA17" i="3"/>
  <c r="O18" i="3"/>
  <c r="AA18" i="3"/>
  <c r="O19" i="3"/>
  <c r="AA19" i="3"/>
  <c r="O20" i="3"/>
  <c r="AA20" i="3"/>
  <c r="O21" i="3"/>
  <c r="AA21" i="3"/>
  <c r="O22" i="3"/>
  <c r="AA22" i="3"/>
  <c r="O23" i="3"/>
  <c r="AA23" i="3"/>
  <c r="O24" i="3"/>
  <c r="AA24" i="3"/>
  <c r="O25" i="3"/>
  <c r="AA25" i="3"/>
  <c r="O26" i="3"/>
  <c r="AA26" i="3"/>
  <c r="O27" i="3"/>
  <c r="AA27" i="3"/>
  <c r="O28" i="3"/>
  <c r="AA28" i="3"/>
  <c r="O29" i="3"/>
  <c r="AA29" i="3"/>
  <c r="O30" i="3"/>
  <c r="AA30" i="3"/>
  <c r="O31" i="3"/>
  <c r="AA31" i="3"/>
  <c r="O32" i="3"/>
  <c r="AA32" i="3"/>
  <c r="O33" i="3"/>
  <c r="AA33" i="3"/>
  <c r="O34" i="3"/>
  <c r="AA34" i="3"/>
  <c r="O35" i="3"/>
  <c r="AA35" i="3"/>
  <c r="O36" i="3"/>
  <c r="AA36" i="3"/>
  <c r="O37" i="3"/>
  <c r="AA37" i="3"/>
  <c r="O38" i="3"/>
  <c r="AA38" i="3"/>
  <c r="O39" i="3"/>
  <c r="AA39" i="3"/>
  <c r="O40" i="3"/>
  <c r="AA40" i="3"/>
  <c r="O41" i="3"/>
  <c r="AA41" i="3"/>
  <c r="O42" i="3"/>
  <c r="AA42" i="3"/>
  <c r="O43" i="3"/>
  <c r="AA43" i="3"/>
  <c r="O44" i="3"/>
  <c r="AA44" i="3"/>
  <c r="O45" i="3"/>
  <c r="AA45" i="3"/>
  <c r="O46" i="3"/>
  <c r="AA46" i="3"/>
  <c r="O47" i="3"/>
  <c r="AA47" i="3"/>
  <c r="O48" i="3"/>
  <c r="AA48" i="3"/>
  <c r="O49" i="3"/>
  <c r="AA49" i="3"/>
  <c r="O50" i="3"/>
  <c r="AA50" i="3"/>
  <c r="O51" i="3"/>
  <c r="AA51" i="3"/>
  <c r="O52" i="3"/>
  <c r="AA52" i="3"/>
  <c r="O53" i="3"/>
  <c r="AA53" i="3"/>
  <c r="O54" i="3"/>
  <c r="AA54" i="3"/>
  <c r="O55" i="3"/>
  <c r="AA55" i="3"/>
  <c r="O56" i="3"/>
  <c r="AA56" i="3"/>
  <c r="O57" i="3"/>
  <c r="AA57" i="3"/>
  <c r="O58" i="3"/>
  <c r="AA58" i="3"/>
  <c r="O59" i="3"/>
  <c r="AA59" i="3"/>
  <c r="O60" i="3"/>
  <c r="AA60" i="3"/>
  <c r="O61" i="3"/>
  <c r="AA61" i="3"/>
  <c r="O62" i="3"/>
  <c r="AA62" i="3"/>
  <c r="O63" i="3"/>
  <c r="AA63" i="3"/>
  <c r="O64" i="3"/>
  <c r="AA64" i="3"/>
  <c r="O65" i="3"/>
  <c r="AA65" i="3"/>
  <c r="O66" i="3"/>
  <c r="AA66" i="3"/>
  <c r="O67" i="3"/>
  <c r="AA67" i="3"/>
  <c r="O68" i="3"/>
  <c r="AA68" i="3"/>
  <c r="O69" i="3"/>
  <c r="AA69" i="3"/>
  <c r="O70" i="3"/>
  <c r="AA70" i="3"/>
  <c r="O71" i="3"/>
  <c r="AA71" i="3"/>
  <c r="O72" i="3"/>
  <c r="AA72" i="3"/>
  <c r="O73" i="3"/>
  <c r="AA73" i="3"/>
  <c r="O74" i="3"/>
  <c r="AA74" i="3"/>
  <c r="O75" i="3"/>
  <c r="AA75" i="3"/>
  <c r="O76" i="3"/>
  <c r="AA76" i="3"/>
  <c r="O77" i="3"/>
  <c r="AA77" i="3"/>
  <c r="O78" i="3"/>
  <c r="AA78" i="3"/>
  <c r="O79" i="3"/>
  <c r="AA79" i="3"/>
  <c r="O80" i="3"/>
  <c r="AA80" i="3"/>
  <c r="O81" i="3"/>
  <c r="AA81" i="3"/>
  <c r="O82" i="3"/>
  <c r="AA82" i="3"/>
  <c r="O83" i="3"/>
  <c r="AA83" i="3"/>
  <c r="O84" i="3"/>
  <c r="AA84" i="3"/>
  <c r="O85" i="3"/>
  <c r="AA85" i="3"/>
  <c r="O86" i="3"/>
  <c r="AA86" i="3"/>
  <c r="O87" i="3"/>
  <c r="AA87" i="3"/>
  <c r="O88" i="3"/>
  <c r="AA88" i="3"/>
  <c r="O89" i="3"/>
  <c r="AA89" i="3"/>
  <c r="O90" i="3"/>
  <c r="AA90" i="3"/>
  <c r="O91" i="3"/>
  <c r="AA91" i="3"/>
  <c r="O92" i="3"/>
  <c r="AA92" i="3"/>
  <c r="O93" i="3"/>
  <c r="AA93" i="3"/>
  <c r="O94" i="3"/>
  <c r="AA94" i="3"/>
  <c r="O95" i="3"/>
  <c r="AA95" i="3"/>
  <c r="O96" i="3"/>
  <c r="AA96" i="3"/>
  <c r="O97" i="3"/>
  <c r="AA97" i="3"/>
  <c r="O98" i="3"/>
  <c r="AA98" i="3"/>
  <c r="O99" i="3"/>
  <c r="AA99" i="3"/>
  <c r="O100" i="3"/>
  <c r="AA100" i="3"/>
  <c r="O101" i="3"/>
  <c r="AA101" i="3"/>
  <c r="O102" i="3"/>
  <c r="AA102" i="3"/>
  <c r="O103" i="3"/>
  <c r="AA103" i="3"/>
  <c r="O104" i="3"/>
  <c r="AA104" i="3"/>
  <c r="O105" i="3"/>
  <c r="AA105" i="3"/>
  <c r="O106" i="3"/>
  <c r="AA106" i="3"/>
  <c r="O107" i="3"/>
  <c r="AA107" i="3"/>
  <c r="O108" i="3"/>
  <c r="AA108" i="3"/>
  <c r="O109" i="3"/>
  <c r="AA109" i="3"/>
  <c r="O110" i="3"/>
  <c r="AA110" i="3"/>
  <c r="O111" i="3"/>
  <c r="AA111" i="3"/>
  <c r="O112" i="3"/>
  <c r="AA112" i="3"/>
  <c r="O113" i="3"/>
  <c r="AA113" i="3"/>
  <c r="O114" i="3"/>
  <c r="AA114" i="3"/>
  <c r="O115" i="3"/>
  <c r="AA115" i="3"/>
  <c r="O116" i="3"/>
  <c r="AA116" i="3"/>
  <c r="O117" i="3"/>
  <c r="AA117" i="3"/>
  <c r="O118" i="3"/>
  <c r="AA118" i="3"/>
  <c r="O119" i="3"/>
  <c r="AA119" i="3"/>
  <c r="O120" i="3"/>
  <c r="AA120" i="3"/>
  <c r="O121" i="3"/>
  <c r="AA121" i="3"/>
  <c r="O122" i="3"/>
  <c r="AA122" i="3"/>
  <c r="O123" i="3"/>
  <c r="AA123" i="3"/>
  <c r="O124" i="3"/>
  <c r="AA124" i="3"/>
  <c r="O125" i="3"/>
  <c r="AA125" i="3"/>
  <c r="O126" i="3"/>
  <c r="AA126" i="3"/>
  <c r="O127" i="3"/>
  <c r="AA127" i="3"/>
  <c r="O128" i="3"/>
  <c r="AA128" i="3"/>
  <c r="O129" i="3"/>
  <c r="AA129" i="3"/>
  <c r="O130" i="3"/>
  <c r="AA130" i="3"/>
  <c r="O131" i="3"/>
  <c r="AA131" i="3"/>
  <c r="O132" i="3"/>
  <c r="AA132" i="3"/>
  <c r="O133" i="3"/>
  <c r="AA133" i="3"/>
  <c r="O134" i="3"/>
  <c r="AA134" i="3"/>
  <c r="O135" i="3"/>
  <c r="AA135" i="3"/>
  <c r="O136" i="3"/>
  <c r="AA136" i="3"/>
  <c r="O137" i="3"/>
  <c r="AA137" i="3"/>
  <c r="O138" i="3"/>
  <c r="AA138" i="3"/>
  <c r="O139" i="3"/>
  <c r="AA139" i="3"/>
  <c r="O140" i="3"/>
  <c r="AA140" i="3"/>
  <c r="O141" i="3"/>
  <c r="AA141" i="3"/>
  <c r="O142" i="3"/>
  <c r="AA142" i="3"/>
  <c r="O143" i="3"/>
  <c r="AA143" i="3"/>
  <c r="O144" i="3"/>
  <c r="AA144" i="3"/>
  <c r="O145" i="3"/>
  <c r="AA145" i="3"/>
  <c r="O146" i="3"/>
  <c r="AA146" i="3"/>
  <c r="O147" i="3"/>
  <c r="AA147" i="3"/>
  <c r="O148" i="3"/>
  <c r="AA148" i="3"/>
  <c r="O149" i="3"/>
  <c r="AA149" i="3"/>
  <c r="O150" i="3"/>
  <c r="AA150" i="3"/>
  <c r="O151" i="3"/>
  <c r="AA151" i="3"/>
  <c r="O152" i="3"/>
  <c r="AA152" i="3"/>
  <c r="O153" i="3"/>
  <c r="AA153" i="3"/>
  <c r="O154" i="3"/>
  <c r="AA154" i="3"/>
  <c r="O155" i="3"/>
  <c r="AA155" i="3"/>
  <c r="O156" i="3"/>
  <c r="AA156" i="3"/>
  <c r="O157" i="3"/>
  <c r="AA157" i="3"/>
  <c r="O158" i="3"/>
  <c r="AA158" i="3"/>
  <c r="O159" i="3"/>
  <c r="AA159" i="3"/>
  <c r="O160" i="3"/>
  <c r="AA160" i="3"/>
  <c r="O161" i="3"/>
  <c r="AA161" i="3"/>
  <c r="O162" i="3"/>
  <c r="AA162" i="3"/>
  <c r="O163" i="3"/>
  <c r="AA163" i="3"/>
  <c r="O164" i="3"/>
  <c r="AA164" i="3"/>
  <c r="O165" i="3"/>
  <c r="AA165" i="3"/>
  <c r="O166" i="3"/>
  <c r="AA166" i="3"/>
  <c r="O167" i="3"/>
  <c r="AA167" i="3"/>
  <c r="O168" i="3"/>
  <c r="AA168" i="3"/>
  <c r="O169" i="3"/>
  <c r="AA169" i="3"/>
  <c r="O170" i="3"/>
  <c r="AA170" i="3"/>
  <c r="O171" i="3"/>
  <c r="AA171" i="3"/>
  <c r="O172" i="3"/>
  <c r="AA172" i="3"/>
  <c r="O173" i="3"/>
  <c r="AA173" i="3"/>
  <c r="O174" i="3"/>
  <c r="AA174" i="3"/>
  <c r="O175" i="3"/>
  <c r="AA175" i="3"/>
  <c r="O176" i="3"/>
  <c r="AA176" i="3"/>
  <c r="O177" i="3"/>
  <c r="AA177" i="3"/>
  <c r="O178" i="3"/>
  <c r="AA178" i="3"/>
  <c r="O179" i="3"/>
  <c r="AA179" i="3"/>
  <c r="O180" i="3"/>
  <c r="AA180" i="3"/>
  <c r="O181" i="3"/>
  <c r="AA181" i="3"/>
  <c r="O182" i="3"/>
  <c r="AA182" i="3"/>
  <c r="O183" i="3"/>
  <c r="AA183" i="3"/>
  <c r="O184" i="3"/>
  <c r="AA184" i="3"/>
  <c r="O185" i="3"/>
  <c r="AA185" i="3"/>
  <c r="O186" i="3"/>
  <c r="AA186" i="3"/>
  <c r="O187" i="3"/>
  <c r="AA187" i="3"/>
  <c r="O188" i="3"/>
  <c r="AA188" i="3"/>
  <c r="O189" i="3"/>
  <c r="AA189" i="3"/>
  <c r="O190" i="3"/>
  <c r="AA190" i="3"/>
  <c r="O191" i="3"/>
  <c r="AA191" i="3"/>
  <c r="O192" i="3"/>
  <c r="AA192" i="3"/>
  <c r="O193" i="3"/>
  <c r="AA193" i="3"/>
  <c r="O194" i="3"/>
  <c r="AA194" i="3"/>
  <c r="O195" i="3"/>
  <c r="AA195" i="3"/>
  <c r="O196" i="3"/>
  <c r="AA196" i="3"/>
  <c r="O197" i="3"/>
  <c r="AA197" i="3"/>
  <c r="O198" i="3"/>
  <c r="AA198" i="3"/>
  <c r="O199" i="3"/>
  <c r="AA199" i="3"/>
  <c r="O200" i="3"/>
  <c r="AA200" i="3"/>
  <c r="O201" i="3"/>
  <c r="AA201" i="3"/>
  <c r="O202" i="3"/>
  <c r="AA202" i="3"/>
  <c r="O203" i="3"/>
  <c r="AA203" i="3"/>
  <c r="O204" i="3"/>
  <c r="AA204" i="3"/>
  <c r="O205" i="3"/>
  <c r="AA205" i="3"/>
  <c r="O206" i="3"/>
  <c r="AA206" i="3"/>
  <c r="O207" i="3"/>
  <c r="AA207" i="3"/>
  <c r="O208" i="3"/>
  <c r="AA208" i="3"/>
  <c r="O209" i="3"/>
  <c r="AA209" i="3"/>
  <c r="O210" i="3"/>
  <c r="AA210" i="3"/>
  <c r="O211" i="3"/>
  <c r="AA211" i="3"/>
  <c r="O212" i="3"/>
  <c r="AA212" i="3"/>
  <c r="O213" i="3"/>
  <c r="AA213" i="3"/>
  <c r="O214" i="3"/>
  <c r="AA214" i="3"/>
  <c r="O215" i="3"/>
  <c r="AA215" i="3"/>
  <c r="O216" i="3"/>
  <c r="AA216" i="3"/>
  <c r="O217" i="3"/>
  <c r="AA217" i="3"/>
  <c r="O218" i="3"/>
  <c r="AA218" i="3"/>
  <c r="O219" i="3"/>
  <c r="AA219" i="3"/>
  <c r="O220" i="3"/>
  <c r="AA220" i="3"/>
  <c r="O221" i="3"/>
  <c r="AA221" i="3"/>
  <c r="O222" i="3"/>
  <c r="AA222" i="3"/>
  <c r="O223" i="3"/>
  <c r="AA223" i="3"/>
  <c r="O224" i="3"/>
  <c r="AA224" i="3"/>
  <c r="O225" i="3"/>
  <c r="AA225" i="3"/>
  <c r="O226" i="3"/>
  <c r="AA226" i="3"/>
  <c r="O227" i="3"/>
  <c r="AA227" i="3"/>
  <c r="O228" i="3"/>
  <c r="AA228" i="3"/>
  <c r="O229" i="3"/>
  <c r="AA229" i="3"/>
  <c r="O230" i="3"/>
  <c r="AA230" i="3"/>
  <c r="O231" i="3"/>
  <c r="AA231" i="3"/>
  <c r="O232" i="3"/>
  <c r="AA232" i="3"/>
  <c r="O233" i="3"/>
  <c r="AA233" i="3"/>
  <c r="O234" i="3"/>
  <c r="AA234" i="3"/>
  <c r="O235" i="3"/>
  <c r="AA235" i="3"/>
  <c r="O236" i="3"/>
  <c r="AA236" i="3"/>
  <c r="O237" i="3"/>
  <c r="AA237" i="3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R238" i="3"/>
  <c r="S238" i="3"/>
  <c r="T238" i="3"/>
  <c r="C6" i="1" s="1"/>
  <c r="U238" i="3"/>
  <c r="C7" i="1" s="1"/>
  <c r="V238" i="3"/>
  <c r="W238" i="3"/>
  <c r="X238" i="3"/>
  <c r="C10" i="1" s="1"/>
  <c r="Y238" i="3"/>
  <c r="Z238" i="3"/>
  <c r="J3" i="2"/>
  <c r="K3" i="2"/>
  <c r="L3" i="2"/>
  <c r="I4" i="2"/>
  <c r="J4" i="2"/>
  <c r="K4" i="2"/>
  <c r="L4" i="2"/>
  <c r="N4" i="2"/>
  <c r="I6" i="2"/>
  <c r="J6" i="2"/>
  <c r="K6" i="2"/>
  <c r="L6" i="2"/>
  <c r="H7" i="2"/>
  <c r="I7" i="2"/>
  <c r="K7" i="2"/>
  <c r="L7" i="2"/>
  <c r="H8" i="2"/>
  <c r="I8" i="2"/>
  <c r="J8" i="2"/>
  <c r="K8" i="2"/>
  <c r="L8" i="2"/>
  <c r="H9" i="2"/>
  <c r="M9" i="2" s="1"/>
  <c r="I9" i="2"/>
  <c r="J9" i="2"/>
  <c r="K9" i="2"/>
  <c r="L9" i="2"/>
  <c r="N9" i="2"/>
  <c r="H10" i="2"/>
  <c r="I10" i="2"/>
  <c r="J10" i="2"/>
  <c r="K10" i="2"/>
  <c r="L10" i="2"/>
  <c r="H12" i="2"/>
  <c r="J12" i="2"/>
  <c r="K12" i="2"/>
  <c r="L12" i="2"/>
  <c r="H13" i="2"/>
  <c r="M13" i="2" s="1"/>
  <c r="I13" i="2"/>
  <c r="J13" i="2"/>
  <c r="K13" i="2"/>
  <c r="L13" i="2"/>
  <c r="H14" i="2"/>
  <c r="I14" i="2"/>
  <c r="J14" i="2"/>
  <c r="K14" i="2"/>
  <c r="L14" i="2"/>
  <c r="N14" i="2"/>
  <c r="H15" i="2"/>
  <c r="I15" i="2"/>
  <c r="J15" i="2"/>
  <c r="K15" i="2"/>
  <c r="L15" i="2"/>
  <c r="H16" i="2"/>
  <c r="M16" i="2" s="1"/>
  <c r="I16" i="2"/>
  <c r="K16" i="2"/>
  <c r="L16" i="2"/>
  <c r="H17" i="2"/>
  <c r="M17" i="2" s="1"/>
  <c r="I17" i="2"/>
  <c r="J17" i="2"/>
  <c r="K17" i="2"/>
  <c r="L17" i="2"/>
  <c r="H18" i="2"/>
  <c r="M18" i="2" s="1"/>
  <c r="I18" i="2"/>
  <c r="J18" i="2"/>
  <c r="K18" i="2"/>
  <c r="L18" i="2"/>
  <c r="N18" i="2"/>
  <c r="H19" i="2"/>
  <c r="J19" i="2"/>
  <c r="K19" i="2"/>
  <c r="L19" i="2"/>
  <c r="H20" i="2"/>
  <c r="I20" i="2"/>
  <c r="K20" i="2"/>
  <c r="L20" i="2"/>
  <c r="H21" i="2"/>
  <c r="J21" i="2"/>
  <c r="K21" i="2"/>
  <c r="M21" i="2" s="1"/>
  <c r="L21" i="2"/>
  <c r="H22" i="2"/>
  <c r="I22" i="2"/>
  <c r="J22" i="2"/>
  <c r="K22" i="2"/>
  <c r="L22" i="2"/>
  <c r="M22" i="2"/>
  <c r="N22" i="2"/>
  <c r="H23" i="2"/>
  <c r="I23" i="2"/>
  <c r="J23" i="2"/>
  <c r="K23" i="2"/>
  <c r="L23" i="2"/>
  <c r="M23" i="2"/>
  <c r="H24" i="2"/>
  <c r="I24" i="2"/>
  <c r="K24" i="2"/>
  <c r="M24" i="2" s="1"/>
  <c r="L24" i="2"/>
  <c r="H25" i="2"/>
  <c r="I25" i="2"/>
  <c r="J25" i="2"/>
  <c r="K25" i="2"/>
  <c r="M25" i="2" s="1"/>
  <c r="L25" i="2"/>
  <c r="H26" i="2"/>
  <c r="J26" i="2"/>
  <c r="K26" i="2"/>
  <c r="L26" i="2"/>
  <c r="N26" i="2"/>
  <c r="H27" i="2"/>
  <c r="I27" i="2"/>
  <c r="J27" i="2"/>
  <c r="K27" i="2"/>
  <c r="L27" i="2"/>
  <c r="K28" i="2"/>
  <c r="L28" i="2"/>
  <c r="H29" i="2"/>
  <c r="M29" i="2" s="1"/>
  <c r="I29" i="2"/>
  <c r="J29" i="2"/>
  <c r="K29" i="2"/>
  <c r="L29" i="2"/>
  <c r="H30" i="2"/>
  <c r="I30" i="2"/>
  <c r="J30" i="2"/>
  <c r="K30" i="2"/>
  <c r="L30" i="2"/>
  <c r="N30" i="2"/>
  <c r="H31" i="2"/>
  <c r="M31" i="2" s="1"/>
  <c r="I31" i="2"/>
  <c r="J31" i="2"/>
  <c r="K31" i="2"/>
  <c r="L31" i="2"/>
  <c r="H32" i="2"/>
  <c r="I32" i="2"/>
  <c r="K32" i="2"/>
  <c r="L32" i="2"/>
  <c r="H33" i="2"/>
  <c r="I33" i="2"/>
  <c r="J33" i="2"/>
  <c r="K33" i="2"/>
  <c r="L33" i="2"/>
  <c r="H34" i="2"/>
  <c r="I34" i="2"/>
  <c r="J34" i="2"/>
  <c r="K34" i="2"/>
  <c r="L34" i="2"/>
  <c r="N34" i="2"/>
  <c r="H35" i="2"/>
  <c r="I35" i="2"/>
  <c r="J35" i="2"/>
  <c r="K35" i="2"/>
  <c r="L35" i="2"/>
  <c r="H36" i="2"/>
  <c r="I36" i="2"/>
  <c r="K36" i="2"/>
  <c r="L36" i="2"/>
  <c r="H37" i="2"/>
  <c r="M37" i="2" s="1"/>
  <c r="I37" i="2"/>
  <c r="J37" i="2"/>
  <c r="K37" i="2"/>
  <c r="L37" i="2"/>
  <c r="H38" i="2"/>
  <c r="I38" i="2"/>
  <c r="J38" i="2"/>
  <c r="K38" i="2"/>
  <c r="L38" i="2"/>
  <c r="N38" i="2"/>
  <c r="H39" i="2"/>
  <c r="M39" i="2" s="1"/>
  <c r="K39" i="2"/>
  <c r="L39" i="2"/>
  <c r="H40" i="2"/>
  <c r="I40" i="2"/>
  <c r="J40" i="2"/>
  <c r="M40" i="2" s="1"/>
  <c r="K40" i="2"/>
  <c r="L40" i="2"/>
  <c r="H41" i="2"/>
  <c r="J41" i="2"/>
  <c r="M41" i="2"/>
  <c r="I42" i="2"/>
  <c r="J42" i="2"/>
  <c r="K42" i="2"/>
  <c r="L42" i="2"/>
  <c r="H43" i="2"/>
  <c r="I43" i="2"/>
  <c r="J43" i="2"/>
  <c r="K43" i="2"/>
  <c r="L43" i="2"/>
  <c r="H44" i="2"/>
  <c r="I44" i="2"/>
  <c r="K44" i="2"/>
  <c r="L44" i="2"/>
  <c r="H45" i="2"/>
  <c r="I45" i="2"/>
  <c r="K45" i="2"/>
  <c r="M45" i="2" s="1"/>
  <c r="L45" i="2"/>
  <c r="H46" i="2"/>
  <c r="I46" i="2"/>
  <c r="J46" i="2"/>
  <c r="K46" i="2"/>
  <c r="L46" i="2"/>
  <c r="N46" i="2"/>
  <c r="H47" i="2"/>
  <c r="I47" i="2"/>
  <c r="J47" i="2"/>
  <c r="K47" i="2"/>
  <c r="L47" i="2"/>
  <c r="H48" i="2"/>
  <c r="M48" i="2" s="1"/>
  <c r="I48" i="2"/>
  <c r="L48" i="2"/>
  <c r="H49" i="2"/>
  <c r="M49" i="2" s="1"/>
  <c r="I49" i="2"/>
  <c r="J49" i="2"/>
  <c r="L49" i="2"/>
  <c r="H50" i="2"/>
  <c r="I50" i="2"/>
  <c r="J50" i="2"/>
  <c r="K50" i="2"/>
  <c r="L50" i="2"/>
  <c r="N50" i="2"/>
  <c r="H51" i="2"/>
  <c r="I51" i="2"/>
  <c r="J51" i="2"/>
  <c r="K51" i="2"/>
  <c r="L51" i="2"/>
  <c r="H52" i="2"/>
  <c r="I52" i="2"/>
  <c r="K52" i="2"/>
  <c r="L52" i="2"/>
  <c r="H53" i="2"/>
  <c r="M53" i="2" s="1"/>
  <c r="I53" i="2"/>
  <c r="J53" i="2"/>
  <c r="K53" i="2"/>
  <c r="L53" i="2"/>
  <c r="H54" i="2"/>
  <c r="I54" i="2"/>
  <c r="J54" i="2"/>
  <c r="K54" i="2"/>
  <c r="L54" i="2"/>
  <c r="N54" i="2"/>
  <c r="H55" i="2"/>
  <c r="I55" i="2"/>
  <c r="J55" i="2"/>
  <c r="K55" i="2"/>
  <c r="L55" i="2"/>
  <c r="H56" i="2"/>
  <c r="I56" i="2"/>
  <c r="K56" i="2"/>
  <c r="L56" i="2"/>
  <c r="H57" i="2"/>
  <c r="I57" i="2"/>
  <c r="J57" i="2"/>
  <c r="K57" i="2"/>
  <c r="L57" i="2"/>
  <c r="H58" i="2"/>
  <c r="I58" i="2"/>
  <c r="J58" i="2"/>
  <c r="K58" i="2"/>
  <c r="L58" i="2"/>
  <c r="N58" i="2"/>
  <c r="H59" i="2"/>
  <c r="I59" i="2"/>
  <c r="J59" i="2"/>
  <c r="K59" i="2"/>
  <c r="L59" i="2"/>
  <c r="H60" i="2"/>
  <c r="I60" i="2"/>
  <c r="K60" i="2"/>
  <c r="L60" i="2"/>
  <c r="H61" i="2"/>
  <c r="I61" i="2"/>
  <c r="J61" i="2"/>
  <c r="K61" i="2"/>
  <c r="M61" i="2" s="1"/>
  <c r="H62" i="2"/>
  <c r="I62" i="2"/>
  <c r="J62" i="2"/>
  <c r="L62" i="2"/>
  <c r="M62" i="2"/>
  <c r="N62" i="2"/>
  <c r="H63" i="2"/>
  <c r="I63" i="2"/>
  <c r="J63" i="2"/>
  <c r="K63" i="2"/>
  <c r="M63" i="2" s="1"/>
  <c r="L63" i="2"/>
  <c r="H64" i="2"/>
  <c r="I64" i="2"/>
  <c r="K64" i="2"/>
  <c r="M64" i="2" s="1"/>
  <c r="L64" i="2"/>
  <c r="H65" i="2"/>
  <c r="I65" i="2"/>
  <c r="J65" i="2"/>
  <c r="K65" i="2"/>
  <c r="L65" i="2"/>
  <c r="M65" i="2"/>
  <c r="H66" i="2"/>
  <c r="I66" i="2"/>
  <c r="J66" i="2"/>
  <c r="K66" i="2"/>
  <c r="M66" i="2" s="1"/>
  <c r="L66" i="2"/>
  <c r="N66" i="2"/>
  <c r="H67" i="2"/>
  <c r="M67" i="2" s="1"/>
  <c r="I67" i="2"/>
  <c r="L67" i="2"/>
  <c r="H68" i="2"/>
  <c r="M68" i="2" s="1"/>
  <c r="O68" i="2" s="1"/>
  <c r="K68" i="2"/>
  <c r="L68" i="2"/>
  <c r="H69" i="2"/>
  <c r="I69" i="2"/>
  <c r="J69" i="2"/>
  <c r="K69" i="2"/>
  <c r="L69" i="2"/>
  <c r="H70" i="2"/>
  <c r="I70" i="2"/>
  <c r="J70" i="2"/>
  <c r="K70" i="2"/>
  <c r="L70" i="2"/>
  <c r="N70" i="2"/>
  <c r="H71" i="2"/>
  <c r="I71" i="2"/>
  <c r="J71" i="2"/>
  <c r="K71" i="2"/>
  <c r="L71" i="2"/>
  <c r="H72" i="2"/>
  <c r="I72" i="2"/>
  <c r="K72" i="2"/>
  <c r="L72" i="2"/>
  <c r="H73" i="2"/>
  <c r="I73" i="2"/>
  <c r="J73" i="2"/>
  <c r="K73" i="2"/>
  <c r="L73" i="2"/>
  <c r="H74" i="2"/>
  <c r="M74" i="2" s="1"/>
  <c r="I74" i="2"/>
  <c r="J74" i="2"/>
  <c r="K74" i="2"/>
  <c r="L74" i="2"/>
  <c r="N74" i="2"/>
  <c r="H75" i="2"/>
  <c r="I75" i="2"/>
  <c r="J75" i="2"/>
  <c r="K75" i="2"/>
  <c r="H76" i="2"/>
  <c r="I76" i="2"/>
  <c r="K76" i="2"/>
  <c r="L76" i="2"/>
  <c r="H77" i="2"/>
  <c r="I77" i="2"/>
  <c r="J77" i="2"/>
  <c r="K77" i="2"/>
  <c r="L77" i="2"/>
  <c r="M77" i="2"/>
  <c r="H78" i="2"/>
  <c r="I78" i="2"/>
  <c r="J78" i="2"/>
  <c r="K78" i="2"/>
  <c r="M78" i="2" s="1"/>
  <c r="L78" i="2"/>
  <c r="N78" i="2"/>
  <c r="H79" i="2"/>
  <c r="I79" i="2"/>
  <c r="J79" i="2"/>
  <c r="K79" i="2"/>
  <c r="M79" i="2" s="1"/>
  <c r="L79" i="2"/>
  <c r="H80" i="2"/>
  <c r="I80" i="2"/>
  <c r="K80" i="2"/>
  <c r="H81" i="2"/>
  <c r="M81" i="2" s="1"/>
  <c r="I81" i="2"/>
  <c r="J81" i="2"/>
  <c r="K81" i="2"/>
  <c r="L81" i="2"/>
  <c r="N81" i="2"/>
  <c r="K82" i="2"/>
  <c r="M82" i="2" s="1"/>
  <c r="L82" i="2"/>
  <c r="N82" i="2"/>
  <c r="H83" i="2"/>
  <c r="I83" i="2"/>
  <c r="K83" i="2"/>
  <c r="L83" i="2"/>
  <c r="H84" i="2"/>
  <c r="K84" i="2"/>
  <c r="L84" i="2"/>
  <c r="H85" i="2"/>
  <c r="M85" i="2" s="1"/>
  <c r="K85" i="2"/>
  <c r="L85" i="2"/>
  <c r="J86" i="2"/>
  <c r="M86" i="2" s="1"/>
  <c r="K86" i="2"/>
  <c r="L86" i="2"/>
  <c r="H87" i="2"/>
  <c r="J87" i="2"/>
  <c r="K87" i="2"/>
  <c r="N87" i="2"/>
  <c r="H88" i="2"/>
  <c r="J88" i="2"/>
  <c r="K88" i="2"/>
  <c r="L88" i="2"/>
  <c r="L243" i="2" s="1"/>
  <c r="I89" i="2"/>
  <c r="K89" i="2"/>
  <c r="M89" i="2" s="1"/>
  <c r="H90" i="2"/>
  <c r="M90" i="2" s="1"/>
  <c r="I90" i="2"/>
  <c r="J90" i="2"/>
  <c r="K90" i="2"/>
  <c r="L90" i="2"/>
  <c r="H91" i="2"/>
  <c r="I91" i="2"/>
  <c r="J91" i="2"/>
  <c r="K91" i="2"/>
  <c r="L91" i="2"/>
  <c r="N91" i="2"/>
  <c r="H92" i="2"/>
  <c r="I92" i="2"/>
  <c r="J92" i="2"/>
  <c r="K92" i="2"/>
  <c r="L92" i="2"/>
  <c r="J93" i="2"/>
  <c r="M93" i="2" s="1"/>
  <c r="O93" i="2" s="1"/>
  <c r="L93" i="2"/>
  <c r="H94" i="2"/>
  <c r="I94" i="2"/>
  <c r="J94" i="2"/>
  <c r="K94" i="2"/>
  <c r="L94" i="2"/>
  <c r="H95" i="2"/>
  <c r="I95" i="2"/>
  <c r="J95" i="2"/>
  <c r="K95" i="2"/>
  <c r="L95" i="2"/>
  <c r="N95" i="2"/>
  <c r="I96" i="2"/>
  <c r="K96" i="2"/>
  <c r="L96" i="2"/>
  <c r="H97" i="2"/>
  <c r="I97" i="2"/>
  <c r="K97" i="2"/>
  <c r="L97" i="2"/>
  <c r="H98" i="2"/>
  <c r="I98" i="2"/>
  <c r="J98" i="2"/>
  <c r="K98" i="2"/>
  <c r="L98" i="2"/>
  <c r="M99" i="2"/>
  <c r="O99" i="2" s="1"/>
  <c r="H100" i="2"/>
  <c r="I100" i="2"/>
  <c r="J100" i="2"/>
  <c r="K100" i="2"/>
  <c r="L100" i="2"/>
  <c r="N100" i="2"/>
  <c r="H101" i="2"/>
  <c r="M101" i="2" s="1"/>
  <c r="I101" i="2"/>
  <c r="J101" i="2"/>
  <c r="K101" i="2"/>
  <c r="L101" i="2"/>
  <c r="H102" i="2"/>
  <c r="I102" i="2"/>
  <c r="K102" i="2"/>
  <c r="L102" i="2"/>
  <c r="H103" i="2"/>
  <c r="I103" i="2"/>
  <c r="J103" i="2"/>
  <c r="K103" i="2"/>
  <c r="L103" i="2"/>
  <c r="N103" i="2"/>
  <c r="H104" i="2"/>
  <c r="I104" i="2"/>
  <c r="K104" i="2"/>
  <c r="H105" i="2"/>
  <c r="I105" i="2"/>
  <c r="J105" i="2"/>
  <c r="K105" i="2"/>
  <c r="L105" i="2"/>
  <c r="H106" i="2"/>
  <c r="I106" i="2"/>
  <c r="K106" i="2"/>
  <c r="L106" i="2"/>
  <c r="H107" i="2"/>
  <c r="I107" i="2"/>
  <c r="J107" i="2"/>
  <c r="K107" i="2"/>
  <c r="L107" i="2"/>
  <c r="H108" i="2"/>
  <c r="I108" i="2"/>
  <c r="J108" i="2"/>
  <c r="K108" i="2"/>
  <c r="L108" i="2"/>
  <c r="N108" i="2"/>
  <c r="H109" i="2"/>
  <c r="I109" i="2"/>
  <c r="J109" i="2"/>
  <c r="K109" i="2"/>
  <c r="L109" i="2"/>
  <c r="H110" i="2"/>
  <c r="I110" i="2"/>
  <c r="K110" i="2"/>
  <c r="L110" i="2"/>
  <c r="H111" i="2"/>
  <c r="I111" i="2"/>
  <c r="J111" i="2"/>
  <c r="M111" i="2" s="1"/>
  <c r="K111" i="2"/>
  <c r="L111" i="2"/>
  <c r="H112" i="2"/>
  <c r="I112" i="2"/>
  <c r="J112" i="2"/>
  <c r="M112" i="2" s="1"/>
  <c r="K112" i="2"/>
  <c r="L112" i="2"/>
  <c r="H113" i="2"/>
  <c r="I113" i="2"/>
  <c r="J113" i="2"/>
  <c r="K113" i="2"/>
  <c r="L113" i="2"/>
  <c r="N113" i="2"/>
  <c r="H114" i="2"/>
  <c r="I114" i="2"/>
  <c r="J114" i="2"/>
  <c r="M114" i="2" s="1"/>
  <c r="K114" i="2"/>
  <c r="L114" i="2"/>
  <c r="H115" i="2"/>
  <c r="I115" i="2"/>
  <c r="J115" i="2"/>
  <c r="M115" i="2" s="1"/>
  <c r="K115" i="2"/>
  <c r="L115" i="2"/>
  <c r="H116" i="2"/>
  <c r="I116" i="2"/>
  <c r="J116" i="2"/>
  <c r="K116" i="2"/>
  <c r="L116" i="2"/>
  <c r="H117" i="2"/>
  <c r="I117" i="2"/>
  <c r="J117" i="2"/>
  <c r="K117" i="2"/>
  <c r="L117" i="2"/>
  <c r="N117" i="2"/>
  <c r="H118" i="2"/>
  <c r="I118" i="2"/>
  <c r="J118" i="2"/>
  <c r="M118" i="2" s="1"/>
  <c r="K118" i="2"/>
  <c r="L118" i="2"/>
  <c r="H119" i="2"/>
  <c r="I119" i="2"/>
  <c r="J119" i="2"/>
  <c r="K119" i="2"/>
  <c r="L119" i="2"/>
  <c r="H120" i="2"/>
  <c r="I120" i="2"/>
  <c r="J120" i="2"/>
  <c r="K120" i="2"/>
  <c r="L120" i="2"/>
  <c r="H121" i="2"/>
  <c r="I121" i="2"/>
  <c r="J121" i="2"/>
  <c r="K121" i="2"/>
  <c r="L121" i="2"/>
  <c r="N121" i="2"/>
  <c r="I122" i="2"/>
  <c r="J122" i="2"/>
  <c r="L122" i="2"/>
  <c r="H123" i="2"/>
  <c r="K123" i="2"/>
  <c r="H124" i="2"/>
  <c r="I124" i="2"/>
  <c r="M124" i="2" s="1"/>
  <c r="L124" i="2"/>
  <c r="H125" i="2"/>
  <c r="I125" i="2"/>
  <c r="J125" i="2"/>
  <c r="K125" i="2"/>
  <c r="N125" i="2"/>
  <c r="H126" i="2"/>
  <c r="I126" i="2"/>
  <c r="M126" i="2" s="1"/>
  <c r="J126" i="2"/>
  <c r="L126" i="2"/>
  <c r="H127" i="2"/>
  <c r="I127" i="2"/>
  <c r="J127" i="2"/>
  <c r="K127" i="2"/>
  <c r="L127" i="2"/>
  <c r="H128" i="2"/>
  <c r="I128" i="2"/>
  <c r="J128" i="2"/>
  <c r="M128" i="2" s="1"/>
  <c r="K128" i="2"/>
  <c r="L128" i="2"/>
  <c r="J129" i="2"/>
  <c r="K129" i="2"/>
  <c r="M129" i="2" s="1"/>
  <c r="N129" i="2"/>
  <c r="H130" i="2"/>
  <c r="I130" i="2"/>
  <c r="J130" i="2"/>
  <c r="K130" i="2"/>
  <c r="H131" i="2"/>
  <c r="I131" i="2"/>
  <c r="K131" i="2"/>
  <c r="L131" i="2"/>
  <c r="H132" i="2"/>
  <c r="I132" i="2"/>
  <c r="J132" i="2"/>
  <c r="K132" i="2"/>
  <c r="L132" i="2"/>
  <c r="N132" i="2"/>
  <c r="I133" i="2"/>
  <c r="M133" i="2" s="1"/>
  <c r="O133" i="2" s="1"/>
  <c r="J133" i="2"/>
  <c r="K133" i="2"/>
  <c r="L133" i="2"/>
  <c r="H134" i="2"/>
  <c r="I134" i="2"/>
  <c r="J134" i="2"/>
  <c r="K134" i="2"/>
  <c r="L134" i="2"/>
  <c r="H135" i="2"/>
  <c r="I135" i="2"/>
  <c r="K135" i="2"/>
  <c r="H136" i="2"/>
  <c r="I136" i="2"/>
  <c r="J136" i="2"/>
  <c r="K136" i="2"/>
  <c r="L136" i="2"/>
  <c r="H137" i="2"/>
  <c r="M137" i="2" s="1"/>
  <c r="I137" i="2"/>
  <c r="J137" i="2"/>
  <c r="K137" i="2"/>
  <c r="L137" i="2"/>
  <c r="N137" i="2"/>
  <c r="H138" i="2"/>
  <c r="M138" i="2" s="1"/>
  <c r="I138" i="2"/>
  <c r="J138" i="2"/>
  <c r="K138" i="2"/>
  <c r="L138" i="2"/>
  <c r="H139" i="2"/>
  <c r="I139" i="2"/>
  <c r="K139" i="2"/>
  <c r="L139" i="2"/>
  <c r="H140" i="2"/>
  <c r="M140" i="2" s="1"/>
  <c r="I140" i="2"/>
  <c r="J140" i="2"/>
  <c r="L140" i="2"/>
  <c r="H141" i="2"/>
  <c r="I141" i="2"/>
  <c r="J141" i="2"/>
  <c r="K141" i="2"/>
  <c r="L141" i="2"/>
  <c r="N141" i="2"/>
  <c r="H142" i="2"/>
  <c r="I142" i="2"/>
  <c r="J142" i="2"/>
  <c r="K142" i="2"/>
  <c r="L142" i="2"/>
  <c r="I143" i="2"/>
  <c r="K143" i="2"/>
  <c r="M143" i="2" s="1"/>
  <c r="L143" i="2"/>
  <c r="H144" i="2"/>
  <c r="I144" i="2"/>
  <c r="J144" i="2"/>
  <c r="K144" i="2"/>
  <c r="L144" i="2"/>
  <c r="M144" i="2"/>
  <c r="H145" i="2"/>
  <c r="I145" i="2"/>
  <c r="J145" i="2"/>
  <c r="K145" i="2"/>
  <c r="L145" i="2"/>
  <c r="M145" i="2"/>
  <c r="N145" i="2"/>
  <c r="H146" i="2"/>
  <c r="I146" i="2"/>
  <c r="J146" i="2"/>
  <c r="K146" i="2"/>
  <c r="M146" i="2" s="1"/>
  <c r="L146" i="2"/>
  <c r="H147" i="2"/>
  <c r="I147" i="2"/>
  <c r="K147" i="2"/>
  <c r="M147" i="2" s="1"/>
  <c r="L147" i="2"/>
  <c r="H148" i="2"/>
  <c r="I148" i="2"/>
  <c r="J148" i="2"/>
  <c r="K148" i="2"/>
  <c r="L148" i="2"/>
  <c r="M148" i="2"/>
  <c r="H149" i="2"/>
  <c r="I149" i="2"/>
  <c r="K149" i="2"/>
  <c r="L149" i="2"/>
  <c r="N149" i="2"/>
  <c r="H150" i="2"/>
  <c r="I150" i="2"/>
  <c r="J150" i="2"/>
  <c r="K150" i="2"/>
  <c r="L150" i="2"/>
  <c r="H151" i="2"/>
  <c r="I151" i="2"/>
  <c r="K151" i="2"/>
  <c r="L151" i="2"/>
  <c r="N151" i="2"/>
  <c r="H152" i="2"/>
  <c r="M152" i="2" s="1"/>
  <c r="I152" i="2"/>
  <c r="J152" i="2"/>
  <c r="K152" i="2"/>
  <c r="L152" i="2"/>
  <c r="N152" i="2"/>
  <c r="H153" i="2"/>
  <c r="I153" i="2"/>
  <c r="J153" i="2"/>
  <c r="K153" i="2"/>
  <c r="L153" i="2"/>
  <c r="N153" i="2"/>
  <c r="H154" i="2"/>
  <c r="I154" i="2"/>
  <c r="J154" i="2"/>
  <c r="K154" i="2"/>
  <c r="L154" i="2"/>
  <c r="N154" i="2"/>
  <c r="H155" i="2"/>
  <c r="M155" i="2" s="1"/>
  <c r="O155" i="2" s="1"/>
  <c r="I155" i="2"/>
  <c r="K155" i="2"/>
  <c r="L155" i="2"/>
  <c r="H156" i="2"/>
  <c r="I156" i="2"/>
  <c r="J156" i="2"/>
  <c r="K156" i="2"/>
  <c r="L156" i="2"/>
  <c r="H157" i="2"/>
  <c r="M157" i="2" s="1"/>
  <c r="I157" i="2"/>
  <c r="J157" i="2"/>
  <c r="K157" i="2"/>
  <c r="L157" i="2"/>
  <c r="N157" i="2"/>
  <c r="H158" i="2"/>
  <c r="M158" i="2" s="1"/>
  <c r="I158" i="2"/>
  <c r="J158" i="2"/>
  <c r="K158" i="2"/>
  <c r="L158" i="2"/>
  <c r="I159" i="2"/>
  <c r="K159" i="2"/>
  <c r="L159" i="2"/>
  <c r="H160" i="2"/>
  <c r="I160" i="2"/>
  <c r="M160" i="2" s="1"/>
  <c r="J160" i="2"/>
  <c r="L160" i="2"/>
  <c r="H161" i="2"/>
  <c r="I161" i="2"/>
  <c r="J161" i="2"/>
  <c r="K161" i="2"/>
  <c r="L161" i="2"/>
  <c r="N161" i="2"/>
  <c r="H162" i="2"/>
  <c r="I162" i="2"/>
  <c r="J162" i="2"/>
  <c r="M162" i="2" s="1"/>
  <c r="O162" i="2" s="1"/>
  <c r="K162" i="2"/>
  <c r="H163" i="2"/>
  <c r="I163" i="2"/>
  <c r="K163" i="2"/>
  <c r="L163" i="2"/>
  <c r="H164" i="2"/>
  <c r="I164" i="2"/>
  <c r="J164" i="2"/>
  <c r="K164" i="2"/>
  <c r="L164" i="2"/>
  <c r="H165" i="2"/>
  <c r="I165" i="2"/>
  <c r="J165" i="2"/>
  <c r="K165" i="2"/>
  <c r="L165" i="2"/>
  <c r="N165" i="2"/>
  <c r="H166" i="2"/>
  <c r="I166" i="2"/>
  <c r="J166" i="2"/>
  <c r="K166" i="2"/>
  <c r="L166" i="2"/>
  <c r="H167" i="2"/>
  <c r="I167" i="2"/>
  <c r="L167" i="2"/>
  <c r="M167" i="2"/>
  <c r="H168" i="2"/>
  <c r="I168" i="2"/>
  <c r="J168" i="2"/>
  <c r="K168" i="2"/>
  <c r="M168" i="2" s="1"/>
  <c r="L168" i="2"/>
  <c r="H169" i="2"/>
  <c r="I169" i="2"/>
  <c r="J169" i="2"/>
  <c r="K169" i="2"/>
  <c r="M169" i="2" s="1"/>
  <c r="L169" i="2"/>
  <c r="N169" i="2"/>
  <c r="H170" i="2"/>
  <c r="I170" i="2"/>
  <c r="J170" i="2"/>
  <c r="K170" i="2"/>
  <c r="M170" i="2" s="1"/>
  <c r="L170" i="2"/>
  <c r="H171" i="2"/>
  <c r="I171" i="2"/>
  <c r="K171" i="2"/>
  <c r="L171" i="2"/>
  <c r="H172" i="2"/>
  <c r="K172" i="2"/>
  <c r="L172" i="2"/>
  <c r="H173" i="2"/>
  <c r="J173" i="2"/>
  <c r="M173" i="2" s="1"/>
  <c r="K173" i="2"/>
  <c r="L173" i="2"/>
  <c r="N173" i="2"/>
  <c r="H174" i="2"/>
  <c r="I174" i="2"/>
  <c r="J174" i="2"/>
  <c r="K174" i="2"/>
  <c r="L174" i="2"/>
  <c r="H175" i="2"/>
  <c r="I175" i="2"/>
  <c r="K175" i="2"/>
  <c r="M175" i="2" s="1"/>
  <c r="L175" i="2"/>
  <c r="H176" i="2"/>
  <c r="I176" i="2"/>
  <c r="J176" i="2"/>
  <c r="K176" i="2"/>
  <c r="M176" i="2" s="1"/>
  <c r="L176" i="2"/>
  <c r="H177" i="2"/>
  <c r="I177" i="2"/>
  <c r="J177" i="2"/>
  <c r="K177" i="2"/>
  <c r="M177" i="2" s="1"/>
  <c r="L177" i="2"/>
  <c r="N177" i="2"/>
  <c r="H178" i="2"/>
  <c r="J178" i="2"/>
  <c r="K178" i="2"/>
  <c r="L178" i="2"/>
  <c r="H179" i="2"/>
  <c r="I179" i="2"/>
  <c r="K179" i="2"/>
  <c r="L179" i="2"/>
  <c r="H180" i="2"/>
  <c r="J180" i="2"/>
  <c r="K180" i="2"/>
  <c r="M180" i="2" s="1"/>
  <c r="O180" i="2" s="1"/>
  <c r="L180" i="2"/>
  <c r="H181" i="2"/>
  <c r="I181" i="2"/>
  <c r="J181" i="2"/>
  <c r="K181" i="2"/>
  <c r="L181" i="2"/>
  <c r="N181" i="2"/>
  <c r="H182" i="2"/>
  <c r="M182" i="2" s="1"/>
  <c r="I182" i="2"/>
  <c r="J182" i="2"/>
  <c r="K182" i="2"/>
  <c r="L182" i="2"/>
  <c r="H183" i="2"/>
  <c r="I183" i="2"/>
  <c r="K183" i="2"/>
  <c r="L183" i="2"/>
  <c r="H184" i="2"/>
  <c r="M184" i="2" s="1"/>
  <c r="I184" i="2"/>
  <c r="J184" i="2"/>
  <c r="K184" i="2"/>
  <c r="L184" i="2"/>
  <c r="N184" i="2"/>
  <c r="H185" i="2"/>
  <c r="I185" i="2"/>
  <c r="J185" i="2"/>
  <c r="K185" i="2"/>
  <c r="L185" i="2"/>
  <c r="N185" i="2"/>
  <c r="H186" i="2"/>
  <c r="M186" i="2" s="1"/>
  <c r="I186" i="2"/>
  <c r="J186" i="2"/>
  <c r="K186" i="2"/>
  <c r="L186" i="2"/>
  <c r="M187" i="2"/>
  <c r="H188" i="2"/>
  <c r="I188" i="2"/>
  <c r="J188" i="2"/>
  <c r="K188" i="2"/>
  <c r="M188" i="2" s="1"/>
  <c r="L188" i="2"/>
  <c r="H189" i="2"/>
  <c r="I189" i="2"/>
  <c r="J189" i="2"/>
  <c r="K189" i="2"/>
  <c r="M189" i="2" s="1"/>
  <c r="L189" i="2"/>
  <c r="N189" i="2"/>
  <c r="H190" i="2"/>
  <c r="I190" i="2"/>
  <c r="J190" i="2"/>
  <c r="K190" i="2"/>
  <c r="M190" i="2" s="1"/>
  <c r="L190" i="2"/>
  <c r="H191" i="2"/>
  <c r="I191" i="2"/>
  <c r="K191" i="2"/>
  <c r="L191" i="2"/>
  <c r="H192" i="2"/>
  <c r="I192" i="2"/>
  <c r="J192" i="2"/>
  <c r="K192" i="2"/>
  <c r="M192" i="2" s="1"/>
  <c r="L192" i="2"/>
  <c r="H193" i="2"/>
  <c r="I193" i="2"/>
  <c r="J193" i="2"/>
  <c r="K193" i="2"/>
  <c r="M193" i="2" s="1"/>
  <c r="L193" i="2"/>
  <c r="N193" i="2"/>
  <c r="H194" i="2"/>
  <c r="I194" i="2"/>
  <c r="K194" i="2"/>
  <c r="L194" i="2"/>
  <c r="N194" i="2"/>
  <c r="H195" i="2"/>
  <c r="I195" i="2"/>
  <c r="K195" i="2"/>
  <c r="L195" i="2"/>
  <c r="H196" i="2"/>
  <c r="I196" i="2"/>
  <c r="J196" i="2"/>
  <c r="K196" i="2"/>
  <c r="L196" i="2"/>
  <c r="N196" i="2"/>
  <c r="H197" i="2"/>
  <c r="I197" i="2"/>
  <c r="J197" i="2"/>
  <c r="K197" i="2"/>
  <c r="L197" i="2"/>
  <c r="M197" i="2" s="1"/>
  <c r="O197" i="2" s="1"/>
  <c r="H198" i="2"/>
  <c r="I198" i="2"/>
  <c r="J198" i="2"/>
  <c r="K198" i="2"/>
  <c r="L198" i="2"/>
  <c r="H199" i="2"/>
  <c r="I199" i="2"/>
  <c r="K199" i="2"/>
  <c r="L199" i="2"/>
  <c r="M199" i="2"/>
  <c r="H200" i="2"/>
  <c r="M200" i="2" s="1"/>
  <c r="O200" i="2" s="1"/>
  <c r="I200" i="2"/>
  <c r="J200" i="2"/>
  <c r="L200" i="2"/>
  <c r="H201" i="2"/>
  <c r="I201" i="2"/>
  <c r="J201" i="2"/>
  <c r="K201" i="2"/>
  <c r="M202" i="2"/>
  <c r="O202" i="2" s="1"/>
  <c r="H203" i="2"/>
  <c r="I203" i="2"/>
  <c r="K203" i="2"/>
  <c r="L203" i="2"/>
  <c r="H204" i="2"/>
  <c r="I204" i="2"/>
  <c r="J204" i="2"/>
  <c r="K204" i="2"/>
  <c r="L204" i="2"/>
  <c r="H205" i="2"/>
  <c r="I205" i="2"/>
  <c r="J205" i="2"/>
  <c r="K205" i="2"/>
  <c r="L205" i="2"/>
  <c r="N205" i="2"/>
  <c r="H206" i="2"/>
  <c r="I206" i="2"/>
  <c r="M206" i="2" s="1"/>
  <c r="J206" i="2"/>
  <c r="K206" i="2"/>
  <c r="L206" i="2"/>
  <c r="N206" i="2"/>
  <c r="H207" i="2"/>
  <c r="I207" i="2"/>
  <c r="J207" i="2"/>
  <c r="K207" i="2"/>
  <c r="L207" i="2"/>
  <c r="H208" i="2"/>
  <c r="J208" i="2"/>
  <c r="M208" i="2" s="1"/>
  <c r="H209" i="2"/>
  <c r="I209" i="2"/>
  <c r="J209" i="2"/>
  <c r="K209" i="2"/>
  <c r="L209" i="2"/>
  <c r="N209" i="2"/>
  <c r="H210" i="2"/>
  <c r="I210" i="2"/>
  <c r="J210" i="2"/>
  <c r="K210" i="2"/>
  <c r="L210" i="2"/>
  <c r="N210" i="2"/>
  <c r="H211" i="2"/>
  <c r="I211" i="2"/>
  <c r="J211" i="2"/>
  <c r="K211" i="2"/>
  <c r="L211" i="2"/>
  <c r="M211" i="2" s="1"/>
  <c r="H212" i="2"/>
  <c r="I212" i="2"/>
  <c r="K212" i="2"/>
  <c r="L212" i="2"/>
  <c r="M212" i="2"/>
  <c r="H213" i="2"/>
  <c r="I213" i="2"/>
  <c r="J213" i="2"/>
  <c r="K213" i="2"/>
  <c r="L213" i="2"/>
  <c r="N213" i="2"/>
  <c r="H214" i="2"/>
  <c r="I214" i="2"/>
  <c r="J214" i="2"/>
  <c r="K214" i="2"/>
  <c r="L214" i="2"/>
  <c r="N214" i="2"/>
  <c r="H215" i="2"/>
  <c r="M215" i="2" s="1"/>
  <c r="I215" i="2"/>
  <c r="K215" i="2"/>
  <c r="L215" i="2"/>
  <c r="H216" i="2"/>
  <c r="I216" i="2"/>
  <c r="K216" i="2"/>
  <c r="L216" i="2"/>
  <c r="H217" i="2"/>
  <c r="I217" i="2"/>
  <c r="J217" i="2"/>
  <c r="K217" i="2"/>
  <c r="L217" i="2"/>
  <c r="N217" i="2"/>
  <c r="H218" i="2"/>
  <c r="M218" i="2" s="1"/>
  <c r="I218" i="2"/>
  <c r="J218" i="2"/>
  <c r="K218" i="2"/>
  <c r="L218" i="2"/>
  <c r="N218" i="2"/>
  <c r="H219" i="2"/>
  <c r="I219" i="2"/>
  <c r="M219" i="2"/>
  <c r="H220" i="2"/>
  <c r="I220" i="2"/>
  <c r="J220" i="2"/>
  <c r="K220" i="2"/>
  <c r="L220" i="2"/>
  <c r="M220" i="2"/>
  <c r="N220" i="2"/>
  <c r="H221" i="2"/>
  <c r="I221" i="2"/>
  <c r="J221" i="2"/>
  <c r="K221" i="2"/>
  <c r="L221" i="2"/>
  <c r="M221" i="2"/>
  <c r="N221" i="2"/>
  <c r="I222" i="2"/>
  <c r="J222" i="2"/>
  <c r="K222" i="2"/>
  <c r="L222" i="2"/>
  <c r="N222" i="2"/>
  <c r="H223" i="2"/>
  <c r="I223" i="2"/>
  <c r="J223" i="2"/>
  <c r="K223" i="2"/>
  <c r="M223" i="2" s="1"/>
  <c r="H224" i="2"/>
  <c r="I224" i="2"/>
  <c r="J224" i="2"/>
  <c r="K224" i="2"/>
  <c r="L224" i="2"/>
  <c r="H225" i="2"/>
  <c r="M225" i="2" s="1"/>
  <c r="I225" i="2"/>
  <c r="J225" i="2"/>
  <c r="K225" i="2"/>
  <c r="L225" i="2"/>
  <c r="N225" i="2"/>
  <c r="H226" i="2"/>
  <c r="I226" i="2"/>
  <c r="J226" i="2"/>
  <c r="K226" i="2"/>
  <c r="L226" i="2"/>
  <c r="N226" i="2"/>
  <c r="H227" i="2"/>
  <c r="I227" i="2"/>
  <c r="J227" i="2"/>
  <c r="K227" i="2"/>
  <c r="L227" i="2"/>
  <c r="H228" i="2"/>
  <c r="I228" i="2"/>
  <c r="J228" i="2"/>
  <c r="K228" i="2"/>
  <c r="L228" i="2"/>
  <c r="H229" i="2"/>
  <c r="M229" i="2" s="1"/>
  <c r="I229" i="2"/>
  <c r="J229" i="2"/>
  <c r="K229" i="2"/>
  <c r="L229" i="2"/>
  <c r="N229" i="2"/>
  <c r="H230" i="2"/>
  <c r="I230" i="2"/>
  <c r="J230" i="2"/>
  <c r="K230" i="2"/>
  <c r="L230" i="2"/>
  <c r="N230" i="2"/>
  <c r="H231" i="2"/>
  <c r="I231" i="2"/>
  <c r="J231" i="2"/>
  <c r="K231" i="2"/>
  <c r="L231" i="2"/>
  <c r="H232" i="2"/>
  <c r="I232" i="2"/>
  <c r="J232" i="2"/>
  <c r="K232" i="2"/>
  <c r="L232" i="2"/>
  <c r="H233" i="2"/>
  <c r="I233" i="2"/>
  <c r="J233" i="2"/>
  <c r="K233" i="2"/>
  <c r="L233" i="2"/>
  <c r="N233" i="2"/>
  <c r="H234" i="2"/>
  <c r="I234" i="2"/>
  <c r="J234" i="2"/>
  <c r="K234" i="2"/>
  <c r="L234" i="2"/>
  <c r="J235" i="2"/>
  <c r="K235" i="2"/>
  <c r="L235" i="2"/>
  <c r="H236" i="2"/>
  <c r="J236" i="2"/>
  <c r="K236" i="2"/>
  <c r="M236" i="2" s="1"/>
  <c r="O236" i="2" s="1"/>
  <c r="L236" i="2"/>
  <c r="J237" i="2"/>
  <c r="M237" i="2" s="1"/>
  <c r="O237" i="2" s="1"/>
  <c r="L237" i="2"/>
  <c r="H238" i="2"/>
  <c r="I238" i="2"/>
  <c r="J238" i="2"/>
  <c r="K238" i="2"/>
  <c r="L238" i="2"/>
  <c r="N238" i="2"/>
  <c r="H239" i="2"/>
  <c r="I239" i="2"/>
  <c r="J239" i="2"/>
  <c r="K239" i="2"/>
  <c r="L239" i="2"/>
  <c r="H240" i="2"/>
  <c r="I240" i="2"/>
  <c r="J240" i="2"/>
  <c r="K240" i="2"/>
  <c r="L240" i="2"/>
  <c r="H241" i="2"/>
  <c r="I241" i="2"/>
  <c r="J241" i="2"/>
  <c r="K241" i="2"/>
  <c r="L241" i="2"/>
  <c r="N241" i="2"/>
  <c r="H242" i="2"/>
  <c r="I242" i="2"/>
  <c r="J242" i="2"/>
  <c r="K242" i="2"/>
  <c r="L242" i="2"/>
  <c r="N242" i="2"/>
  <c r="W243" i="2"/>
  <c r="G2" i="1"/>
  <c r="J2" i="1"/>
  <c r="K2" i="1"/>
  <c r="N2" i="1"/>
  <c r="O2" i="1"/>
  <c r="R2" i="1"/>
  <c r="R24" i="1" s="1"/>
  <c r="S2" i="1"/>
  <c r="C3" i="1"/>
  <c r="G3" i="1"/>
  <c r="J3" i="1"/>
  <c r="K3" i="1"/>
  <c r="K25" i="1" s="1"/>
  <c r="O3" i="1"/>
  <c r="R3" i="1"/>
  <c r="S3" i="1"/>
  <c r="C4" i="1"/>
  <c r="J4" i="1"/>
  <c r="K4" i="1"/>
  <c r="N4" i="1"/>
  <c r="O4" i="1"/>
  <c r="R4" i="1"/>
  <c r="S4" i="1"/>
  <c r="C5" i="1"/>
  <c r="J5" i="1"/>
  <c r="J25" i="1" s="1"/>
  <c r="K5" i="1"/>
  <c r="N5" i="1"/>
  <c r="O5" i="1"/>
  <c r="S5" i="1"/>
  <c r="F6" i="1"/>
  <c r="G6" i="1"/>
  <c r="J6" i="1"/>
  <c r="K6" i="1"/>
  <c r="O6" i="1"/>
  <c r="R6" i="1"/>
  <c r="F7" i="1"/>
  <c r="G7" i="1"/>
  <c r="J7" i="1"/>
  <c r="K7" i="1"/>
  <c r="N7" i="1"/>
  <c r="O7" i="1"/>
  <c r="R7" i="1"/>
  <c r="S7" i="1"/>
  <c r="C8" i="1"/>
  <c r="G8" i="1"/>
  <c r="J8" i="1"/>
  <c r="K8" i="1"/>
  <c r="N8" i="1"/>
  <c r="R8" i="1"/>
  <c r="S8" i="1"/>
  <c r="C9" i="1"/>
  <c r="G9" i="1"/>
  <c r="J9" i="1"/>
  <c r="K9" i="1"/>
  <c r="N9" i="1"/>
  <c r="O9" i="1"/>
  <c r="R9" i="1"/>
  <c r="S9" i="1"/>
  <c r="G10" i="1"/>
  <c r="J10" i="1"/>
  <c r="K10" i="1"/>
  <c r="O10" i="1"/>
  <c r="R10" i="1"/>
  <c r="S10" i="1"/>
  <c r="C11" i="1"/>
  <c r="G11" i="1"/>
  <c r="J11" i="1"/>
  <c r="K11" i="1"/>
  <c r="O11" i="1"/>
  <c r="R11" i="1"/>
  <c r="S11" i="1"/>
  <c r="C12" i="1"/>
  <c r="J12" i="1"/>
  <c r="K12" i="1"/>
  <c r="N12" i="1"/>
  <c r="O12" i="1"/>
  <c r="R12" i="1"/>
  <c r="S12" i="1"/>
  <c r="J13" i="1"/>
  <c r="K13" i="1"/>
  <c r="O13" i="1"/>
  <c r="R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J17" i="1"/>
  <c r="K17" i="1"/>
  <c r="N17" i="1"/>
  <c r="O17" i="1"/>
  <c r="R17" i="1"/>
  <c r="S17" i="1"/>
  <c r="J18" i="1"/>
  <c r="K18" i="1"/>
  <c r="N18" i="1"/>
  <c r="O18" i="1"/>
  <c r="R18" i="1"/>
  <c r="S18" i="1"/>
  <c r="J19" i="1"/>
  <c r="K19" i="1"/>
  <c r="O19" i="1"/>
  <c r="R19" i="1"/>
  <c r="S19" i="1"/>
  <c r="J20" i="1"/>
  <c r="K20" i="1"/>
  <c r="N20" i="1"/>
  <c r="O20" i="1"/>
  <c r="R20" i="1"/>
  <c r="S20" i="1"/>
  <c r="J21" i="1"/>
  <c r="K21" i="1"/>
  <c r="N21" i="1"/>
  <c r="O21" i="1"/>
  <c r="S21" i="1"/>
  <c r="J22" i="1"/>
  <c r="K22" i="1"/>
  <c r="N22" i="1"/>
  <c r="O22" i="1"/>
  <c r="R22" i="1"/>
  <c r="J23" i="1"/>
  <c r="K23" i="1"/>
  <c r="N23" i="1"/>
  <c r="O23" i="1"/>
  <c r="R23" i="1"/>
  <c r="N24" i="1"/>
  <c r="N25" i="1"/>
  <c r="O25" i="1"/>
  <c r="N26" i="1"/>
  <c r="O26" i="1"/>
  <c r="N27" i="1"/>
  <c r="O27" i="1"/>
  <c r="N28" i="1"/>
  <c r="O28" i="1"/>
  <c r="N29" i="1"/>
  <c r="O29" i="1"/>
  <c r="O30" i="1"/>
  <c r="N31" i="1"/>
  <c r="O31" i="1"/>
  <c r="N33" i="1"/>
  <c r="O33" i="1"/>
  <c r="N34" i="1"/>
  <c r="O34" i="1"/>
  <c r="N35" i="1"/>
  <c r="M8" i="2" l="1"/>
  <c r="G14" i="1"/>
  <c r="I243" i="2"/>
  <c r="F14" i="1"/>
  <c r="O238" i="3"/>
  <c r="C14" i="1"/>
  <c r="B14" i="1"/>
  <c r="H3" i="2"/>
  <c r="M3" i="2" s="1"/>
  <c r="O223" i="2"/>
  <c r="N240" i="2"/>
  <c r="N232" i="2"/>
  <c r="O232" i="2" s="1"/>
  <c r="N228" i="2"/>
  <c r="O211" i="2"/>
  <c r="M149" i="2"/>
  <c r="M127" i="2"/>
  <c r="M123" i="2"/>
  <c r="M110" i="2"/>
  <c r="M96" i="2"/>
  <c r="O67" i="2"/>
  <c r="M34" i="2"/>
  <c r="O34" i="2" s="1"/>
  <c r="M171" i="2"/>
  <c r="O171" i="2" s="1"/>
  <c r="M32" i="2"/>
  <c r="O32" i="2" s="1"/>
  <c r="M156" i="2"/>
  <c r="O156" i="2" s="1"/>
  <c r="M153" i="2"/>
  <c r="M134" i="2"/>
  <c r="M92" i="2"/>
  <c r="M75" i="2"/>
  <c r="O75" i="2" s="1"/>
  <c r="M46" i="2"/>
  <c r="M35" i="2"/>
  <c r="M142" i="2"/>
  <c r="O142" i="2" s="1"/>
  <c r="M132" i="2"/>
  <c r="O132" i="2" s="1"/>
  <c r="M108" i="2"/>
  <c r="M242" i="2"/>
  <c r="O242" i="2" s="1"/>
  <c r="M239" i="2"/>
  <c r="M235" i="2"/>
  <c r="O235" i="2" s="1"/>
  <c r="M232" i="2"/>
  <c r="M222" i="2"/>
  <c r="O222" i="2" s="1"/>
  <c r="M181" i="2"/>
  <c r="O181" i="2" s="1"/>
  <c r="M130" i="2"/>
  <c r="O130" i="2" s="1"/>
  <c r="M234" i="2"/>
  <c r="O234" i="2" s="1"/>
  <c r="M227" i="2"/>
  <c r="O169" i="2"/>
  <c r="O225" i="2"/>
  <c r="M210" i="2"/>
  <c r="M135" i="2"/>
  <c r="O135" i="2" s="1"/>
  <c r="M109" i="2"/>
  <c r="O109" i="2" s="1"/>
  <c r="M97" i="2"/>
  <c r="O97" i="2" s="1"/>
  <c r="O219" i="2"/>
  <c r="O186" i="2"/>
  <c r="N224" i="2"/>
  <c r="N212" i="2"/>
  <c r="O212" i="2" s="1"/>
  <c r="N208" i="2"/>
  <c r="N195" i="2"/>
  <c r="N183" i="2"/>
  <c r="N131" i="2"/>
  <c r="O131" i="2" s="1"/>
  <c r="N123" i="2"/>
  <c r="N102" i="2"/>
  <c r="N80" i="2"/>
  <c r="N72" i="2"/>
  <c r="N64" i="2"/>
  <c r="N60" i="2"/>
  <c r="N56" i="2"/>
  <c r="N52" i="2"/>
  <c r="N48" i="2"/>
  <c r="O48" i="2" s="1"/>
  <c r="N44" i="2"/>
  <c r="N40" i="2"/>
  <c r="N36" i="2"/>
  <c r="O36" i="2" s="1"/>
  <c r="N32" i="2"/>
  <c r="N28" i="2"/>
  <c r="N24" i="2"/>
  <c r="O24" i="2" s="1"/>
  <c r="N20" i="2"/>
  <c r="N16" i="2"/>
  <c r="O16" i="2" s="1"/>
  <c r="N11" i="2"/>
  <c r="O11" i="2" s="1"/>
  <c r="O36" i="1"/>
  <c r="N36" i="1"/>
  <c r="M161" i="2"/>
  <c r="K243" i="2"/>
  <c r="O151" i="2"/>
  <c r="O229" i="2"/>
  <c r="M204" i="2"/>
  <c r="M178" i="2"/>
  <c r="O173" i="2"/>
  <c r="M159" i="2"/>
  <c r="O145" i="2"/>
  <c r="M131" i="2"/>
  <c r="M121" i="2"/>
  <c r="O121" i="2" s="1"/>
  <c r="M102" i="2"/>
  <c r="M87" i="2"/>
  <c r="M84" i="2"/>
  <c r="O84" i="2" s="1"/>
  <c r="M73" i="2"/>
  <c r="M54" i="2"/>
  <c r="O54" i="2" s="1"/>
  <c r="M47" i="2"/>
  <c r="O47" i="2" s="1"/>
  <c r="M42" i="2"/>
  <c r="O42" i="2" s="1"/>
  <c r="M19" i="2"/>
  <c r="O19" i="2" s="1"/>
  <c r="M10" i="2"/>
  <c r="O10" i="2" s="1"/>
  <c r="M44" i="2"/>
  <c r="M28" i="2"/>
  <c r="O210" i="2"/>
  <c r="M240" i="2"/>
  <c r="O240" i="2" s="1"/>
  <c r="M216" i="2"/>
  <c r="O216" i="2" s="1"/>
  <c r="M207" i="2"/>
  <c r="O207" i="2" s="1"/>
  <c r="M198" i="2"/>
  <c r="O198" i="2" s="1"/>
  <c r="M185" i="2"/>
  <c r="M107" i="2"/>
  <c r="O107" i="2" s="1"/>
  <c r="M91" i="2"/>
  <c r="M76" i="2"/>
  <c r="O76" i="2" s="1"/>
  <c r="M60" i="2"/>
  <c r="O60" i="2" s="1"/>
  <c r="M57" i="2"/>
  <c r="M52" i="2"/>
  <c r="M38" i="2"/>
  <c r="O38" i="2" s="1"/>
  <c r="M30" i="2"/>
  <c r="O30" i="2" s="1"/>
  <c r="M233" i="2"/>
  <c r="O233" i="2" s="1"/>
  <c r="M226" i="2"/>
  <c r="O226" i="2" s="1"/>
  <c r="M150" i="2"/>
  <c r="O150" i="2" s="1"/>
  <c r="M230" i="2"/>
  <c r="O230" i="2" s="1"/>
  <c r="M213" i="2"/>
  <c r="O213" i="2" s="1"/>
  <c r="M194" i="2"/>
  <c r="O194" i="2" s="1"/>
  <c r="O189" i="2"/>
  <c r="M154" i="2"/>
  <c r="M119" i="2"/>
  <c r="M116" i="2"/>
  <c r="O116" i="2" s="1"/>
  <c r="M113" i="2"/>
  <c r="O113" i="2" s="1"/>
  <c r="M105" i="2"/>
  <c r="O105" i="2" s="1"/>
  <c r="M98" i="2"/>
  <c r="O98" i="2" s="1"/>
  <c r="M80" i="2"/>
  <c r="M55" i="2"/>
  <c r="O55" i="2" s="1"/>
  <c r="M43" i="2"/>
  <c r="O43" i="2" s="1"/>
  <c r="M36" i="2"/>
  <c r="M33" i="2"/>
  <c r="M12" i="2"/>
  <c r="O12" i="2" s="1"/>
  <c r="M172" i="2"/>
  <c r="O172" i="2" s="1"/>
  <c r="O227" i="2"/>
  <c r="M183" i="2"/>
  <c r="O157" i="2"/>
  <c r="M151" i="2"/>
  <c r="M94" i="2"/>
  <c r="M26" i="2"/>
  <c r="O26" i="2" s="1"/>
  <c r="M231" i="2"/>
  <c r="O231" i="2" s="1"/>
  <c r="M125" i="2"/>
  <c r="O125" i="2" s="1"/>
  <c r="M103" i="2"/>
  <c r="O103" i="2" s="1"/>
  <c r="M100" i="2"/>
  <c r="O100" i="2" s="1"/>
  <c r="M241" i="2"/>
  <c r="O241" i="2" s="1"/>
  <c r="M238" i="2"/>
  <c r="O238" i="2" s="1"/>
  <c r="M224" i="2"/>
  <c r="M214" i="2"/>
  <c r="O214" i="2" s="1"/>
  <c r="M196" i="2"/>
  <c r="O196" i="2" s="1"/>
  <c r="M228" i="2"/>
  <c r="O228" i="2" s="1"/>
  <c r="M217" i="2"/>
  <c r="O217" i="2" s="1"/>
  <c r="M209" i="2"/>
  <c r="O209" i="2" s="1"/>
  <c r="M205" i="2"/>
  <c r="O205" i="2" s="1"/>
  <c r="M174" i="2"/>
  <c r="M120" i="2"/>
  <c r="O120" i="2" s="1"/>
  <c r="M117" i="2"/>
  <c r="O117" i="2" s="1"/>
  <c r="M106" i="2"/>
  <c r="M104" i="2"/>
  <c r="O104" i="2" s="1"/>
  <c r="M83" i="2"/>
  <c r="O83" i="2" s="1"/>
  <c r="M27" i="2"/>
  <c r="O27" i="2" s="1"/>
  <c r="O149" i="2"/>
  <c r="O218" i="2"/>
  <c r="O215" i="2"/>
  <c r="O221" i="2"/>
  <c r="O193" i="2"/>
  <c r="O129" i="2"/>
  <c r="O64" i="2"/>
  <c r="O182" i="2"/>
  <c r="O134" i="2"/>
  <c r="O96" i="2"/>
  <c r="O152" i="2"/>
  <c r="O137" i="2"/>
  <c r="O78" i="2"/>
  <c r="O46" i="2"/>
  <c r="O192" i="2"/>
  <c r="O176" i="2"/>
  <c r="O81" i="2"/>
  <c r="O184" i="2"/>
  <c r="O177" i="2"/>
  <c r="O91" i="2"/>
  <c r="O220" i="2"/>
  <c r="O208" i="2"/>
  <c r="O239" i="2"/>
  <c r="S24" i="1"/>
  <c r="O40" i="2"/>
  <c r="O190" i="2"/>
  <c r="O178" i="2"/>
  <c r="O174" i="2"/>
  <c r="O170" i="2"/>
  <c r="O158" i="2"/>
  <c r="O146" i="2"/>
  <c r="O138" i="2"/>
  <c r="O126" i="2"/>
  <c r="O118" i="2"/>
  <c r="O114" i="2"/>
  <c r="O92" i="2"/>
  <c r="O79" i="2"/>
  <c r="O63" i="2"/>
  <c r="O39" i="2"/>
  <c r="O35" i="2"/>
  <c r="O31" i="2"/>
  <c r="O23" i="2"/>
  <c r="BS237" i="6"/>
  <c r="N6" i="2"/>
  <c r="M164" i="2"/>
  <c r="O164" i="2" s="1"/>
  <c r="M191" i="2"/>
  <c r="M179" i="2"/>
  <c r="M163" i="2"/>
  <c r="Z241" i="5"/>
  <c r="J7" i="2"/>
  <c r="J243" i="2" s="1"/>
  <c r="M203" i="2"/>
  <c r="O203" i="2" s="1"/>
  <c r="M88" i="2"/>
  <c r="O88" i="2" s="1"/>
  <c r="O18" i="2"/>
  <c r="O9" i="2"/>
  <c r="O238" i="4"/>
  <c r="O188" i="2"/>
  <c r="O168" i="2"/>
  <c r="O160" i="2"/>
  <c r="O148" i="2"/>
  <c r="O144" i="2"/>
  <c r="O140" i="2"/>
  <c r="O128" i="2"/>
  <c r="O124" i="2"/>
  <c r="O112" i="2"/>
  <c r="O94" i="2"/>
  <c r="O90" i="2"/>
  <c r="O86" i="2"/>
  <c r="AA238" i="4"/>
  <c r="O185" i="2"/>
  <c r="M141" i="2"/>
  <c r="O141" i="2" s="1"/>
  <c r="O206" i="2"/>
  <c r="M165" i="2"/>
  <c r="O165" i="2" s="1"/>
  <c r="O153" i="2"/>
  <c r="M139" i="2"/>
  <c r="M136" i="2"/>
  <c r="O136" i="2" s="1"/>
  <c r="O108" i="2"/>
  <c r="M95" i="2"/>
  <c r="O95" i="2" s="1"/>
  <c r="O87" i="2"/>
  <c r="M72" i="2"/>
  <c r="M69" i="2"/>
  <c r="O66" i="2"/>
  <c r="O62" i="2"/>
  <c r="M58" i="2"/>
  <c r="O58" i="2" s="1"/>
  <c r="M50" i="2"/>
  <c r="O50" i="2" s="1"/>
  <c r="M14" i="2"/>
  <c r="O14" i="2" s="1"/>
  <c r="M4" i="2"/>
  <c r="M201" i="2"/>
  <c r="O201" i="2" s="1"/>
  <c r="M71" i="2"/>
  <c r="O71" i="2" s="1"/>
  <c r="O161" i="2"/>
  <c r="M56" i="2"/>
  <c r="M20" i="2"/>
  <c r="N204" i="2"/>
  <c r="O204" i="2" s="1"/>
  <c r="N199" i="2"/>
  <c r="O199" i="2" s="1"/>
  <c r="N191" i="2"/>
  <c r="N187" i="2"/>
  <c r="O187" i="2" s="1"/>
  <c r="N179" i="2"/>
  <c r="N175" i="2"/>
  <c r="O175" i="2" s="1"/>
  <c r="N167" i="2"/>
  <c r="O167" i="2" s="1"/>
  <c r="N163" i="2"/>
  <c r="N159" i="2"/>
  <c r="O159" i="2" s="1"/>
  <c r="N147" i="2"/>
  <c r="O147" i="2" s="1"/>
  <c r="N143" i="2"/>
  <c r="O143" i="2" s="1"/>
  <c r="N139" i="2"/>
  <c r="N127" i="2"/>
  <c r="N119" i="2"/>
  <c r="O119" i="2" s="1"/>
  <c r="N115" i="2"/>
  <c r="O115" i="2" s="1"/>
  <c r="N110" i="2"/>
  <c r="O110" i="2" s="1"/>
  <c r="N111" i="2"/>
  <c r="O111" i="2" s="1"/>
  <c r="N106" i="2"/>
  <c r="N89" i="2"/>
  <c r="O89" i="2" s="1"/>
  <c r="N85" i="2"/>
  <c r="O85" i="2" s="1"/>
  <c r="N77" i="2"/>
  <c r="O77" i="2" s="1"/>
  <c r="N73" i="2"/>
  <c r="O73" i="2" s="1"/>
  <c r="N69" i="2"/>
  <c r="N65" i="2"/>
  <c r="O65" i="2" s="1"/>
  <c r="N61" i="2"/>
  <c r="O61" i="2" s="1"/>
  <c r="N57" i="2"/>
  <c r="N53" i="2"/>
  <c r="O53" i="2" s="1"/>
  <c r="N49" i="2"/>
  <c r="O49" i="2" s="1"/>
  <c r="N45" i="2"/>
  <c r="O45" i="2" s="1"/>
  <c r="N41" i="2"/>
  <c r="O41" i="2" s="1"/>
  <c r="N37" i="2"/>
  <c r="O37" i="2" s="1"/>
  <c r="N33" i="2"/>
  <c r="O33" i="2" s="1"/>
  <c r="N29" i="2"/>
  <c r="O29" i="2" s="1"/>
  <c r="N25" i="2"/>
  <c r="O25" i="2" s="1"/>
  <c r="N21" i="2"/>
  <c r="O21" i="2" s="1"/>
  <c r="N17" i="2"/>
  <c r="O17" i="2" s="1"/>
  <c r="N13" i="2"/>
  <c r="O13" i="2" s="1"/>
  <c r="N8" i="2"/>
  <c r="N3" i="2"/>
  <c r="AA238" i="3"/>
  <c r="AU237" i="7"/>
  <c r="N7" i="2"/>
  <c r="M195" i="2"/>
  <c r="O195" i="2" s="1"/>
  <c r="M166" i="2"/>
  <c r="O166" i="2" s="1"/>
  <c r="O154" i="2"/>
  <c r="O101" i="2"/>
  <c r="O82" i="2"/>
  <c r="O74" i="2"/>
  <c r="M59" i="2"/>
  <c r="O59" i="2" s="1"/>
  <c r="M51" i="2"/>
  <c r="O51" i="2" s="1"/>
  <c r="M15" i="2"/>
  <c r="O15" i="2" s="1"/>
  <c r="M6" i="2"/>
  <c r="M122" i="2"/>
  <c r="O122" i="2" s="1"/>
  <c r="M70" i="2"/>
  <c r="O70" i="2" s="1"/>
  <c r="O22" i="2"/>
  <c r="O224" i="2" l="1"/>
  <c r="O123" i="2"/>
  <c r="O102" i="2"/>
  <c r="O183" i="2"/>
  <c r="O80" i="2"/>
  <c r="O72" i="2"/>
  <c r="O8" i="2"/>
  <c r="H243" i="2"/>
  <c r="O56" i="2"/>
  <c r="O127" i="2"/>
  <c r="O52" i="2"/>
  <c r="O57" i="2"/>
  <c r="O44" i="2"/>
  <c r="O106" i="2"/>
  <c r="O69" i="2"/>
  <c r="O139" i="2"/>
  <c r="O28" i="2"/>
  <c r="O163" i="2"/>
  <c r="O20" i="2"/>
  <c r="O179" i="2"/>
  <c r="O6" i="2"/>
  <c r="O191" i="2"/>
  <c r="M7" i="2"/>
  <c r="M243" i="2" s="1"/>
  <c r="O4" i="2"/>
  <c r="O3" i="2"/>
  <c r="N243" i="2"/>
  <c r="O7" i="2" l="1"/>
</calcChain>
</file>

<file path=xl/sharedStrings.xml><?xml version="1.0" encoding="utf-8"?>
<sst xmlns="http://schemas.openxmlformats.org/spreadsheetml/2006/main" count="3799" uniqueCount="690">
  <si>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</si>
  <si>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</si>
  <si>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</si>
  <si>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</si>
  <si>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</si>
  <si>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</si>
  <si>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</si>
  <si>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</si>
  <si>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</si>
  <si>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</si>
  <si>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</si>
  <si>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</si>
  <si>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</si>
  <si>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</si>
  <si>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</si>
  <si>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</si>
  <si>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</si>
  <si>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</si>
  <si>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</si>
  <si>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</si>
  <si>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</si>
  <si>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</si>
  <si>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</si>
  <si>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</si>
  <si>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</si>
  <si>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</si>
  <si>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</si>
  <si>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</si>
  <si>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</si>
  <si>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</si>
  <si>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</si>
  <si>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</si>
  <si>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</si>
  <si>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</si>
  <si>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</si>
  <si>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</si>
  <si>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</si>
  <si>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</si>
  <si>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</si>
  <si>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</si>
  <si>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</si>
  <si>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</si>
  <si>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</si>
  <si>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</si>
  <si>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</si>
  <si>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</si>
  <si>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</si>
  <si>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</si>
  <si>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</si>
  <si>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</si>
  <si>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</si>
  <si>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</si>
  <si>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</si>
  <si>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</si>
  <si>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</si>
  <si>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</si>
  <si>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</si>
  <si>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</si>
  <si>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</si>
  <si>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</si>
  <si>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</si>
  <si>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</si>
  <si>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</si>
  <si>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</si>
  <si>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</si>
  <si>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</si>
  <si>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</si>
  <si>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</si>
  <si>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</si>
  <si>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</si>
  <si>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</si>
  <si>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</si>
  <si>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</si>
  <si>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</si>
  <si>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</si>
  <si>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</si>
  <si>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</si>
  <si>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</si>
  <si>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</si>
  <si>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</si>
  <si>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</si>
  <si>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</si>
  <si>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</si>
  <si>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</si>
  <si>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</si>
  <si>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</si>
  <si>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</si>
  <si>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</si>
  <si>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</si>
  <si>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</si>
  <si>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</si>
  <si>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</si>
  <si>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</si>
  <si>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</si>
  <si>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</si>
  <si>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</si>
  <si>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</si>
  <si>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</si>
  <si>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</si>
  <si>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</si>
  <si>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</si>
  <si>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</si>
  <si>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</si>
  <si>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</si>
  <si>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</si>
  <si>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</si>
  <si>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</si>
  <si>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</si>
  <si>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</si>
  <si>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</si>
  <si>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</si>
  <si>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</si>
  <si>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</si>
  <si>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</si>
  <si>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</si>
  <si>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</si>
  <si>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</si>
  <si>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</si>
  <si>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</si>
  <si>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</si>
  <si>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</si>
  <si>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</si>
  <si>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</si>
  <si>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</si>
  <si>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</si>
  <si>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</si>
  <si>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</si>
  <si>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</si>
  <si>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</si>
  <si>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</si>
  <si>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</si>
  <si>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</si>
  <si>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</si>
  <si>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</si>
  <si>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</si>
  <si>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</si>
  <si>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</si>
  <si>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</si>
  <si>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</si>
  <si>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</si>
  <si>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</si>
  <si>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</si>
  <si>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</si>
  <si>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</si>
  <si>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</si>
  <si>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</si>
  <si>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</si>
  <si>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</si>
  <si>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</si>
  <si>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</si>
  <si>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</si>
  <si>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</si>
  <si>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</si>
  <si>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</si>
  <si>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</si>
  <si>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</si>
  <si>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</si>
  <si>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</si>
  <si>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</si>
  <si>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</si>
  <si>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</si>
  <si>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</si>
  <si>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</si>
  <si>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</si>
  <si>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</si>
  <si>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</si>
  <si>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</si>
  <si>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</si>
  <si>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</si>
  <si>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</si>
  <si>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</si>
  <si>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</si>
  <si>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</si>
  <si>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</si>
  <si>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</si>
  <si>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</si>
  <si>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</si>
  <si>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</si>
  <si>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</si>
  <si>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</si>
  <si>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</si>
  <si>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</si>
  <si>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</si>
  <si>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</si>
  <si>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</si>
  <si>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</si>
  <si>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</si>
  <si>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</si>
  <si>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</si>
  <si>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</si>
  <si>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</si>
  <si>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</si>
  <si>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</si>
  <si>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</si>
  <si>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</si>
  <si>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</si>
  <si>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</si>
  <si>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</si>
  <si>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</si>
  <si>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</si>
  <si>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</si>
  <si>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</si>
  <si>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</si>
  <si>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</si>
  <si>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</si>
  <si>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</si>
  <si>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</si>
  <si>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</si>
  <si>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</si>
  <si>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</si>
  <si>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</si>
  <si>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</si>
  <si>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</si>
  <si>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</si>
  <si>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</si>
  <si>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</si>
  <si>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</si>
  <si>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</si>
  <si>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</si>
  <si>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</si>
  <si>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</si>
  <si>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</si>
  <si>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</si>
  <si>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</si>
  <si>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</si>
  <si>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</si>
  <si>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</si>
  <si>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</si>
  <si>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</si>
  <si>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</si>
  <si>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</si>
  <si>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</si>
  <si>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</si>
  <si>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</si>
  <si>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</si>
  <si>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</si>
  <si>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</si>
  <si>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</si>
  <si>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</si>
  <si>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</si>
  <si>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</si>
  <si>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</si>
  <si>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</si>
  <si>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</si>
  <si>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</si>
  <si>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</si>
  <si>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</si>
  <si>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</si>
  <si>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</si>
  <si>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</si>
  <si>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</si>
  <si>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</si>
  <si>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</si>
  <si>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</si>
  <si>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</si>
  <si>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</si>
  <si>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</si>
  <si>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</si>
  <si>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</si>
  <si>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</si>
  <si>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</si>
  <si>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</si>
  <si>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</si>
  <si>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</si>
  <si>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</si>
  <si>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</si>
  <si>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</si>
  <si>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</si>
  <si>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</si>
  <si>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</si>
  <si>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</si>
  <si>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</si>
  <si>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</si>
  <si>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</si>
  <si>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</si>
  <si>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</si>
  <si>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</si>
  <si>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</si>
  <si>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</si>
  <si>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</si>
  <si>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</si>
  <si>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</si>
  <si>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</si>
  <si>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</si>
  <si>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</si>
  <si>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</si>
  <si>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</si>
  <si>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</si>
  <si>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</si>
  <si>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</si>
  <si>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</si>
  <si>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</si>
  <si>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</si>
  <si>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</si>
  <si>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</si>
  <si>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</si>
  <si>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</si>
  <si>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</si>
  <si>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</si>
  <si>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</si>
  <si>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</si>
  <si>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</si>
  <si>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</si>
  <si>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</si>
  <si>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</si>
  <si>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</si>
  <si>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</si>
  <si>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</si>
  <si>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</si>
  <si>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</si>
  <si>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</si>
  <si>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</si>
  <si>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</si>
  <si>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</si>
  <si>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</si>
  <si>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</si>
  <si>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</si>
  <si>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</si>
  <si>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</si>
  <si>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</si>
  <si>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</si>
  <si>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</si>
  <si>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</si>
  <si>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</si>
  <si>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</si>
  <si>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</si>
  <si>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</si>
  <si>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</si>
  <si>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</si>
  <si>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</si>
  <si>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</si>
  <si>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</si>
  <si>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</si>
  <si>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</si>
  <si>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</si>
  <si>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</si>
  <si>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</si>
  <si>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</si>
  <si>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</si>
  <si>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</si>
  <si>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</si>
  <si>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</si>
  <si>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</si>
  <si>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</si>
  <si>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</si>
  <si>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</si>
  <si>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</si>
  <si>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</si>
  <si>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</si>
  <si>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</si>
  <si>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</si>
  <si>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</si>
  <si>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</si>
  <si>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</si>
  <si>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</si>
  <si>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</si>
  <si>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</si>
  <si>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</si>
  <si>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</si>
  <si>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</si>
  <si>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</si>
  <si>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</si>
  <si>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</si>
  <si>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</si>
  <si>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</si>
  <si>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</si>
  <si>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</si>
  <si>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</si>
  <si>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</si>
  <si>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</si>
  <si>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</si>
  <si>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</si>
  <si>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</si>
  <si>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</si>
  <si>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</si>
  <si>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</si>
  <si>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</si>
  <si>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</si>
  <si>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</si>
  <si>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</si>
  <si>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</si>
  <si>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</si>
  <si>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</si>
  <si>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</si>
  <si>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</si>
  <si>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</si>
  <si>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</si>
  <si>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</si>
  <si>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</si>
  <si>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</si>
  <si>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</si>
  <si>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</si>
  <si>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</si>
  <si>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</si>
  <si>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</si>
  <si>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</si>
  <si>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</si>
  <si>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</si>
  <si>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</si>
  <si>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</si>
  <si>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</si>
  <si>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</si>
  <si>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</si>
  <si>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</si>
  <si>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</si>
  <si>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</si>
  <si>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</si>
  <si>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</si>
  <si>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</si>
  <si>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</si>
  <si>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</si>
  <si>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</si>
  <si>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</si>
  <si>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</si>
  <si>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</si>
  <si>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</si>
  <si>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</si>
  <si>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</si>
  <si>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</si>
  <si>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</si>
  <si>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</si>
  <si>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</si>
  <si>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</si>
  <si>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</si>
  <si>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</si>
  <si>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</si>
  <si>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</si>
  <si>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</si>
  <si>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</si>
  <si>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</si>
  <si>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</si>
  <si>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</si>
  <si>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</si>
  <si>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</si>
  <si>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</si>
  <si>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</si>
  <si>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</si>
  <si>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</si>
  <si>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</si>
  <si>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</si>
  <si>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</si>
  <si>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</si>
  <si>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</si>
  <si>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</si>
  <si>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</si>
  <si>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</si>
  <si>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</si>
  <si>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</si>
  <si>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</si>
  <si>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</si>
  <si>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</si>
  <si>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</si>
  <si>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</si>
  <si>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</si>
  <si>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</si>
  <si>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</si>
  <si>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</si>
  <si>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</si>
  <si>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</si>
  <si>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</si>
  <si>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</si>
  <si>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</si>
  <si>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</si>
  <si>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</si>
  <si>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</si>
  <si>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</si>
  <si>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</si>
  <si>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</si>
  <si>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</si>
  <si>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</si>
  <si>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</si>
  <si>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</si>
  <si>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</si>
  <si>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</si>
  <si>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</si>
  <si>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</si>
  <si>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</si>
  <si>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</si>
  <si>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</si>
  <si>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</si>
  <si>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</si>
  <si>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</si>
  <si>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</si>
  <si>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</si>
  <si>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</si>
  <si>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</si>
  <si>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</si>
  <si>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</si>
  <si>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</si>
  <si>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</si>
  <si>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</si>
  <si>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</si>
  <si>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</si>
  <si>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</si>
  <si>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</si>
  <si>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</si>
  <si>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</si>
  <si>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</si>
  <si>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</si>
  <si>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</si>
  <si>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</si>
  <si>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</si>
  <si>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</si>
  <si>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</si>
  <si>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</si>
  <si>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</si>
  <si>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</si>
  <si>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</si>
  <si>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</si>
  <si>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</si>
  <si>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</si>
  <si>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</si>
  <si>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</si>
  <si>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</si>
  <si>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</si>
  <si>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</si>
  <si>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</si>
  <si>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</si>
  <si>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</si>
  <si>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</si>
  <si>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</si>
  <si>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</si>
  <si>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</si>
  <si>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</si>
  <si>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</si>
  <si>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</si>
  <si>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</si>
  <si>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</si>
  <si>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</si>
  <si>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</si>
  <si>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</si>
  <si>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</si>
  <si>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</si>
  <si>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</si>
  <si>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</si>
  <si>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</si>
  <si>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</si>
  <si>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</si>
  <si>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</si>
  <si>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</si>
  <si>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</si>
  <si>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</si>
  <si>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</si>
  <si>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</si>
  <si>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</si>
  <si>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</si>
  <si>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</si>
  <si>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</si>
  <si>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</si>
  <si>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</si>
  <si>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</si>
  <si>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</si>
  <si>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</si>
  <si>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</si>
  <si>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</si>
  <si>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</si>
  <si>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</si>
  <si>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</si>
  <si>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</si>
  <si>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</si>
  <si>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</si>
  <si>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</si>
  <si>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</si>
  <si>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</si>
  <si>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</si>
  <si>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</si>
  <si>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</si>
  <si>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</si>
  <si>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</si>
  <si>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</si>
  <si>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</si>
  <si>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</si>
  <si>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</si>
  <si>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</si>
  <si>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</si>
  <si>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</si>
  <si>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</si>
  <si>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</si>
  <si>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</si>
  <si>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</si>
  <si>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</si>
  <si>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</si>
  <si>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</si>
  <si>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</si>
  <si>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</si>
  <si>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</si>
  <si>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</si>
  <si>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</si>
  <si>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</si>
  <si>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</si>
  <si>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</si>
  <si>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</si>
  <si>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</si>
  <si>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</si>
  <si>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</si>
  <si>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</si>
  <si>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</si>
  <si>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</si>
  <si>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</si>
  <si>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</si>
  <si>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</si>
  <si>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</si>
  <si>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</si>
  <si>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</si>
  <si>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</si>
  <si>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</si>
  <si>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</si>
  <si>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</si>
  <si>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</si>
  <si>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</si>
  <si>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</si>
  <si>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</si>
  <si>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</si>
  <si>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</si>
  <si>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</si>
  <si>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</si>
  <si>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</si>
  <si>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</si>
  <si>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</si>
  <si>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</si>
  <si>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</si>
  <si>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</si>
  <si>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</si>
  <si>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</si>
  <si>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</si>
  <si>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</si>
  <si>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</si>
  <si>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</si>
  <si>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</si>
  <si>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</si>
  <si>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</si>
  <si>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</si>
  <si>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</si>
  <si>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</si>
  <si>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</si>
  <si>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</si>
  <si>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</si>
  <si>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</si>
  <si>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</si>
  <si>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</si>
  <si>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</si>
  <si>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</si>
  <si>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</si>
  <si>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</si>
  <si>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</si>
  <si>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</si>
  <si>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</si>
  <si>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</si>
  <si>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</si>
  <si>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</si>
  <si>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</si>
  <si>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</si>
  <si>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</si>
  <si>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</si>
  <si>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</si>
  <si>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</si>
  <si>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</si>
  <si>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</si>
  <si>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</si>
  <si>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</si>
  <si>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</si>
  <si>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</si>
  <si>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</si>
  <si>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</si>
  <si>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</si>
  <si>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</si>
  <si>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</si>
  <si>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</si>
  <si>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</si>
  <si>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</si>
  <si>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</si>
  <si>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</si>
  <si>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</si>
  <si>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</si>
  <si>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</si>
  <si>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</si>
  <si>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</si>
  <si>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</si>
  <si>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</si>
  <si>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</si>
  <si>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</si>
  <si>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</si>
  <si>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</si>
  <si>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</si>
  <si>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</si>
  <si>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</si>
  <si>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</si>
  <si>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</si>
  <si>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Page2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</si>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</sst>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91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" xfId="0" applyFont="1" applyFill="1" applyBorder="1"/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</cellXfs>
  <cellStyles count="2">
    <cellStyle name="Insatisfaisant" xfId="1" builtinId="27"/>
    <cellStyle name="Normal" xfId="0" builtinId="0"/>
  </cellStyles>
  <dxfs count="10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layout/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3464"/>
        <c:axId val="626562288"/>
        <c:axId val="0"/>
      </c:bar3DChart>
      <c:catAx>
        <c:axId val="626563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62288"/>
        <c:crosses val="autoZero"/>
        <c:auto val="1"/>
        <c:lblAlgn val="ctr"/>
        <c:lblOffset val="100"/>
        <c:noMultiLvlLbl val="0"/>
      </c:catAx>
      <c:valAx>
        <c:axId val="626562288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3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layout/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12</c:v>
                </c:pt>
                <c:pt idx="1">
                  <c:v>12</c:v>
                </c:pt>
                <c:pt idx="2">
                  <c:v>25</c:v>
                </c:pt>
                <c:pt idx="3">
                  <c:v>6</c:v>
                </c:pt>
                <c:pt idx="4">
                  <c:v>59</c:v>
                </c:pt>
                <c:pt idx="5">
                  <c:v>35</c:v>
                </c:pt>
                <c:pt idx="6">
                  <c:v>35</c:v>
                </c:pt>
                <c:pt idx="7">
                  <c:v>0</c:v>
                </c:pt>
                <c:pt idx="8">
                  <c:v>57</c:v>
                </c:pt>
                <c:pt idx="9">
                  <c:v>21</c:v>
                </c:pt>
                <c:pt idx="10">
                  <c:v>129</c:v>
                </c:pt>
              </c:numCache>
            </c:numRef>
          </c:val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15</c:v>
                </c:pt>
                <c:pt idx="3">
                  <c:v>6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19</c:v>
                </c:pt>
                <c:pt idx="10">
                  <c:v>101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3856"/>
        <c:axId val="626561112"/>
        <c:axId val="0"/>
      </c:bar3DChart>
      <c:catAx>
        <c:axId val="626563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61112"/>
        <c:crosses val="autoZero"/>
        <c:auto val="1"/>
        <c:lblAlgn val="ctr"/>
        <c:lblOffset val="100"/>
        <c:noMultiLvlLbl val="0"/>
      </c:catAx>
      <c:valAx>
        <c:axId val="62656111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38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layout/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2680"/>
        <c:axId val="626558760"/>
        <c:axId val="0"/>
      </c:bar3DChart>
      <c:catAx>
        <c:axId val="626562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58760"/>
        <c:crosses val="autoZero"/>
        <c:auto val="1"/>
        <c:lblAlgn val="ctr"/>
        <c:lblOffset val="100"/>
        <c:noMultiLvlLbl val="0"/>
      </c:catAx>
      <c:valAx>
        <c:axId val="626558760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26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layout/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4248"/>
        <c:axId val="626559544"/>
        <c:axId val="0"/>
      </c:bar3DChart>
      <c:catAx>
        <c:axId val="626564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59544"/>
        <c:crosses val="autoZero"/>
        <c:auto val="1"/>
        <c:lblAlgn val="ctr"/>
        <c:lblOffset val="100"/>
        <c:noMultiLvlLbl val="0"/>
      </c:catAx>
      <c:valAx>
        <c:axId val="62655954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42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layout/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46208"/>
        <c:axId val="627150912"/>
        <c:axId val="0"/>
      </c:bar3DChart>
      <c:catAx>
        <c:axId val="627146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7150912"/>
        <c:crosses val="autoZero"/>
        <c:auto val="1"/>
        <c:lblAlgn val="ctr"/>
        <c:lblOffset val="100"/>
        <c:noMultiLvlLbl val="0"/>
      </c:catAx>
      <c:valAx>
        <c:axId val="62715091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271462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391</c:v>
                </c:pt>
              </c:numCache>
            </c:numRef>
          </c:val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45424"/>
        <c:axId val="627148952"/>
        <c:axId val="0"/>
      </c:bar3DChart>
      <c:catAx>
        <c:axId val="627145424"/>
        <c:scaling>
          <c:orientation val="minMax"/>
        </c:scaling>
        <c:delete val="1"/>
        <c:axPos val="b"/>
        <c:majorTickMark val="out"/>
        <c:minorTickMark val="none"/>
        <c:tickLblPos val="nextTo"/>
        <c:crossAx val="627148952"/>
        <c:crosses val="autoZero"/>
        <c:auto val="1"/>
        <c:lblAlgn val="ctr"/>
        <c:lblOffset val="100"/>
        <c:noMultiLvlLbl val="0"/>
      </c:catAx>
      <c:valAx>
        <c:axId val="62714895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71454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1200150</xdr:colOff>
      <xdr:row>0</xdr:row>
      <xdr:rowOff>50800</xdr:rowOff>
    </xdr:from>
    <xdr:to>
      <xdr:col>7</xdr:col>
      <xdr:colOff>774700</xdr:colOff>
      <xdr:row>0</xdr:row>
      <xdr:rowOff>450850</xdr:rowOff>
    </xdr:to>
    <xdr:sp macro="[0]!Rectangleàcoinsarrondis1_Cliquer" textlink="$H$2">
      <xdr:nvSpPr>
        <xdr:cNvPr id="2" name="Rectangle à coins arrondis 1"/>
        <xdr:cNvSpPr/>
      </xdr:nvSpPr>
      <xdr:spPr>
        <a:xfrm>
          <a:off x="6280150" y="50800"/>
          <a:ext cx="1085850" cy="40005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66DB4021-F17B-41D3-AD3D-50C11340AFA4}" type="TxLink">
            <a:rPr lang="en-US" sz="1050" b="1" i="0" u="none" strike="noStrike">
              <a:solidFill>
                <a:sysClr val="windowText" lastClr="000000"/>
              </a:solidFill>
              <a:latin typeface="RotisSansSerif"/>
            </a:rPr>
            <a:pPr algn="ctr"/>
            <a:t>Ref 35 11 430</a:t>
          </a:fld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8</xdr:col>
      <xdr:colOff>12700</xdr:colOff>
      <xdr:row>0</xdr:row>
      <xdr:rowOff>44450</xdr:rowOff>
    </xdr:from>
    <xdr:to>
      <xdr:col>9</xdr:col>
      <xdr:colOff>127000</xdr:colOff>
      <xdr:row>0</xdr:row>
      <xdr:rowOff>457200</xdr:rowOff>
    </xdr:to>
    <xdr:sp macro="[0]!Rectangleàcoinsarrondis2_Cliquer" textlink="$I$2">
      <xdr:nvSpPr>
        <xdr:cNvPr id="3" name="Rectangle à coins arrondis 2"/>
        <xdr:cNvSpPr/>
      </xdr:nvSpPr>
      <xdr:spPr>
        <a:xfrm>
          <a:off x="7543800" y="44450"/>
          <a:ext cx="1054100" cy="4127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fld id="{D304BA06-09E8-4C74-AC4A-A86E5BAD5F9D}" type="TxLink">
            <a:rPr lang="en-US" sz="1000" b="1" i="0" u="none" strike="noStrike">
              <a:solidFill>
                <a:sysClr val="windowText" lastClr="000000"/>
              </a:solidFill>
              <a:latin typeface="RotisSansSerif"/>
            </a:rPr>
            <a:pPr algn="ctr"/>
            <a:t>Ref 35 11 448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9</xdr:col>
      <xdr:colOff>285750</xdr:colOff>
      <xdr:row>0</xdr:row>
      <xdr:rowOff>44450</xdr:rowOff>
    </xdr:from>
    <xdr:to>
      <xdr:col>10</xdr:col>
      <xdr:colOff>400050</xdr:colOff>
      <xdr:row>0</xdr:row>
      <xdr:rowOff>457200</xdr:rowOff>
    </xdr:to>
    <xdr:sp macro="[0]!Rectangleàcoinsarrondis3_Cliquer" textlink="$J$2">
      <xdr:nvSpPr>
        <xdr:cNvPr id="4" name="Rectangle à coins arrondis 3"/>
        <xdr:cNvSpPr/>
      </xdr:nvSpPr>
      <xdr:spPr>
        <a:xfrm>
          <a:off x="8756650" y="44450"/>
          <a:ext cx="1054100" cy="412750"/>
        </a:xfrm>
        <a:prstGeom prst="roundRect">
          <a:avLst/>
        </a:prstGeom>
        <a:solidFill>
          <a:schemeClr val="accent6"/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fld id="{09C02575-2D31-4AB7-835B-7D1CC49A5528}" type="TxLink">
            <a:rPr lang="en-US" sz="1000" b="1" i="0" u="none" strike="noStrike">
              <a:solidFill>
                <a:srgbClr val="FFFFFF"/>
              </a:solidFill>
              <a:latin typeface="RotisSansSerif"/>
            </a:rPr>
            <a:pPr algn="ctr"/>
            <a:t>Ref 35 11 464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351143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51143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7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5.bin"/><Relationship Id="rId2" Type="http://schemas.openxmlformats.org/officeDocument/2006/relationships/printerSettings" Target="../printerSettings/printerSettings44.bin"/><Relationship Id="rId1" Type="http://schemas.openxmlformats.org/officeDocument/2006/relationships/printerSettings" Target="../printerSettings/printerSettings43.bin"/><Relationship Id="rId6" Type="http://schemas.openxmlformats.org/officeDocument/2006/relationships/printerSettings" Target="../printerSettings/printerSettings48.bin"/><Relationship Id="rId5" Type="http://schemas.openxmlformats.org/officeDocument/2006/relationships/printerSettings" Target="../printerSettings/printerSettings47.bin"/><Relationship Id="rId4" Type="http://schemas.openxmlformats.org/officeDocument/2006/relationships/printerSettings" Target="../printerSettings/printerSettings4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4.5" x14ac:dyDescent="0.35"/>
  <cols>
    <col min="1" max="1" width="13.36328125" bestFit="1" customWidth="1"/>
    <col min="2" max="3" width="10.90625" style="26" customWidth="1"/>
    <col min="4" max="4" width="4.453125" style="26" customWidth="1"/>
    <col min="5" max="5" width="12.36328125" customWidth="1"/>
    <col min="6" max="7" width="10.90625" style="26" customWidth="1"/>
    <col min="8" max="8" width="5" style="26" customWidth="1"/>
    <col min="9" max="9" width="13.36328125" bestFit="1" customWidth="1"/>
    <col min="10" max="11" width="10.90625" style="26" customWidth="1"/>
    <col min="12" max="12" width="4" style="26" customWidth="1"/>
    <col min="13" max="13" width="13.08984375" customWidth="1"/>
    <col min="14" max="15" width="10.90625" style="26" customWidth="1"/>
    <col min="16" max="16" width="3.08984375" style="26" customWidth="1"/>
    <col min="17" max="17" width="13.36328125" bestFit="1" customWidth="1"/>
  </cols>
  <sheetData>
    <row r="1" spans="1:19" x14ac:dyDescent="0.35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 x14ac:dyDescent="0.35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12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 x14ac:dyDescent="0.35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12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 x14ac:dyDescent="0.35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25</v>
      </c>
      <c r="G4" s="49">
        <f>'Ref 3511448'!R238</f>
        <v>15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 x14ac:dyDescent="0.35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6</v>
      </c>
      <c r="G5" s="49">
        <f>'Ref 3511448'!S238</f>
        <v>6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 x14ac:dyDescent="0.35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59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 x14ac:dyDescent="0.35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35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 x14ac:dyDescent="0.35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35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 x14ac:dyDescent="0.35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 x14ac:dyDescent="0.35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57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 x14ac:dyDescent="0.35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21</v>
      </c>
      <c r="G11" s="49">
        <f>'Ref 3511448'!Y238</f>
        <v>19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 x14ac:dyDescent="0.35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129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" thickBot="1" x14ac:dyDescent="0.4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" thickBot="1" x14ac:dyDescent="0.4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391</v>
      </c>
      <c r="G14" s="60">
        <f>SUM(G2:G13)</f>
        <v>325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 x14ac:dyDescent="0.35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 x14ac:dyDescent="0.35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 x14ac:dyDescent="0.35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 x14ac:dyDescent="0.35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 x14ac:dyDescent="0.35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 x14ac:dyDescent="0.35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 x14ac:dyDescent="0.35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 x14ac:dyDescent="0.35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" thickBot="1" x14ac:dyDescent="0.4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" thickBot="1" x14ac:dyDescent="0.4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" thickBot="1" x14ac:dyDescent="0.4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 x14ac:dyDescent="0.3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 x14ac:dyDescent="0.3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 x14ac:dyDescent="0.3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 x14ac:dyDescent="0.3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 x14ac:dyDescent="0.3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 x14ac:dyDescent="0.3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 x14ac:dyDescent="0.3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 x14ac:dyDescent="0.3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 x14ac:dyDescent="0.3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" thickBot="1" x14ac:dyDescent="0.4">
      <c r="M35" s="49" t="s">
        <v>422</v>
      </c>
      <c r="N35" s="49">
        <f>'Ref 3511472'!$AJ$237</f>
        <v>25</v>
      </c>
      <c r="O35" s="62"/>
    </row>
    <row r="36" spans="1:17" ht="15" thickBot="1" x14ac:dyDescent="0.4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1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4"/>
    </customSheetView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43"/>
  <sheetViews>
    <sheetView showGridLines="0" zoomScaleNormal="10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1" sqref="F1"/>
    </sheetView>
  </sheetViews>
  <sheetFormatPr baseColWidth="10" defaultColWidth="8.90625" defaultRowHeight="14.5" x14ac:dyDescent="0.35"/>
  <cols>
    <col min="1" max="1" width="24.08984375" style="2" bestFit="1" customWidth="1"/>
    <col min="2" max="2" width="29.1796875" bestFit="1" customWidth="1"/>
    <col min="3" max="3" width="10.453125" hidden="1" customWidth="1"/>
    <col min="4" max="4" width="10.36328125" hidden="1" customWidth="1"/>
    <col min="5" max="5" width="13.90625" hidden="1" customWidth="1"/>
    <col min="6" max="6" width="19.453125" style="4" bestFit="1" customWidth="1"/>
    <col min="7" max="7" width="21.6328125" style="4" customWidth="1"/>
    <col min="8" max="12" width="13.453125" style="4" customWidth="1"/>
    <col min="13" max="13" width="21.36328125" style="5" customWidth="1"/>
    <col min="14" max="14" width="15.6328125" style="27" customWidth="1"/>
    <col min="15" max="15" width="8.90625" style="27" customWidth="1"/>
    <col min="16" max="16" width="10.81640625" bestFit="1" customWidth="1"/>
    <col min="17" max="17" width="10" bestFit="1" customWidth="1"/>
    <col min="18" max="18" width="15.90625" bestFit="1" customWidth="1"/>
    <col min="19" max="19" width="24.08984375" bestFit="1" customWidth="1"/>
    <col min="20" max="20" width="55.08984375" customWidth="1"/>
    <col min="21" max="21" width="20.6328125" bestFit="1" customWidth="1"/>
    <col min="22" max="22" width="33.36328125" bestFit="1" customWidth="1"/>
    <col min="23" max="23" width="31.6328125" customWidth="1"/>
  </cols>
  <sheetData>
    <row r="1" spans="1:23" ht="40.5" customHeight="1" x14ac:dyDescent="0.35"/>
    <row r="2" spans="1:23" s="6" customFormat="1" ht="29" x14ac:dyDescent="0.35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 x14ac:dyDescent="0.35">
      <c r="A3" s="139" t="s">
        <v>34</v>
      </c>
      <c r="B3" s="140" t="s">
        <v>35</v>
      </c>
      <c r="C3" s="140"/>
      <c r="D3" s="140"/>
      <c r="E3" s="140"/>
      <c r="F3" s="141"/>
      <c r="G3" s="141"/>
      <c r="H3" s="142">
        <f>'Ref 3511430'!$O3</f>
        <v>0</v>
      </c>
      <c r="I3" s="142">
        <f>'Ref 3511448'!$O3</f>
        <v>0</v>
      </c>
      <c r="J3" s="142">
        <f>'Ref 3511464'!$Z3</f>
        <v>0</v>
      </c>
      <c r="K3" s="142">
        <f>'Ref 3511472'!$AK3</f>
        <v>0</v>
      </c>
      <c r="L3" s="142">
        <f>'Ref 3511480'!$Y3</f>
        <v>0</v>
      </c>
      <c r="M3" s="142">
        <f>SUM(H3:L3)</f>
        <v>0</v>
      </c>
      <c r="N3" s="143">
        <f>'Ref 3511430'!AA3+'Ref 3511448'!AA3+'Ref 3511464'!AW3+'Ref 3511472'!BS3+'Ref 3511480'!AU3</f>
        <v>0</v>
      </c>
      <c r="O3" s="143">
        <f>N3-M3</f>
        <v>0</v>
      </c>
      <c r="P3" s="140"/>
      <c r="Q3" s="140"/>
      <c r="R3" s="140"/>
      <c r="S3" s="140"/>
      <c r="T3" s="140"/>
      <c r="U3" s="140"/>
      <c r="V3" s="140"/>
      <c r="W3" s="144"/>
    </row>
    <row r="4" spans="1:23" x14ac:dyDescent="0.35">
      <c r="A4" s="145" t="s">
        <v>36</v>
      </c>
      <c r="B4" s="146" t="s">
        <v>37</v>
      </c>
      <c r="C4" s="146"/>
      <c r="D4" s="146"/>
      <c r="E4" s="146"/>
      <c r="F4" s="147"/>
      <c r="G4" s="147"/>
      <c r="H4" s="148">
        <f>'Ref 3511430'!$O4</f>
        <v>0</v>
      </c>
      <c r="I4" s="148">
        <f>'Ref 3511448'!$O4</f>
        <v>0</v>
      </c>
      <c r="J4" s="148">
        <f>'Ref 3511464'!$Z4</f>
        <v>0</v>
      </c>
      <c r="K4" s="148">
        <f>'Ref 3511472'!$AK4</f>
        <v>0</v>
      </c>
      <c r="L4" s="148">
        <f>'Ref 3511480'!$Y4</f>
        <v>0</v>
      </c>
      <c r="M4" s="142">
        <f t="shared" ref="M4:M69" si="0">SUM(H4:L4)</f>
        <v>0</v>
      </c>
      <c r="N4" s="149">
        <f>'Ref 3511430'!AA4+'Ref 3511448'!AA4+'Ref 3511464'!AW4+'Ref 3511472'!BS4+'Ref 3511480'!AU4</f>
        <v>0</v>
      </c>
      <c r="O4" s="149">
        <f t="shared" ref="O4:O69" si="1">N4-M4</f>
        <v>0</v>
      </c>
      <c r="P4" s="146"/>
      <c r="Q4" s="146"/>
      <c r="R4" s="146"/>
      <c r="S4" s="146"/>
      <c r="T4" s="146"/>
      <c r="U4" s="146"/>
      <c r="V4" s="146"/>
      <c r="W4" s="150"/>
    </row>
    <row r="5" spans="1:23" s="26" customFormat="1" x14ac:dyDescent="0.35">
      <c r="A5" s="172" t="s">
        <v>606</v>
      </c>
      <c r="B5" s="173" t="s">
        <v>618</v>
      </c>
      <c r="C5" s="164"/>
      <c r="D5" s="164"/>
      <c r="E5" s="164"/>
      <c r="F5" s="165"/>
      <c r="G5" s="165">
        <v>43782</v>
      </c>
      <c r="H5" s="166">
        <v>0</v>
      </c>
      <c r="I5" s="166">
        <v>0</v>
      </c>
      <c r="J5" s="166">
        <v>5</v>
      </c>
      <c r="K5" s="166">
        <v>0</v>
      </c>
      <c r="L5" s="166">
        <v>0</v>
      </c>
      <c r="M5" s="167"/>
      <c r="N5" s="168"/>
      <c r="O5" s="168"/>
      <c r="P5" s="164"/>
      <c r="Q5" s="164"/>
      <c r="R5" s="164"/>
      <c r="S5" s="164" t="s">
        <v>6</v>
      </c>
      <c r="T5" s="174" t="s">
        <v>619</v>
      </c>
      <c r="U5" s="164" t="s">
        <v>608</v>
      </c>
      <c r="V5" s="164" t="s">
        <v>609</v>
      </c>
      <c r="W5" s="169">
        <v>472081490</v>
      </c>
    </row>
    <row r="6" spans="1:23" x14ac:dyDescent="0.35">
      <c r="A6" s="139" t="s">
        <v>38</v>
      </c>
      <c r="B6" s="140" t="s">
        <v>39</v>
      </c>
      <c r="C6" s="140"/>
      <c r="D6" s="140"/>
      <c r="E6" s="140"/>
      <c r="F6" s="141"/>
      <c r="G6" s="141"/>
      <c r="H6" s="142">
        <f>'Ref 3511430'!$O5</f>
        <v>0</v>
      </c>
      <c r="I6" s="142">
        <f>'Ref 3511448'!$O5</f>
        <v>0</v>
      </c>
      <c r="J6" s="142">
        <f>'Ref 3511464'!$Z6</f>
        <v>0</v>
      </c>
      <c r="K6" s="142">
        <f>'Ref 3511472'!$AK5</f>
        <v>0</v>
      </c>
      <c r="L6" s="142">
        <f>'Ref 3511480'!$Y5</f>
        <v>0</v>
      </c>
      <c r="M6" s="142">
        <f t="shared" si="0"/>
        <v>0</v>
      </c>
      <c r="N6" s="143">
        <f>'Ref 3511430'!AA5+'Ref 3511448'!AA5+'Ref 3511464'!AW6+'Ref 3511472'!BS5+'Ref 3511480'!AU5</f>
        <v>0</v>
      </c>
      <c r="O6" s="143">
        <f t="shared" si="1"/>
        <v>0</v>
      </c>
      <c r="P6" s="140"/>
      <c r="Q6" s="140"/>
      <c r="R6" s="140"/>
      <c r="S6" s="140"/>
      <c r="T6" s="140"/>
      <c r="U6" s="140"/>
      <c r="V6" s="140"/>
      <c r="W6" s="144"/>
    </row>
    <row r="7" spans="1:23" x14ac:dyDescent="0.35">
      <c r="A7" s="145" t="s">
        <v>40</v>
      </c>
      <c r="B7" s="146" t="s">
        <v>41</v>
      </c>
      <c r="C7" s="146"/>
      <c r="D7" s="146"/>
      <c r="E7" s="146"/>
      <c r="F7" s="147"/>
      <c r="G7" s="147"/>
      <c r="H7" s="148">
        <f>'Ref 3511430'!$O6</f>
        <v>0</v>
      </c>
      <c r="I7" s="148">
        <f>'Ref 3511448'!$O6</f>
        <v>0</v>
      </c>
      <c r="J7" s="148">
        <f>'Ref 3511464'!$Z7</f>
        <v>0</v>
      </c>
      <c r="K7" s="148">
        <f>'Ref 3511472'!$AK6</f>
        <v>0</v>
      </c>
      <c r="L7" s="148">
        <f>'Ref 3511480'!$Y6</f>
        <v>0</v>
      </c>
      <c r="M7" s="142">
        <f t="shared" si="0"/>
        <v>0</v>
      </c>
      <c r="N7" s="149">
        <f>'Ref 3511430'!AA6+'Ref 3511448'!AA6+'Ref 3511464'!AW7+'Ref 3511472'!BS6+'Ref 3511480'!AU6</f>
        <v>0</v>
      </c>
      <c r="O7" s="149">
        <f t="shared" si="1"/>
        <v>0</v>
      </c>
      <c r="P7" s="146"/>
      <c r="Q7" s="146"/>
      <c r="R7" s="146"/>
      <c r="S7" s="146"/>
      <c r="T7" s="146"/>
      <c r="U7" s="146"/>
      <c r="V7" s="146"/>
      <c r="W7" s="150"/>
    </row>
    <row r="8" spans="1:23" x14ac:dyDescent="0.35">
      <c r="A8" s="139" t="s">
        <v>42</v>
      </c>
      <c r="B8" s="140" t="s">
        <v>43</v>
      </c>
      <c r="C8" s="140"/>
      <c r="D8" s="140"/>
      <c r="E8" s="140"/>
      <c r="F8" s="141"/>
      <c r="G8" s="141"/>
      <c r="H8" s="142">
        <f>'Ref 3511430'!$O7</f>
        <v>0</v>
      </c>
      <c r="I8" s="142">
        <f>'Ref 3511448'!$O7</f>
        <v>0</v>
      </c>
      <c r="J8" s="142">
        <f>'Ref 3511464'!$Z8</f>
        <v>0</v>
      </c>
      <c r="K8" s="142">
        <f>'Ref 3511472'!$AK7</f>
        <v>0</v>
      </c>
      <c r="L8" s="142">
        <f>'Ref 3511480'!$Y7</f>
        <v>0</v>
      </c>
      <c r="M8" s="142">
        <f t="shared" si="0"/>
        <v>0</v>
      </c>
      <c r="N8" s="143">
        <f>'Ref 3511430'!AA7+'Ref 3511448'!AA7+'Ref 3511464'!AW8+'Ref 3511472'!BS7+'Ref 3511480'!AU7</f>
        <v>0</v>
      </c>
      <c r="O8" s="143">
        <f t="shared" si="1"/>
        <v>0</v>
      </c>
      <c r="P8" s="140"/>
      <c r="Q8" s="140"/>
      <c r="R8" s="140"/>
      <c r="S8" s="140"/>
      <c r="T8" s="140"/>
      <c r="U8" s="140"/>
      <c r="V8" s="140"/>
      <c r="W8" s="144"/>
    </row>
    <row r="9" spans="1:23" x14ac:dyDescent="0.35">
      <c r="A9" s="145" t="s">
        <v>42</v>
      </c>
      <c r="B9" s="146" t="s">
        <v>44</v>
      </c>
      <c r="C9" s="146"/>
      <c r="D9" s="146"/>
      <c r="E9" s="146"/>
      <c r="F9" s="147"/>
      <c r="G9" s="147"/>
      <c r="H9" s="148">
        <f>'Ref 3511430'!$O8</f>
        <v>0</v>
      </c>
      <c r="I9" s="148">
        <f>'Ref 3511448'!$O8</f>
        <v>0</v>
      </c>
      <c r="J9" s="148">
        <f>'Ref 3511464'!$Z9</f>
        <v>0</v>
      </c>
      <c r="K9" s="148">
        <f>'Ref 3511472'!$AK8</f>
        <v>0</v>
      </c>
      <c r="L9" s="148">
        <f>'Ref 3511480'!$Y8</f>
        <v>0</v>
      </c>
      <c r="M9" s="142">
        <f t="shared" si="0"/>
        <v>0</v>
      </c>
      <c r="N9" s="149">
        <f>'Ref 3511430'!AA8+'Ref 3511448'!AA8+'Ref 3511464'!AW9+'Ref 3511472'!BS8+'Ref 3511480'!AU8</f>
        <v>0</v>
      </c>
      <c r="O9" s="149">
        <f t="shared" si="1"/>
        <v>0</v>
      </c>
      <c r="P9" s="146"/>
      <c r="Q9" s="146"/>
      <c r="R9" s="146"/>
      <c r="S9" s="146"/>
      <c r="T9" s="146"/>
      <c r="U9" s="146"/>
      <c r="V9" s="146"/>
      <c r="W9" s="150"/>
    </row>
    <row r="10" spans="1:23" x14ac:dyDescent="0.35">
      <c r="A10" s="139" t="s">
        <v>45</v>
      </c>
      <c r="B10" s="140" t="s">
        <v>46</v>
      </c>
      <c r="C10" s="140"/>
      <c r="D10" s="140"/>
      <c r="E10" s="140"/>
      <c r="F10" s="141"/>
      <c r="G10" s="141"/>
      <c r="H10" s="142">
        <f>'Ref 3511430'!$O9</f>
        <v>0</v>
      </c>
      <c r="I10" s="142">
        <f>'Ref 3511448'!$O9</f>
        <v>0</v>
      </c>
      <c r="J10" s="142">
        <f>'Ref 3511464'!$Z10</f>
        <v>0</v>
      </c>
      <c r="K10" s="142">
        <f>'Ref 3511472'!$AK9</f>
        <v>0</v>
      </c>
      <c r="L10" s="142">
        <f>'Ref 3511480'!$Y9</f>
        <v>0</v>
      </c>
      <c r="M10" s="142">
        <f t="shared" si="0"/>
        <v>0</v>
      </c>
      <c r="N10" s="143">
        <f>'Ref 3511430'!AA9+'Ref 3511448'!AA9+'Ref 3511464'!AW10+'Ref 3511472'!BS9+'Ref 3511480'!AU9</f>
        <v>0</v>
      </c>
      <c r="O10" s="143">
        <f t="shared" si="1"/>
        <v>0</v>
      </c>
      <c r="P10" s="140"/>
      <c r="Q10" s="140"/>
      <c r="R10" s="140"/>
      <c r="S10" s="140"/>
      <c r="T10" s="140"/>
      <c r="U10" s="140"/>
      <c r="V10" s="140"/>
      <c r="W10" s="144"/>
    </row>
    <row r="11" spans="1:23" s="26" customFormat="1" x14ac:dyDescent="0.35">
      <c r="A11" s="139" t="s">
        <v>669</v>
      </c>
      <c r="B11" s="140" t="s">
        <v>670</v>
      </c>
      <c r="C11" s="140"/>
      <c r="D11" s="140"/>
      <c r="E11" s="140"/>
      <c r="F11" s="141"/>
      <c r="G11" s="141">
        <v>43812</v>
      </c>
      <c r="H11" s="142">
        <v>0</v>
      </c>
      <c r="I11" s="142">
        <v>0</v>
      </c>
      <c r="J11" s="142">
        <v>10</v>
      </c>
      <c r="K11" s="142">
        <v>0</v>
      </c>
      <c r="L11" s="142">
        <v>0</v>
      </c>
      <c r="M11" s="142">
        <v>10</v>
      </c>
      <c r="N11" s="143">
        <f>'Ref 3511430'!AA10+'Ref 3511448'!AA10+'Ref 3511464'!AW12+'Ref 3511472'!BS10+'Ref 3511480'!AU10</f>
        <v>16</v>
      </c>
      <c r="O11" s="143">
        <f t="shared" si="1"/>
        <v>6</v>
      </c>
      <c r="P11" s="140">
        <v>229062635</v>
      </c>
      <c r="Q11" s="140">
        <v>201761380</v>
      </c>
      <c r="R11" s="140"/>
      <c r="S11" s="140" t="s">
        <v>10</v>
      </c>
      <c r="T11" s="140"/>
      <c r="U11" s="140" t="s">
        <v>671</v>
      </c>
      <c r="V11" s="140" t="s">
        <v>672</v>
      </c>
      <c r="W11" s="144">
        <v>442705985</v>
      </c>
    </row>
    <row r="12" spans="1:23" ht="29" x14ac:dyDescent="0.35">
      <c r="A12" s="145" t="s">
        <v>47</v>
      </c>
      <c r="B12" s="146" t="s">
        <v>48</v>
      </c>
      <c r="C12" s="146"/>
      <c r="D12" s="146"/>
      <c r="E12" s="146"/>
      <c r="F12" s="147"/>
      <c r="G12" s="147">
        <v>43788</v>
      </c>
      <c r="H12" s="148">
        <f>'Ref 3511430'!$O10</f>
        <v>0</v>
      </c>
      <c r="I12" s="148">
        <v>16</v>
      </c>
      <c r="J12" s="148">
        <f>'Ref 3511464'!$Z12</f>
        <v>0</v>
      </c>
      <c r="K12" s="148">
        <f>'Ref 3511472'!$AK10</f>
        <v>0</v>
      </c>
      <c r="L12" s="148">
        <f>'Ref 3511480'!$Y10</f>
        <v>0</v>
      </c>
      <c r="M12" s="142">
        <f t="shared" si="0"/>
        <v>16</v>
      </c>
      <c r="N12" s="143">
        <v>16</v>
      </c>
      <c r="O12" s="149">
        <f t="shared" si="1"/>
        <v>0</v>
      </c>
      <c r="P12" s="159" t="s">
        <v>685</v>
      </c>
      <c r="Q12" s="146">
        <v>201747904</v>
      </c>
      <c r="R12" s="146"/>
      <c r="S12" s="146" t="s">
        <v>6</v>
      </c>
      <c r="T12" s="146" t="s">
        <v>658</v>
      </c>
      <c r="U12" s="146" t="s">
        <v>623</v>
      </c>
      <c r="V12" s="146" t="s">
        <v>624</v>
      </c>
      <c r="W12" s="150">
        <v>471464739</v>
      </c>
    </row>
    <row r="13" spans="1:23" x14ac:dyDescent="0.35">
      <c r="A13" s="139" t="s">
        <v>47</v>
      </c>
      <c r="B13" s="140" t="s">
        <v>49</v>
      </c>
      <c r="C13" s="140"/>
      <c r="D13" s="140"/>
      <c r="E13" s="140"/>
      <c r="F13" s="141"/>
      <c r="G13" s="141"/>
      <c r="H13" s="142">
        <f>'Ref 3511430'!$O11</f>
        <v>0</v>
      </c>
      <c r="I13" s="142">
        <f>'Ref 3511448'!$O11</f>
        <v>0</v>
      </c>
      <c r="J13" s="142">
        <f>'Ref 3511464'!$Z13</f>
        <v>0</v>
      </c>
      <c r="K13" s="142">
        <f>'Ref 3511472'!$AK11</f>
        <v>0</v>
      </c>
      <c r="L13" s="142">
        <f>'Ref 3511480'!$Y11</f>
        <v>0</v>
      </c>
      <c r="M13" s="142">
        <f t="shared" si="0"/>
        <v>0</v>
      </c>
      <c r="N13" s="143">
        <f>'Ref 3511430'!AA11+'Ref 3511448'!AA11+'Ref 3511464'!AW13+'Ref 3511472'!BS11+'Ref 3511480'!AU11</f>
        <v>0</v>
      </c>
      <c r="O13" s="143">
        <f t="shared" si="1"/>
        <v>0</v>
      </c>
      <c r="P13" s="140"/>
      <c r="Q13" s="140"/>
      <c r="R13" s="140"/>
      <c r="S13" s="140"/>
      <c r="T13" s="140"/>
      <c r="U13" s="140"/>
      <c r="V13" s="140"/>
      <c r="W13" s="144"/>
    </row>
    <row r="14" spans="1:23" x14ac:dyDescent="0.35">
      <c r="A14" s="145" t="s">
        <v>50</v>
      </c>
      <c r="B14" s="146" t="s">
        <v>51</v>
      </c>
      <c r="C14" s="146"/>
      <c r="D14" s="146"/>
      <c r="E14" s="146"/>
      <c r="F14" s="147"/>
      <c r="G14" s="147"/>
      <c r="H14" s="148">
        <f>'Ref 3511430'!$O12</f>
        <v>0</v>
      </c>
      <c r="I14" s="148">
        <f>'Ref 3511448'!$O12</f>
        <v>0</v>
      </c>
      <c r="J14" s="148">
        <f>'Ref 3511464'!$Z14</f>
        <v>0</v>
      </c>
      <c r="K14" s="148">
        <f>'Ref 3511472'!$AK12</f>
        <v>0</v>
      </c>
      <c r="L14" s="148">
        <f>'Ref 3511480'!$Y12</f>
        <v>0</v>
      </c>
      <c r="M14" s="142">
        <f t="shared" si="0"/>
        <v>0</v>
      </c>
      <c r="N14" s="149">
        <f>'Ref 3511430'!AA12+'Ref 3511448'!AA12+'Ref 3511464'!AW14+'Ref 3511472'!BS12+'Ref 3511480'!AU12</f>
        <v>0</v>
      </c>
      <c r="O14" s="149">
        <f t="shared" si="1"/>
        <v>0</v>
      </c>
      <c r="P14" s="146"/>
      <c r="Q14" s="146"/>
      <c r="R14" s="146"/>
      <c r="S14" s="146"/>
      <c r="T14" s="146"/>
      <c r="U14" s="146"/>
      <c r="V14" s="146"/>
      <c r="W14" s="150"/>
    </row>
    <row r="15" spans="1:23" x14ac:dyDescent="0.35">
      <c r="A15" s="139" t="s">
        <v>52</v>
      </c>
      <c r="B15" s="140" t="s">
        <v>53</v>
      </c>
      <c r="C15" s="140"/>
      <c r="D15" s="140"/>
      <c r="E15" s="140"/>
      <c r="F15" s="141"/>
      <c r="G15" s="141"/>
      <c r="H15" s="142">
        <f>'Ref 3511430'!$O13</f>
        <v>0</v>
      </c>
      <c r="I15" s="142">
        <f>'Ref 3511448'!$O13</f>
        <v>0</v>
      </c>
      <c r="J15" s="142">
        <f>'Ref 3511464'!$Z15</f>
        <v>0</v>
      </c>
      <c r="K15" s="142">
        <f>'Ref 3511472'!$AK13</f>
        <v>0</v>
      </c>
      <c r="L15" s="142">
        <f>'Ref 3511480'!$Y13</f>
        <v>0</v>
      </c>
      <c r="M15" s="142">
        <f t="shared" si="0"/>
        <v>0</v>
      </c>
      <c r="N15" s="143">
        <f>'Ref 3511430'!AA13+'Ref 3511448'!AA13+'Ref 3511464'!AW15+'Ref 3511472'!BS13+'Ref 3511480'!AU13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 x14ac:dyDescent="0.35">
      <c r="A16" s="145" t="s">
        <v>54</v>
      </c>
      <c r="B16" s="146" t="s">
        <v>55</v>
      </c>
      <c r="C16" s="146"/>
      <c r="D16" s="146"/>
      <c r="E16" s="146"/>
      <c r="F16" s="147"/>
      <c r="G16" s="147"/>
      <c r="H16" s="148">
        <f>'Ref 3511430'!$O14</f>
        <v>0</v>
      </c>
      <c r="I16" s="148">
        <f>'Ref 3511448'!$O14</f>
        <v>0</v>
      </c>
      <c r="J16" s="148">
        <f>'Ref 3511464'!$Z16</f>
        <v>0</v>
      </c>
      <c r="K16" s="148">
        <f>'Ref 3511472'!$AK14</f>
        <v>0</v>
      </c>
      <c r="L16" s="148">
        <f>'Ref 3511480'!$Y14</f>
        <v>0</v>
      </c>
      <c r="M16" s="142">
        <f t="shared" si="0"/>
        <v>0</v>
      </c>
      <c r="N16" s="149">
        <f>'Ref 3511430'!AA14+'Ref 3511448'!AA14+'Ref 3511464'!AW16+'Ref 3511472'!BS14+'Ref 3511480'!AU14</f>
        <v>0</v>
      </c>
      <c r="O16" s="149">
        <f t="shared" si="1"/>
        <v>0</v>
      </c>
      <c r="P16" s="146"/>
      <c r="Q16" s="146"/>
      <c r="R16" s="146"/>
      <c r="S16" s="146"/>
      <c r="T16" s="146"/>
      <c r="U16" s="146"/>
      <c r="V16" s="146"/>
      <c r="W16" s="150"/>
    </row>
    <row r="17" spans="1:23" x14ac:dyDescent="0.35">
      <c r="A17" s="139" t="s">
        <v>56</v>
      </c>
      <c r="B17" s="140" t="s">
        <v>57</v>
      </c>
      <c r="C17" s="140"/>
      <c r="D17" s="140"/>
      <c r="E17" s="140"/>
      <c r="F17" s="141"/>
      <c r="G17" s="141"/>
      <c r="H17" s="142">
        <f>'Ref 3511430'!$O15</f>
        <v>0</v>
      </c>
      <c r="I17" s="142">
        <f>'Ref 3511448'!$O15</f>
        <v>0</v>
      </c>
      <c r="J17" s="142">
        <f>'Ref 3511464'!$Z17</f>
        <v>0</v>
      </c>
      <c r="K17" s="142">
        <f>'Ref 3511472'!$AK15</f>
        <v>0</v>
      </c>
      <c r="L17" s="142">
        <f>'Ref 3511480'!$Y15</f>
        <v>0</v>
      </c>
      <c r="M17" s="142">
        <f t="shared" si="0"/>
        <v>0</v>
      </c>
      <c r="N17" s="143">
        <f>'Ref 3511430'!AA15+'Ref 3511448'!AA15+'Ref 3511464'!AW17+'Ref 3511472'!BS15+'Ref 3511480'!AU15</f>
        <v>0</v>
      </c>
      <c r="O17" s="143">
        <f t="shared" si="1"/>
        <v>0</v>
      </c>
      <c r="P17" s="140"/>
      <c r="Q17" s="140"/>
      <c r="R17" s="140"/>
      <c r="S17" s="140"/>
      <c r="T17" s="140"/>
      <c r="U17" s="140"/>
      <c r="V17" s="140"/>
      <c r="W17" s="144"/>
    </row>
    <row r="18" spans="1:23" x14ac:dyDescent="0.35">
      <c r="A18" s="145" t="s">
        <v>56</v>
      </c>
      <c r="B18" s="146" t="s">
        <v>58</v>
      </c>
      <c r="C18" s="146"/>
      <c r="D18" s="146"/>
      <c r="E18" s="146"/>
      <c r="F18" s="147"/>
      <c r="G18" s="147"/>
      <c r="H18" s="148">
        <f>'Ref 3511430'!$O16</f>
        <v>0</v>
      </c>
      <c r="I18" s="148">
        <f>'Ref 3511448'!$O16</f>
        <v>0</v>
      </c>
      <c r="J18" s="148">
        <f>'Ref 3511464'!$Z18</f>
        <v>0</v>
      </c>
      <c r="K18" s="148">
        <f>'Ref 3511472'!$AK16</f>
        <v>0</v>
      </c>
      <c r="L18" s="148">
        <f>'Ref 3511480'!$Y16</f>
        <v>0</v>
      </c>
      <c r="M18" s="142">
        <f t="shared" si="0"/>
        <v>0</v>
      </c>
      <c r="N18" s="149">
        <f>'Ref 3511430'!AA16+'Ref 3511448'!AA16+'Ref 3511464'!AW18+'Ref 3511472'!BS16+'Ref 3511480'!AU16</f>
        <v>0</v>
      </c>
      <c r="O18" s="149">
        <f t="shared" si="1"/>
        <v>0</v>
      </c>
      <c r="P18" s="146"/>
      <c r="Q18" s="146"/>
      <c r="R18" s="146"/>
      <c r="S18" s="146"/>
      <c r="T18" s="146"/>
      <c r="U18" s="146"/>
      <c r="V18" s="146"/>
      <c r="W18" s="150"/>
    </row>
    <row r="19" spans="1:23" x14ac:dyDescent="0.35">
      <c r="A19" s="139" t="s">
        <v>59</v>
      </c>
      <c r="B19" s="140" t="s">
        <v>60</v>
      </c>
      <c r="C19" s="140"/>
      <c r="D19" s="140"/>
      <c r="E19" s="140"/>
      <c r="F19" s="141"/>
      <c r="G19" s="141">
        <v>43811</v>
      </c>
      <c r="H19" s="142">
        <f>'Ref 3511430'!$O17</f>
        <v>0</v>
      </c>
      <c r="I19" s="142">
        <v>10</v>
      </c>
      <c r="J19" s="142">
        <f>'Ref 3511464'!$Z19</f>
        <v>0</v>
      </c>
      <c r="K19" s="142">
        <f>'Ref 3511472'!$AK17</f>
        <v>0</v>
      </c>
      <c r="L19" s="142">
        <f>'Ref 3511480'!$Y17</f>
        <v>0</v>
      </c>
      <c r="M19" s="142">
        <f t="shared" si="0"/>
        <v>10</v>
      </c>
      <c r="N19" s="143">
        <f>'Ref 3511430'!AA17+'Ref 3511448'!AA17+'Ref 3511464'!AW19+'Ref 3511472'!BS17+'Ref 3511480'!AU17</f>
        <v>10</v>
      </c>
      <c r="O19" s="143">
        <f t="shared" si="1"/>
        <v>0</v>
      </c>
      <c r="P19" s="140">
        <v>229062146</v>
      </c>
      <c r="Q19" s="140">
        <v>201759446</v>
      </c>
      <c r="R19" s="140"/>
      <c r="S19" s="140" t="s">
        <v>6</v>
      </c>
      <c r="T19" s="140"/>
      <c r="U19" s="140" t="s">
        <v>662</v>
      </c>
      <c r="V19" s="140" t="s">
        <v>663</v>
      </c>
      <c r="W19" s="144">
        <v>562572177</v>
      </c>
    </row>
    <row r="20" spans="1:23" x14ac:dyDescent="0.35">
      <c r="A20" s="145" t="s">
        <v>59</v>
      </c>
      <c r="B20" s="146" t="s">
        <v>35</v>
      </c>
      <c r="C20" s="146"/>
      <c r="D20" s="146"/>
      <c r="E20" s="146"/>
      <c r="F20" s="147"/>
      <c r="G20" s="147">
        <v>43787</v>
      </c>
      <c r="H20" s="148">
        <f>'Ref 3511430'!$O18</f>
        <v>0</v>
      </c>
      <c r="I20" s="148">
        <f>'Ref 3511448'!$O18</f>
        <v>0</v>
      </c>
      <c r="J20" s="148">
        <f>'Ref 3511464'!$Z20</f>
        <v>0</v>
      </c>
      <c r="K20" s="148">
        <f>'Ref 3511472'!$AK18</f>
        <v>0</v>
      </c>
      <c r="L20" s="148">
        <f>'Ref 3511480'!$Y18</f>
        <v>0</v>
      </c>
      <c r="M20" s="142">
        <f t="shared" si="0"/>
        <v>0</v>
      </c>
      <c r="N20" s="149">
        <f>'Ref 3511430'!AA18+'Ref 3511448'!AA18+'Ref 3511464'!AW20+'Ref 3511472'!BS18+'Ref 3511480'!AU18</f>
        <v>0</v>
      </c>
      <c r="O20" s="149">
        <f t="shared" si="1"/>
        <v>0</v>
      </c>
      <c r="P20" s="146"/>
      <c r="Q20" s="146"/>
      <c r="R20" s="146"/>
      <c r="S20" s="146" t="s">
        <v>8</v>
      </c>
      <c r="T20" s="146"/>
      <c r="U20" s="146"/>
      <c r="V20" s="146"/>
      <c r="W20" s="150"/>
    </row>
    <row r="21" spans="1:23" ht="72.5" x14ac:dyDescent="0.35">
      <c r="A21" s="139" t="s">
        <v>61</v>
      </c>
      <c r="B21" s="140" t="s">
        <v>62</v>
      </c>
      <c r="C21" s="140"/>
      <c r="D21" s="140"/>
      <c r="E21" s="140"/>
      <c r="F21" s="141"/>
      <c r="G21" s="141">
        <v>43775</v>
      </c>
      <c r="H21" s="142">
        <f>'Ref 3511430'!$O19</f>
        <v>0</v>
      </c>
      <c r="I21" s="142">
        <v>5</v>
      </c>
      <c r="J21" s="142">
        <f>'Ref 3511464'!$Z21</f>
        <v>0</v>
      </c>
      <c r="K21" s="142">
        <f>'Ref 3511472'!$AK19</f>
        <v>0</v>
      </c>
      <c r="L21" s="142">
        <f>'Ref 3511480'!$Y19</f>
        <v>0</v>
      </c>
      <c r="M21" s="142">
        <f t="shared" si="0"/>
        <v>5</v>
      </c>
      <c r="N21" s="143">
        <f>'Ref 3511430'!AA19+'Ref 3511448'!AA19+'Ref 3511464'!AW21+'Ref 3511472'!BS19+'Ref 3511480'!AU19</f>
        <v>5</v>
      </c>
      <c r="O21" s="143">
        <f t="shared" si="1"/>
        <v>0</v>
      </c>
      <c r="P21" s="140">
        <v>229060293</v>
      </c>
      <c r="Q21" s="140">
        <v>201754787</v>
      </c>
      <c r="R21" s="140"/>
      <c r="S21" s="140" t="s">
        <v>6</v>
      </c>
      <c r="T21" s="160" t="s">
        <v>650</v>
      </c>
      <c r="U21" s="140" t="s">
        <v>557</v>
      </c>
      <c r="V21" s="140" t="s">
        <v>558</v>
      </c>
      <c r="W21" s="144">
        <v>384369340</v>
      </c>
    </row>
    <row r="22" spans="1:23" x14ac:dyDescent="0.35">
      <c r="A22" s="145" t="s">
        <v>63</v>
      </c>
      <c r="B22" s="146" t="s">
        <v>64</v>
      </c>
      <c r="C22" s="146"/>
      <c r="D22" s="146"/>
      <c r="E22" s="146"/>
      <c r="F22" s="147"/>
      <c r="G22" s="147"/>
      <c r="H22" s="148">
        <f>'Ref 3511430'!$O20</f>
        <v>0</v>
      </c>
      <c r="I22" s="148">
        <f>'Ref 3511448'!$O20</f>
        <v>0</v>
      </c>
      <c r="J22" s="148">
        <f>'Ref 3511464'!$Z22</f>
        <v>0</v>
      </c>
      <c r="K22" s="148">
        <f>'Ref 3511472'!$AK20</f>
        <v>0</v>
      </c>
      <c r="L22" s="148">
        <f>'Ref 3511480'!$Y20</f>
        <v>0</v>
      </c>
      <c r="M22" s="142">
        <f t="shared" si="0"/>
        <v>0</v>
      </c>
      <c r="N22" s="149">
        <f>'Ref 3511430'!AA20+'Ref 3511448'!AA20+'Ref 3511464'!AW22+'Ref 3511472'!BS20+'Ref 3511480'!AU20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 x14ac:dyDescent="0.35">
      <c r="A23" s="139" t="s">
        <v>65</v>
      </c>
      <c r="B23" s="140" t="s">
        <v>66</v>
      </c>
      <c r="C23" s="140"/>
      <c r="D23" s="140"/>
      <c r="E23" s="140"/>
      <c r="F23" s="141"/>
      <c r="G23" s="141"/>
      <c r="H23" s="142">
        <f>'Ref 3511430'!$O21</f>
        <v>0</v>
      </c>
      <c r="I23" s="142">
        <f>'Ref 3511448'!$O21</f>
        <v>0</v>
      </c>
      <c r="J23" s="142">
        <f>'Ref 3511464'!$Z23</f>
        <v>0</v>
      </c>
      <c r="K23" s="142">
        <f>'Ref 3511472'!$AK21</f>
        <v>0</v>
      </c>
      <c r="L23" s="142">
        <f>'Ref 3511480'!$Y21</f>
        <v>0</v>
      </c>
      <c r="M23" s="142">
        <f t="shared" si="0"/>
        <v>0</v>
      </c>
      <c r="N23" s="143">
        <f>'Ref 3511430'!AA21+'Ref 3511448'!AA21+'Ref 3511464'!AW23+'Ref 3511472'!BS21+'Ref 3511480'!AU21</f>
        <v>0</v>
      </c>
      <c r="O23" s="143">
        <f t="shared" si="1"/>
        <v>0</v>
      </c>
      <c r="P23" s="140"/>
      <c r="Q23" s="140"/>
      <c r="R23" s="140"/>
      <c r="S23" s="140"/>
      <c r="T23" s="140"/>
      <c r="U23" s="140"/>
      <c r="V23" s="140"/>
      <c r="W23" s="144"/>
    </row>
    <row r="24" spans="1:23" x14ac:dyDescent="0.35">
      <c r="A24" s="145" t="s">
        <v>67</v>
      </c>
      <c r="B24" s="146" t="s">
        <v>62</v>
      </c>
      <c r="C24" s="146"/>
      <c r="D24" s="146"/>
      <c r="E24" s="146"/>
      <c r="F24" s="147"/>
      <c r="G24" s="147"/>
      <c r="H24" s="148">
        <f>'Ref 3511430'!$O22</f>
        <v>0</v>
      </c>
      <c r="I24" s="148">
        <f>'Ref 3511448'!$O22</f>
        <v>0</v>
      </c>
      <c r="J24" s="148">
        <f>'Ref 3511464'!$Z24</f>
        <v>0</v>
      </c>
      <c r="K24" s="148">
        <f>'Ref 3511472'!$AK22</f>
        <v>0</v>
      </c>
      <c r="L24" s="148">
        <f>'Ref 3511480'!$Y22</f>
        <v>0</v>
      </c>
      <c r="M24" s="142">
        <f t="shared" si="0"/>
        <v>0</v>
      </c>
      <c r="N24" s="149">
        <f>'Ref 3511430'!AA22+'Ref 3511448'!AA22+'Ref 3511464'!AW24+'Ref 3511472'!BS22+'Ref 3511480'!AU22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 x14ac:dyDescent="0.35">
      <c r="A25" s="139" t="s">
        <v>68</v>
      </c>
      <c r="B25" s="140" t="s">
        <v>60</v>
      </c>
      <c r="C25" s="140"/>
      <c r="D25" s="140"/>
      <c r="E25" s="140"/>
      <c r="F25" s="141"/>
      <c r="G25" s="141">
        <v>43812</v>
      </c>
      <c r="H25" s="142">
        <f>'Ref 3511430'!$O23</f>
        <v>0</v>
      </c>
      <c r="I25" s="142">
        <f>'Ref 3511448'!$O23</f>
        <v>5</v>
      </c>
      <c r="J25" s="142">
        <f>'Ref 3511464'!$Z25</f>
        <v>0</v>
      </c>
      <c r="K25" s="142">
        <f>'Ref 3511472'!$AK23</f>
        <v>0</v>
      </c>
      <c r="L25" s="142">
        <f>'Ref 3511480'!$Y23</f>
        <v>0</v>
      </c>
      <c r="M25" s="142">
        <f t="shared" si="0"/>
        <v>5</v>
      </c>
      <c r="N25" s="143">
        <f>'Ref 3511430'!AA23+'Ref 3511448'!AA23+'Ref 3511464'!AW25+'Ref 3511472'!BS23+'Ref 3511480'!AU23</f>
        <v>0</v>
      </c>
      <c r="O25" s="143">
        <f t="shared" si="1"/>
        <v>-5</v>
      </c>
      <c r="P25" s="140">
        <v>229062640</v>
      </c>
      <c r="Q25" s="140">
        <v>201761441</v>
      </c>
      <c r="R25" s="140"/>
      <c r="S25" s="140" t="s">
        <v>10</v>
      </c>
      <c r="T25" s="140"/>
      <c r="U25" s="140" t="s">
        <v>667</v>
      </c>
      <c r="V25" s="140" t="s">
        <v>668</v>
      </c>
      <c r="W25" s="144">
        <v>671704592</v>
      </c>
    </row>
    <row r="26" spans="1:23" x14ac:dyDescent="0.35">
      <c r="A26" s="145" t="s">
        <v>69</v>
      </c>
      <c r="B26" s="146" t="s">
        <v>70</v>
      </c>
      <c r="C26" s="146"/>
      <c r="D26" s="146"/>
      <c r="E26" s="146"/>
      <c r="F26" s="147"/>
      <c r="G26" s="147">
        <v>43783</v>
      </c>
      <c r="H26" s="148">
        <f>'Ref 3511430'!$O24</f>
        <v>0</v>
      </c>
      <c r="I26" s="148">
        <v>6</v>
      </c>
      <c r="J26" s="148">
        <f>'Ref 3511464'!$Z26</f>
        <v>0</v>
      </c>
      <c r="K26" s="148">
        <f>'Ref 3511472'!$AK24</f>
        <v>0</v>
      </c>
      <c r="L26" s="148">
        <f>'Ref 3511480'!$Y24</f>
        <v>0</v>
      </c>
      <c r="M26" s="142">
        <f t="shared" si="0"/>
        <v>6</v>
      </c>
      <c r="N26" s="149">
        <f>'Ref 3511430'!AA24+'Ref 3511448'!AA24+'Ref 3511464'!AW26+'Ref 3511472'!BS24+'Ref 3511480'!AU24</f>
        <v>6</v>
      </c>
      <c r="O26" s="149">
        <f t="shared" si="1"/>
        <v>0</v>
      </c>
      <c r="P26" s="146">
        <v>229058399</v>
      </c>
      <c r="Q26" s="146">
        <v>201747421</v>
      </c>
      <c r="R26" s="146"/>
      <c r="S26" s="146" t="s">
        <v>6</v>
      </c>
      <c r="T26" s="146"/>
      <c r="U26" s="146" t="s">
        <v>616</v>
      </c>
      <c r="V26" s="146" t="s">
        <v>617</v>
      </c>
      <c r="W26" s="150">
        <v>467357807</v>
      </c>
    </row>
    <row r="27" spans="1:23" x14ac:dyDescent="0.35">
      <c r="A27" s="139" t="s">
        <v>71</v>
      </c>
      <c r="B27" s="140" t="s">
        <v>62</v>
      </c>
      <c r="C27" s="140"/>
      <c r="D27" s="140"/>
      <c r="E27" s="140"/>
      <c r="F27" s="141"/>
      <c r="G27" s="141"/>
      <c r="H27" s="142">
        <f>'Ref 3511430'!$O25</f>
        <v>0</v>
      </c>
      <c r="I27" s="142">
        <f>'Ref 3511448'!$O25</f>
        <v>0</v>
      </c>
      <c r="J27" s="142">
        <f>'Ref 3511464'!$Z27</f>
        <v>0</v>
      </c>
      <c r="K27" s="142">
        <f>'Ref 3511472'!$AK25</f>
        <v>0</v>
      </c>
      <c r="L27" s="142">
        <f>'Ref 3511480'!$Y25</f>
        <v>0</v>
      </c>
      <c r="M27" s="142">
        <f t="shared" si="0"/>
        <v>0</v>
      </c>
      <c r="N27" s="143">
        <f>'Ref 3511430'!AA25+'Ref 3511448'!AA25+'Ref 3511464'!AW27+'Ref 3511472'!BS25+'Ref 3511480'!AU25</f>
        <v>0</v>
      </c>
      <c r="O27" s="143">
        <f t="shared" si="1"/>
        <v>0</v>
      </c>
      <c r="P27" s="140"/>
      <c r="Q27" s="140"/>
      <c r="R27" s="140"/>
      <c r="S27" s="140"/>
      <c r="T27" s="140"/>
      <c r="U27" s="140"/>
      <c r="V27" s="140"/>
      <c r="W27" s="144"/>
    </row>
    <row r="28" spans="1:23" x14ac:dyDescent="0.35">
      <c r="A28" s="145" t="s">
        <v>72</v>
      </c>
      <c r="B28" s="146" t="s">
        <v>73</v>
      </c>
      <c r="C28" s="146"/>
      <c r="D28" s="146"/>
      <c r="E28" s="146"/>
      <c r="F28" s="147"/>
      <c r="G28" s="147">
        <v>43795</v>
      </c>
      <c r="H28" s="148">
        <v>6</v>
      </c>
      <c r="I28" s="148">
        <v>40</v>
      </c>
      <c r="J28" s="148">
        <f>'Ref 3511464'!$Z28</f>
        <v>0</v>
      </c>
      <c r="K28" s="148">
        <f>'Ref 3511472'!$AK26</f>
        <v>0</v>
      </c>
      <c r="L28" s="148">
        <f>'Ref 3511480'!$Y26</f>
        <v>0</v>
      </c>
      <c r="M28" s="142">
        <f t="shared" si="0"/>
        <v>46</v>
      </c>
      <c r="N28" s="149">
        <f>'Ref 3511430'!AA26+'Ref 3511448'!AA26+'Ref 3511464'!AW28+'Ref 3511472'!BS26+'Ref 3511480'!AU26</f>
        <v>46</v>
      </c>
      <c r="O28" s="149">
        <f t="shared" si="1"/>
        <v>0</v>
      </c>
      <c r="P28" s="146">
        <v>229060303</v>
      </c>
      <c r="Q28" s="146">
        <v>201751978</v>
      </c>
      <c r="R28" s="146"/>
      <c r="S28" s="146" t="s">
        <v>6</v>
      </c>
      <c r="T28" s="146"/>
      <c r="U28" s="146" t="s">
        <v>648</v>
      </c>
      <c r="V28" s="146" t="s">
        <v>649</v>
      </c>
      <c r="W28" s="150">
        <v>388802228</v>
      </c>
    </row>
    <row r="29" spans="1:23" x14ac:dyDescent="0.35">
      <c r="A29" s="139" t="s">
        <v>72</v>
      </c>
      <c r="B29" s="140" t="s">
        <v>74</v>
      </c>
      <c r="C29" s="140"/>
      <c r="D29" s="140"/>
      <c r="E29" s="140"/>
      <c r="F29" s="141"/>
      <c r="G29" s="141"/>
      <c r="H29" s="142">
        <f>'Ref 3511430'!$O27</f>
        <v>0</v>
      </c>
      <c r="I29" s="142">
        <f>'Ref 3511448'!$O27</f>
        <v>0</v>
      </c>
      <c r="J29" s="142">
        <f>'Ref 3511464'!$Z29</f>
        <v>0</v>
      </c>
      <c r="K29" s="142">
        <f>'Ref 3511472'!$AK27</f>
        <v>0</v>
      </c>
      <c r="L29" s="142">
        <f>'Ref 3511480'!$Y27</f>
        <v>0</v>
      </c>
      <c r="M29" s="142">
        <f t="shared" si="0"/>
        <v>0</v>
      </c>
      <c r="N29" s="143">
        <f>'Ref 3511430'!AA27+'Ref 3511448'!AA27+'Ref 3511464'!AW29+'Ref 3511472'!BS27+'Ref 3511480'!AU27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 x14ac:dyDescent="0.35">
      <c r="A30" s="145" t="s">
        <v>75</v>
      </c>
      <c r="B30" s="146" t="s">
        <v>76</v>
      </c>
      <c r="C30" s="146"/>
      <c r="D30" s="146"/>
      <c r="E30" s="146"/>
      <c r="F30" s="147"/>
      <c r="G30" s="147"/>
      <c r="H30" s="148">
        <f>'Ref 3511430'!$O28</f>
        <v>0</v>
      </c>
      <c r="I30" s="148">
        <f>'Ref 3511448'!$O28</f>
        <v>0</v>
      </c>
      <c r="J30" s="148">
        <f>'Ref 3511464'!$Z30</f>
        <v>0</v>
      </c>
      <c r="K30" s="148">
        <f>'Ref 3511472'!$AK28</f>
        <v>0</v>
      </c>
      <c r="L30" s="148">
        <f>'Ref 3511480'!$Y28</f>
        <v>0</v>
      </c>
      <c r="M30" s="142">
        <f t="shared" si="0"/>
        <v>0</v>
      </c>
      <c r="N30" s="149">
        <f>'Ref 3511430'!AA28+'Ref 3511448'!AA28+'Ref 3511464'!AW30+'Ref 3511472'!BS28+'Ref 3511480'!AU28</f>
        <v>0</v>
      </c>
      <c r="O30" s="149">
        <f t="shared" si="1"/>
        <v>0</v>
      </c>
      <c r="P30" s="146"/>
      <c r="Q30" s="146"/>
      <c r="R30" s="146"/>
      <c r="S30" s="146"/>
      <c r="T30" s="146"/>
      <c r="U30" s="146"/>
      <c r="V30" s="146"/>
      <c r="W30" s="150"/>
    </row>
    <row r="31" spans="1:23" x14ac:dyDescent="0.35">
      <c r="A31" s="139" t="s">
        <v>77</v>
      </c>
      <c r="B31" s="140" t="s">
        <v>78</v>
      </c>
      <c r="C31" s="140"/>
      <c r="D31" s="140"/>
      <c r="E31" s="140"/>
      <c r="F31" s="141"/>
      <c r="G31" s="141"/>
      <c r="H31" s="142">
        <f>'Ref 3511430'!$O29</f>
        <v>0</v>
      </c>
      <c r="I31" s="142">
        <f>'Ref 3511448'!$O29</f>
        <v>0</v>
      </c>
      <c r="J31" s="142">
        <f>'Ref 3511464'!$Z31</f>
        <v>0</v>
      </c>
      <c r="K31" s="142">
        <f>'Ref 3511472'!$AK29</f>
        <v>0</v>
      </c>
      <c r="L31" s="142">
        <f>'Ref 3511480'!$Y29</f>
        <v>0</v>
      </c>
      <c r="M31" s="142">
        <f t="shared" si="0"/>
        <v>0</v>
      </c>
      <c r="N31" s="143">
        <f>'Ref 3511430'!AA29+'Ref 3511448'!AA29+'Ref 3511464'!AW31+'Ref 3511472'!BS29+'Ref 3511480'!AU29</f>
        <v>0</v>
      </c>
      <c r="O31" s="143">
        <f t="shared" si="1"/>
        <v>0</v>
      </c>
      <c r="P31" s="140"/>
      <c r="Q31" s="140"/>
      <c r="R31" s="140"/>
      <c r="S31" s="140"/>
      <c r="T31" s="140"/>
      <c r="U31" s="140"/>
      <c r="V31" s="140"/>
      <c r="W31" s="144"/>
    </row>
    <row r="32" spans="1:23" x14ac:dyDescent="0.35">
      <c r="A32" s="145" t="s">
        <v>79</v>
      </c>
      <c r="B32" s="146" t="s">
        <v>80</v>
      </c>
      <c r="C32" s="146"/>
      <c r="D32" s="146"/>
      <c r="E32" s="146"/>
      <c r="F32" s="147"/>
      <c r="G32" s="147"/>
      <c r="H32" s="148">
        <f>'Ref 3511430'!$O30</f>
        <v>0</v>
      </c>
      <c r="I32" s="148">
        <f>'Ref 3511448'!$O30</f>
        <v>0</v>
      </c>
      <c r="J32" s="148">
        <f>'Ref 3511464'!$Z32</f>
        <v>0</v>
      </c>
      <c r="K32" s="148">
        <f>'Ref 3511472'!$AK30</f>
        <v>0</v>
      </c>
      <c r="L32" s="148">
        <f>'Ref 3511480'!$Y30</f>
        <v>0</v>
      </c>
      <c r="M32" s="142">
        <f t="shared" si="0"/>
        <v>0</v>
      </c>
      <c r="N32" s="149">
        <f>'Ref 3511430'!AA30+'Ref 3511448'!AA30+'Ref 3511464'!AW32+'Ref 3511472'!BS30+'Ref 3511480'!AU30</f>
        <v>0</v>
      </c>
      <c r="O32" s="149">
        <f t="shared" si="1"/>
        <v>0</v>
      </c>
      <c r="P32" s="146"/>
      <c r="Q32" s="146"/>
      <c r="R32" s="146"/>
      <c r="S32" s="146"/>
      <c r="T32" s="146"/>
      <c r="U32" s="146"/>
      <c r="V32" s="146"/>
      <c r="W32" s="150"/>
    </row>
    <row r="33" spans="1:23" x14ac:dyDescent="0.35">
      <c r="A33" s="139" t="s">
        <v>79</v>
      </c>
      <c r="B33" s="140" t="s">
        <v>81</v>
      </c>
      <c r="C33" s="140"/>
      <c r="D33" s="140"/>
      <c r="E33" s="140"/>
      <c r="F33" s="141"/>
      <c r="G33" s="141"/>
      <c r="H33" s="142">
        <f>'Ref 3511430'!$O31</f>
        <v>0</v>
      </c>
      <c r="I33" s="142">
        <f>'Ref 3511448'!$O31</f>
        <v>0</v>
      </c>
      <c r="J33" s="142">
        <f>'Ref 3511464'!$Z33</f>
        <v>0</v>
      </c>
      <c r="K33" s="142">
        <f>'Ref 3511472'!$AK31</f>
        <v>0</v>
      </c>
      <c r="L33" s="142">
        <f>'Ref 3511480'!$Y31</f>
        <v>0</v>
      </c>
      <c r="M33" s="142">
        <f t="shared" si="0"/>
        <v>0</v>
      </c>
      <c r="N33" s="143">
        <f>'Ref 3511430'!AA31+'Ref 3511448'!AA31+'Ref 3511464'!AW33+'Ref 3511472'!BS31+'Ref 3511480'!AU31</f>
        <v>0</v>
      </c>
      <c r="O33" s="143">
        <f t="shared" si="1"/>
        <v>0</v>
      </c>
      <c r="P33" s="140"/>
      <c r="Q33" s="140"/>
      <c r="R33" s="140"/>
      <c r="S33" s="140"/>
      <c r="T33" s="140"/>
      <c r="U33" s="140"/>
      <c r="V33" s="140"/>
      <c r="W33" s="144"/>
    </row>
    <row r="34" spans="1:23" x14ac:dyDescent="0.35">
      <c r="A34" s="145" t="s">
        <v>79</v>
      </c>
      <c r="B34" s="146" t="s">
        <v>82</v>
      </c>
      <c r="C34" s="146"/>
      <c r="D34" s="146"/>
      <c r="E34" s="146"/>
      <c r="F34" s="147"/>
      <c r="G34" s="147"/>
      <c r="H34" s="148">
        <f>'Ref 3511430'!$O32</f>
        <v>0</v>
      </c>
      <c r="I34" s="148">
        <f>'Ref 3511448'!$O32</f>
        <v>0</v>
      </c>
      <c r="J34" s="148">
        <f>'Ref 3511464'!$Z34</f>
        <v>0</v>
      </c>
      <c r="K34" s="148">
        <f>'Ref 3511472'!$AK32</f>
        <v>0</v>
      </c>
      <c r="L34" s="148">
        <f>'Ref 3511480'!$Y32</f>
        <v>0</v>
      </c>
      <c r="M34" s="142">
        <f t="shared" si="0"/>
        <v>0</v>
      </c>
      <c r="N34" s="149">
        <f>'Ref 3511430'!AA32+'Ref 3511448'!AA32+'Ref 3511464'!AW34+'Ref 3511472'!BS32+'Ref 3511480'!AU32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 x14ac:dyDescent="0.35">
      <c r="A35" s="139" t="s">
        <v>79</v>
      </c>
      <c r="B35" s="140" t="s">
        <v>82</v>
      </c>
      <c r="C35" s="140"/>
      <c r="D35" s="140"/>
      <c r="E35" s="140"/>
      <c r="F35" s="141"/>
      <c r="G35" s="141"/>
      <c r="H35" s="142">
        <f>'Ref 3511430'!$O33</f>
        <v>0</v>
      </c>
      <c r="I35" s="142">
        <f>'Ref 3511448'!$O33</f>
        <v>0</v>
      </c>
      <c r="J35" s="142">
        <f>'Ref 3511464'!$Z35</f>
        <v>0</v>
      </c>
      <c r="K35" s="142">
        <f>'Ref 3511472'!$AK33</f>
        <v>0</v>
      </c>
      <c r="L35" s="142">
        <f>'Ref 3511480'!$Y33</f>
        <v>0</v>
      </c>
      <c r="M35" s="142">
        <f t="shared" si="0"/>
        <v>0</v>
      </c>
      <c r="N35" s="143">
        <f>'Ref 3511430'!AA33+'Ref 3511448'!AA33+'Ref 3511464'!AW35+'Ref 3511472'!BS33+'Ref 3511480'!AU33</f>
        <v>0</v>
      </c>
      <c r="O35" s="143">
        <f t="shared" si="1"/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 x14ac:dyDescent="0.35">
      <c r="A36" s="145" t="s">
        <v>83</v>
      </c>
      <c r="B36" s="146" t="s">
        <v>60</v>
      </c>
      <c r="C36" s="146"/>
      <c r="D36" s="146"/>
      <c r="E36" s="146"/>
      <c r="F36" s="147"/>
      <c r="G36" s="147"/>
      <c r="H36" s="148">
        <f>'Ref 3511430'!$O34</f>
        <v>0</v>
      </c>
      <c r="I36" s="148">
        <f>'Ref 3511448'!$O34</f>
        <v>0</v>
      </c>
      <c r="J36" s="148">
        <f>'Ref 3511464'!$Z36</f>
        <v>0</v>
      </c>
      <c r="K36" s="148">
        <f>'Ref 3511472'!$AK34</f>
        <v>0</v>
      </c>
      <c r="L36" s="148">
        <f>'Ref 3511480'!$Y34</f>
        <v>0</v>
      </c>
      <c r="M36" s="142">
        <f t="shared" si="0"/>
        <v>0</v>
      </c>
      <c r="N36" s="149">
        <f>'Ref 3511430'!AA34+'Ref 3511448'!AA34+'Ref 3511464'!AW36+'Ref 3511472'!BS34+'Ref 3511480'!AU34</f>
        <v>0</v>
      </c>
      <c r="O36" s="149">
        <f t="shared" si="1"/>
        <v>0</v>
      </c>
      <c r="P36" s="146"/>
      <c r="Q36" s="146"/>
      <c r="R36" s="146"/>
      <c r="S36" s="146"/>
      <c r="T36" s="146"/>
      <c r="U36" s="146"/>
      <c r="V36" s="146"/>
      <c r="W36" s="150"/>
    </row>
    <row r="37" spans="1:23" x14ac:dyDescent="0.35">
      <c r="A37" s="139" t="s">
        <v>84</v>
      </c>
      <c r="B37" s="140" t="s">
        <v>85</v>
      </c>
      <c r="C37" s="140"/>
      <c r="D37" s="140"/>
      <c r="E37" s="140"/>
      <c r="F37" s="141"/>
      <c r="G37" s="141"/>
      <c r="H37" s="142">
        <f>'Ref 3511430'!$O35</f>
        <v>0</v>
      </c>
      <c r="I37" s="142">
        <f>'Ref 3511448'!$O35</f>
        <v>0</v>
      </c>
      <c r="J37" s="142">
        <f>'Ref 3511464'!$Z37</f>
        <v>0</v>
      </c>
      <c r="K37" s="142">
        <f>'Ref 3511472'!$AK35</f>
        <v>0</v>
      </c>
      <c r="L37" s="142">
        <f>'Ref 3511480'!$Y35</f>
        <v>0</v>
      </c>
      <c r="M37" s="142">
        <f t="shared" si="0"/>
        <v>0</v>
      </c>
      <c r="N37" s="143">
        <f>'Ref 3511430'!AA35+'Ref 3511448'!AA35+'Ref 3511464'!AW37+'Ref 3511472'!BS35+'Ref 3511480'!AU35</f>
        <v>0</v>
      </c>
      <c r="O37" s="143">
        <f t="shared" si="1"/>
        <v>0</v>
      </c>
      <c r="P37" s="140"/>
      <c r="Q37" s="140"/>
      <c r="R37" s="140"/>
      <c r="S37" s="140"/>
      <c r="T37" s="140"/>
      <c r="U37" s="140"/>
      <c r="V37" s="140"/>
      <c r="W37" s="144"/>
    </row>
    <row r="38" spans="1:23" x14ac:dyDescent="0.35">
      <c r="A38" s="145" t="s">
        <v>84</v>
      </c>
      <c r="B38" s="146" t="s">
        <v>86</v>
      </c>
      <c r="C38" s="146"/>
      <c r="D38" s="146"/>
      <c r="E38" s="146"/>
      <c r="F38" s="147"/>
      <c r="G38" s="147"/>
      <c r="H38" s="148">
        <f>'Ref 3511430'!$O36</f>
        <v>0</v>
      </c>
      <c r="I38" s="148">
        <f>'Ref 3511448'!$O36</f>
        <v>0</v>
      </c>
      <c r="J38" s="148">
        <f>'Ref 3511464'!$Z38</f>
        <v>0</v>
      </c>
      <c r="K38" s="148">
        <f>'Ref 3511472'!$AK36</f>
        <v>0</v>
      </c>
      <c r="L38" s="148">
        <f>'Ref 3511480'!$Y36</f>
        <v>0</v>
      </c>
      <c r="M38" s="142">
        <f t="shared" si="0"/>
        <v>0</v>
      </c>
      <c r="N38" s="149">
        <f>'Ref 3511430'!AA36+'Ref 3511448'!AA36+'Ref 3511464'!AW38+'Ref 3511472'!BS36+'Ref 3511480'!AU36</f>
        <v>0</v>
      </c>
      <c r="O38" s="149">
        <f t="shared" si="1"/>
        <v>0</v>
      </c>
      <c r="P38" s="146"/>
      <c r="Q38" s="146"/>
      <c r="R38" s="146"/>
      <c r="S38" s="146"/>
      <c r="T38" s="146"/>
      <c r="U38" s="146"/>
      <c r="V38" s="146"/>
      <c r="W38" s="150"/>
    </row>
    <row r="39" spans="1:23" ht="43.5" x14ac:dyDescent="0.35">
      <c r="A39" s="139" t="s">
        <v>84</v>
      </c>
      <c r="B39" s="140" t="s">
        <v>87</v>
      </c>
      <c r="C39" s="140"/>
      <c r="D39" s="140"/>
      <c r="E39" s="140"/>
      <c r="F39" s="141"/>
      <c r="G39" s="141">
        <v>43768</v>
      </c>
      <c r="H39" s="142">
        <f>'Ref 3511430'!$O37</f>
        <v>0</v>
      </c>
      <c r="I39" s="142">
        <v>25</v>
      </c>
      <c r="J39" s="142">
        <v>45</v>
      </c>
      <c r="K39" s="142">
        <f>'Ref 3511472'!$AK37</f>
        <v>0</v>
      </c>
      <c r="L39" s="142">
        <f>'Ref 3511480'!$Y37</f>
        <v>0</v>
      </c>
      <c r="M39" s="142">
        <f t="shared" si="0"/>
        <v>70</v>
      </c>
      <c r="N39" s="143">
        <f>'Ref 3511430'!AA37+'Ref 3511448'!AA37+'Ref 3511464'!AW39+'Ref 3511472'!BS37+'Ref 3511480'!AU37</f>
        <v>70</v>
      </c>
      <c r="O39" s="143">
        <f t="shared" si="1"/>
        <v>0</v>
      </c>
      <c r="P39" s="140">
        <v>229062370</v>
      </c>
      <c r="Q39" s="140">
        <v>201743413</v>
      </c>
      <c r="R39" s="140"/>
      <c r="S39" s="140" t="s">
        <v>6</v>
      </c>
      <c r="T39" s="158" t="s">
        <v>673</v>
      </c>
      <c r="U39" s="157" t="s">
        <v>529</v>
      </c>
      <c r="V39" s="157" t="s">
        <v>530</v>
      </c>
      <c r="W39" s="144"/>
    </row>
    <row r="40" spans="1:23" x14ac:dyDescent="0.35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0"/>
        <v>0</v>
      </c>
      <c r="N40" s="149">
        <f>'Ref 3511430'!AA38+'Ref 3511448'!AA38+'Ref 3511464'!AW40+'Ref 3511472'!BS38+'Ref 3511480'!AU38</f>
        <v>0</v>
      </c>
      <c r="O40" s="149">
        <f t="shared" si="1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 x14ac:dyDescent="0.35">
      <c r="A41" s="139" t="s">
        <v>89</v>
      </c>
      <c r="B41" s="140" t="s">
        <v>90</v>
      </c>
      <c r="C41" s="140"/>
      <c r="D41" s="140"/>
      <c r="E41" s="140"/>
      <c r="F41" s="141"/>
      <c r="G41" s="141">
        <v>43768</v>
      </c>
      <c r="H41" s="142">
        <f>'Ref 3511430'!$O39</f>
        <v>0</v>
      </c>
      <c r="I41" s="142">
        <v>5</v>
      </c>
      <c r="J41" s="142">
        <f>'Ref 3511464'!$Z41</f>
        <v>0</v>
      </c>
      <c r="K41" s="142">
        <v>25</v>
      </c>
      <c r="L41" s="142">
        <v>55</v>
      </c>
      <c r="M41" s="142">
        <f t="shared" si="0"/>
        <v>85</v>
      </c>
      <c r="N41" s="143">
        <f>'Ref 3511430'!AA39+'Ref 3511448'!AA39+'Ref 3511464'!AW41+'Ref 3511472'!BS39+'Ref 3511480'!AU39</f>
        <v>85</v>
      </c>
      <c r="O41" s="143">
        <f t="shared" si="1"/>
        <v>0</v>
      </c>
      <c r="P41" s="140">
        <v>229057931</v>
      </c>
      <c r="Q41" s="140">
        <v>201746434</v>
      </c>
      <c r="R41" s="140"/>
      <c r="S41" s="140" t="s">
        <v>6</v>
      </c>
      <c r="T41" s="140" t="s">
        <v>533</v>
      </c>
      <c r="U41" s="140"/>
      <c r="V41" s="140" t="s">
        <v>537</v>
      </c>
      <c r="W41" s="144">
        <v>892222223</v>
      </c>
    </row>
    <row r="42" spans="1:23" x14ac:dyDescent="0.35">
      <c r="A42" s="145" t="s">
        <v>91</v>
      </c>
      <c r="B42" s="146" t="s">
        <v>60</v>
      </c>
      <c r="C42" s="146"/>
      <c r="D42" s="146"/>
      <c r="E42" s="146"/>
      <c r="F42" s="147"/>
      <c r="G42" s="147">
        <v>43774</v>
      </c>
      <c r="H42" s="148">
        <v>15</v>
      </c>
      <c r="I42" s="148">
        <f>'Ref 3511448'!$O40</f>
        <v>0</v>
      </c>
      <c r="J42" s="148">
        <f>'Ref 3511464'!$Z42</f>
        <v>0</v>
      </c>
      <c r="K42" s="148">
        <f>'Ref 3511472'!$AK40</f>
        <v>0</v>
      </c>
      <c r="L42" s="148">
        <f>'Ref 3511480'!$Y40</f>
        <v>0</v>
      </c>
      <c r="M42" s="142">
        <f t="shared" si="0"/>
        <v>15</v>
      </c>
      <c r="N42" s="149">
        <v>15</v>
      </c>
      <c r="O42" s="149">
        <f t="shared" si="1"/>
        <v>0</v>
      </c>
      <c r="P42" s="146">
        <v>229057786</v>
      </c>
      <c r="Q42" s="146">
        <v>201744942</v>
      </c>
      <c r="R42" s="146"/>
      <c r="S42" s="146" t="s">
        <v>6</v>
      </c>
      <c r="T42" s="146"/>
      <c r="U42" s="146" t="s">
        <v>569</v>
      </c>
      <c r="V42" s="146" t="s">
        <v>570</v>
      </c>
      <c r="W42" s="150">
        <v>556117054</v>
      </c>
    </row>
    <row r="43" spans="1:23" x14ac:dyDescent="0.35">
      <c r="A43" s="139" t="s">
        <v>92</v>
      </c>
      <c r="B43" s="140" t="s">
        <v>93</v>
      </c>
      <c r="C43" s="140"/>
      <c r="D43" s="140"/>
      <c r="E43" s="140"/>
      <c r="F43" s="141"/>
      <c r="G43" s="141"/>
      <c r="H43" s="142">
        <f>'Ref 3511430'!$O41</f>
        <v>0</v>
      </c>
      <c r="I43" s="142">
        <f>'Ref 3511448'!$O41</f>
        <v>0</v>
      </c>
      <c r="J43" s="142">
        <f>'Ref 3511464'!$Z43</f>
        <v>0</v>
      </c>
      <c r="K43" s="142">
        <f>'Ref 3511472'!$AK41</f>
        <v>0</v>
      </c>
      <c r="L43" s="142">
        <f>'Ref 3511480'!$Y41</f>
        <v>0</v>
      </c>
      <c r="M43" s="142">
        <f t="shared" si="0"/>
        <v>0</v>
      </c>
      <c r="N43" s="143">
        <f>'Ref 3511430'!AA41+'Ref 3511448'!AA41+'Ref 3511464'!AW43+'Ref 3511472'!BS41+'Ref 3511480'!AU41</f>
        <v>0</v>
      </c>
      <c r="O43" s="143">
        <f t="shared" si="1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 x14ac:dyDescent="0.35">
      <c r="A44" s="145" t="s">
        <v>94</v>
      </c>
      <c r="B44" s="146" t="s">
        <v>95</v>
      </c>
      <c r="C44" s="146"/>
      <c r="D44" s="146"/>
      <c r="E44" s="146"/>
      <c r="F44" s="147"/>
      <c r="G44" s="147"/>
      <c r="H44" s="148">
        <f>'Ref 3511430'!$O42</f>
        <v>0</v>
      </c>
      <c r="I44" s="148">
        <f>'Ref 3511448'!$O42</f>
        <v>0</v>
      </c>
      <c r="J44" s="148">
        <f>'Ref 3511464'!$Z44</f>
        <v>0</v>
      </c>
      <c r="K44" s="148">
        <f>'Ref 3511472'!$AK42</f>
        <v>0</v>
      </c>
      <c r="L44" s="148">
        <f>'Ref 3511480'!$Y42</f>
        <v>0</v>
      </c>
      <c r="M44" s="142">
        <f t="shared" si="0"/>
        <v>0</v>
      </c>
      <c r="N44" s="149">
        <f>'Ref 3511430'!AA42+'Ref 3511448'!AA42+'Ref 3511464'!AW44+'Ref 3511472'!BS42+'Ref 3511480'!AU42</f>
        <v>0</v>
      </c>
      <c r="O44" s="149">
        <f t="shared" si="1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 ht="29" x14ac:dyDescent="0.35">
      <c r="A45" s="139" t="s">
        <v>96</v>
      </c>
      <c r="B45" s="140" t="s">
        <v>97</v>
      </c>
      <c r="C45" s="140"/>
      <c r="D45" s="140"/>
      <c r="E45" s="140"/>
      <c r="F45" s="141"/>
      <c r="G45" s="141">
        <v>43803</v>
      </c>
      <c r="H45" s="142">
        <f>'Ref 3511430'!$O43</f>
        <v>0</v>
      </c>
      <c r="I45" s="142">
        <f>'Ref 3511448'!$O43</f>
        <v>0</v>
      </c>
      <c r="J45" s="142">
        <v>31</v>
      </c>
      <c r="K45" s="142">
        <f>'Ref 3511472'!$AK43</f>
        <v>0</v>
      </c>
      <c r="L45" s="142">
        <f>'Ref 3511480'!$Y43</f>
        <v>0</v>
      </c>
      <c r="M45" s="142">
        <f t="shared" si="0"/>
        <v>31</v>
      </c>
      <c r="N45" s="143">
        <f>'Ref 3511430'!AA43+'Ref 3511448'!AA43+'Ref 3511464'!AW45+'Ref 3511472'!BS43+'Ref 3511480'!AU43</f>
        <v>31</v>
      </c>
      <c r="O45" s="143">
        <f t="shared" si="1"/>
        <v>0</v>
      </c>
      <c r="P45" s="140">
        <v>229060917</v>
      </c>
      <c r="Q45" s="140">
        <v>201755899</v>
      </c>
      <c r="R45" s="140"/>
      <c r="S45" s="140" t="s">
        <v>6</v>
      </c>
      <c r="T45" s="160" t="s">
        <v>684</v>
      </c>
      <c r="U45" s="140"/>
      <c r="V45" s="140" t="s">
        <v>652</v>
      </c>
      <c r="W45" s="144">
        <v>434877615</v>
      </c>
    </row>
    <row r="46" spans="1:23" x14ac:dyDescent="0.35">
      <c r="A46" s="145" t="s">
        <v>98</v>
      </c>
      <c r="B46" s="146" t="s">
        <v>99</v>
      </c>
      <c r="C46" s="146"/>
      <c r="D46" s="146"/>
      <c r="E46" s="146"/>
      <c r="F46" s="147"/>
      <c r="G46" s="147"/>
      <c r="H46" s="148">
        <f>'Ref 3511430'!$O44</f>
        <v>0</v>
      </c>
      <c r="I46" s="148">
        <f>'Ref 3511448'!$O44</f>
        <v>0</v>
      </c>
      <c r="J46" s="148">
        <f>'Ref 3511464'!$Z46</f>
        <v>0</v>
      </c>
      <c r="K46" s="148">
        <f>'Ref 3511472'!$AK44</f>
        <v>0</v>
      </c>
      <c r="L46" s="148">
        <f>'Ref 3511480'!$Y44</f>
        <v>0</v>
      </c>
      <c r="M46" s="142">
        <f t="shared" si="0"/>
        <v>0</v>
      </c>
      <c r="N46" s="149">
        <f>'Ref 3511430'!AA44+'Ref 3511448'!AA44+'Ref 3511464'!AW46+'Ref 3511472'!BS44+'Ref 3511480'!AU44</f>
        <v>0</v>
      </c>
      <c r="O46" s="149">
        <f t="shared" si="1"/>
        <v>0</v>
      </c>
      <c r="P46" s="146"/>
      <c r="Q46" s="146"/>
      <c r="R46" s="146"/>
      <c r="S46" s="146"/>
      <c r="T46" s="146"/>
      <c r="U46" s="146"/>
      <c r="V46" s="146"/>
      <c r="W46" s="150"/>
    </row>
    <row r="47" spans="1:23" x14ac:dyDescent="0.35">
      <c r="A47" s="139" t="s">
        <v>98</v>
      </c>
      <c r="B47" s="140" t="s">
        <v>100</v>
      </c>
      <c r="C47" s="140"/>
      <c r="D47" s="140"/>
      <c r="E47" s="140"/>
      <c r="F47" s="141"/>
      <c r="G47" s="141"/>
      <c r="H47" s="142">
        <f>'Ref 3511430'!$O45</f>
        <v>0</v>
      </c>
      <c r="I47" s="142">
        <f>'Ref 3511448'!$O45</f>
        <v>0</v>
      </c>
      <c r="J47" s="142">
        <f>'Ref 3511464'!$Z47</f>
        <v>0</v>
      </c>
      <c r="K47" s="142">
        <f>'Ref 3511472'!$AK45</f>
        <v>0</v>
      </c>
      <c r="L47" s="142">
        <f>'Ref 3511480'!$Y45</f>
        <v>0</v>
      </c>
      <c r="M47" s="142">
        <f t="shared" si="0"/>
        <v>0</v>
      </c>
      <c r="N47" s="143">
        <f>'Ref 3511430'!AA45+'Ref 3511448'!AA45+'Ref 3511464'!AW47+'Ref 3511472'!BS45+'Ref 3511480'!AU45</f>
        <v>0</v>
      </c>
      <c r="O47" s="143">
        <f t="shared" si="1"/>
        <v>0</v>
      </c>
      <c r="P47" s="140"/>
      <c r="Q47" s="140"/>
      <c r="R47" s="140"/>
      <c r="S47" s="140"/>
      <c r="T47" s="140"/>
      <c r="U47" s="140"/>
      <c r="V47" s="140"/>
      <c r="W47" s="144"/>
    </row>
    <row r="48" spans="1:23" x14ac:dyDescent="0.35">
      <c r="A48" s="145" t="s">
        <v>101</v>
      </c>
      <c r="B48" s="146" t="s">
        <v>62</v>
      </c>
      <c r="C48" s="146"/>
      <c r="D48" s="146"/>
      <c r="E48" s="146"/>
      <c r="F48" s="147"/>
      <c r="G48" s="147">
        <v>43797</v>
      </c>
      <c r="H48" s="148">
        <f>'Ref 3511430'!$O46</f>
        <v>0</v>
      </c>
      <c r="I48" s="148">
        <f>'Ref 3511448'!$O46</f>
        <v>0</v>
      </c>
      <c r="J48" s="148">
        <v>5</v>
      </c>
      <c r="K48" s="148">
        <v>10</v>
      </c>
      <c r="L48" s="148">
        <f>'Ref 3511480'!$Y46</f>
        <v>0</v>
      </c>
      <c r="M48" s="142">
        <f t="shared" si="0"/>
        <v>15</v>
      </c>
      <c r="N48" s="149">
        <f>'Ref 3511430'!AA46+'Ref 3511448'!AA46+'Ref 3511464'!AW48+'Ref 3511472'!BS46+'Ref 3511480'!AU46</f>
        <v>15</v>
      </c>
      <c r="O48" s="149">
        <f t="shared" si="1"/>
        <v>0</v>
      </c>
      <c r="P48" s="146">
        <v>229059920</v>
      </c>
      <c r="Q48" s="146">
        <v>201752033</v>
      </c>
      <c r="R48" s="146"/>
      <c r="S48" s="146" t="s">
        <v>6</v>
      </c>
      <c r="T48" s="146"/>
      <c r="U48" s="146" t="s">
        <v>644</v>
      </c>
      <c r="V48" s="146" t="s">
        <v>645</v>
      </c>
      <c r="W48" s="150">
        <v>385971550</v>
      </c>
    </row>
    <row r="49" spans="1:23" x14ac:dyDescent="0.35">
      <c r="A49" s="139" t="s">
        <v>102</v>
      </c>
      <c r="B49" s="140" t="s">
        <v>103</v>
      </c>
      <c r="C49" s="140"/>
      <c r="D49" s="140"/>
      <c r="E49" s="140"/>
      <c r="F49" s="141"/>
      <c r="G49" s="141">
        <v>43808</v>
      </c>
      <c r="H49" s="142">
        <f>'Ref 3511430'!$O47</f>
        <v>0</v>
      </c>
      <c r="I49" s="142">
        <f>'Ref 3511448'!$O47</f>
        <v>0</v>
      </c>
      <c r="J49" s="142">
        <f>'Ref 3511464'!$Z49</f>
        <v>0</v>
      </c>
      <c r="K49" s="142">
        <v>35</v>
      </c>
      <c r="L49" s="142">
        <f>'Ref 3511480'!$Y47</f>
        <v>0</v>
      </c>
      <c r="M49" s="142">
        <f t="shared" si="0"/>
        <v>35</v>
      </c>
      <c r="N49" s="143">
        <f>'Ref 3511430'!AA47+'Ref 3511448'!AA47+'Ref 3511464'!AW49+'Ref 3511472'!BS47+'Ref 3511480'!AU47</f>
        <v>35</v>
      </c>
      <c r="O49" s="143">
        <f t="shared" si="1"/>
        <v>0</v>
      </c>
      <c r="P49" s="140">
        <v>229061678</v>
      </c>
      <c r="Q49" s="140">
        <v>201758884</v>
      </c>
      <c r="R49" s="140"/>
      <c r="S49" s="140" t="s">
        <v>6</v>
      </c>
      <c r="T49" s="140"/>
      <c r="U49" s="140"/>
      <c r="V49" s="140"/>
      <c r="W49" s="144"/>
    </row>
    <row r="50" spans="1:23" x14ac:dyDescent="0.35">
      <c r="A50" s="145" t="s">
        <v>102</v>
      </c>
      <c r="B50" s="146" t="s">
        <v>104</v>
      </c>
      <c r="C50" s="146"/>
      <c r="D50" s="146"/>
      <c r="E50" s="146"/>
      <c r="F50" s="147"/>
      <c r="G50" s="147"/>
      <c r="H50" s="148">
        <f>'Ref 3511430'!$O48</f>
        <v>0</v>
      </c>
      <c r="I50" s="148">
        <f>'Ref 3511448'!$O48</f>
        <v>0</v>
      </c>
      <c r="J50" s="148">
        <f>'Ref 3511464'!$Z50</f>
        <v>0</v>
      </c>
      <c r="K50" s="148">
        <f>'Ref 3511472'!$AK48</f>
        <v>0</v>
      </c>
      <c r="L50" s="148">
        <f>'Ref 3511480'!$Y48</f>
        <v>0</v>
      </c>
      <c r="M50" s="142">
        <f t="shared" si="0"/>
        <v>0</v>
      </c>
      <c r="N50" s="149">
        <f>'Ref 3511430'!AA48+'Ref 3511448'!AA48+'Ref 3511464'!AW50+'Ref 3511472'!BS48+'Ref 3511480'!AU48</f>
        <v>0</v>
      </c>
      <c r="O50" s="149">
        <f t="shared" si="1"/>
        <v>0</v>
      </c>
      <c r="P50" s="146"/>
      <c r="Q50" s="146"/>
      <c r="R50" s="146"/>
      <c r="S50" s="146"/>
      <c r="T50" s="146"/>
      <c r="U50" s="146"/>
      <c r="V50" s="146"/>
      <c r="W50" s="150"/>
    </row>
    <row r="51" spans="1:23" x14ac:dyDescent="0.35">
      <c r="A51" s="139" t="s">
        <v>105</v>
      </c>
      <c r="B51" s="140" t="s">
        <v>106</v>
      </c>
      <c r="C51" s="140"/>
      <c r="D51" s="140"/>
      <c r="E51" s="140"/>
      <c r="F51" s="141"/>
      <c r="G51" s="141"/>
      <c r="H51" s="142">
        <f>'Ref 3511430'!$O49</f>
        <v>0</v>
      </c>
      <c r="I51" s="142">
        <f>'Ref 3511448'!$O49</f>
        <v>0</v>
      </c>
      <c r="J51" s="142">
        <f>'Ref 3511464'!$Z51</f>
        <v>0</v>
      </c>
      <c r="K51" s="142">
        <f>'Ref 3511472'!$AK49</f>
        <v>0</v>
      </c>
      <c r="L51" s="142">
        <f>'Ref 3511480'!$Y49</f>
        <v>0</v>
      </c>
      <c r="M51" s="142">
        <f t="shared" si="0"/>
        <v>0</v>
      </c>
      <c r="N51" s="143">
        <f>'Ref 3511430'!AA49+'Ref 3511448'!AA49+'Ref 3511464'!AW51+'Ref 3511472'!BS49+'Ref 3511480'!AU49</f>
        <v>0</v>
      </c>
      <c r="O51" s="143">
        <f t="shared" si="1"/>
        <v>0</v>
      </c>
      <c r="P51" s="140"/>
      <c r="Q51" s="140"/>
      <c r="R51" s="140"/>
      <c r="S51" s="140"/>
      <c r="T51" s="140"/>
      <c r="U51" s="140"/>
      <c r="V51" s="140"/>
      <c r="W51" s="144"/>
    </row>
    <row r="52" spans="1:23" x14ac:dyDescent="0.35">
      <c r="A52" s="145" t="s">
        <v>105</v>
      </c>
      <c r="B52" s="146" t="s">
        <v>106</v>
      </c>
      <c r="C52" s="146"/>
      <c r="D52" s="146"/>
      <c r="E52" s="146"/>
      <c r="F52" s="147"/>
      <c r="G52" s="147"/>
      <c r="H52" s="148">
        <f>'Ref 3511430'!$O50</f>
        <v>0</v>
      </c>
      <c r="I52" s="148">
        <f>'Ref 3511448'!$O50</f>
        <v>0</v>
      </c>
      <c r="J52" s="148">
        <f>'Ref 3511464'!$Z52</f>
        <v>0</v>
      </c>
      <c r="K52" s="148">
        <f>'Ref 3511472'!$AK50</f>
        <v>0</v>
      </c>
      <c r="L52" s="148">
        <f>'Ref 3511480'!$Y50</f>
        <v>0</v>
      </c>
      <c r="M52" s="142">
        <f t="shared" si="0"/>
        <v>0</v>
      </c>
      <c r="N52" s="149">
        <f>'Ref 3511430'!AA50+'Ref 3511448'!AA50+'Ref 3511464'!AW52+'Ref 3511472'!BS50+'Ref 3511480'!AU50</f>
        <v>0</v>
      </c>
      <c r="O52" s="149">
        <f t="shared" si="1"/>
        <v>0</v>
      </c>
      <c r="P52" s="146"/>
      <c r="Q52" s="146"/>
      <c r="R52" s="146"/>
      <c r="S52" s="146"/>
      <c r="T52" s="146"/>
      <c r="U52" s="146"/>
      <c r="V52" s="146"/>
      <c r="W52" s="150"/>
    </row>
    <row r="53" spans="1:23" x14ac:dyDescent="0.35">
      <c r="A53" s="139" t="s">
        <v>107</v>
      </c>
      <c r="B53" s="140" t="s">
        <v>108</v>
      </c>
      <c r="C53" s="140"/>
      <c r="D53" s="140"/>
      <c r="E53" s="140"/>
      <c r="F53" s="141"/>
      <c r="G53" s="141"/>
      <c r="H53" s="142">
        <f>'Ref 3511430'!$O51</f>
        <v>0</v>
      </c>
      <c r="I53" s="142">
        <f>'Ref 3511448'!$O51</f>
        <v>0</v>
      </c>
      <c r="J53" s="142">
        <f>'Ref 3511464'!$Z53</f>
        <v>0</v>
      </c>
      <c r="K53" s="142">
        <f>'Ref 3511472'!$AK51</f>
        <v>0</v>
      </c>
      <c r="L53" s="142">
        <f>'Ref 3511480'!$Y51</f>
        <v>0</v>
      </c>
      <c r="M53" s="142">
        <f t="shared" si="0"/>
        <v>0</v>
      </c>
      <c r="N53" s="143">
        <f>'Ref 3511430'!AA51+'Ref 3511448'!AA51+'Ref 3511464'!AW53+'Ref 3511472'!BS51+'Ref 3511480'!AU51</f>
        <v>0</v>
      </c>
      <c r="O53" s="143">
        <f t="shared" si="1"/>
        <v>0</v>
      </c>
      <c r="P53" s="140"/>
      <c r="Q53" s="140"/>
      <c r="R53" s="140"/>
      <c r="S53" s="140"/>
      <c r="T53" s="140"/>
      <c r="U53" s="140"/>
      <c r="V53" s="140"/>
      <c r="W53" s="144"/>
    </row>
    <row r="54" spans="1:23" x14ac:dyDescent="0.35">
      <c r="A54" s="145" t="s">
        <v>109</v>
      </c>
      <c r="B54" s="146" t="s">
        <v>110</v>
      </c>
      <c r="C54" s="146"/>
      <c r="D54" s="146"/>
      <c r="E54" s="146"/>
      <c r="F54" s="147"/>
      <c r="G54" s="147"/>
      <c r="H54" s="148">
        <f>'Ref 3511430'!$O52</f>
        <v>0</v>
      </c>
      <c r="I54" s="148">
        <f>'Ref 3511448'!$O52</f>
        <v>0</v>
      </c>
      <c r="J54" s="148">
        <f>'Ref 3511464'!$Z54</f>
        <v>0</v>
      </c>
      <c r="K54" s="148">
        <f>'Ref 3511472'!$AK52</f>
        <v>0</v>
      </c>
      <c r="L54" s="148">
        <f>'Ref 3511480'!$Y52</f>
        <v>0</v>
      </c>
      <c r="M54" s="142">
        <f t="shared" si="0"/>
        <v>0</v>
      </c>
      <c r="N54" s="149">
        <f>'Ref 3511430'!AA52+'Ref 3511448'!AA52+'Ref 3511464'!AW54+'Ref 3511472'!BS52+'Ref 3511480'!AU52</f>
        <v>0</v>
      </c>
      <c r="O54" s="149">
        <f t="shared" si="1"/>
        <v>0</v>
      </c>
      <c r="P54" s="146"/>
      <c r="Q54" s="146"/>
      <c r="R54" s="146"/>
      <c r="S54" s="146"/>
      <c r="T54" s="146"/>
      <c r="U54" s="146"/>
      <c r="V54" s="146"/>
      <c r="W54" s="150"/>
    </row>
    <row r="55" spans="1:23" x14ac:dyDescent="0.35">
      <c r="A55" s="139" t="s">
        <v>111</v>
      </c>
      <c r="B55" s="140" t="s">
        <v>112</v>
      </c>
      <c r="C55" s="140"/>
      <c r="D55" s="140"/>
      <c r="E55" s="140"/>
      <c r="F55" s="141"/>
      <c r="G55" s="141"/>
      <c r="H55" s="142">
        <f>'Ref 3511430'!$O53</f>
        <v>0</v>
      </c>
      <c r="I55" s="142">
        <f>'Ref 3511448'!$O53</f>
        <v>0</v>
      </c>
      <c r="J55" s="142">
        <f>'Ref 3511464'!$Z55</f>
        <v>0</v>
      </c>
      <c r="K55" s="142">
        <f>'Ref 3511472'!$AK53</f>
        <v>0</v>
      </c>
      <c r="L55" s="142">
        <f>'Ref 3511480'!$Y53</f>
        <v>0</v>
      </c>
      <c r="M55" s="142">
        <f t="shared" si="0"/>
        <v>0</v>
      </c>
      <c r="N55" s="143">
        <f>'Ref 3511430'!AA53+'Ref 3511448'!AA53+'Ref 3511464'!AW55+'Ref 3511472'!BS53+'Ref 3511480'!AU53</f>
        <v>0</v>
      </c>
      <c r="O55" s="143">
        <f t="shared" si="1"/>
        <v>0</v>
      </c>
      <c r="P55" s="140"/>
      <c r="Q55" s="140"/>
      <c r="R55" s="140"/>
      <c r="S55" s="140"/>
      <c r="T55" s="140"/>
      <c r="U55" s="140"/>
      <c r="V55" s="140"/>
      <c r="W55" s="144"/>
    </row>
    <row r="56" spans="1:23" x14ac:dyDescent="0.35">
      <c r="A56" s="145" t="s">
        <v>113</v>
      </c>
      <c r="B56" s="146" t="s">
        <v>51</v>
      </c>
      <c r="C56" s="146"/>
      <c r="D56" s="146"/>
      <c r="E56" s="146"/>
      <c r="F56" s="147"/>
      <c r="G56" s="147"/>
      <c r="H56" s="148">
        <f>'Ref 3511430'!$O54</f>
        <v>0</v>
      </c>
      <c r="I56" s="148">
        <f>'Ref 3511448'!$O54</f>
        <v>0</v>
      </c>
      <c r="J56" s="148">
        <f>'Ref 3511464'!$Z56</f>
        <v>0</v>
      </c>
      <c r="K56" s="148">
        <f>'Ref 3511472'!$AK54</f>
        <v>0</v>
      </c>
      <c r="L56" s="148">
        <f>'Ref 3511480'!$Y54</f>
        <v>0</v>
      </c>
      <c r="M56" s="142">
        <f t="shared" si="0"/>
        <v>0</v>
      </c>
      <c r="N56" s="149">
        <f>'Ref 3511430'!AA54+'Ref 3511448'!AA54+'Ref 3511464'!AW56+'Ref 3511472'!BS54+'Ref 3511480'!AU54</f>
        <v>0</v>
      </c>
      <c r="O56" s="149">
        <f t="shared" si="1"/>
        <v>0</v>
      </c>
      <c r="P56" s="146"/>
      <c r="Q56" s="146"/>
      <c r="R56" s="146"/>
      <c r="S56" s="146"/>
      <c r="T56" s="146"/>
      <c r="U56" s="146"/>
      <c r="V56" s="146"/>
      <c r="W56" s="150"/>
    </row>
    <row r="57" spans="1:23" x14ac:dyDescent="0.35">
      <c r="A57" s="139" t="s">
        <v>114</v>
      </c>
      <c r="B57" s="140" t="s">
        <v>115</v>
      </c>
      <c r="C57" s="140"/>
      <c r="D57" s="140"/>
      <c r="E57" s="140"/>
      <c r="F57" s="141"/>
      <c r="G57" s="141"/>
      <c r="H57" s="142">
        <f>'Ref 3511430'!$O55</f>
        <v>0</v>
      </c>
      <c r="I57" s="142">
        <f>'Ref 3511448'!$O55</f>
        <v>0</v>
      </c>
      <c r="J57" s="142">
        <f>'Ref 3511464'!$Z57</f>
        <v>0</v>
      </c>
      <c r="K57" s="142">
        <f>'Ref 3511472'!$AK55</f>
        <v>0</v>
      </c>
      <c r="L57" s="142">
        <f>'Ref 3511480'!$Y55</f>
        <v>0</v>
      </c>
      <c r="M57" s="142">
        <f t="shared" si="0"/>
        <v>0</v>
      </c>
      <c r="N57" s="143">
        <f>'Ref 3511430'!AA55+'Ref 3511448'!AA55+'Ref 3511464'!AW57+'Ref 3511472'!BS55+'Ref 3511480'!AU55</f>
        <v>0</v>
      </c>
      <c r="O57" s="143">
        <f t="shared" si="1"/>
        <v>0</v>
      </c>
      <c r="P57" s="140"/>
      <c r="Q57" s="140"/>
      <c r="R57" s="140"/>
      <c r="S57" s="140"/>
      <c r="T57" s="140"/>
      <c r="U57" s="140"/>
      <c r="V57" s="140"/>
      <c r="W57" s="144"/>
    </row>
    <row r="58" spans="1:23" x14ac:dyDescent="0.35">
      <c r="A58" s="145" t="s">
        <v>116</v>
      </c>
      <c r="B58" s="146" t="s">
        <v>117</v>
      </c>
      <c r="C58" s="146"/>
      <c r="D58" s="146"/>
      <c r="E58" s="146"/>
      <c r="F58" s="147"/>
      <c r="G58" s="147"/>
      <c r="H58" s="148">
        <f>'Ref 3511430'!$O56</f>
        <v>0</v>
      </c>
      <c r="I58" s="148">
        <f>'Ref 3511448'!$O56</f>
        <v>0</v>
      </c>
      <c r="J58" s="148">
        <f>'Ref 3511464'!$Z58</f>
        <v>0</v>
      </c>
      <c r="K58" s="148">
        <f>'Ref 3511472'!$AK56</f>
        <v>0</v>
      </c>
      <c r="L58" s="148">
        <f>'Ref 3511480'!$Y56</f>
        <v>0</v>
      </c>
      <c r="M58" s="142">
        <f t="shared" si="0"/>
        <v>0</v>
      </c>
      <c r="N58" s="149">
        <f>'Ref 3511430'!AA56+'Ref 3511448'!AA56+'Ref 3511464'!AW58+'Ref 3511472'!BS56+'Ref 3511480'!AU56</f>
        <v>0</v>
      </c>
      <c r="O58" s="149">
        <f t="shared" si="1"/>
        <v>0</v>
      </c>
      <c r="P58" s="146"/>
      <c r="Q58" s="146"/>
      <c r="R58" s="146"/>
      <c r="S58" s="146"/>
      <c r="T58" s="146" t="s">
        <v>632</v>
      </c>
      <c r="U58" s="146" t="s">
        <v>633</v>
      </c>
      <c r="V58" s="146" t="s">
        <v>634</v>
      </c>
      <c r="W58" s="150" t="s">
        <v>635</v>
      </c>
    </row>
    <row r="59" spans="1:23" x14ac:dyDescent="0.35">
      <c r="A59" s="139" t="s">
        <v>118</v>
      </c>
      <c r="B59" s="140" t="s">
        <v>35</v>
      </c>
      <c r="C59" s="140"/>
      <c r="D59" s="140"/>
      <c r="E59" s="140"/>
      <c r="F59" s="141"/>
      <c r="G59" s="141"/>
      <c r="H59" s="142">
        <f>'Ref 3511430'!$O57</f>
        <v>0</v>
      </c>
      <c r="I59" s="142">
        <f>'Ref 3511448'!$O57</f>
        <v>0</v>
      </c>
      <c r="J59" s="142">
        <f>'Ref 3511464'!$Z59</f>
        <v>0</v>
      </c>
      <c r="K59" s="142">
        <f>'Ref 3511472'!$AK57</f>
        <v>0</v>
      </c>
      <c r="L59" s="142">
        <f>'Ref 3511480'!$Y57</f>
        <v>0</v>
      </c>
      <c r="M59" s="142">
        <f t="shared" si="0"/>
        <v>0</v>
      </c>
      <c r="N59" s="143">
        <f>'Ref 3511430'!AA57+'Ref 3511448'!AA57+'Ref 3511464'!AW59+'Ref 3511472'!BS57+'Ref 3511480'!AU57</f>
        <v>0</v>
      </c>
      <c r="O59" s="143">
        <f t="shared" si="1"/>
        <v>0</v>
      </c>
      <c r="P59" s="140"/>
      <c r="Q59" s="140"/>
      <c r="R59" s="140"/>
      <c r="S59" s="140"/>
      <c r="T59" s="140"/>
      <c r="U59" s="140"/>
      <c r="V59" s="140"/>
      <c r="W59" s="144"/>
    </row>
    <row r="60" spans="1:23" x14ac:dyDescent="0.35">
      <c r="A60" s="145" t="s">
        <v>119</v>
      </c>
      <c r="B60" s="146" t="s">
        <v>120</v>
      </c>
      <c r="C60" s="146"/>
      <c r="D60" s="146"/>
      <c r="E60" s="146"/>
      <c r="F60" s="147"/>
      <c r="G60" s="147"/>
      <c r="H60" s="148">
        <f>'Ref 3511430'!$O58</f>
        <v>0</v>
      </c>
      <c r="I60" s="148">
        <f>'Ref 3511448'!$O58</f>
        <v>0</v>
      </c>
      <c r="J60" s="148">
        <f>'Ref 3511464'!$Z60</f>
        <v>0</v>
      </c>
      <c r="K60" s="148">
        <f>'Ref 3511472'!$AK58</f>
        <v>0</v>
      </c>
      <c r="L60" s="148">
        <f>'Ref 3511480'!$Y58</f>
        <v>0</v>
      </c>
      <c r="M60" s="142">
        <f t="shared" si="0"/>
        <v>0</v>
      </c>
      <c r="N60" s="149">
        <f>'Ref 3511430'!AA58+'Ref 3511448'!AA58+'Ref 3511464'!AW60+'Ref 3511472'!BS58+'Ref 3511480'!AU58</f>
        <v>0</v>
      </c>
      <c r="O60" s="149">
        <f t="shared" si="1"/>
        <v>0</v>
      </c>
      <c r="P60" s="146"/>
      <c r="Q60" s="146"/>
      <c r="R60" s="146"/>
      <c r="S60" s="146"/>
      <c r="T60" s="146"/>
      <c r="U60" s="146"/>
      <c r="V60" s="146"/>
      <c r="W60" s="150"/>
    </row>
    <row r="61" spans="1:23" x14ac:dyDescent="0.35">
      <c r="A61" s="139" t="s">
        <v>121</v>
      </c>
      <c r="B61" s="140" t="s">
        <v>122</v>
      </c>
      <c r="C61" s="140"/>
      <c r="D61" s="140"/>
      <c r="E61" s="140"/>
      <c r="F61" s="141"/>
      <c r="G61" s="141">
        <v>43777</v>
      </c>
      <c r="H61" s="142">
        <f>'Ref 3511430'!$O59</f>
        <v>0</v>
      </c>
      <c r="I61" s="142">
        <f>'Ref 3511448'!$O59</f>
        <v>0</v>
      </c>
      <c r="J61" s="142">
        <f>'Ref 3511464'!$Z61</f>
        <v>0</v>
      </c>
      <c r="K61" s="142">
        <f>'Ref 3511472'!$AK59</f>
        <v>0</v>
      </c>
      <c r="L61" s="142">
        <v>50</v>
      </c>
      <c r="M61" s="142">
        <f t="shared" si="0"/>
        <v>50</v>
      </c>
      <c r="N61" s="143">
        <f>'Ref 3511430'!AA59+'Ref 3511448'!AA59+'Ref 3511464'!AW61+'Ref 3511472'!BS59+'Ref 3511480'!AU59</f>
        <v>50</v>
      </c>
      <c r="O61" s="143">
        <f t="shared" si="1"/>
        <v>0</v>
      </c>
      <c r="P61" s="140">
        <v>229058170</v>
      </c>
      <c r="Q61" s="140">
        <v>201746970</v>
      </c>
      <c r="R61" s="140"/>
      <c r="S61" s="140" t="s">
        <v>6</v>
      </c>
      <c r="T61" s="140"/>
      <c r="U61" s="140" t="s">
        <v>591</v>
      </c>
      <c r="V61" s="140" t="s">
        <v>592</v>
      </c>
      <c r="W61" s="144">
        <v>473143856</v>
      </c>
    </row>
    <row r="62" spans="1:23" ht="29" x14ac:dyDescent="0.35">
      <c r="A62" s="145" t="s">
        <v>123</v>
      </c>
      <c r="B62" s="146" t="s">
        <v>124</v>
      </c>
      <c r="C62" s="146"/>
      <c r="D62" s="146"/>
      <c r="E62" s="146"/>
      <c r="F62" s="147">
        <v>43768</v>
      </c>
      <c r="G62" s="147">
        <v>43768</v>
      </c>
      <c r="H62" s="148">
        <f>'Ref 3511430'!$O60</f>
        <v>0</v>
      </c>
      <c r="I62" s="148">
        <f>'Ref 3511448'!$O60</f>
        <v>0</v>
      </c>
      <c r="J62" s="148">
        <f>'Ref 3511464'!$Z62</f>
        <v>0</v>
      </c>
      <c r="K62" s="148">
        <v>17</v>
      </c>
      <c r="L62" s="148">
        <f>'Ref 3511480'!$Y60</f>
        <v>0</v>
      </c>
      <c r="M62" s="142">
        <f t="shared" si="0"/>
        <v>17</v>
      </c>
      <c r="N62" s="149">
        <f>'Ref 3511430'!AA60+'Ref 3511448'!AA60+'Ref 3511464'!AW62+'Ref 3511472'!BS60+'Ref 3511480'!AU60</f>
        <v>9</v>
      </c>
      <c r="O62" s="149">
        <f t="shared" si="1"/>
        <v>-8</v>
      </c>
      <c r="P62" s="159" t="s">
        <v>659</v>
      </c>
      <c r="Q62" s="146">
        <v>201743475</v>
      </c>
      <c r="R62" s="146"/>
      <c r="S62" s="146" t="s">
        <v>10</v>
      </c>
      <c r="T62" s="146" t="s">
        <v>507</v>
      </c>
      <c r="U62" s="146" t="s">
        <v>531</v>
      </c>
      <c r="V62" s="146" t="s">
        <v>532</v>
      </c>
      <c r="W62" s="150">
        <v>389212715</v>
      </c>
    </row>
    <row r="63" spans="1:23" x14ac:dyDescent="0.35">
      <c r="A63" s="139" t="s">
        <v>125</v>
      </c>
      <c r="B63" s="140" t="s">
        <v>126</v>
      </c>
      <c r="C63" s="140"/>
      <c r="D63" s="140"/>
      <c r="E63" s="140"/>
      <c r="F63" s="141"/>
      <c r="G63" s="141"/>
      <c r="H63" s="142">
        <f>'Ref 3511430'!$O61</f>
        <v>0</v>
      </c>
      <c r="I63" s="142">
        <f>'Ref 3511448'!$O61</f>
        <v>0</v>
      </c>
      <c r="J63" s="142">
        <f>'Ref 3511464'!$Z63</f>
        <v>0</v>
      </c>
      <c r="K63" s="142">
        <f>'Ref 3511472'!$AK61</f>
        <v>0</v>
      </c>
      <c r="L63" s="142">
        <f>'Ref 3511480'!$Y61</f>
        <v>0</v>
      </c>
      <c r="M63" s="142">
        <f t="shared" si="0"/>
        <v>0</v>
      </c>
      <c r="N63" s="143">
        <f>'Ref 3511430'!AA61+'Ref 3511448'!AA61+'Ref 3511464'!AW63+'Ref 3511472'!BS61+'Ref 3511480'!AU61</f>
        <v>0</v>
      </c>
      <c r="O63" s="143">
        <f t="shared" si="1"/>
        <v>0</v>
      </c>
      <c r="P63" s="140"/>
      <c r="Q63" s="140"/>
      <c r="R63" s="140"/>
      <c r="S63" s="140"/>
      <c r="T63" s="140"/>
      <c r="U63" s="140"/>
      <c r="V63" s="140"/>
      <c r="W63" s="144"/>
    </row>
    <row r="64" spans="1:23" x14ac:dyDescent="0.35">
      <c r="A64" s="145" t="s">
        <v>127</v>
      </c>
      <c r="B64" s="146" t="s">
        <v>128</v>
      </c>
      <c r="C64" s="146"/>
      <c r="D64" s="146"/>
      <c r="E64" s="146"/>
      <c r="F64" s="147"/>
      <c r="G64" s="147"/>
      <c r="H64" s="148">
        <f>'Ref 3511430'!$O62</f>
        <v>0</v>
      </c>
      <c r="I64" s="148">
        <f>'Ref 3511448'!$O62</f>
        <v>0</v>
      </c>
      <c r="J64" s="148">
        <f>'Ref 3511464'!$Z64</f>
        <v>0</v>
      </c>
      <c r="K64" s="148">
        <f>'Ref 3511472'!$AK62</f>
        <v>0</v>
      </c>
      <c r="L64" s="148">
        <f>'Ref 3511480'!$Y62</f>
        <v>0</v>
      </c>
      <c r="M64" s="142">
        <f t="shared" si="0"/>
        <v>0</v>
      </c>
      <c r="N64" s="149">
        <f>'Ref 3511430'!AA62+'Ref 3511448'!AA62+'Ref 3511464'!AW64+'Ref 3511472'!BS62+'Ref 3511480'!AU62</f>
        <v>0</v>
      </c>
      <c r="O64" s="149">
        <f t="shared" si="1"/>
        <v>0</v>
      </c>
      <c r="P64" s="146"/>
      <c r="Q64" s="146"/>
      <c r="R64" s="146"/>
      <c r="S64" s="146"/>
      <c r="T64" s="146"/>
      <c r="U64" s="146"/>
      <c r="V64" s="146"/>
      <c r="W64" s="150"/>
    </row>
    <row r="65" spans="1:23" x14ac:dyDescent="0.35">
      <c r="A65" s="139" t="s">
        <v>129</v>
      </c>
      <c r="B65" s="140" t="s">
        <v>130</v>
      </c>
      <c r="C65" s="140"/>
      <c r="D65" s="140"/>
      <c r="E65" s="140"/>
      <c r="F65" s="141"/>
      <c r="G65" s="141"/>
      <c r="H65" s="142">
        <f>'Ref 3511430'!$O63</f>
        <v>0</v>
      </c>
      <c r="I65" s="142">
        <f>'Ref 3511448'!$O63</f>
        <v>0</v>
      </c>
      <c r="J65" s="142">
        <f>'Ref 3511464'!$Z65</f>
        <v>0</v>
      </c>
      <c r="K65" s="142">
        <f>'Ref 3511472'!$AK63</f>
        <v>0</v>
      </c>
      <c r="L65" s="142">
        <f>'Ref 3511480'!$Y63</f>
        <v>0</v>
      </c>
      <c r="M65" s="142">
        <f t="shared" si="0"/>
        <v>0</v>
      </c>
      <c r="N65" s="143">
        <f>'Ref 3511430'!AA63+'Ref 3511448'!AA63+'Ref 3511464'!AW65+'Ref 3511472'!BS63+'Ref 3511480'!AU63</f>
        <v>0</v>
      </c>
      <c r="O65" s="143">
        <f t="shared" si="1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 x14ac:dyDescent="0.35">
      <c r="A66" s="145" t="s">
        <v>131</v>
      </c>
      <c r="B66" s="146" t="s">
        <v>132</v>
      </c>
      <c r="C66" s="146"/>
      <c r="D66" s="146"/>
      <c r="E66" s="146"/>
      <c r="F66" s="147"/>
      <c r="G66" s="147"/>
      <c r="H66" s="148">
        <f>'Ref 3511430'!$O64</f>
        <v>0</v>
      </c>
      <c r="I66" s="148">
        <f>'Ref 3511448'!$O64</f>
        <v>0</v>
      </c>
      <c r="J66" s="148">
        <f>'Ref 3511464'!$Z66</f>
        <v>0</v>
      </c>
      <c r="K66" s="148">
        <f>'Ref 3511472'!$AK64</f>
        <v>0</v>
      </c>
      <c r="L66" s="148">
        <f>'Ref 3511480'!$Y64</f>
        <v>0</v>
      </c>
      <c r="M66" s="142">
        <f t="shared" si="0"/>
        <v>0</v>
      </c>
      <c r="N66" s="149">
        <f>'Ref 3511430'!AA64+'Ref 3511448'!AA64+'Ref 3511464'!AW66+'Ref 3511472'!BS64+'Ref 3511480'!AU64</f>
        <v>0</v>
      </c>
      <c r="O66" s="149">
        <f t="shared" si="1"/>
        <v>0</v>
      </c>
      <c r="P66" s="146"/>
      <c r="Q66" s="146"/>
      <c r="R66" s="146"/>
      <c r="S66" s="146"/>
      <c r="T66" s="146"/>
      <c r="U66" s="146"/>
      <c r="V66" s="146"/>
      <c r="W66" s="150"/>
    </row>
    <row r="67" spans="1:23" x14ac:dyDescent="0.35">
      <c r="A67" s="139" t="s">
        <v>133</v>
      </c>
      <c r="B67" s="140" t="s">
        <v>60</v>
      </c>
      <c r="C67" s="140"/>
      <c r="D67" s="140"/>
      <c r="E67" s="140"/>
      <c r="F67" s="141"/>
      <c r="G67" s="141">
        <v>43776</v>
      </c>
      <c r="H67" s="142">
        <f>'Ref 3511430'!$O65</f>
        <v>0</v>
      </c>
      <c r="I67" s="142">
        <f>'Ref 3511448'!$O65</f>
        <v>0</v>
      </c>
      <c r="J67" s="142">
        <v>75</v>
      </c>
      <c r="K67" s="142"/>
      <c r="L67" s="142">
        <f>'Ref 3511480'!$Y65</f>
        <v>0</v>
      </c>
      <c r="M67" s="142">
        <f t="shared" si="0"/>
        <v>75</v>
      </c>
      <c r="N67" s="143">
        <f>'Ref 3511430'!AA65+'Ref 3511448'!AA65+'Ref 3511464'!AW67+'Ref 3511472'!BS65+'Ref 3511480'!AU65</f>
        <v>75</v>
      </c>
      <c r="O67" s="143">
        <f t="shared" si="1"/>
        <v>0</v>
      </c>
      <c r="P67" s="140">
        <v>229057941</v>
      </c>
      <c r="Q67" s="140">
        <v>201746477</v>
      </c>
      <c r="R67" s="140"/>
      <c r="S67" s="140" t="s">
        <v>6</v>
      </c>
      <c r="T67" s="140"/>
      <c r="U67" s="140" t="s">
        <v>584</v>
      </c>
      <c r="V67" s="140"/>
      <c r="W67" s="144">
        <v>472143549</v>
      </c>
    </row>
    <row r="68" spans="1:23" ht="29" x14ac:dyDescent="0.35">
      <c r="A68" s="145" t="s">
        <v>134</v>
      </c>
      <c r="B68" s="146" t="s">
        <v>60</v>
      </c>
      <c r="C68" s="146"/>
      <c r="D68" s="146"/>
      <c r="E68" s="146"/>
      <c r="F68" s="147"/>
      <c r="G68" s="147">
        <v>43776</v>
      </c>
      <c r="H68" s="148">
        <f>'Ref 3511430'!$O66</f>
        <v>0</v>
      </c>
      <c r="I68" s="148">
        <v>5</v>
      </c>
      <c r="J68" s="148">
        <f>'Ref 3511464'!$Z68</f>
        <v>0</v>
      </c>
      <c r="K68" s="148">
        <f>'Ref 3511472'!$AK66</f>
        <v>0</v>
      </c>
      <c r="L68" s="148">
        <f>'Ref 3511480'!$Y66</f>
        <v>0</v>
      </c>
      <c r="M68" s="142">
        <f t="shared" si="0"/>
        <v>5</v>
      </c>
      <c r="N68" s="149">
        <v>5</v>
      </c>
      <c r="O68" s="149">
        <f t="shared" si="1"/>
        <v>0</v>
      </c>
      <c r="P68" s="146">
        <v>229057971</v>
      </c>
      <c r="Q68" s="146">
        <v>201746503</v>
      </c>
      <c r="R68" s="146"/>
      <c r="S68" s="146" t="s">
        <v>6</v>
      </c>
      <c r="T68" s="146"/>
      <c r="U68" s="159" t="s">
        <v>582</v>
      </c>
      <c r="V68" s="146" t="s">
        <v>583</v>
      </c>
      <c r="W68" s="150">
        <v>254602836</v>
      </c>
    </row>
    <row r="69" spans="1:23" x14ac:dyDescent="0.35">
      <c r="A69" s="139" t="s">
        <v>135</v>
      </c>
      <c r="B69" s="140" t="s">
        <v>136</v>
      </c>
      <c r="C69" s="140"/>
      <c r="D69" s="140"/>
      <c r="E69" s="140"/>
      <c r="F69" s="141"/>
      <c r="G69" s="141"/>
      <c r="H69" s="142">
        <f>'Ref 3511430'!$O67</f>
        <v>0</v>
      </c>
      <c r="I69" s="142">
        <f>'Ref 3511448'!$O67</f>
        <v>0</v>
      </c>
      <c r="J69" s="142">
        <f>'Ref 3511464'!$Z69</f>
        <v>0</v>
      </c>
      <c r="K69" s="142">
        <f>'Ref 3511472'!$AK67</f>
        <v>0</v>
      </c>
      <c r="L69" s="142">
        <f>'Ref 3511480'!$Y67</f>
        <v>0</v>
      </c>
      <c r="M69" s="142">
        <f t="shared" si="0"/>
        <v>0</v>
      </c>
      <c r="N69" s="143">
        <f>'Ref 3511430'!AA67+'Ref 3511448'!AA67+'Ref 3511464'!AW69+'Ref 3511472'!BS67+'Ref 3511480'!AU67</f>
        <v>0</v>
      </c>
      <c r="O69" s="143">
        <f t="shared" si="1"/>
        <v>0</v>
      </c>
      <c r="P69" s="140"/>
      <c r="Q69" s="140"/>
      <c r="R69" s="140"/>
      <c r="S69" s="140"/>
      <c r="T69" s="140"/>
      <c r="U69" s="140"/>
      <c r="V69" s="140"/>
      <c r="W69" s="144"/>
    </row>
    <row r="70" spans="1:23" x14ac:dyDescent="0.35">
      <c r="A70" s="145" t="s">
        <v>137</v>
      </c>
      <c r="B70" s="146" t="s">
        <v>138</v>
      </c>
      <c r="C70" s="146"/>
      <c r="D70" s="146"/>
      <c r="E70" s="146"/>
      <c r="F70" s="147"/>
      <c r="G70" s="147"/>
      <c r="H70" s="148">
        <f>'Ref 3511430'!$O68</f>
        <v>0</v>
      </c>
      <c r="I70" s="148">
        <f>'Ref 3511448'!$O68</f>
        <v>0</v>
      </c>
      <c r="J70" s="148">
        <f>'Ref 3511464'!$Z70</f>
        <v>0</v>
      </c>
      <c r="K70" s="148">
        <f>'Ref 3511472'!$AK68</f>
        <v>0</v>
      </c>
      <c r="L70" s="148">
        <f>'Ref 3511480'!$Y68</f>
        <v>0</v>
      </c>
      <c r="M70" s="142">
        <f t="shared" ref="M70:M136" si="2">SUM(H70:L70)</f>
        <v>0</v>
      </c>
      <c r="N70" s="149">
        <f>'Ref 3511430'!AA68+'Ref 3511448'!AA68+'Ref 3511464'!AW70+'Ref 3511472'!BS68+'Ref 3511480'!AU68</f>
        <v>0</v>
      </c>
      <c r="O70" s="149">
        <f t="shared" ref="O70:O136" si="3">N70-M70</f>
        <v>0</v>
      </c>
      <c r="P70" s="146"/>
      <c r="Q70" s="146"/>
      <c r="R70" s="146"/>
      <c r="S70" s="146"/>
      <c r="T70" s="146"/>
      <c r="U70" s="146"/>
      <c r="V70" s="146"/>
      <c r="W70" s="150"/>
    </row>
    <row r="71" spans="1:23" x14ac:dyDescent="0.35">
      <c r="A71" s="139" t="s">
        <v>139</v>
      </c>
      <c r="B71" s="140" t="s">
        <v>140</v>
      </c>
      <c r="C71" s="140"/>
      <c r="D71" s="140"/>
      <c r="E71" s="140"/>
      <c r="F71" s="141"/>
      <c r="G71" s="141"/>
      <c r="H71" s="142">
        <f>'Ref 3511430'!$O69</f>
        <v>0</v>
      </c>
      <c r="I71" s="142">
        <f>'Ref 3511448'!$O69</f>
        <v>0</v>
      </c>
      <c r="J71" s="142">
        <f>'Ref 3511464'!$Z71</f>
        <v>0</v>
      </c>
      <c r="K71" s="142">
        <f>'Ref 3511472'!$AK69</f>
        <v>0</v>
      </c>
      <c r="L71" s="142">
        <f>'Ref 3511480'!$Y69</f>
        <v>0</v>
      </c>
      <c r="M71" s="142">
        <f t="shared" si="2"/>
        <v>0</v>
      </c>
      <c r="N71" s="143">
        <f>'Ref 3511430'!AA69+'Ref 3511448'!AA69+'Ref 3511464'!AW71+'Ref 3511472'!BS69+'Ref 3511480'!AU69</f>
        <v>0</v>
      </c>
      <c r="O71" s="143">
        <f t="shared" si="3"/>
        <v>0</v>
      </c>
      <c r="P71" s="140"/>
      <c r="Q71" s="140"/>
      <c r="R71" s="140"/>
      <c r="S71" s="140"/>
      <c r="T71" s="140"/>
      <c r="U71" s="140"/>
      <c r="V71" s="140"/>
      <c r="W71" s="144"/>
    </row>
    <row r="72" spans="1:23" x14ac:dyDescent="0.35">
      <c r="A72" s="145" t="s">
        <v>141</v>
      </c>
      <c r="B72" s="146" t="s">
        <v>142</v>
      </c>
      <c r="C72" s="146"/>
      <c r="D72" s="146"/>
      <c r="E72" s="146"/>
      <c r="F72" s="147"/>
      <c r="G72" s="147"/>
      <c r="H72" s="148">
        <f>'Ref 3511430'!$O70</f>
        <v>0</v>
      </c>
      <c r="I72" s="148">
        <f>'Ref 3511448'!$O70</f>
        <v>0</v>
      </c>
      <c r="J72" s="148">
        <f>'Ref 3511464'!$Z72</f>
        <v>0</v>
      </c>
      <c r="K72" s="148">
        <f>'Ref 3511472'!$AK70</f>
        <v>0</v>
      </c>
      <c r="L72" s="148">
        <f>'Ref 3511480'!$Y70</f>
        <v>0</v>
      </c>
      <c r="M72" s="142">
        <f t="shared" si="2"/>
        <v>0</v>
      </c>
      <c r="N72" s="149">
        <f>'Ref 3511430'!AA70+'Ref 3511448'!AA70+'Ref 3511464'!AW72+'Ref 3511472'!BS70+'Ref 3511480'!AU70</f>
        <v>0</v>
      </c>
      <c r="O72" s="149">
        <f t="shared" si="3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 x14ac:dyDescent="0.35">
      <c r="A73" s="139" t="s">
        <v>143</v>
      </c>
      <c r="B73" s="140" t="s">
        <v>144</v>
      </c>
      <c r="C73" s="140"/>
      <c r="D73" s="140"/>
      <c r="E73" s="140"/>
      <c r="F73" s="141"/>
      <c r="G73" s="141"/>
      <c r="H73" s="142">
        <f>'Ref 3511430'!$O71</f>
        <v>0</v>
      </c>
      <c r="I73" s="142">
        <f>'Ref 3511448'!$O71</f>
        <v>0</v>
      </c>
      <c r="J73" s="142">
        <f>'Ref 3511464'!$Z73</f>
        <v>0</v>
      </c>
      <c r="K73" s="142">
        <f>'Ref 3511472'!$AK71</f>
        <v>0</v>
      </c>
      <c r="L73" s="142">
        <f>'Ref 3511480'!$Y71</f>
        <v>0</v>
      </c>
      <c r="M73" s="142">
        <f t="shared" si="2"/>
        <v>0</v>
      </c>
      <c r="N73" s="143">
        <f>'Ref 3511430'!AA71+'Ref 3511448'!AA71+'Ref 3511464'!AW73+'Ref 3511472'!BS71+'Ref 3511480'!AU71</f>
        <v>0</v>
      </c>
      <c r="O73" s="143">
        <f t="shared" si="3"/>
        <v>0</v>
      </c>
      <c r="P73" s="140"/>
      <c r="Q73" s="140"/>
      <c r="R73" s="140"/>
      <c r="S73" s="140"/>
      <c r="T73" s="140"/>
      <c r="U73" s="140"/>
      <c r="V73" s="140"/>
      <c r="W73" s="144"/>
    </row>
    <row r="74" spans="1:23" x14ac:dyDescent="0.35">
      <c r="A74" s="145" t="s">
        <v>145</v>
      </c>
      <c r="B74" s="146" t="s">
        <v>146</v>
      </c>
      <c r="C74" s="146"/>
      <c r="D74" s="146"/>
      <c r="E74" s="146"/>
      <c r="F74" s="147"/>
      <c r="G74" s="147"/>
      <c r="H74" s="148">
        <f>'Ref 3511430'!$O72</f>
        <v>0</v>
      </c>
      <c r="I74" s="148">
        <f>'Ref 3511448'!$O72</f>
        <v>0</v>
      </c>
      <c r="J74" s="148">
        <f>'Ref 3511464'!$Z74</f>
        <v>0</v>
      </c>
      <c r="K74" s="148">
        <f>'Ref 3511472'!$AK72</f>
        <v>0</v>
      </c>
      <c r="L74" s="148">
        <f>'Ref 3511480'!$Y72</f>
        <v>0</v>
      </c>
      <c r="M74" s="142">
        <f t="shared" si="2"/>
        <v>0</v>
      </c>
      <c r="N74" s="149">
        <f>'Ref 3511430'!AA72+'Ref 3511448'!AA72+'Ref 3511464'!AW74+'Ref 3511472'!BS72+'Ref 3511480'!AU72</f>
        <v>0</v>
      </c>
      <c r="O74" s="149">
        <f t="shared" si="3"/>
        <v>0</v>
      </c>
      <c r="P74" s="146"/>
      <c r="Q74" s="146"/>
      <c r="R74" s="146"/>
      <c r="S74" s="146"/>
      <c r="T74" s="146"/>
      <c r="U74" s="146"/>
      <c r="V74" s="146"/>
      <c r="W74" s="150"/>
    </row>
    <row r="75" spans="1:23" x14ac:dyDescent="0.35">
      <c r="A75" s="139" t="s">
        <v>147</v>
      </c>
      <c r="B75" s="140" t="s">
        <v>60</v>
      </c>
      <c r="C75" s="140"/>
      <c r="D75" s="140"/>
      <c r="E75" s="140"/>
      <c r="F75" s="141"/>
      <c r="G75" s="141">
        <v>43775</v>
      </c>
      <c r="H75" s="142">
        <f>'Ref 3511430'!$O73</f>
        <v>0</v>
      </c>
      <c r="I75" s="142">
        <f>'Ref 3511448'!$O73</f>
        <v>0</v>
      </c>
      <c r="J75" s="142">
        <f>'Ref 3511464'!$Z75</f>
        <v>0</v>
      </c>
      <c r="K75" s="142">
        <f>'Ref 3511472'!$AK73</f>
        <v>0</v>
      </c>
      <c r="L75" s="142">
        <v>35</v>
      </c>
      <c r="M75" s="142">
        <f t="shared" si="2"/>
        <v>35</v>
      </c>
      <c r="N75" s="143">
        <v>35</v>
      </c>
      <c r="O75" s="143">
        <f t="shared" si="3"/>
        <v>0</v>
      </c>
      <c r="P75" s="140">
        <v>229057819</v>
      </c>
      <c r="Q75" s="140">
        <v>201744972</v>
      </c>
      <c r="R75" s="140"/>
      <c r="S75" s="140" t="s">
        <v>6</v>
      </c>
      <c r="T75" s="156" t="s">
        <v>507</v>
      </c>
      <c r="U75" s="140" t="s">
        <v>502</v>
      </c>
      <c r="V75" s="140" t="s">
        <v>503</v>
      </c>
      <c r="W75" s="144" t="s">
        <v>501</v>
      </c>
    </row>
    <row r="76" spans="1:23" x14ac:dyDescent="0.35">
      <c r="A76" s="145" t="s">
        <v>148</v>
      </c>
      <c r="B76" s="146" t="s">
        <v>149</v>
      </c>
      <c r="C76" s="146"/>
      <c r="D76" s="146"/>
      <c r="E76" s="146"/>
      <c r="F76" s="147"/>
      <c r="G76" s="147">
        <v>43768</v>
      </c>
      <c r="H76" s="148">
        <f>'Ref 3511430'!$O74</f>
        <v>0</v>
      </c>
      <c r="I76" s="148">
        <f>'Ref 3511448'!$O74</f>
        <v>0</v>
      </c>
      <c r="J76" s="148">
        <v>5</v>
      </c>
      <c r="K76" s="148">
        <f>'Ref 3511472'!$AK74</f>
        <v>0</v>
      </c>
      <c r="L76" s="148">
        <f>'Ref 3511480'!$Y74</f>
        <v>0</v>
      </c>
      <c r="M76" s="142">
        <f t="shared" si="2"/>
        <v>5</v>
      </c>
      <c r="N76" s="149">
        <v>5</v>
      </c>
      <c r="O76" s="149">
        <f t="shared" si="3"/>
        <v>0</v>
      </c>
      <c r="P76" s="146">
        <v>229056942</v>
      </c>
      <c r="Q76" s="146">
        <v>201743284</v>
      </c>
      <c r="R76" s="146"/>
      <c r="S76" s="146" t="s">
        <v>6</v>
      </c>
      <c r="T76" s="146" t="s">
        <v>507</v>
      </c>
      <c r="U76" s="146" t="s">
        <v>498</v>
      </c>
      <c r="V76" s="146" t="s">
        <v>499</v>
      </c>
      <c r="W76" s="150" t="s">
        <v>500</v>
      </c>
    </row>
    <row r="77" spans="1:23" x14ac:dyDescent="0.35">
      <c r="A77" s="139" t="s">
        <v>150</v>
      </c>
      <c r="B77" s="140" t="s">
        <v>151</v>
      </c>
      <c r="C77" s="140"/>
      <c r="D77" s="140"/>
      <c r="E77" s="140"/>
      <c r="F77" s="141"/>
      <c r="G77" s="141"/>
      <c r="H77" s="142">
        <f>'Ref 3511430'!$O75</f>
        <v>0</v>
      </c>
      <c r="I77" s="142">
        <f>'Ref 3511448'!$O75</f>
        <v>0</v>
      </c>
      <c r="J77" s="142">
        <f>'Ref 3511464'!$Z77</f>
        <v>0</v>
      </c>
      <c r="K77" s="142">
        <f>'Ref 3511472'!$AK75</f>
        <v>0</v>
      </c>
      <c r="L77" s="142">
        <f>'Ref 3511480'!$Y75</f>
        <v>0</v>
      </c>
      <c r="M77" s="142">
        <f t="shared" si="2"/>
        <v>0</v>
      </c>
      <c r="N77" s="143">
        <f>'Ref 3511430'!AA75+'Ref 3511448'!AA75+'Ref 3511464'!AW77+'Ref 3511472'!BS75+'Ref 3511480'!AU75</f>
        <v>0</v>
      </c>
      <c r="O77" s="143">
        <f t="shared" si="3"/>
        <v>0</v>
      </c>
      <c r="P77" s="140"/>
      <c r="Q77" s="140"/>
      <c r="R77" s="140"/>
      <c r="S77" s="140"/>
      <c r="T77" s="140"/>
      <c r="U77" s="140"/>
      <c r="V77" s="140"/>
      <c r="W77" s="144"/>
    </row>
    <row r="78" spans="1:23" x14ac:dyDescent="0.35">
      <c r="A78" s="145" t="s">
        <v>152</v>
      </c>
      <c r="B78" s="146" t="s">
        <v>153</v>
      </c>
      <c r="C78" s="146"/>
      <c r="D78" s="146"/>
      <c r="E78" s="146"/>
      <c r="F78" s="147"/>
      <c r="G78" s="147"/>
      <c r="H78" s="148">
        <f>'Ref 3511430'!$O76</f>
        <v>0</v>
      </c>
      <c r="I78" s="148">
        <f>'Ref 3511448'!$O76</f>
        <v>0</v>
      </c>
      <c r="J78" s="148">
        <f>'Ref 3511464'!$Z78</f>
        <v>0</v>
      </c>
      <c r="K78" s="148">
        <f>'Ref 3511472'!$AK76</f>
        <v>0</v>
      </c>
      <c r="L78" s="148">
        <f>'Ref 3511480'!$Y76</f>
        <v>0</v>
      </c>
      <c r="M78" s="142">
        <f t="shared" si="2"/>
        <v>0</v>
      </c>
      <c r="N78" s="149">
        <f>'Ref 3511430'!AA76+'Ref 3511448'!AA76+'Ref 3511464'!AW78+'Ref 3511472'!BS76+'Ref 3511480'!AU76</f>
        <v>0</v>
      </c>
      <c r="O78" s="149">
        <f t="shared" si="3"/>
        <v>0</v>
      </c>
      <c r="P78" s="146"/>
      <c r="Q78" s="146"/>
      <c r="R78" s="146"/>
      <c r="S78" s="146"/>
      <c r="T78" s="146"/>
      <c r="U78" s="146"/>
      <c r="V78" s="146"/>
      <c r="W78" s="150"/>
    </row>
    <row r="79" spans="1:23" x14ac:dyDescent="0.35">
      <c r="A79" s="139" t="s">
        <v>154</v>
      </c>
      <c r="B79" s="140" t="s">
        <v>155</v>
      </c>
      <c r="C79" s="140"/>
      <c r="D79" s="140"/>
      <c r="E79" s="140"/>
      <c r="F79" s="141"/>
      <c r="G79" s="141"/>
      <c r="H79" s="142">
        <f>'Ref 3511430'!$O77</f>
        <v>0</v>
      </c>
      <c r="I79" s="142">
        <f>'Ref 3511448'!$O77</f>
        <v>0</v>
      </c>
      <c r="J79" s="142">
        <f>'Ref 3511464'!$Z79</f>
        <v>0</v>
      </c>
      <c r="K79" s="142">
        <f>'Ref 3511472'!$AK77</f>
        <v>0</v>
      </c>
      <c r="L79" s="142">
        <f>'Ref 3511480'!$Y77</f>
        <v>0</v>
      </c>
      <c r="M79" s="142">
        <f t="shared" si="2"/>
        <v>0</v>
      </c>
      <c r="N79" s="143">
        <f>'Ref 3511430'!AA77+'Ref 3511448'!AA77+'Ref 3511464'!AW79+'Ref 3511472'!BS77+'Ref 3511480'!AU77</f>
        <v>0</v>
      </c>
      <c r="O79" s="143">
        <f t="shared" si="3"/>
        <v>0</v>
      </c>
      <c r="P79" s="140"/>
      <c r="Q79" s="140"/>
      <c r="R79" s="140"/>
      <c r="S79" s="140"/>
      <c r="T79" s="140"/>
      <c r="U79" s="140"/>
      <c r="V79" s="140"/>
      <c r="W79" s="144"/>
    </row>
    <row r="80" spans="1:23" x14ac:dyDescent="0.35">
      <c r="A80" s="145" t="s">
        <v>156</v>
      </c>
      <c r="B80" s="146" t="s">
        <v>100</v>
      </c>
      <c r="C80" s="146"/>
      <c r="D80" s="146"/>
      <c r="E80" s="146"/>
      <c r="F80" s="147"/>
      <c r="G80" s="147">
        <v>43798</v>
      </c>
      <c r="H80" s="148">
        <f>'Ref 3511430'!$O78</f>
        <v>0</v>
      </c>
      <c r="I80" s="148">
        <f>'Ref 3511448'!$O78</f>
        <v>0</v>
      </c>
      <c r="J80" s="148">
        <f>'Ref 3511464'!$Z80</f>
        <v>0</v>
      </c>
      <c r="K80" s="148">
        <f>'Ref 3511472'!$AK78</f>
        <v>20</v>
      </c>
      <c r="L80" s="148">
        <v>0</v>
      </c>
      <c r="M80" s="142">
        <f t="shared" si="2"/>
        <v>20</v>
      </c>
      <c r="N80" s="143">
        <f>'Ref 3511430'!AA78+'Ref 3511448'!AA78+'Ref 3511464'!AW80+'Ref 3511472'!BS78+'Ref 3511480'!AU78</f>
        <v>20</v>
      </c>
      <c r="O80" s="149">
        <f t="shared" si="3"/>
        <v>0</v>
      </c>
      <c r="P80" s="146">
        <v>229060284</v>
      </c>
      <c r="Q80" s="146">
        <v>201754786</v>
      </c>
      <c r="R80" s="146"/>
      <c r="S80" s="146" t="s">
        <v>6</v>
      </c>
      <c r="T80" s="146"/>
      <c r="U80" s="146" t="s">
        <v>646</v>
      </c>
      <c r="V80" s="146" t="s">
        <v>647</v>
      </c>
      <c r="W80" s="150">
        <v>344139023</v>
      </c>
    </row>
    <row r="81" spans="1:23" x14ac:dyDescent="0.35">
      <c r="A81" s="139" t="s">
        <v>157</v>
      </c>
      <c r="B81" s="140" t="s">
        <v>158</v>
      </c>
      <c r="C81" s="140"/>
      <c r="D81" s="140"/>
      <c r="E81" s="140"/>
      <c r="F81" s="141"/>
      <c r="G81" s="141"/>
      <c r="H81" s="142">
        <f>'Ref 3511430'!$O79</f>
        <v>0</v>
      </c>
      <c r="I81" s="142">
        <f>'Ref 3511448'!$O79</f>
        <v>0</v>
      </c>
      <c r="J81" s="142">
        <f>'Ref 3511464'!$Z81</f>
        <v>0</v>
      </c>
      <c r="K81" s="142">
        <f>'Ref 3511472'!$AK79</f>
        <v>0</v>
      </c>
      <c r="L81" s="142">
        <f>'Ref 3511480'!$Y79</f>
        <v>0</v>
      </c>
      <c r="M81" s="142">
        <f t="shared" si="2"/>
        <v>0</v>
      </c>
      <c r="N81" s="143">
        <f>'Ref 3511430'!AA79+'Ref 3511448'!AA79+'Ref 3511464'!AW81+'Ref 3511472'!BS79+'Ref 3511480'!AU79</f>
        <v>0</v>
      </c>
      <c r="O81" s="143">
        <f t="shared" si="3"/>
        <v>0</v>
      </c>
      <c r="P81" s="140"/>
      <c r="Q81" s="140"/>
      <c r="R81" s="140"/>
      <c r="S81" s="140"/>
      <c r="T81" s="140"/>
      <c r="U81" s="140"/>
      <c r="V81" s="140"/>
      <c r="W81" s="144"/>
    </row>
    <row r="82" spans="1:23" x14ac:dyDescent="0.35">
      <c r="A82" s="145" t="s">
        <v>159</v>
      </c>
      <c r="B82" s="146" t="s">
        <v>160</v>
      </c>
      <c r="C82" s="146"/>
      <c r="D82" s="146"/>
      <c r="E82" s="146"/>
      <c r="F82" s="147"/>
      <c r="G82" s="147">
        <v>43811</v>
      </c>
      <c r="H82" s="148">
        <v>11</v>
      </c>
      <c r="I82" s="148">
        <v>18</v>
      </c>
      <c r="J82" s="148">
        <v>0</v>
      </c>
      <c r="K82" s="148">
        <f>'Ref 3511472'!$AK80</f>
        <v>0</v>
      </c>
      <c r="L82" s="148">
        <f>'Ref 3511480'!$Y80</f>
        <v>0</v>
      </c>
      <c r="M82" s="142">
        <f t="shared" si="2"/>
        <v>29</v>
      </c>
      <c r="N82" s="149">
        <f>'Ref 3511430'!AA80+'Ref 3511448'!AA80+'Ref 3511464'!AW82+'Ref 3511472'!BS80+'Ref 3511480'!AU80</f>
        <v>0</v>
      </c>
      <c r="O82" s="149">
        <f t="shared" si="3"/>
        <v>-29</v>
      </c>
      <c r="P82" s="146">
        <v>229062162</v>
      </c>
      <c r="Q82" s="146">
        <v>201759447</v>
      </c>
      <c r="R82" s="146"/>
      <c r="S82" s="146" t="s">
        <v>10</v>
      </c>
      <c r="T82" s="146"/>
      <c r="U82" s="146" t="s">
        <v>664</v>
      </c>
      <c r="V82" s="146" t="s">
        <v>665</v>
      </c>
      <c r="W82" s="150">
        <v>388063671</v>
      </c>
    </row>
    <row r="83" spans="1:23" x14ac:dyDescent="0.35">
      <c r="A83" s="139" t="s">
        <v>159</v>
      </c>
      <c r="B83" s="140" t="s">
        <v>161</v>
      </c>
      <c r="C83" s="140"/>
      <c r="D83" s="140"/>
      <c r="E83" s="140"/>
      <c r="F83" s="141"/>
      <c r="G83" s="141">
        <v>43782</v>
      </c>
      <c r="H83" s="142">
        <f>'Ref 3511430'!$O81</f>
        <v>0</v>
      </c>
      <c r="I83" s="142">
        <f>'Ref 3511448'!$O81</f>
        <v>0</v>
      </c>
      <c r="J83" s="142">
        <v>6</v>
      </c>
      <c r="K83" s="142">
        <f>'Ref 3511472'!$AK81</f>
        <v>0</v>
      </c>
      <c r="L83" s="142">
        <f>'Ref 3511480'!$Y81</f>
        <v>0</v>
      </c>
      <c r="M83" s="142">
        <f t="shared" si="2"/>
        <v>6</v>
      </c>
      <c r="N83" s="149">
        <f>'Ref 3511430'!AA81+'Ref 3511448'!AA81+'Ref 3511464'!AW83+'Ref 3511472'!BS81+'Ref 3511480'!AU81</f>
        <v>6</v>
      </c>
      <c r="O83" s="143">
        <f>N83-M83</f>
        <v>0</v>
      </c>
      <c r="P83" s="140">
        <v>229058267</v>
      </c>
      <c r="Q83" s="140">
        <v>201747011</v>
      </c>
      <c r="R83" s="140"/>
      <c r="S83" s="140" t="s">
        <v>6</v>
      </c>
      <c r="T83" s="140"/>
      <c r="U83" s="140" t="s">
        <v>604</v>
      </c>
      <c r="V83" s="140" t="s">
        <v>605</v>
      </c>
      <c r="W83" s="144">
        <v>388907161</v>
      </c>
    </row>
    <row r="84" spans="1:23" s="26" customFormat="1" x14ac:dyDescent="0.35">
      <c r="A84" s="139" t="s">
        <v>162</v>
      </c>
      <c r="B84" s="140" t="s">
        <v>60</v>
      </c>
      <c r="C84" s="140"/>
      <c r="D84" s="140"/>
      <c r="E84" s="140"/>
      <c r="F84" s="141"/>
      <c r="G84" s="141">
        <v>43803</v>
      </c>
      <c r="H84" s="142">
        <f>'Ref 3511430'!$O82</f>
        <v>5</v>
      </c>
      <c r="I84" s="142">
        <v>0</v>
      </c>
      <c r="J84" s="142">
        <v>0</v>
      </c>
      <c r="K84" s="142">
        <f>'Ref 3511472'!$AK82</f>
        <v>0</v>
      </c>
      <c r="L84" s="142">
        <f>'Ref 3511480'!$Y82</f>
        <v>0</v>
      </c>
      <c r="M84" s="142">
        <f t="shared" si="2"/>
        <v>5</v>
      </c>
      <c r="N84" s="149">
        <v>5</v>
      </c>
      <c r="O84" s="143">
        <f>N84-M84</f>
        <v>0</v>
      </c>
      <c r="P84" s="140">
        <v>229061695</v>
      </c>
      <c r="Q84" s="140">
        <v>201758953</v>
      </c>
      <c r="R84" s="140"/>
      <c r="S84" s="140" t="s">
        <v>6</v>
      </c>
      <c r="T84" s="140"/>
      <c r="U84" s="140"/>
      <c r="V84" s="140"/>
      <c r="W84" s="144"/>
    </row>
    <row r="85" spans="1:23" x14ac:dyDescent="0.35">
      <c r="A85" s="145" t="s">
        <v>162</v>
      </c>
      <c r="B85" s="146" t="s">
        <v>163</v>
      </c>
      <c r="C85" s="146"/>
      <c r="D85" s="146"/>
      <c r="E85" s="146"/>
      <c r="F85" s="147"/>
      <c r="G85" s="147">
        <v>43774</v>
      </c>
      <c r="H85" s="148">
        <f>'Ref 3511430'!$O83</f>
        <v>0</v>
      </c>
      <c r="I85" s="148">
        <v>5</v>
      </c>
      <c r="J85" s="148">
        <v>10</v>
      </c>
      <c r="K85" s="148">
        <f>'Ref 3511472'!$AK82</f>
        <v>0</v>
      </c>
      <c r="L85" s="148">
        <f>'Ref 3511480'!$Y82</f>
        <v>0</v>
      </c>
      <c r="M85" s="142">
        <f t="shared" si="2"/>
        <v>15</v>
      </c>
      <c r="N85" s="176">
        <f>'Ref 3511430'!AA83+'Ref 3511448'!AA82+'Ref 3511464'!AW84+'Ref 3511472'!BS82+'Ref 3511480'!AU82</f>
        <v>15</v>
      </c>
      <c r="O85" s="149">
        <f t="shared" si="3"/>
        <v>0</v>
      </c>
      <c r="P85" s="146">
        <v>229057322</v>
      </c>
      <c r="Q85" s="146">
        <v>201743847</v>
      </c>
      <c r="R85" s="146"/>
      <c r="S85" s="146" t="s">
        <v>6</v>
      </c>
      <c r="T85" s="146"/>
      <c r="U85" s="146" t="s">
        <v>561</v>
      </c>
      <c r="V85" s="146" t="s">
        <v>562</v>
      </c>
      <c r="W85" s="150">
        <v>231060614</v>
      </c>
    </row>
    <row r="86" spans="1:23" x14ac:dyDescent="0.35">
      <c r="A86" s="139" t="s">
        <v>164</v>
      </c>
      <c r="B86" s="140" t="s">
        <v>35</v>
      </c>
      <c r="C86" s="140"/>
      <c r="D86" s="140"/>
      <c r="E86" s="140"/>
      <c r="F86" s="141"/>
      <c r="G86" s="141">
        <v>43795</v>
      </c>
      <c r="H86" s="142">
        <v>25</v>
      </c>
      <c r="I86" s="142">
        <v>15</v>
      </c>
      <c r="J86" s="142">
        <f>'Ref 3511464'!$Z85</f>
        <v>0</v>
      </c>
      <c r="K86" s="142">
        <f>'Ref 3511472'!$AK83</f>
        <v>0</v>
      </c>
      <c r="L86" s="142">
        <f>'Ref 3511480'!$Y83</f>
        <v>0</v>
      </c>
      <c r="M86" s="142">
        <f t="shared" si="2"/>
        <v>40</v>
      </c>
      <c r="N86" s="143">
        <f>'Ref 3511430'!AA84+'Ref 3511448'!AA83+'Ref 3511464'!AW85+'Ref 3511472'!BS83+'Ref 3511480'!AU83</f>
        <v>40</v>
      </c>
      <c r="O86" s="143">
        <f t="shared" si="3"/>
        <v>0</v>
      </c>
      <c r="P86" s="140">
        <v>229059806</v>
      </c>
      <c r="Q86" s="140">
        <v>201751628</v>
      </c>
      <c r="R86" s="140"/>
      <c r="S86" s="140" t="s">
        <v>6</v>
      </c>
      <c r="T86" s="140"/>
      <c r="U86" s="140"/>
      <c r="V86" s="140"/>
      <c r="W86" s="144"/>
    </row>
    <row r="87" spans="1:23" x14ac:dyDescent="0.35">
      <c r="A87" s="145" t="s">
        <v>165</v>
      </c>
      <c r="B87" s="146" t="s">
        <v>166</v>
      </c>
      <c r="C87" s="146"/>
      <c r="D87" s="146"/>
      <c r="E87" s="146"/>
      <c r="F87" s="147"/>
      <c r="G87" s="147">
        <v>43810</v>
      </c>
      <c r="H87" s="148">
        <f>'Ref 3511430'!$O85</f>
        <v>0</v>
      </c>
      <c r="I87" s="148">
        <v>10</v>
      </c>
      <c r="J87" s="148">
        <f>'Ref 3511464'!$Z86</f>
        <v>0</v>
      </c>
      <c r="K87" s="148">
        <f>'Ref 3511472'!$AK84</f>
        <v>0</v>
      </c>
      <c r="L87" s="148">
        <v>10</v>
      </c>
      <c r="M87" s="142">
        <f t="shared" si="2"/>
        <v>20</v>
      </c>
      <c r="N87" s="149">
        <f>'Ref 3511430'!AA85+'Ref 3511448'!AA84+'Ref 3511464'!AW86+'Ref 3511472'!BS84+'Ref 3511480'!AU84</f>
        <v>0</v>
      </c>
      <c r="O87" s="149">
        <f t="shared" si="3"/>
        <v>-20</v>
      </c>
      <c r="P87" s="146">
        <v>229062142</v>
      </c>
      <c r="Q87" s="146">
        <v>201759445</v>
      </c>
      <c r="R87" s="146"/>
      <c r="S87" s="146" t="s">
        <v>10</v>
      </c>
      <c r="T87" s="146"/>
      <c r="U87" s="146"/>
      <c r="V87" s="146"/>
      <c r="W87" s="150"/>
    </row>
    <row r="88" spans="1:23" x14ac:dyDescent="0.35">
      <c r="A88" s="139" t="s">
        <v>167</v>
      </c>
      <c r="B88" s="140" t="s">
        <v>168</v>
      </c>
      <c r="C88" s="140"/>
      <c r="D88" s="140"/>
      <c r="E88" s="140"/>
      <c r="F88" s="141">
        <v>43768</v>
      </c>
      <c r="G88" s="141">
        <v>43769</v>
      </c>
      <c r="H88" s="142">
        <f>'Ref 3511430'!$O86</f>
        <v>0</v>
      </c>
      <c r="I88" s="142">
        <v>9</v>
      </c>
      <c r="J88" s="142">
        <f>'Ref 3511464'!$Z87</f>
        <v>0</v>
      </c>
      <c r="K88" s="142">
        <f>'Ref 3511472'!$AK85</f>
        <v>0</v>
      </c>
      <c r="L88" s="142">
        <f>'Ref 3511480'!$Y85</f>
        <v>0</v>
      </c>
      <c r="M88" s="142">
        <f t="shared" si="2"/>
        <v>9</v>
      </c>
      <c r="N88" s="143">
        <v>9</v>
      </c>
      <c r="O88" s="143">
        <f t="shared" si="3"/>
        <v>0</v>
      </c>
      <c r="P88" s="140">
        <v>229057132</v>
      </c>
      <c r="Q88" s="140">
        <v>201743469</v>
      </c>
      <c r="R88" s="140"/>
      <c r="S88" s="140" t="s">
        <v>10</v>
      </c>
      <c r="T88" s="140" t="s">
        <v>507</v>
      </c>
      <c r="U88" s="140"/>
      <c r="V88" s="140" t="s">
        <v>522</v>
      </c>
      <c r="W88" s="144"/>
    </row>
    <row r="89" spans="1:23" x14ac:dyDescent="0.35">
      <c r="A89" s="145" t="s">
        <v>169</v>
      </c>
      <c r="B89" s="146" t="s">
        <v>170</v>
      </c>
      <c r="C89" s="146"/>
      <c r="D89" s="146"/>
      <c r="E89" s="146"/>
      <c r="F89" s="147"/>
      <c r="G89" s="147">
        <v>43809</v>
      </c>
      <c r="H89" s="148">
        <v>90</v>
      </c>
      <c r="I89" s="148">
        <f>'Ref 3511448'!$O86</f>
        <v>0</v>
      </c>
      <c r="J89" s="148">
        <v>90</v>
      </c>
      <c r="K89" s="148">
        <f>'Ref 3511472'!$AK86</f>
        <v>0</v>
      </c>
      <c r="L89" s="148">
        <v>60</v>
      </c>
      <c r="M89" s="142">
        <f t="shared" si="2"/>
        <v>240</v>
      </c>
      <c r="N89" s="149">
        <f>'Ref 3511430'!AA87+'Ref 3511448'!AA86+'Ref 3511464'!AW88+'Ref 3511472'!BS86+'Ref 3511480'!AU86</f>
        <v>0</v>
      </c>
      <c r="O89" s="149">
        <f t="shared" si="3"/>
        <v>-240</v>
      </c>
      <c r="P89" s="146">
        <v>229062654</v>
      </c>
      <c r="Q89" s="146">
        <v>201761490</v>
      </c>
      <c r="R89" s="146"/>
      <c r="S89" s="146" t="s">
        <v>10</v>
      </c>
      <c r="T89" s="146"/>
      <c r="U89" s="146"/>
      <c r="V89" s="146"/>
      <c r="W89" s="150"/>
    </row>
    <row r="90" spans="1:23" x14ac:dyDescent="0.35">
      <c r="A90" s="139" t="s">
        <v>171</v>
      </c>
      <c r="B90" s="140" t="s">
        <v>62</v>
      </c>
      <c r="C90" s="140"/>
      <c r="D90" s="140"/>
      <c r="E90" s="140"/>
      <c r="F90" s="141"/>
      <c r="G90" s="141"/>
      <c r="H90" s="142">
        <f>'Ref 3511430'!$O88</f>
        <v>0</v>
      </c>
      <c r="I90" s="142">
        <f>'Ref 3511448'!$O87</f>
        <v>0</v>
      </c>
      <c r="J90" s="142">
        <f>'Ref 3511464'!$Z89</f>
        <v>0</v>
      </c>
      <c r="K90" s="142">
        <f>'Ref 3511472'!$AK87</f>
        <v>0</v>
      </c>
      <c r="L90" s="142">
        <f>'Ref 3511480'!$Y87</f>
        <v>0</v>
      </c>
      <c r="M90" s="142">
        <f t="shared" si="2"/>
        <v>0</v>
      </c>
      <c r="N90" s="143">
        <f>'Ref 3511430'!AA88+'Ref 3511448'!AA87+'Ref 3511464'!AW89+'Ref 3511472'!BS87+'Ref 3511480'!AU87</f>
        <v>0</v>
      </c>
      <c r="O90" s="143">
        <f t="shared" si="3"/>
        <v>0</v>
      </c>
      <c r="P90" s="140"/>
      <c r="Q90" s="140"/>
      <c r="R90" s="140"/>
      <c r="S90" s="140"/>
      <c r="T90" s="140"/>
      <c r="U90" s="140"/>
      <c r="V90" s="140"/>
      <c r="W90" s="144"/>
    </row>
    <row r="91" spans="1:23" x14ac:dyDescent="0.35">
      <c r="A91" s="145" t="s">
        <v>172</v>
      </c>
      <c r="B91" s="146" t="s">
        <v>173</v>
      </c>
      <c r="C91" s="146"/>
      <c r="D91" s="146"/>
      <c r="E91" s="146"/>
      <c r="F91" s="147"/>
      <c r="G91" s="147"/>
      <c r="H91" s="148">
        <f>'Ref 3511430'!$O89</f>
        <v>0</v>
      </c>
      <c r="I91" s="148">
        <f>'Ref 3511448'!$O88</f>
        <v>0</v>
      </c>
      <c r="J91" s="148">
        <f>'Ref 3511464'!$Z90</f>
        <v>0</v>
      </c>
      <c r="K91" s="148">
        <f>'Ref 3511472'!$AK88</f>
        <v>0</v>
      </c>
      <c r="L91" s="148">
        <f>'Ref 3511480'!$Y88</f>
        <v>0</v>
      </c>
      <c r="M91" s="142">
        <f t="shared" si="2"/>
        <v>0</v>
      </c>
      <c r="N91" s="149">
        <f>'Ref 3511430'!AA89+'Ref 3511448'!AA88+'Ref 3511464'!AW90+'Ref 3511472'!BS88+'Ref 3511480'!AU88</f>
        <v>0</v>
      </c>
      <c r="O91" s="149">
        <f t="shared" si="3"/>
        <v>0</v>
      </c>
      <c r="P91" s="146"/>
      <c r="Q91" s="146"/>
      <c r="R91" s="146"/>
      <c r="S91" s="146"/>
      <c r="T91" s="146"/>
      <c r="U91" s="146"/>
      <c r="V91" s="146"/>
      <c r="W91" s="150"/>
    </row>
    <row r="92" spans="1:23" x14ac:dyDescent="0.35">
      <c r="A92" s="139" t="s">
        <v>174</v>
      </c>
      <c r="B92" s="140" t="s">
        <v>175</v>
      </c>
      <c r="C92" s="140"/>
      <c r="D92" s="140"/>
      <c r="E92" s="140"/>
      <c r="F92" s="141"/>
      <c r="G92" s="141"/>
      <c r="H92" s="142">
        <f>'Ref 3511430'!$O90</f>
        <v>0</v>
      </c>
      <c r="I92" s="142">
        <f>'Ref 3511448'!$O89</f>
        <v>0</v>
      </c>
      <c r="J92" s="142">
        <f>'Ref 3511464'!$Z91</f>
        <v>0</v>
      </c>
      <c r="K92" s="142">
        <f>'Ref 3511472'!$AK89</f>
        <v>0</v>
      </c>
      <c r="L92" s="142">
        <f>'Ref 3511480'!$Y89</f>
        <v>0</v>
      </c>
      <c r="M92" s="142">
        <f t="shared" si="2"/>
        <v>0</v>
      </c>
      <c r="N92" s="143">
        <f>'Ref 3511430'!AA90+'Ref 3511448'!AA89+'Ref 3511464'!AW91+'Ref 3511472'!BS89+'Ref 3511480'!AU89</f>
        <v>0</v>
      </c>
      <c r="O92" s="143">
        <f t="shared" si="3"/>
        <v>0</v>
      </c>
      <c r="P92" s="140"/>
      <c r="Q92" s="140"/>
      <c r="R92" s="140"/>
      <c r="S92" s="140"/>
      <c r="T92" s="140"/>
      <c r="U92" s="140"/>
      <c r="V92" s="140"/>
      <c r="W92" s="144"/>
    </row>
    <row r="93" spans="1:23" x14ac:dyDescent="0.35">
      <c r="A93" s="145" t="s">
        <v>176</v>
      </c>
      <c r="B93" s="146" t="s">
        <v>177</v>
      </c>
      <c r="C93" s="146"/>
      <c r="D93" s="146"/>
      <c r="E93" s="146"/>
      <c r="F93" s="147">
        <v>43769</v>
      </c>
      <c r="G93" s="147">
        <v>43776</v>
      </c>
      <c r="H93" s="148">
        <v>5</v>
      </c>
      <c r="I93" s="148">
        <v>8</v>
      </c>
      <c r="J93" s="148">
        <f>'Ref 3511464'!$Z92</f>
        <v>0</v>
      </c>
      <c r="K93" s="148">
        <v>4</v>
      </c>
      <c r="L93" s="148">
        <f>'Ref 3511480'!$Y90</f>
        <v>0</v>
      </c>
      <c r="M93" s="142">
        <f t="shared" si="2"/>
        <v>17</v>
      </c>
      <c r="N93" s="149">
        <v>17</v>
      </c>
      <c r="O93" s="149">
        <f t="shared" si="3"/>
        <v>0</v>
      </c>
      <c r="P93" s="146">
        <v>229058020</v>
      </c>
      <c r="Q93" s="146">
        <v>201746540</v>
      </c>
      <c r="R93" s="146"/>
      <c r="S93" s="146" t="s">
        <v>10</v>
      </c>
      <c r="T93" s="146" t="s">
        <v>533</v>
      </c>
      <c r="U93" s="146" t="s">
        <v>538</v>
      </c>
      <c r="V93" s="146" t="s">
        <v>539</v>
      </c>
      <c r="W93" s="150">
        <v>546701085</v>
      </c>
    </row>
    <row r="94" spans="1:23" x14ac:dyDescent="0.35">
      <c r="A94" s="139" t="s">
        <v>178</v>
      </c>
      <c r="B94" s="140" t="s">
        <v>51</v>
      </c>
      <c r="C94" s="140"/>
      <c r="D94" s="140"/>
      <c r="E94" s="140"/>
      <c r="F94" s="141"/>
      <c r="G94" s="141"/>
      <c r="H94" s="142">
        <f>'Ref 3511430'!$O92</f>
        <v>0</v>
      </c>
      <c r="I94" s="142">
        <f>'Ref 3511448'!$O91</f>
        <v>0</v>
      </c>
      <c r="J94" s="142">
        <f>'Ref 3511464'!$Z93</f>
        <v>0</v>
      </c>
      <c r="K94" s="142">
        <f>'Ref 3511472'!$AK91</f>
        <v>0</v>
      </c>
      <c r="L94" s="142">
        <f>'Ref 3511480'!$Y91</f>
        <v>0</v>
      </c>
      <c r="M94" s="142">
        <f t="shared" si="2"/>
        <v>0</v>
      </c>
      <c r="N94" s="143">
        <f>'Ref 3511430'!AA92+'Ref 3511448'!AA91+'Ref 3511464'!AW93+'Ref 3511472'!BS91+'Ref 3511480'!AU91</f>
        <v>0</v>
      </c>
      <c r="O94" s="143">
        <f t="shared" si="3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 x14ac:dyDescent="0.35">
      <c r="A95" s="145" t="s">
        <v>179</v>
      </c>
      <c r="B95" s="146" t="s">
        <v>60</v>
      </c>
      <c r="C95" s="146"/>
      <c r="D95" s="146"/>
      <c r="E95" s="146"/>
      <c r="F95" s="147"/>
      <c r="G95" s="147"/>
      <c r="H95" s="148">
        <f>'Ref 3511430'!$O93</f>
        <v>0</v>
      </c>
      <c r="I95" s="148">
        <f>'Ref 3511448'!$O92</f>
        <v>0</v>
      </c>
      <c r="J95" s="148">
        <f>'Ref 3511464'!$Z94</f>
        <v>0</v>
      </c>
      <c r="K95" s="148">
        <f>'Ref 3511472'!$AK92</f>
        <v>0</v>
      </c>
      <c r="L95" s="148">
        <f>'Ref 3511480'!$Y92</f>
        <v>0</v>
      </c>
      <c r="M95" s="142">
        <f t="shared" si="2"/>
        <v>0</v>
      </c>
      <c r="N95" s="149">
        <f>'Ref 3511430'!AA93+'Ref 3511448'!AA92+'Ref 3511464'!AW94+'Ref 3511472'!BS92+'Ref 3511480'!AU92</f>
        <v>0</v>
      </c>
      <c r="O95" s="149">
        <f t="shared" si="3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 x14ac:dyDescent="0.35">
      <c r="A96" s="139" t="s">
        <v>180</v>
      </c>
      <c r="B96" s="140" t="s">
        <v>181</v>
      </c>
      <c r="C96" s="140"/>
      <c r="D96" s="140"/>
      <c r="E96" s="140"/>
      <c r="F96" s="141"/>
      <c r="G96" s="141">
        <v>43795</v>
      </c>
      <c r="H96" s="142">
        <v>12</v>
      </c>
      <c r="I96" s="142">
        <f>'Ref 3511448'!$O93</f>
        <v>0</v>
      </c>
      <c r="J96" s="142">
        <v>6</v>
      </c>
      <c r="K96" s="142">
        <f>'Ref 3511472'!$AK93</f>
        <v>0</v>
      </c>
      <c r="L96" s="142">
        <f>'Ref 3511480'!$Y93</f>
        <v>0</v>
      </c>
      <c r="M96" s="142">
        <f t="shared" si="2"/>
        <v>18</v>
      </c>
      <c r="N96" s="143">
        <f>'Ref 3511430'!AA94+'Ref 3511448'!AA93+'Ref 3511464'!AW95+'Ref 3511472'!BS93+'Ref 3511480'!AU93</f>
        <v>16</v>
      </c>
      <c r="O96" s="143">
        <f t="shared" si="3"/>
        <v>-2</v>
      </c>
      <c r="P96" s="140">
        <v>229059784</v>
      </c>
      <c r="Q96" s="140">
        <v>201751624</v>
      </c>
      <c r="R96" s="140"/>
      <c r="S96" s="140" t="s">
        <v>16</v>
      </c>
      <c r="T96" s="140" t="s">
        <v>682</v>
      </c>
      <c r="U96" s="140" t="s">
        <v>636</v>
      </c>
      <c r="V96" s="140" t="s">
        <v>637</v>
      </c>
      <c r="W96" s="144">
        <v>546455273</v>
      </c>
    </row>
    <row r="97" spans="1:23" x14ac:dyDescent="0.35">
      <c r="A97" s="145" t="s">
        <v>182</v>
      </c>
      <c r="B97" s="146" t="s">
        <v>183</v>
      </c>
      <c r="C97" s="146"/>
      <c r="D97" s="146"/>
      <c r="E97" s="146"/>
      <c r="F97" s="147">
        <v>43773</v>
      </c>
      <c r="G97" s="147">
        <v>43773</v>
      </c>
      <c r="H97" s="148">
        <f>'Ref 3511430'!$O95</f>
        <v>0</v>
      </c>
      <c r="I97" s="148">
        <f>'Ref 3511448'!$O94</f>
        <v>0</v>
      </c>
      <c r="J97" s="148">
        <v>1</v>
      </c>
      <c r="K97" s="148">
        <f>'Ref 3511472'!$AK94</f>
        <v>0</v>
      </c>
      <c r="L97" s="148">
        <f>'Ref 3511480'!$Y94</f>
        <v>0</v>
      </c>
      <c r="M97" s="142">
        <f t="shared" si="2"/>
        <v>1</v>
      </c>
      <c r="N97" s="149">
        <v>1</v>
      </c>
      <c r="O97" s="149">
        <f t="shared" si="3"/>
        <v>0</v>
      </c>
      <c r="P97" s="146">
        <v>229057298</v>
      </c>
      <c r="Q97" s="146">
        <v>201743735</v>
      </c>
      <c r="R97" s="146"/>
      <c r="S97" s="146" t="s">
        <v>6</v>
      </c>
      <c r="T97" s="146" t="s">
        <v>547</v>
      </c>
      <c r="U97" s="146" t="s">
        <v>545</v>
      </c>
      <c r="V97" s="146" t="s">
        <v>546</v>
      </c>
      <c r="W97" s="150">
        <v>557529120</v>
      </c>
    </row>
    <row r="98" spans="1:23" x14ac:dyDescent="0.35">
      <c r="A98" s="139" t="s">
        <v>184</v>
      </c>
      <c r="B98" s="140" t="s">
        <v>35</v>
      </c>
      <c r="C98" s="140"/>
      <c r="D98" s="140"/>
      <c r="E98" s="140"/>
      <c r="F98" s="141"/>
      <c r="G98" s="141"/>
      <c r="H98" s="142">
        <f>'Ref 3511430'!$O96</f>
        <v>0</v>
      </c>
      <c r="I98" s="142">
        <f>'Ref 3511448'!$O95</f>
        <v>0</v>
      </c>
      <c r="J98" s="142">
        <f>'Ref 3511464'!$Z98</f>
        <v>0</v>
      </c>
      <c r="K98" s="142">
        <f>'Ref 3511472'!$AK95</f>
        <v>0</v>
      </c>
      <c r="L98" s="142">
        <f>'Ref 3511480'!$Y95</f>
        <v>0</v>
      </c>
      <c r="M98" s="142">
        <f t="shared" si="2"/>
        <v>0</v>
      </c>
      <c r="N98" s="143">
        <f>'Ref 3511430'!AA96+'Ref 3511448'!AA95+'Ref 3511464'!AW98+'Ref 3511472'!BS95+'Ref 3511480'!AU95</f>
        <v>0</v>
      </c>
      <c r="O98" s="143">
        <f t="shared" si="3"/>
        <v>0</v>
      </c>
      <c r="P98" s="140"/>
      <c r="Q98" s="140"/>
      <c r="R98" s="140"/>
      <c r="S98" s="140"/>
      <c r="T98" s="140"/>
      <c r="U98" s="140"/>
      <c r="V98" s="140"/>
      <c r="W98" s="144"/>
    </row>
    <row r="99" spans="1:23" s="26" customFormat="1" x14ac:dyDescent="0.35">
      <c r="A99" s="139" t="s">
        <v>651</v>
      </c>
      <c r="B99" s="140" t="s">
        <v>62</v>
      </c>
      <c r="C99" s="140"/>
      <c r="D99" s="140"/>
      <c r="E99" s="140"/>
      <c r="F99" s="141"/>
      <c r="G99" s="141">
        <v>43797</v>
      </c>
      <c r="H99" s="142">
        <v>0</v>
      </c>
      <c r="I99" s="142">
        <v>0</v>
      </c>
      <c r="J99" s="142">
        <v>15</v>
      </c>
      <c r="K99" s="142">
        <v>0</v>
      </c>
      <c r="L99" s="142">
        <v>0</v>
      </c>
      <c r="M99" s="142">
        <f t="shared" si="2"/>
        <v>15</v>
      </c>
      <c r="N99" s="143">
        <v>15</v>
      </c>
      <c r="O99" s="143">
        <f t="shared" si="3"/>
        <v>0</v>
      </c>
      <c r="P99" s="140">
        <v>229060255</v>
      </c>
      <c r="Q99" s="140">
        <v>201754781</v>
      </c>
      <c r="R99" s="140"/>
      <c r="S99" s="140" t="s">
        <v>6</v>
      </c>
      <c r="T99" s="140"/>
      <c r="U99" s="140"/>
      <c r="V99" s="140"/>
      <c r="W99" s="144"/>
    </row>
    <row r="100" spans="1:23" x14ac:dyDescent="0.35">
      <c r="A100" s="145" t="s">
        <v>185</v>
      </c>
      <c r="B100" s="146" t="s">
        <v>35</v>
      </c>
      <c r="C100" s="146"/>
      <c r="D100" s="146"/>
      <c r="E100" s="146"/>
      <c r="F100" s="147"/>
      <c r="G100" s="147"/>
      <c r="H100" s="148">
        <f>'Ref 3511430'!$O97</f>
        <v>0</v>
      </c>
      <c r="I100" s="148">
        <f>'Ref 3511448'!$O96</f>
        <v>0</v>
      </c>
      <c r="J100" s="148">
        <f>'Ref 3511464'!$Z99</f>
        <v>0</v>
      </c>
      <c r="K100" s="148">
        <f>'Ref 3511472'!$AK96</f>
        <v>0</v>
      </c>
      <c r="L100" s="148">
        <f>'Ref 3511480'!$Y96</f>
        <v>0</v>
      </c>
      <c r="M100" s="142">
        <f t="shared" si="2"/>
        <v>0</v>
      </c>
      <c r="N100" s="149">
        <f>'Ref 3511430'!AA97+'Ref 3511448'!AA96+'Ref 3511464'!AW99+'Ref 3511472'!BS96+'Ref 3511480'!AU96</f>
        <v>0</v>
      </c>
      <c r="O100" s="149">
        <f t="shared" si="3"/>
        <v>0</v>
      </c>
      <c r="P100" s="146"/>
      <c r="Q100" s="146"/>
      <c r="R100" s="146"/>
      <c r="S100" s="146"/>
      <c r="T100" s="146"/>
      <c r="U100" s="146"/>
      <c r="V100" s="146"/>
      <c r="W100" s="150"/>
    </row>
    <row r="101" spans="1:23" x14ac:dyDescent="0.35">
      <c r="A101" s="139" t="s">
        <v>186</v>
      </c>
      <c r="B101" s="140" t="s">
        <v>60</v>
      </c>
      <c r="C101" s="140"/>
      <c r="D101" s="140"/>
      <c r="E101" s="140"/>
      <c r="F101" s="141"/>
      <c r="G101" s="141"/>
      <c r="H101" s="142">
        <f>'Ref 3511430'!$O98</f>
        <v>0</v>
      </c>
      <c r="I101" s="142">
        <f>'Ref 3511448'!$O97</f>
        <v>0</v>
      </c>
      <c r="J101" s="142">
        <f>'Ref 3511464'!$Z100</f>
        <v>0</v>
      </c>
      <c r="K101" s="142">
        <f>'Ref 3511472'!$AK97</f>
        <v>0</v>
      </c>
      <c r="L101" s="142">
        <f>'Ref 3511480'!$Y97</f>
        <v>0</v>
      </c>
      <c r="M101" s="142">
        <f t="shared" si="2"/>
        <v>0</v>
      </c>
      <c r="N101" s="143">
        <f>'Ref 3511430'!AA98+'Ref 3511448'!AA97+'Ref 3511464'!AW100+'Ref 3511472'!BS97+'Ref 3511480'!AU97</f>
        <v>0</v>
      </c>
      <c r="O101" s="143">
        <f t="shared" si="3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 x14ac:dyDescent="0.35">
      <c r="A102" s="145" t="s">
        <v>187</v>
      </c>
      <c r="B102" s="146" t="s">
        <v>60</v>
      </c>
      <c r="C102" s="146"/>
      <c r="D102" s="146"/>
      <c r="E102" s="146"/>
      <c r="F102" s="147"/>
      <c r="G102" s="147"/>
      <c r="H102" s="148">
        <f>'Ref 3511430'!$O99</f>
        <v>0</v>
      </c>
      <c r="I102" s="148">
        <f>'Ref 3511448'!$O98</f>
        <v>0</v>
      </c>
      <c r="J102" s="148">
        <f>'Ref 3511464'!$Z101</f>
        <v>0</v>
      </c>
      <c r="K102" s="148">
        <f>'Ref 3511472'!$AK98</f>
        <v>0</v>
      </c>
      <c r="L102" s="148">
        <f>'Ref 3511480'!$Y98</f>
        <v>0</v>
      </c>
      <c r="M102" s="142">
        <f t="shared" si="2"/>
        <v>0</v>
      </c>
      <c r="N102" s="149">
        <f>'Ref 3511430'!AA99+'Ref 3511448'!AA98+'Ref 3511464'!AW101+'Ref 3511472'!BS98+'Ref 3511480'!AU98</f>
        <v>0</v>
      </c>
      <c r="O102" s="149">
        <f t="shared" si="3"/>
        <v>0</v>
      </c>
      <c r="P102" s="146"/>
      <c r="Q102" s="146"/>
      <c r="R102" s="146"/>
      <c r="S102" s="146"/>
      <c r="T102" s="146"/>
      <c r="U102" s="146"/>
      <c r="V102" s="146"/>
      <c r="W102" s="150"/>
    </row>
    <row r="103" spans="1:23" x14ac:dyDescent="0.35">
      <c r="A103" s="139" t="s">
        <v>188</v>
      </c>
      <c r="B103" s="140" t="s">
        <v>189</v>
      </c>
      <c r="C103" s="140"/>
      <c r="D103" s="140"/>
      <c r="E103" s="140"/>
      <c r="F103" s="141"/>
      <c r="G103" s="141"/>
      <c r="H103" s="142">
        <f>'Ref 3511430'!$O100</f>
        <v>0</v>
      </c>
      <c r="I103" s="142">
        <f>'Ref 3511448'!$O99</f>
        <v>0</v>
      </c>
      <c r="J103" s="142">
        <f>'Ref 3511464'!$Z102</f>
        <v>0</v>
      </c>
      <c r="K103" s="142">
        <f>'Ref 3511472'!$AK99</f>
        <v>0</v>
      </c>
      <c r="L103" s="142">
        <f>'Ref 3511480'!$Y99</f>
        <v>0</v>
      </c>
      <c r="M103" s="142">
        <f t="shared" si="2"/>
        <v>0</v>
      </c>
      <c r="N103" s="143">
        <f>'Ref 3511430'!AA100+'Ref 3511448'!AA99+'Ref 3511464'!AW102+'Ref 3511472'!BS99+'Ref 3511480'!AU99</f>
        <v>0</v>
      </c>
      <c r="O103" s="143">
        <f t="shared" si="3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 x14ac:dyDescent="0.35">
      <c r="A104" s="145" t="s">
        <v>190</v>
      </c>
      <c r="B104" s="146" t="s">
        <v>60</v>
      </c>
      <c r="C104" s="146"/>
      <c r="D104" s="146"/>
      <c r="E104" s="146"/>
      <c r="F104" s="147"/>
      <c r="G104" s="147">
        <v>43774</v>
      </c>
      <c r="H104" s="148">
        <f>'Ref 3511430'!$O101</f>
        <v>0</v>
      </c>
      <c r="I104" s="148">
        <f>20+40</f>
        <v>60</v>
      </c>
      <c r="J104" s="148">
        <v>30</v>
      </c>
      <c r="K104" s="148">
        <f>'Ref 3511472'!$AK100</f>
        <v>0</v>
      </c>
      <c r="L104" s="148">
        <v>60</v>
      </c>
      <c r="M104" s="142">
        <f t="shared" si="2"/>
        <v>150</v>
      </c>
      <c r="N104" s="149">
        <v>150</v>
      </c>
      <c r="O104" s="149">
        <f t="shared" si="3"/>
        <v>0</v>
      </c>
      <c r="P104" s="146">
        <v>229057604</v>
      </c>
      <c r="Q104" s="146">
        <v>201744336</v>
      </c>
      <c r="R104" s="146"/>
      <c r="S104" s="146" t="s">
        <v>6</v>
      </c>
      <c r="T104" s="146"/>
      <c r="U104" s="146" t="s">
        <v>565</v>
      </c>
      <c r="V104" s="146" t="s">
        <v>566</v>
      </c>
      <c r="W104" s="150">
        <v>490036160</v>
      </c>
    </row>
    <row r="105" spans="1:23" x14ac:dyDescent="0.35">
      <c r="A105" s="139" t="s">
        <v>191</v>
      </c>
      <c r="B105" s="140" t="s">
        <v>192</v>
      </c>
      <c r="C105" s="140"/>
      <c r="D105" s="140"/>
      <c r="E105" s="140"/>
      <c r="F105" s="141"/>
      <c r="G105" s="141"/>
      <c r="H105" s="142">
        <f>'Ref 3511430'!$O102</f>
        <v>0</v>
      </c>
      <c r="I105" s="142">
        <f>'Ref 3511448'!$O101</f>
        <v>0</v>
      </c>
      <c r="J105" s="142">
        <f>'Ref 3511464'!$Z104</f>
        <v>0</v>
      </c>
      <c r="K105" s="142">
        <f>'Ref 3511472'!$AK101</f>
        <v>0</v>
      </c>
      <c r="L105" s="142">
        <f>'Ref 3511480'!$Y101</f>
        <v>0</v>
      </c>
      <c r="M105" s="142">
        <f t="shared" si="2"/>
        <v>0</v>
      </c>
      <c r="N105" s="143">
        <f>'Ref 3511430'!AA102+'Ref 3511448'!AA101+'Ref 3511464'!AW104+'Ref 3511472'!BS101+'Ref 3511480'!AU101</f>
        <v>0</v>
      </c>
      <c r="O105" s="143">
        <f t="shared" si="3"/>
        <v>0</v>
      </c>
      <c r="P105" s="140"/>
      <c r="Q105" s="140"/>
      <c r="R105" s="140"/>
      <c r="S105" s="140"/>
      <c r="T105" s="140"/>
      <c r="U105" s="140"/>
      <c r="V105" s="140"/>
      <c r="W105" s="144"/>
    </row>
    <row r="106" spans="1:23" x14ac:dyDescent="0.35">
      <c r="A106" s="145" t="s">
        <v>193</v>
      </c>
      <c r="B106" s="146" t="s">
        <v>130</v>
      </c>
      <c r="C106" s="146"/>
      <c r="D106" s="146"/>
      <c r="E106" s="146"/>
      <c r="F106" s="147"/>
      <c r="G106" s="147"/>
      <c r="H106" s="148">
        <f>'Ref 3511430'!$O103</f>
        <v>0</v>
      </c>
      <c r="I106" s="148">
        <f>'Ref 3511448'!$O102</f>
        <v>0</v>
      </c>
      <c r="J106" s="148">
        <f>'Ref 3511464'!$Z105</f>
        <v>0</v>
      </c>
      <c r="K106" s="148">
        <f>'Ref 3511472'!$AK102</f>
        <v>0</v>
      </c>
      <c r="L106" s="148">
        <f>'Ref 3511480'!$Y102</f>
        <v>0</v>
      </c>
      <c r="M106" s="142">
        <f t="shared" si="2"/>
        <v>0</v>
      </c>
      <c r="N106" s="149">
        <f>'Ref 3511430'!AA103+'Ref 3511448'!AA102+'Ref 3511464'!AW105+'Ref 3511472'!BS102+'Ref 3511480'!AU102</f>
        <v>0</v>
      </c>
      <c r="O106" s="149">
        <f t="shared" si="3"/>
        <v>0</v>
      </c>
      <c r="P106" s="146"/>
      <c r="Q106" s="146"/>
      <c r="R106" s="146"/>
      <c r="S106" s="146"/>
      <c r="T106" s="146"/>
      <c r="U106" s="146"/>
      <c r="V106" s="146"/>
      <c r="W106" s="150"/>
    </row>
    <row r="107" spans="1:23" x14ac:dyDescent="0.35">
      <c r="A107" s="139" t="s">
        <v>194</v>
      </c>
      <c r="B107" s="140" t="s">
        <v>60</v>
      </c>
      <c r="C107" s="140"/>
      <c r="D107" s="140"/>
      <c r="E107" s="140"/>
      <c r="F107" s="141"/>
      <c r="G107" s="141"/>
      <c r="H107" s="142">
        <f>'Ref 3511430'!$O104</f>
        <v>0</v>
      </c>
      <c r="I107" s="142">
        <f>'Ref 3511448'!$O103</f>
        <v>0</v>
      </c>
      <c r="J107" s="142">
        <f>'Ref 3511464'!$Z106</f>
        <v>0</v>
      </c>
      <c r="K107" s="142">
        <f>'Ref 3511472'!$AK103</f>
        <v>0</v>
      </c>
      <c r="L107" s="142">
        <f>'Ref 3511480'!$Y103</f>
        <v>0</v>
      </c>
      <c r="M107" s="142">
        <f t="shared" si="2"/>
        <v>0</v>
      </c>
      <c r="N107" s="143">
        <f>'Ref 3511430'!AA104+'Ref 3511448'!AA103+'Ref 3511464'!AW106+'Ref 3511472'!BS103+'Ref 3511480'!AU103</f>
        <v>0</v>
      </c>
      <c r="O107" s="143">
        <f t="shared" si="3"/>
        <v>0</v>
      </c>
      <c r="P107" s="140"/>
      <c r="Q107" s="140"/>
      <c r="R107" s="140"/>
      <c r="S107" s="140"/>
      <c r="T107" s="140"/>
      <c r="U107" s="140"/>
      <c r="V107" s="140"/>
      <c r="W107" s="144"/>
    </row>
    <row r="108" spans="1:23" x14ac:dyDescent="0.35">
      <c r="A108" s="145" t="s">
        <v>195</v>
      </c>
      <c r="B108" s="146" t="s">
        <v>196</v>
      </c>
      <c r="C108" s="146"/>
      <c r="D108" s="146"/>
      <c r="E108" s="146"/>
      <c r="F108" s="147"/>
      <c r="G108" s="147"/>
      <c r="H108" s="148">
        <f>'Ref 3511430'!$O105</f>
        <v>0</v>
      </c>
      <c r="I108" s="148">
        <f>'Ref 3511448'!$O104</f>
        <v>0</v>
      </c>
      <c r="J108" s="148">
        <f>'Ref 3511464'!$Z107</f>
        <v>0</v>
      </c>
      <c r="K108" s="148">
        <f>'Ref 3511472'!$AK104</f>
        <v>0</v>
      </c>
      <c r="L108" s="148">
        <f>'Ref 3511480'!$Y104</f>
        <v>0</v>
      </c>
      <c r="M108" s="142">
        <f t="shared" si="2"/>
        <v>0</v>
      </c>
      <c r="N108" s="149">
        <f>'Ref 3511430'!AA105+'Ref 3511448'!AA104+'Ref 3511464'!AW107+'Ref 3511472'!BS104+'Ref 3511480'!AU104</f>
        <v>0</v>
      </c>
      <c r="O108" s="149">
        <f t="shared" si="3"/>
        <v>0</v>
      </c>
      <c r="P108" s="146"/>
      <c r="Q108" s="146"/>
      <c r="R108" s="146"/>
      <c r="S108" s="146"/>
      <c r="T108" s="146"/>
      <c r="U108" s="146"/>
      <c r="V108" s="146"/>
      <c r="W108" s="150"/>
    </row>
    <row r="109" spans="1:23" x14ac:dyDescent="0.35">
      <c r="A109" s="139" t="s">
        <v>197</v>
      </c>
      <c r="B109" s="140" t="s">
        <v>60</v>
      </c>
      <c r="C109" s="140"/>
      <c r="D109" s="140"/>
      <c r="E109" s="140"/>
      <c r="F109" s="141"/>
      <c r="G109" s="141"/>
      <c r="H109" s="142">
        <f>'Ref 3511430'!$O106</f>
        <v>0</v>
      </c>
      <c r="I109" s="142">
        <f>'Ref 3511448'!$O105</f>
        <v>0</v>
      </c>
      <c r="J109" s="142">
        <f>'Ref 3511464'!$Z108</f>
        <v>0</v>
      </c>
      <c r="K109" s="142">
        <f>'Ref 3511472'!$AK105</f>
        <v>0</v>
      </c>
      <c r="L109" s="142">
        <f>'Ref 3511480'!$Y105</f>
        <v>0</v>
      </c>
      <c r="M109" s="142">
        <f t="shared" si="2"/>
        <v>0</v>
      </c>
      <c r="N109" s="143">
        <f>'Ref 3511430'!AA106+'Ref 3511448'!AA105+'Ref 3511464'!AW108+'Ref 3511472'!BS105+'Ref 3511480'!AU105</f>
        <v>0</v>
      </c>
      <c r="O109" s="143">
        <f t="shared" si="3"/>
        <v>0</v>
      </c>
      <c r="P109" s="140"/>
      <c r="Q109" s="140"/>
      <c r="R109" s="140"/>
      <c r="S109" s="140"/>
      <c r="T109" s="140"/>
      <c r="U109" s="140"/>
      <c r="V109" s="140"/>
      <c r="W109" s="144"/>
    </row>
    <row r="110" spans="1:23" s="26" customFormat="1" x14ac:dyDescent="0.35">
      <c r="A110" s="139" t="s">
        <v>676</v>
      </c>
      <c r="B110" s="140" t="s">
        <v>130</v>
      </c>
      <c r="C110" s="140"/>
      <c r="D110" s="140"/>
      <c r="E110" s="140"/>
      <c r="F110" s="141"/>
      <c r="G110" s="141"/>
      <c r="H110" s="142">
        <f>'Ref 3511430'!$O107</f>
        <v>0</v>
      </c>
      <c r="I110" s="142">
        <f>'Ref 3511448'!$O106</f>
        <v>0</v>
      </c>
      <c r="J110" s="142">
        <v>2</v>
      </c>
      <c r="K110" s="142">
        <f>'Ref 3511472'!$AK106</f>
        <v>0</v>
      </c>
      <c r="L110" s="142">
        <f>'Ref 3511480'!$Y106</f>
        <v>0</v>
      </c>
      <c r="M110" s="142">
        <f t="shared" si="2"/>
        <v>2</v>
      </c>
      <c r="N110" s="143">
        <f>'Ref 3511430'!AA107+'Ref 3511448'!AA106+'Ref 3511464'!AW110+'Ref 3511472'!BS106+'Ref 3511480'!AU106</f>
        <v>0</v>
      </c>
      <c r="O110" s="143">
        <f t="shared" si="3"/>
        <v>-2</v>
      </c>
      <c r="P110" s="140"/>
      <c r="Q110" s="140"/>
      <c r="R110" s="140"/>
      <c r="S110" s="140" t="s">
        <v>13</v>
      </c>
      <c r="T110" s="140"/>
      <c r="U110" s="140" t="s">
        <v>677</v>
      </c>
      <c r="V110" s="140" t="s">
        <v>678</v>
      </c>
      <c r="W110" s="144">
        <v>387724947</v>
      </c>
    </row>
    <row r="111" spans="1:23" x14ac:dyDescent="0.35">
      <c r="A111" s="145" t="s">
        <v>198</v>
      </c>
      <c r="B111" s="146" t="s">
        <v>199</v>
      </c>
      <c r="C111" s="146"/>
      <c r="D111" s="146"/>
      <c r="E111" s="146"/>
      <c r="F111" s="147"/>
      <c r="G111" s="147"/>
      <c r="H111" s="148">
        <f>'Ref 3511430'!$O107</f>
        <v>0</v>
      </c>
      <c r="I111" s="148">
        <f>'Ref 3511448'!$O106</f>
        <v>0</v>
      </c>
      <c r="J111" s="148">
        <f>'Ref 3511464'!$Z110</f>
        <v>0</v>
      </c>
      <c r="K111" s="148">
        <f>'Ref 3511472'!$AK106</f>
        <v>0</v>
      </c>
      <c r="L111" s="148">
        <f>'Ref 3511480'!$Y106</f>
        <v>0</v>
      </c>
      <c r="M111" s="142">
        <f t="shared" si="2"/>
        <v>0</v>
      </c>
      <c r="N111" s="149">
        <f>'Ref 3511430'!AA107+'Ref 3511448'!AA106+'Ref 3511464'!AW110+'Ref 3511472'!BS106+'Ref 3511480'!AU106</f>
        <v>0</v>
      </c>
      <c r="O111" s="149">
        <f t="shared" si="3"/>
        <v>0</v>
      </c>
      <c r="P111" s="146"/>
      <c r="Q111" s="146"/>
      <c r="R111" s="146"/>
      <c r="S111" s="146"/>
      <c r="T111" s="146"/>
      <c r="U111" s="146"/>
      <c r="V111" s="146"/>
      <c r="W111" s="150"/>
    </row>
    <row r="112" spans="1:23" x14ac:dyDescent="0.35">
      <c r="A112" s="139" t="s">
        <v>200</v>
      </c>
      <c r="B112" s="140" t="s">
        <v>62</v>
      </c>
      <c r="C112" s="140"/>
      <c r="D112" s="140"/>
      <c r="E112" s="140"/>
      <c r="F112" s="141"/>
      <c r="G112" s="141"/>
      <c r="H112" s="142">
        <f>'Ref 3511430'!$O108</f>
        <v>0</v>
      </c>
      <c r="I112" s="142">
        <f>'Ref 3511448'!$O107</f>
        <v>0</v>
      </c>
      <c r="J112" s="142">
        <f>'Ref 3511464'!$Z111</f>
        <v>0</v>
      </c>
      <c r="K112" s="142">
        <f>'Ref 3511472'!$AK107</f>
        <v>0</v>
      </c>
      <c r="L112" s="142">
        <f>'Ref 3511480'!$Y107</f>
        <v>0</v>
      </c>
      <c r="M112" s="142">
        <f t="shared" si="2"/>
        <v>0</v>
      </c>
      <c r="N112" s="143">
        <f>'Ref 3511430'!AA108+'Ref 3511448'!AA107+'Ref 3511464'!AW111+'Ref 3511472'!BS107+'Ref 3511480'!AU107</f>
        <v>0</v>
      </c>
      <c r="O112" s="143">
        <f t="shared" si="3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 x14ac:dyDescent="0.35">
      <c r="A113" s="145" t="s">
        <v>201</v>
      </c>
      <c r="B113" s="146" t="s">
        <v>202</v>
      </c>
      <c r="C113" s="146"/>
      <c r="D113" s="146"/>
      <c r="E113" s="146"/>
      <c r="F113" s="147"/>
      <c r="G113" s="147"/>
      <c r="H113" s="148">
        <f>'Ref 3511430'!$O109</f>
        <v>0</v>
      </c>
      <c r="I113" s="148">
        <f>'Ref 3511448'!$O108</f>
        <v>0</v>
      </c>
      <c r="J113" s="148">
        <f>'Ref 3511464'!$Z112</f>
        <v>0</v>
      </c>
      <c r="K113" s="148">
        <f>'Ref 3511472'!$AK108</f>
        <v>0</v>
      </c>
      <c r="L113" s="148">
        <f>'Ref 3511480'!$Y108</f>
        <v>0</v>
      </c>
      <c r="M113" s="142">
        <f t="shared" si="2"/>
        <v>0</v>
      </c>
      <c r="N113" s="149">
        <f>'Ref 3511430'!AA109+'Ref 3511448'!AA108+'Ref 3511464'!AW112+'Ref 3511472'!BS108+'Ref 3511480'!AU108</f>
        <v>0</v>
      </c>
      <c r="O113" s="149">
        <f t="shared" si="3"/>
        <v>0</v>
      </c>
      <c r="P113" s="146"/>
      <c r="Q113" s="146"/>
      <c r="R113" s="146"/>
      <c r="S113" s="146"/>
      <c r="T113" s="146"/>
      <c r="U113" s="146"/>
      <c r="V113" s="146"/>
      <c r="W113" s="150"/>
    </row>
    <row r="114" spans="1:23" x14ac:dyDescent="0.35">
      <c r="A114" s="139" t="s">
        <v>203</v>
      </c>
      <c r="B114" s="140" t="s">
        <v>35</v>
      </c>
      <c r="C114" s="140"/>
      <c r="D114" s="140"/>
      <c r="E114" s="140"/>
      <c r="F114" s="141"/>
      <c r="G114" s="141"/>
      <c r="H114" s="142">
        <f>'Ref 3511430'!$O110</f>
        <v>0</v>
      </c>
      <c r="I114" s="142">
        <f>'Ref 3511448'!$O109</f>
        <v>0</v>
      </c>
      <c r="J114" s="142">
        <f>'Ref 3511464'!$Z113</f>
        <v>0</v>
      </c>
      <c r="K114" s="142">
        <f>'Ref 3511472'!$AK109</f>
        <v>0</v>
      </c>
      <c r="L114" s="142">
        <f>'Ref 3511480'!$Y109</f>
        <v>0</v>
      </c>
      <c r="M114" s="142">
        <f t="shared" si="2"/>
        <v>0</v>
      </c>
      <c r="N114" s="143">
        <f>'Ref 3511430'!AA110+'Ref 3511448'!AA109+'Ref 3511464'!AW113+'Ref 3511472'!BS109+'Ref 3511480'!AU109</f>
        <v>0</v>
      </c>
      <c r="O114" s="143">
        <f t="shared" si="3"/>
        <v>0</v>
      </c>
      <c r="P114" s="140"/>
      <c r="Q114" s="140"/>
      <c r="R114" s="140"/>
      <c r="S114" s="140"/>
      <c r="T114" s="140"/>
      <c r="U114" s="140"/>
      <c r="V114" s="140"/>
      <c r="W114" s="144"/>
    </row>
    <row r="115" spans="1:23" x14ac:dyDescent="0.35">
      <c r="A115" s="145" t="s">
        <v>204</v>
      </c>
      <c r="B115" s="146" t="s">
        <v>205</v>
      </c>
      <c r="C115" s="146"/>
      <c r="D115" s="146"/>
      <c r="E115" s="146"/>
      <c r="F115" s="147"/>
      <c r="G115" s="147"/>
      <c r="H115" s="148">
        <f>'Ref 3511430'!$O111</f>
        <v>0</v>
      </c>
      <c r="I115" s="148">
        <f>'Ref 3511448'!$O110</f>
        <v>0</v>
      </c>
      <c r="J115" s="148">
        <f>'Ref 3511464'!$Z114</f>
        <v>0</v>
      </c>
      <c r="K115" s="148">
        <f>'Ref 3511472'!$AK110</f>
        <v>0</v>
      </c>
      <c r="L115" s="148">
        <f>'Ref 3511480'!$Y110</f>
        <v>0</v>
      </c>
      <c r="M115" s="142">
        <f t="shared" si="2"/>
        <v>0</v>
      </c>
      <c r="N115" s="149">
        <f>'Ref 3511430'!AA111+'Ref 3511448'!AA110+'Ref 3511464'!AW114+'Ref 3511472'!BS110+'Ref 3511480'!AU110</f>
        <v>0</v>
      </c>
      <c r="O115" s="149">
        <f t="shared" si="3"/>
        <v>0</v>
      </c>
      <c r="P115" s="146"/>
      <c r="Q115" s="146"/>
      <c r="R115" s="146"/>
      <c r="S115" s="146"/>
      <c r="T115" s="146"/>
      <c r="U115" s="146"/>
      <c r="V115" s="146"/>
      <c r="W115" s="150"/>
    </row>
    <row r="116" spans="1:23" x14ac:dyDescent="0.35">
      <c r="A116" s="139" t="s">
        <v>206</v>
      </c>
      <c r="B116" s="140" t="s">
        <v>207</v>
      </c>
      <c r="C116" s="140"/>
      <c r="D116" s="140"/>
      <c r="E116" s="140"/>
      <c r="F116" s="141"/>
      <c r="G116" s="141"/>
      <c r="H116" s="142">
        <f>'Ref 3511430'!$O112</f>
        <v>0</v>
      </c>
      <c r="I116" s="142">
        <f>'Ref 3511448'!$O111</f>
        <v>0</v>
      </c>
      <c r="J116" s="142">
        <f>'Ref 3511464'!$Z115</f>
        <v>0</v>
      </c>
      <c r="K116" s="142">
        <f>'Ref 3511472'!$AK111</f>
        <v>0</v>
      </c>
      <c r="L116" s="142">
        <f>'Ref 3511480'!$Y111</f>
        <v>0</v>
      </c>
      <c r="M116" s="142">
        <f t="shared" si="2"/>
        <v>0</v>
      </c>
      <c r="N116" s="143">
        <f>'Ref 3511430'!AA112+'Ref 3511448'!AA111+'Ref 3511464'!AW115+'Ref 3511472'!BS111+'Ref 3511480'!AU111</f>
        <v>0</v>
      </c>
      <c r="O116" s="143">
        <f t="shared" si="3"/>
        <v>0</v>
      </c>
      <c r="P116" s="140"/>
      <c r="Q116" s="140"/>
      <c r="R116" s="140"/>
      <c r="S116" s="140"/>
      <c r="T116" s="140"/>
      <c r="U116" s="140"/>
      <c r="V116" s="140"/>
      <c r="W116" s="144"/>
    </row>
    <row r="117" spans="1:23" x14ac:dyDescent="0.35">
      <c r="A117" s="145" t="s">
        <v>208</v>
      </c>
      <c r="B117" s="146" t="s">
        <v>62</v>
      </c>
      <c r="C117" s="146"/>
      <c r="D117" s="146"/>
      <c r="E117" s="146"/>
      <c r="F117" s="147"/>
      <c r="G117" s="147">
        <v>43818</v>
      </c>
      <c r="H117" s="148">
        <f>'Ref 3511430'!$O113</f>
        <v>0</v>
      </c>
      <c r="I117" s="148">
        <f>'Ref 3511448'!$O112</f>
        <v>0</v>
      </c>
      <c r="J117" s="148">
        <f>'Ref 3511464'!$Z116</f>
        <v>1</v>
      </c>
      <c r="K117" s="148">
        <f>'Ref 3511472'!$AK112</f>
        <v>0</v>
      </c>
      <c r="L117" s="148">
        <f>'Ref 3511480'!$Y112</f>
        <v>0</v>
      </c>
      <c r="M117" s="142">
        <f t="shared" si="2"/>
        <v>1</v>
      </c>
      <c r="N117" s="149">
        <f>'Ref 3511430'!AA113+'Ref 3511448'!AA112+'Ref 3511464'!AW116+'Ref 3511472'!BS112+'Ref 3511480'!AU112</f>
        <v>0</v>
      </c>
      <c r="O117" s="149">
        <f t="shared" si="3"/>
        <v>-1</v>
      </c>
      <c r="P117" s="146">
        <v>229063262</v>
      </c>
      <c r="Q117" s="146">
        <v>201762407</v>
      </c>
      <c r="R117" s="146"/>
      <c r="S117" s="146" t="s">
        <v>10</v>
      </c>
      <c r="T117" s="146"/>
      <c r="U117" s="146" t="s">
        <v>679</v>
      </c>
      <c r="V117" s="146" t="s">
        <v>680</v>
      </c>
      <c r="W117" s="150">
        <v>493904372</v>
      </c>
    </row>
    <row r="118" spans="1:23" x14ac:dyDescent="0.35">
      <c r="A118" s="177" t="s">
        <v>209</v>
      </c>
      <c r="B118" s="178" t="s">
        <v>62</v>
      </c>
      <c r="C118" s="140"/>
      <c r="D118" s="140"/>
      <c r="E118" s="140"/>
      <c r="F118" s="141"/>
      <c r="G118" s="141"/>
      <c r="H118" s="142">
        <f>'Ref 3511430'!$O114</f>
        <v>0</v>
      </c>
      <c r="I118" s="142">
        <f>'Ref 3511448'!$O113</f>
        <v>0</v>
      </c>
      <c r="J118" s="142">
        <f>'Ref 3511464'!$Z117</f>
        <v>0</v>
      </c>
      <c r="K118" s="142">
        <f>'Ref 3511472'!$AK113</f>
        <v>0</v>
      </c>
      <c r="L118" s="142">
        <f>'Ref 3511480'!$Y113</f>
        <v>0</v>
      </c>
      <c r="M118" s="142">
        <f t="shared" si="2"/>
        <v>0</v>
      </c>
      <c r="N118" s="143">
        <f>'Ref 3511430'!AA114+'Ref 3511448'!AA113+'Ref 3511464'!AW117+'Ref 3511472'!BS113+'Ref 3511480'!AU113</f>
        <v>0</v>
      </c>
      <c r="O118" s="143">
        <f t="shared" si="3"/>
        <v>0</v>
      </c>
      <c r="P118" s="140"/>
      <c r="Q118" s="140"/>
      <c r="R118" s="140"/>
      <c r="S118" s="140"/>
      <c r="T118" s="140" t="s">
        <v>683</v>
      </c>
      <c r="U118" s="140"/>
      <c r="V118" s="140"/>
      <c r="W118" s="144"/>
    </row>
    <row r="119" spans="1:23" x14ac:dyDescent="0.35">
      <c r="A119" s="145" t="s">
        <v>210</v>
      </c>
      <c r="B119" s="146" t="s">
        <v>211</v>
      </c>
      <c r="C119" s="146"/>
      <c r="D119" s="146"/>
      <c r="E119" s="146"/>
      <c r="F119" s="147"/>
      <c r="G119" s="147"/>
      <c r="H119" s="148">
        <f>'Ref 3511430'!$O115</f>
        <v>0</v>
      </c>
      <c r="I119" s="148">
        <f>'Ref 3511448'!$O114</f>
        <v>0</v>
      </c>
      <c r="J119" s="148">
        <f>'Ref 3511464'!$Z118</f>
        <v>0</v>
      </c>
      <c r="K119" s="148">
        <f>'Ref 3511472'!$AK114</f>
        <v>0</v>
      </c>
      <c r="L119" s="148">
        <f>'Ref 3511480'!$Y114</f>
        <v>0</v>
      </c>
      <c r="M119" s="142">
        <f t="shared" si="2"/>
        <v>0</v>
      </c>
      <c r="N119" s="149">
        <f>'Ref 3511430'!AA115+'Ref 3511448'!AA114+'Ref 3511464'!AW118+'Ref 3511472'!BS114+'Ref 3511480'!AU114</f>
        <v>0</v>
      </c>
      <c r="O119" s="149">
        <f t="shared" si="3"/>
        <v>0</v>
      </c>
      <c r="P119" s="146"/>
      <c r="Q119" s="146"/>
      <c r="R119" s="146"/>
      <c r="S119" s="146"/>
      <c r="T119" s="146"/>
      <c r="U119" s="146"/>
      <c r="V119" s="146"/>
      <c r="W119" s="150"/>
    </row>
    <row r="120" spans="1:23" x14ac:dyDescent="0.35">
      <c r="A120" s="139" t="s">
        <v>212</v>
      </c>
      <c r="B120" s="140" t="s">
        <v>213</v>
      </c>
      <c r="C120" s="140"/>
      <c r="D120" s="140"/>
      <c r="E120" s="140"/>
      <c r="F120" s="141"/>
      <c r="G120" s="141"/>
      <c r="H120" s="142">
        <f>'Ref 3511430'!$O116</f>
        <v>0</v>
      </c>
      <c r="I120" s="142">
        <f>'Ref 3511448'!$O115</f>
        <v>0</v>
      </c>
      <c r="J120" s="142">
        <f>'Ref 3511464'!$Z119</f>
        <v>0</v>
      </c>
      <c r="K120" s="142">
        <f>'Ref 3511472'!$AK115</f>
        <v>0</v>
      </c>
      <c r="L120" s="142">
        <f>'Ref 3511480'!$Y115</f>
        <v>0</v>
      </c>
      <c r="M120" s="142">
        <f t="shared" si="2"/>
        <v>0</v>
      </c>
      <c r="N120" s="143">
        <f>'Ref 3511430'!AA116+'Ref 3511448'!AA115+'Ref 3511464'!AW119+'Ref 3511472'!BS115+'Ref 3511480'!AU115</f>
        <v>0</v>
      </c>
      <c r="O120" s="143">
        <f t="shared" si="3"/>
        <v>0</v>
      </c>
      <c r="P120" s="140"/>
      <c r="Q120" s="140"/>
      <c r="R120" s="140"/>
      <c r="S120" s="140"/>
      <c r="T120" s="140"/>
      <c r="U120" s="140"/>
      <c r="V120" s="140"/>
      <c r="W120" s="144"/>
    </row>
    <row r="121" spans="1:23" x14ac:dyDescent="0.35">
      <c r="A121" s="145" t="s">
        <v>214</v>
      </c>
      <c r="B121" s="146" t="s">
        <v>93</v>
      </c>
      <c r="C121" s="146"/>
      <c r="D121" s="146"/>
      <c r="E121" s="146"/>
      <c r="F121" s="147"/>
      <c r="G121" s="147"/>
      <c r="H121" s="148">
        <f>'Ref 3511430'!$O117</f>
        <v>0</v>
      </c>
      <c r="I121" s="148">
        <f>'Ref 3511448'!$O116</f>
        <v>0</v>
      </c>
      <c r="J121" s="148">
        <f>'Ref 3511464'!$Z120</f>
        <v>0</v>
      </c>
      <c r="K121" s="148">
        <f>'Ref 3511472'!$AK116</f>
        <v>0</v>
      </c>
      <c r="L121" s="148">
        <f>'Ref 3511480'!$Y116</f>
        <v>0</v>
      </c>
      <c r="M121" s="142">
        <f t="shared" si="2"/>
        <v>0</v>
      </c>
      <c r="N121" s="149">
        <f>'Ref 3511430'!AA117+'Ref 3511448'!AA116+'Ref 3511464'!AW120+'Ref 3511472'!BS116+'Ref 3511480'!AU116</f>
        <v>0</v>
      </c>
      <c r="O121" s="149">
        <f t="shared" si="3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 x14ac:dyDescent="0.35">
      <c r="A122" s="139" t="s">
        <v>215</v>
      </c>
      <c r="B122" s="140" t="s">
        <v>216</v>
      </c>
      <c r="C122" s="140"/>
      <c r="D122" s="140"/>
      <c r="E122" s="140"/>
      <c r="F122" s="141"/>
      <c r="G122" s="141">
        <v>43774</v>
      </c>
      <c r="H122" s="142">
        <v>7</v>
      </c>
      <c r="I122" s="142">
        <f>'Ref 3511448'!$O117</f>
        <v>0</v>
      </c>
      <c r="J122" s="142">
        <f>'Ref 3511464'!$Z121</f>
        <v>0</v>
      </c>
      <c r="K122" s="142">
        <v>10</v>
      </c>
      <c r="L122" s="142">
        <f>'Ref 3511480'!$Y117</f>
        <v>0</v>
      </c>
      <c r="M122" s="142">
        <f t="shared" si="2"/>
        <v>17</v>
      </c>
      <c r="N122" s="143">
        <f>'Ref 3511430'!AA118+'Ref 3511448'!AA117+'Ref 3511464'!AW121+'Ref 3511472'!BS117+'Ref 3511480'!AU117</f>
        <v>0</v>
      </c>
      <c r="O122" s="143">
        <f t="shared" si="3"/>
        <v>-17</v>
      </c>
      <c r="P122" s="140">
        <v>229057370</v>
      </c>
      <c r="Q122" s="140">
        <v>201743849</v>
      </c>
      <c r="R122" s="140"/>
      <c r="S122" s="140" t="s">
        <v>10</v>
      </c>
      <c r="T122" s="140" t="s">
        <v>510</v>
      </c>
      <c r="U122" s="140" t="s">
        <v>515</v>
      </c>
      <c r="V122" s="140" t="s">
        <v>516</v>
      </c>
      <c r="W122" s="144" t="s">
        <v>517</v>
      </c>
    </row>
    <row r="123" spans="1:23" ht="31.75" customHeight="1" x14ac:dyDescent="0.35">
      <c r="A123" s="145" t="s">
        <v>217</v>
      </c>
      <c r="B123" s="146" t="s">
        <v>218</v>
      </c>
      <c r="C123" s="146"/>
      <c r="D123" s="146"/>
      <c r="E123" s="146"/>
      <c r="F123" s="147"/>
      <c r="G123" s="147">
        <v>43783</v>
      </c>
      <c r="H123" s="148">
        <f>'Ref 3511430'!$O119</f>
        <v>0</v>
      </c>
      <c r="I123" s="148">
        <v>2</v>
      </c>
      <c r="J123" s="148">
        <f>'Ref 3511464'!$Z122</f>
        <v>0</v>
      </c>
      <c r="K123" s="148">
        <f>'Ref 3511472'!$AK118</f>
        <v>0</v>
      </c>
      <c r="L123" s="148">
        <v>2</v>
      </c>
      <c r="M123" s="142">
        <f t="shared" si="2"/>
        <v>4</v>
      </c>
      <c r="N123" s="149">
        <f>'Ref 3511430'!AA119+'Ref 3511448'!AA118+'Ref 3511464'!AW122+'Ref 3511472'!BS118+'Ref 3511480'!AU118</f>
        <v>0</v>
      </c>
      <c r="O123" s="149">
        <f t="shared" si="3"/>
        <v>-4</v>
      </c>
      <c r="P123" s="146">
        <v>229058620</v>
      </c>
      <c r="Q123" s="146">
        <v>201747745</v>
      </c>
      <c r="R123" s="146"/>
      <c r="S123" s="146" t="s">
        <v>10</v>
      </c>
      <c r="T123" s="159" t="s">
        <v>686</v>
      </c>
      <c r="U123" s="146"/>
      <c r="V123" s="146"/>
      <c r="W123" s="150"/>
    </row>
    <row r="124" spans="1:23" x14ac:dyDescent="0.35">
      <c r="A124" s="139" t="s">
        <v>219</v>
      </c>
      <c r="B124" s="140" t="s">
        <v>62</v>
      </c>
      <c r="C124" s="140"/>
      <c r="D124" s="140"/>
      <c r="E124" s="140"/>
      <c r="F124" s="141"/>
      <c r="G124" s="141">
        <v>43788</v>
      </c>
      <c r="H124" s="142">
        <f>'Ref 3511430'!$O120</f>
        <v>0</v>
      </c>
      <c r="I124" s="142">
        <f>'Ref 3511448'!$O119</f>
        <v>0</v>
      </c>
      <c r="J124" s="142">
        <v>20</v>
      </c>
      <c r="K124" s="142">
        <v>10</v>
      </c>
      <c r="L124" s="142">
        <f>'Ref 3511480'!$Y119</f>
        <v>0</v>
      </c>
      <c r="M124" s="142">
        <f t="shared" si="2"/>
        <v>30</v>
      </c>
      <c r="N124" s="143">
        <f>'Ref 3511430'!AA120+'Ref 3511448'!AA119+'Ref 3511464'!AW123+'Ref 3511472'!BS119+'Ref 3511480'!AU119</f>
        <v>30</v>
      </c>
      <c r="O124" s="143">
        <f t="shared" si="3"/>
        <v>0</v>
      </c>
      <c r="P124" s="140">
        <v>229060255</v>
      </c>
      <c r="Q124" s="140">
        <v>201754748</v>
      </c>
      <c r="R124" s="140"/>
      <c r="S124" s="140" t="s">
        <v>6</v>
      </c>
      <c r="T124" s="140"/>
      <c r="U124" s="140" t="s">
        <v>621</v>
      </c>
      <c r="V124" s="140" t="s">
        <v>622</v>
      </c>
      <c r="W124" s="144">
        <v>387342530</v>
      </c>
    </row>
    <row r="125" spans="1:23" x14ac:dyDescent="0.35">
      <c r="A125" s="145" t="s">
        <v>220</v>
      </c>
      <c r="B125" s="146" t="s">
        <v>221</v>
      </c>
      <c r="C125" s="146"/>
      <c r="D125" s="146"/>
      <c r="E125" s="146"/>
      <c r="F125" s="147"/>
      <c r="G125" s="147">
        <v>43777</v>
      </c>
      <c r="H125" s="148">
        <f>'Ref 3511430'!$O121</f>
        <v>0</v>
      </c>
      <c r="I125" s="148">
        <f>'Ref 3511448'!$O120</f>
        <v>0</v>
      </c>
      <c r="J125" s="148">
        <f>'Ref 3511464'!$Z124</f>
        <v>0</v>
      </c>
      <c r="K125" s="148">
        <f>'Ref 3511472'!$AK120</f>
        <v>0</v>
      </c>
      <c r="L125" s="148">
        <v>3</v>
      </c>
      <c r="M125" s="142">
        <f t="shared" si="2"/>
        <v>3</v>
      </c>
      <c r="N125" s="149">
        <f>'Ref 3511430'!AA121+'Ref 3511448'!AA120+'Ref 3511464'!AW124+'Ref 3511472'!BS120+'Ref 3511480'!AU120</f>
        <v>0</v>
      </c>
      <c r="O125" s="149">
        <f t="shared" si="3"/>
        <v>-3</v>
      </c>
      <c r="P125" s="146"/>
      <c r="Q125" s="146"/>
      <c r="R125" s="146"/>
      <c r="S125" s="146" t="s">
        <v>6</v>
      </c>
      <c r="T125" s="174" t="s">
        <v>620</v>
      </c>
      <c r="U125" s="146" t="s">
        <v>598</v>
      </c>
      <c r="V125" s="146" t="s">
        <v>599</v>
      </c>
      <c r="W125" s="150">
        <v>37792055471</v>
      </c>
    </row>
    <row r="126" spans="1:23" x14ac:dyDescent="0.35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2"/>
        <v>3</v>
      </c>
      <c r="N126" s="143">
        <f>'Ref 3511430'!AA122+'Ref 3511448'!AA121+'Ref 3511464'!AW125+'Ref 3511472'!BS121+'Ref 3511480'!AU121</f>
        <v>3</v>
      </c>
      <c r="O126" s="143">
        <f t="shared" si="3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 x14ac:dyDescent="0.35">
      <c r="A127" s="145" t="s">
        <v>224</v>
      </c>
      <c r="B127" s="146" t="s">
        <v>62</v>
      </c>
      <c r="C127" s="146"/>
      <c r="D127" s="146"/>
      <c r="E127" s="146"/>
      <c r="F127" s="147"/>
      <c r="G127" s="147">
        <v>43775</v>
      </c>
      <c r="H127" s="148">
        <f>'Ref 3511430'!$O123</f>
        <v>0</v>
      </c>
      <c r="I127" s="148">
        <f>'Ref 3511448'!$O122</f>
        <v>0</v>
      </c>
      <c r="J127" s="148">
        <f>'Ref 3511464'!$Z126</f>
        <v>0</v>
      </c>
      <c r="K127" s="148">
        <f>'Ref 3511472'!$AK122</f>
        <v>0</v>
      </c>
      <c r="L127" s="148">
        <f>'Ref 3511480'!$Y122</f>
        <v>0</v>
      </c>
      <c r="M127" s="142">
        <f t="shared" si="2"/>
        <v>0</v>
      </c>
      <c r="N127" s="149">
        <f>'Ref 3511430'!AA123+'Ref 3511448'!AA122+'Ref 3511464'!AW126+'Ref 3511472'!BS122+'Ref 3511480'!AU122</f>
        <v>0</v>
      </c>
      <c r="O127" s="149">
        <f t="shared" si="3"/>
        <v>0</v>
      </c>
      <c r="P127" s="146"/>
      <c r="Q127" s="146"/>
      <c r="R127" s="146"/>
      <c r="S127" s="146" t="s">
        <v>8</v>
      </c>
      <c r="T127" s="146"/>
      <c r="U127" s="146"/>
      <c r="V127" s="146"/>
      <c r="W127" s="150"/>
    </row>
    <row r="128" spans="1:23" x14ac:dyDescent="0.35">
      <c r="A128" s="139" t="s">
        <v>225</v>
      </c>
      <c r="B128" s="140" t="s">
        <v>226</v>
      </c>
      <c r="C128" s="140"/>
      <c r="D128" s="140"/>
      <c r="E128" s="140"/>
      <c r="F128" s="141"/>
      <c r="G128" s="141"/>
      <c r="H128" s="142">
        <f>'Ref 3511430'!$O124</f>
        <v>0</v>
      </c>
      <c r="I128" s="142">
        <f>'Ref 3511448'!$O123</f>
        <v>0</v>
      </c>
      <c r="J128" s="142">
        <f>'Ref 3511464'!$Z127</f>
        <v>0</v>
      </c>
      <c r="K128" s="142">
        <f>'Ref 3511472'!$AK123</f>
        <v>0</v>
      </c>
      <c r="L128" s="142">
        <f>'Ref 3511480'!$Y123</f>
        <v>0</v>
      </c>
      <c r="M128" s="142">
        <f t="shared" si="2"/>
        <v>0</v>
      </c>
      <c r="N128" s="143">
        <f>'Ref 3511430'!AA124+'Ref 3511448'!AA123+'Ref 3511464'!AW127+'Ref 3511472'!BS123+'Ref 3511480'!AU123</f>
        <v>0</v>
      </c>
      <c r="O128" s="143">
        <f t="shared" si="3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 x14ac:dyDescent="0.35">
      <c r="A129" s="145" t="s">
        <v>225</v>
      </c>
      <c r="B129" s="146" t="s">
        <v>227</v>
      </c>
      <c r="C129" s="146"/>
      <c r="D129" s="146"/>
      <c r="E129" s="146"/>
      <c r="F129" s="147"/>
      <c r="G129" s="147">
        <v>43769</v>
      </c>
      <c r="H129" s="148">
        <v>5</v>
      </c>
      <c r="I129" s="148">
        <v>10</v>
      </c>
      <c r="J129" s="148">
        <f>'Ref 3511464'!$Z128</f>
        <v>0</v>
      </c>
      <c r="K129" s="148">
        <f>'Ref 3511472'!$AK124</f>
        <v>0</v>
      </c>
      <c r="L129" s="148">
        <v>10</v>
      </c>
      <c r="M129" s="142">
        <f t="shared" si="2"/>
        <v>25</v>
      </c>
      <c r="N129" s="149">
        <f>'Ref 3511430'!AA125+'Ref 3511448'!AA124+'Ref 3511464'!AW128+'Ref 3511472'!BS124+'Ref 3511480'!AU124</f>
        <v>0</v>
      </c>
      <c r="O129" s="149">
        <f t="shared" si="3"/>
        <v>-25</v>
      </c>
      <c r="P129" s="146">
        <v>229057263</v>
      </c>
      <c r="Q129" s="146">
        <v>201743728</v>
      </c>
      <c r="R129" s="146"/>
      <c r="S129" s="146" t="s">
        <v>10</v>
      </c>
      <c r="T129" s="146"/>
      <c r="U129" s="146"/>
      <c r="V129" s="146"/>
      <c r="W129" s="150">
        <v>467421633</v>
      </c>
    </row>
    <row r="130" spans="1:23" x14ac:dyDescent="0.35">
      <c r="A130" s="139" t="s">
        <v>228</v>
      </c>
      <c r="B130" s="140" t="s">
        <v>62</v>
      </c>
      <c r="C130" s="140"/>
      <c r="D130" s="140"/>
      <c r="E130" s="140"/>
      <c r="F130" s="141"/>
      <c r="G130" s="141">
        <v>43776</v>
      </c>
      <c r="H130" s="142">
        <f>'Ref 3511430'!$O126</f>
        <v>0</v>
      </c>
      <c r="I130" s="142">
        <f>'Ref 3511448'!$O125</f>
        <v>0</v>
      </c>
      <c r="J130" s="142">
        <f>'Ref 3511464'!$Z129</f>
        <v>0</v>
      </c>
      <c r="K130" s="142">
        <f>'Ref 3511472'!$AK125</f>
        <v>0</v>
      </c>
      <c r="L130" s="142">
        <v>25</v>
      </c>
      <c r="M130" s="142">
        <f t="shared" si="2"/>
        <v>25</v>
      </c>
      <c r="N130" s="143">
        <f>'Ref 3511430'!AA126+'Ref 3511448'!AA125+'Ref 3511464'!AW129+'Ref 3511472'!BS125+'Ref 3511480'!AU125</f>
        <v>25</v>
      </c>
      <c r="O130" s="143">
        <f t="shared" si="3"/>
        <v>0</v>
      </c>
      <c r="P130" s="140">
        <v>229058030</v>
      </c>
      <c r="Q130" s="140">
        <v>201746556</v>
      </c>
      <c r="R130" s="140"/>
      <c r="S130" s="140" t="s">
        <v>6</v>
      </c>
      <c r="T130" s="140"/>
      <c r="U130" s="140" t="s">
        <v>585</v>
      </c>
      <c r="V130" s="140" t="s">
        <v>586</v>
      </c>
      <c r="W130" s="144">
        <v>467421010</v>
      </c>
    </row>
    <row r="131" spans="1:23" x14ac:dyDescent="0.35">
      <c r="A131" s="145" t="s">
        <v>229</v>
      </c>
      <c r="B131" s="146" t="s">
        <v>230</v>
      </c>
      <c r="C131" s="146"/>
      <c r="D131" s="146"/>
      <c r="E131" s="146"/>
      <c r="F131" s="147"/>
      <c r="G131" s="147"/>
      <c r="H131" s="148">
        <f>'Ref 3511430'!$O127</f>
        <v>0</v>
      </c>
      <c r="I131" s="148">
        <f>'Ref 3511448'!$O126</f>
        <v>0</v>
      </c>
      <c r="J131" s="148">
        <f>'Ref 3511464'!$Z130</f>
        <v>0</v>
      </c>
      <c r="K131" s="148">
        <f>'Ref 3511472'!$AK126</f>
        <v>0</v>
      </c>
      <c r="L131" s="148">
        <f>'Ref 3511480'!$Y126</f>
        <v>0</v>
      </c>
      <c r="M131" s="142">
        <f t="shared" si="2"/>
        <v>0</v>
      </c>
      <c r="N131" s="149">
        <f>'Ref 3511430'!AA127+'Ref 3511448'!AA126+'Ref 3511464'!AW130+'Ref 3511472'!BS126+'Ref 3511480'!AU126</f>
        <v>0</v>
      </c>
      <c r="O131" s="149">
        <f t="shared" si="3"/>
        <v>0</v>
      </c>
      <c r="P131" s="146"/>
      <c r="Q131" s="146"/>
      <c r="R131" s="146"/>
      <c r="S131" s="146"/>
      <c r="T131" s="146"/>
      <c r="U131" s="146"/>
      <c r="V131" s="146"/>
      <c r="W131" s="150"/>
    </row>
    <row r="132" spans="1:23" x14ac:dyDescent="0.35">
      <c r="A132" s="139" t="s">
        <v>231</v>
      </c>
      <c r="B132" s="140" t="s">
        <v>232</v>
      </c>
      <c r="C132" s="140"/>
      <c r="D132" s="140"/>
      <c r="E132" s="140"/>
      <c r="F132" s="141"/>
      <c r="G132" s="141"/>
      <c r="H132" s="142">
        <f>'Ref 3511430'!$O128</f>
        <v>0</v>
      </c>
      <c r="I132" s="142">
        <f>'Ref 3511448'!$O127</f>
        <v>0</v>
      </c>
      <c r="J132" s="142">
        <f>'Ref 3511464'!$Z131</f>
        <v>0</v>
      </c>
      <c r="K132" s="142">
        <f>'Ref 3511472'!$AK127</f>
        <v>0</v>
      </c>
      <c r="L132" s="142">
        <f>'Ref 3511480'!$Y127</f>
        <v>0</v>
      </c>
      <c r="M132" s="142">
        <f t="shared" si="2"/>
        <v>0</v>
      </c>
      <c r="N132" s="143">
        <f>'Ref 3511430'!AA128+'Ref 3511448'!AA127+'Ref 3511464'!AW131+'Ref 3511472'!BS127+'Ref 3511480'!AU127</f>
        <v>0</v>
      </c>
      <c r="O132" s="143">
        <f t="shared" si="3"/>
        <v>0</v>
      </c>
      <c r="P132" s="140"/>
      <c r="Q132" s="140"/>
      <c r="R132" s="140"/>
      <c r="S132" s="140"/>
      <c r="T132" s="140"/>
      <c r="U132" s="140"/>
      <c r="V132" s="140"/>
      <c r="W132" s="144"/>
    </row>
    <row r="133" spans="1:23" x14ac:dyDescent="0.35">
      <c r="A133" s="145" t="s">
        <v>233</v>
      </c>
      <c r="B133" s="146" t="s">
        <v>234</v>
      </c>
      <c r="C133" s="146"/>
      <c r="D133" s="146"/>
      <c r="E133" s="146"/>
      <c r="F133" s="147">
        <v>43768</v>
      </c>
      <c r="G133" s="147">
        <v>43768</v>
      </c>
      <c r="H133" s="148">
        <v>5</v>
      </c>
      <c r="I133" s="148">
        <f>'Ref 3511448'!$O128</f>
        <v>0</v>
      </c>
      <c r="J133" s="148">
        <f>'Ref 3511464'!$Z132</f>
        <v>0</v>
      </c>
      <c r="K133" s="148">
        <f>'Ref 3511472'!$AK128</f>
        <v>0</v>
      </c>
      <c r="L133" s="148">
        <f>'Ref 3511480'!$Y128</f>
        <v>0</v>
      </c>
      <c r="M133" s="142">
        <f t="shared" si="2"/>
        <v>5</v>
      </c>
      <c r="N133" s="149">
        <v>5</v>
      </c>
      <c r="O133" s="149">
        <f t="shared" si="3"/>
        <v>0</v>
      </c>
      <c r="P133" s="146">
        <v>229057045</v>
      </c>
      <c r="Q133" s="146">
        <v>201743351</v>
      </c>
      <c r="R133" s="146"/>
      <c r="S133" s="146" t="s">
        <v>6</v>
      </c>
      <c r="T133" s="146" t="s">
        <v>507</v>
      </c>
      <c r="U133" s="146" t="s">
        <v>523</v>
      </c>
      <c r="V133" s="146" t="s">
        <v>524</v>
      </c>
      <c r="W133" s="150">
        <v>383935011</v>
      </c>
    </row>
    <row r="134" spans="1:23" x14ac:dyDescent="0.35">
      <c r="A134" s="139" t="s">
        <v>235</v>
      </c>
      <c r="B134" s="140" t="s">
        <v>236</v>
      </c>
      <c r="C134" s="140"/>
      <c r="D134" s="140"/>
      <c r="E134" s="140"/>
      <c r="F134" s="141"/>
      <c r="G134" s="141"/>
      <c r="H134" s="142">
        <f>'Ref 3511430'!$O130</f>
        <v>0</v>
      </c>
      <c r="I134" s="142">
        <f>'Ref 3511448'!$O129</f>
        <v>0</v>
      </c>
      <c r="J134" s="142">
        <f>'Ref 3511464'!$Z133</f>
        <v>0</v>
      </c>
      <c r="K134" s="142">
        <f>'Ref 3511472'!$AK129</f>
        <v>0</v>
      </c>
      <c r="L134" s="142">
        <f>'Ref 3511480'!$Y129</f>
        <v>0</v>
      </c>
      <c r="M134" s="142">
        <f t="shared" si="2"/>
        <v>0</v>
      </c>
      <c r="N134" s="143">
        <f>'Ref 3511430'!AA130+'Ref 3511448'!AA129+'Ref 3511464'!AW133+'Ref 3511472'!BS129+'Ref 3511480'!AU129</f>
        <v>0</v>
      </c>
      <c r="O134" s="143">
        <f t="shared" si="3"/>
        <v>0</v>
      </c>
      <c r="P134" s="140"/>
      <c r="Q134" s="140"/>
      <c r="R134" s="140"/>
      <c r="S134" s="140"/>
      <c r="T134" s="140"/>
      <c r="U134" s="140"/>
      <c r="V134" s="140"/>
      <c r="W134" s="144"/>
    </row>
    <row r="135" spans="1:23" x14ac:dyDescent="0.35">
      <c r="A135" s="145" t="s">
        <v>237</v>
      </c>
      <c r="B135" s="146" t="s">
        <v>238</v>
      </c>
      <c r="C135" s="146"/>
      <c r="D135" s="146"/>
      <c r="E135" s="146"/>
      <c r="F135" s="147"/>
      <c r="G135" s="147">
        <v>43768</v>
      </c>
      <c r="H135" s="148">
        <f>'Ref 3511430'!$O131</f>
        <v>0</v>
      </c>
      <c r="I135" s="148">
        <f>'Ref 3511448'!$O130</f>
        <v>0</v>
      </c>
      <c r="J135" s="148">
        <v>9</v>
      </c>
      <c r="K135" s="148">
        <f>'Ref 3511472'!$AK130</f>
        <v>0</v>
      </c>
      <c r="L135" s="148">
        <v>13</v>
      </c>
      <c r="M135" s="142">
        <f t="shared" si="2"/>
        <v>22</v>
      </c>
      <c r="N135" s="149">
        <v>22</v>
      </c>
      <c r="O135" s="149">
        <f t="shared" si="3"/>
        <v>0</v>
      </c>
      <c r="P135" s="146">
        <v>229057032</v>
      </c>
      <c r="Q135" s="146">
        <v>201743347</v>
      </c>
      <c r="R135" s="146"/>
      <c r="S135" s="146" t="s">
        <v>6</v>
      </c>
      <c r="T135" s="146"/>
      <c r="U135" s="146" t="s">
        <v>513</v>
      </c>
      <c r="V135" s="146" t="s">
        <v>514</v>
      </c>
      <c r="W135" s="150">
        <v>329948027</v>
      </c>
    </row>
    <row r="136" spans="1:23" x14ac:dyDescent="0.35">
      <c r="A136" s="139" t="s">
        <v>239</v>
      </c>
      <c r="B136" s="140" t="s">
        <v>240</v>
      </c>
      <c r="C136" s="140"/>
      <c r="D136" s="140"/>
      <c r="E136" s="140"/>
      <c r="F136" s="141"/>
      <c r="G136" s="141"/>
      <c r="H136" s="142">
        <f>'Ref 3511430'!$O132</f>
        <v>0</v>
      </c>
      <c r="I136" s="142">
        <f>'Ref 3511448'!$O131</f>
        <v>0</v>
      </c>
      <c r="J136" s="142">
        <f>'Ref 3511464'!$Z135</f>
        <v>0</v>
      </c>
      <c r="K136" s="142">
        <f>'Ref 3511472'!$AK131</f>
        <v>0</v>
      </c>
      <c r="L136" s="142">
        <f>'Ref 3511480'!$Y131</f>
        <v>0</v>
      </c>
      <c r="M136" s="142">
        <f t="shared" si="2"/>
        <v>0</v>
      </c>
      <c r="N136" s="143">
        <f>'Ref 3511430'!AA132+'Ref 3511448'!AA131+'Ref 3511464'!AW135+'Ref 3511472'!BS131+'Ref 3511480'!AU131</f>
        <v>0</v>
      </c>
      <c r="O136" s="143">
        <f t="shared" si="3"/>
        <v>0</v>
      </c>
      <c r="P136" s="140"/>
      <c r="Q136" s="140"/>
      <c r="R136" s="140"/>
      <c r="S136" s="140"/>
      <c r="T136" s="140"/>
      <c r="U136" s="140"/>
      <c r="V136" s="140"/>
      <c r="W136" s="144"/>
    </row>
    <row r="137" spans="1:23" x14ac:dyDescent="0.35">
      <c r="A137" s="145" t="s">
        <v>241</v>
      </c>
      <c r="B137" s="146" t="s">
        <v>242</v>
      </c>
      <c r="C137" s="146"/>
      <c r="D137" s="146"/>
      <c r="E137" s="146"/>
      <c r="F137" s="147"/>
      <c r="G137" s="147"/>
      <c r="H137" s="148">
        <f>'Ref 3511430'!$O133</f>
        <v>0</v>
      </c>
      <c r="I137" s="148">
        <f>'Ref 3511448'!$O132</f>
        <v>0</v>
      </c>
      <c r="J137" s="148">
        <f>'Ref 3511464'!$Z136</f>
        <v>0</v>
      </c>
      <c r="K137" s="148">
        <f>'Ref 3511472'!$AK132</f>
        <v>0</v>
      </c>
      <c r="L137" s="148">
        <f>'Ref 3511480'!$Y132</f>
        <v>0</v>
      </c>
      <c r="M137" s="142">
        <f t="shared" ref="M137:M200" si="4">SUM(H137:L137)</f>
        <v>0</v>
      </c>
      <c r="N137" s="149">
        <f>'Ref 3511430'!AA133+'Ref 3511448'!AA132+'Ref 3511464'!AW136+'Ref 3511472'!BS132+'Ref 3511480'!AU132</f>
        <v>0</v>
      </c>
      <c r="O137" s="149">
        <f t="shared" ref="O137:O200" si="5">N137-M137</f>
        <v>0</v>
      </c>
      <c r="P137" s="146"/>
      <c r="Q137" s="146"/>
      <c r="R137" s="146"/>
      <c r="S137" s="146"/>
      <c r="T137" s="146"/>
      <c r="U137" s="146"/>
      <c r="V137" s="146"/>
      <c r="W137" s="150"/>
    </row>
    <row r="138" spans="1:23" x14ac:dyDescent="0.35">
      <c r="A138" s="139" t="s">
        <v>241</v>
      </c>
      <c r="B138" s="140" t="s">
        <v>243</v>
      </c>
      <c r="C138" s="140"/>
      <c r="D138" s="140"/>
      <c r="E138" s="140"/>
      <c r="F138" s="141"/>
      <c r="G138" s="141"/>
      <c r="H138" s="142">
        <f>'Ref 3511430'!$O134</f>
        <v>0</v>
      </c>
      <c r="I138" s="142">
        <f>'Ref 3511448'!$O133</f>
        <v>0</v>
      </c>
      <c r="J138" s="142">
        <f>'Ref 3511464'!$Z137</f>
        <v>0</v>
      </c>
      <c r="K138" s="142">
        <f>'Ref 3511472'!$AK133</f>
        <v>0</v>
      </c>
      <c r="L138" s="142">
        <f>'Ref 3511480'!$Y133</f>
        <v>0</v>
      </c>
      <c r="M138" s="142">
        <f t="shared" si="4"/>
        <v>0</v>
      </c>
      <c r="N138" s="143">
        <f>'Ref 3511430'!AA134+'Ref 3511448'!AA133+'Ref 3511464'!AW137+'Ref 3511472'!BS133+'Ref 3511480'!AU133</f>
        <v>0</v>
      </c>
      <c r="O138" s="143">
        <f t="shared" si="5"/>
        <v>0</v>
      </c>
      <c r="P138" s="140"/>
      <c r="Q138" s="140"/>
      <c r="R138" s="140"/>
      <c r="S138" s="140"/>
      <c r="T138" s="140"/>
      <c r="U138" s="140"/>
      <c r="V138" s="140"/>
      <c r="W138" s="144"/>
    </row>
    <row r="139" spans="1:23" x14ac:dyDescent="0.35">
      <c r="A139" s="145" t="s">
        <v>244</v>
      </c>
      <c r="B139" s="146" t="s">
        <v>242</v>
      </c>
      <c r="C139" s="146"/>
      <c r="D139" s="146"/>
      <c r="E139" s="146"/>
      <c r="F139" s="147"/>
      <c r="G139" s="147"/>
      <c r="H139" s="148">
        <f>'Ref 3511430'!$O135</f>
        <v>0</v>
      </c>
      <c r="I139" s="148">
        <f>'Ref 3511448'!$O134</f>
        <v>0</v>
      </c>
      <c r="J139" s="148">
        <f>'Ref 3511464'!$Z138</f>
        <v>0</v>
      </c>
      <c r="K139" s="148">
        <f>'Ref 3511472'!$AK134</f>
        <v>0</v>
      </c>
      <c r="L139" s="148">
        <f>'Ref 3511480'!$Y134</f>
        <v>0</v>
      </c>
      <c r="M139" s="142">
        <f t="shared" si="4"/>
        <v>0</v>
      </c>
      <c r="N139" s="149">
        <f>'Ref 3511430'!AA135+'Ref 3511448'!AA134+'Ref 3511464'!AW138+'Ref 3511472'!BS134+'Ref 3511480'!AU134</f>
        <v>0</v>
      </c>
      <c r="O139" s="149">
        <f t="shared" si="5"/>
        <v>0</v>
      </c>
      <c r="P139" s="146"/>
      <c r="Q139" s="146"/>
      <c r="R139" s="146"/>
      <c r="S139" s="146"/>
      <c r="T139" s="146"/>
      <c r="U139" s="146"/>
      <c r="V139" s="146"/>
      <c r="W139" s="150"/>
    </row>
    <row r="140" spans="1:23" x14ac:dyDescent="0.35">
      <c r="A140" s="139" t="s">
        <v>245</v>
      </c>
      <c r="B140" s="140" t="s">
        <v>246</v>
      </c>
      <c r="C140" s="140"/>
      <c r="D140" s="140"/>
      <c r="E140" s="140"/>
      <c r="F140" s="141"/>
      <c r="G140" s="141">
        <v>43790</v>
      </c>
      <c r="H140" s="142">
        <f>'Ref 3511430'!$O136</f>
        <v>0</v>
      </c>
      <c r="I140" s="142">
        <f>'Ref 3511448'!$O135</f>
        <v>0</v>
      </c>
      <c r="J140" s="142">
        <f>'Ref 3511464'!$Z139</f>
        <v>0</v>
      </c>
      <c r="K140" s="142">
        <v>50</v>
      </c>
      <c r="L140" s="142">
        <f>'Ref 3511480'!$Y135</f>
        <v>0</v>
      </c>
      <c r="M140" s="142">
        <f t="shared" si="4"/>
        <v>50</v>
      </c>
      <c r="N140" s="143">
        <f>'Ref 3511430'!AA136+'Ref 3511448'!AA135+'Ref 3511464'!AW139+'Ref 3511472'!BS135+'Ref 3511480'!AU135</f>
        <v>0</v>
      </c>
      <c r="O140" s="143">
        <f t="shared" si="5"/>
        <v>-50</v>
      </c>
      <c r="P140" s="140">
        <v>229058696</v>
      </c>
      <c r="Q140" s="140">
        <v>201747903</v>
      </c>
      <c r="R140" s="140"/>
      <c r="S140" s="140" t="s">
        <v>10</v>
      </c>
      <c r="T140" s="140"/>
      <c r="U140" s="140" t="s">
        <v>628</v>
      </c>
      <c r="V140" s="140" t="s">
        <v>629</v>
      </c>
      <c r="W140" s="144">
        <v>237334201</v>
      </c>
    </row>
    <row r="141" spans="1:23" x14ac:dyDescent="0.35">
      <c r="A141" s="145" t="s">
        <v>247</v>
      </c>
      <c r="B141" s="146" t="s">
        <v>248</v>
      </c>
      <c r="C141" s="146"/>
      <c r="D141" s="146"/>
      <c r="E141" s="146"/>
      <c r="F141" s="147"/>
      <c r="G141" s="147"/>
      <c r="H141" s="148">
        <f>'Ref 3511430'!$O137</f>
        <v>0</v>
      </c>
      <c r="I141" s="148">
        <f>'Ref 3511448'!$O136</f>
        <v>0</v>
      </c>
      <c r="J141" s="148">
        <f>'Ref 3511464'!$Z140</f>
        <v>0</v>
      </c>
      <c r="K141" s="148">
        <f>'Ref 3511472'!$AK136</f>
        <v>0</v>
      </c>
      <c r="L141" s="148">
        <f>'Ref 3511480'!$Y136</f>
        <v>0</v>
      </c>
      <c r="M141" s="142">
        <f t="shared" si="4"/>
        <v>0</v>
      </c>
      <c r="N141" s="149">
        <f>'Ref 3511430'!AA137+'Ref 3511448'!AA136+'Ref 3511464'!AW140+'Ref 3511472'!BS136+'Ref 3511480'!AU136</f>
        <v>0</v>
      </c>
      <c r="O141" s="149">
        <f t="shared" si="5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 x14ac:dyDescent="0.35">
      <c r="A142" s="139" t="s">
        <v>249</v>
      </c>
      <c r="B142" s="140" t="s">
        <v>250</v>
      </c>
      <c r="C142" s="140"/>
      <c r="D142" s="140"/>
      <c r="E142" s="140"/>
      <c r="F142" s="141"/>
      <c r="G142" s="141"/>
      <c r="H142" s="142">
        <f>'Ref 3511430'!$O138</f>
        <v>0</v>
      </c>
      <c r="I142" s="142">
        <f>'Ref 3511448'!$O137</f>
        <v>0</v>
      </c>
      <c r="J142" s="142">
        <f>'Ref 3511464'!$Z141</f>
        <v>0</v>
      </c>
      <c r="K142" s="142">
        <f>'Ref 3511472'!$AK137</f>
        <v>0</v>
      </c>
      <c r="L142" s="142">
        <f>'Ref 3511480'!$Y137</f>
        <v>0</v>
      </c>
      <c r="M142" s="142">
        <f t="shared" si="4"/>
        <v>0</v>
      </c>
      <c r="N142" s="143">
        <f>'Ref 3511430'!AA138+'Ref 3511448'!AA137+'Ref 3511464'!AW141+'Ref 3511472'!BS137+'Ref 3511480'!AU137</f>
        <v>0</v>
      </c>
      <c r="O142" s="143">
        <f t="shared" si="5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 x14ac:dyDescent="0.35">
      <c r="A143" s="145" t="s">
        <v>251</v>
      </c>
      <c r="B143" s="146" t="s">
        <v>60</v>
      </c>
      <c r="C143" s="146"/>
      <c r="D143" s="146"/>
      <c r="E143" s="146"/>
      <c r="F143" s="147"/>
      <c r="G143" s="147">
        <v>43775</v>
      </c>
      <c r="H143" s="148">
        <v>10</v>
      </c>
      <c r="I143" s="148">
        <f>'Ref 3511448'!$O138</f>
        <v>0</v>
      </c>
      <c r="J143" s="148">
        <f>'Ref 3511464'!$Z142</f>
        <v>0</v>
      </c>
      <c r="K143" s="148">
        <f>'Ref 3511472'!$AK138</f>
        <v>0</v>
      </c>
      <c r="L143" s="148">
        <f>'Ref 3511480'!$Y138</f>
        <v>0</v>
      </c>
      <c r="M143" s="142">
        <f t="shared" si="4"/>
        <v>10</v>
      </c>
      <c r="N143" s="149">
        <f>'Ref 3511430'!AA139+'Ref 3511448'!AA138+'Ref 3511464'!AW142+'Ref 3511472'!BS138+'Ref 3511480'!AU138</f>
        <v>10</v>
      </c>
      <c r="O143" s="149">
        <f t="shared" si="5"/>
        <v>0</v>
      </c>
      <c r="P143" s="146">
        <v>229057814</v>
      </c>
      <c r="Q143" s="146">
        <v>201744971</v>
      </c>
      <c r="R143" s="146"/>
      <c r="S143" s="146" t="s">
        <v>6</v>
      </c>
      <c r="T143" s="146"/>
      <c r="U143" s="146" t="s">
        <v>574</v>
      </c>
      <c r="V143" s="146" t="s">
        <v>575</v>
      </c>
      <c r="W143" s="150">
        <v>235640152</v>
      </c>
    </row>
    <row r="144" spans="1:23" x14ac:dyDescent="0.35">
      <c r="A144" s="139" t="s">
        <v>252</v>
      </c>
      <c r="B144" s="140" t="s">
        <v>130</v>
      </c>
      <c r="C144" s="140"/>
      <c r="D144" s="140"/>
      <c r="E144" s="140"/>
      <c r="F144" s="141"/>
      <c r="G144" s="141"/>
      <c r="H144" s="142">
        <f>'Ref 3511430'!$O140</f>
        <v>0</v>
      </c>
      <c r="I144" s="142">
        <f>'Ref 3511448'!$O139</f>
        <v>0</v>
      </c>
      <c r="J144" s="142">
        <f>'Ref 3511464'!$Z143</f>
        <v>0</v>
      </c>
      <c r="K144" s="142">
        <f>'Ref 3511472'!$AK139</f>
        <v>0</v>
      </c>
      <c r="L144" s="142">
        <f>'Ref 3511480'!$Y139</f>
        <v>0</v>
      </c>
      <c r="M144" s="142">
        <f t="shared" si="4"/>
        <v>0</v>
      </c>
      <c r="N144" s="143">
        <f>'Ref 3511430'!AA140+'Ref 3511448'!AA139+'Ref 3511464'!AW143+'Ref 3511472'!BS139+'Ref 3511480'!AU139</f>
        <v>0</v>
      </c>
      <c r="O144" s="143">
        <f t="shared" si="5"/>
        <v>0</v>
      </c>
      <c r="P144" s="140"/>
      <c r="Q144" s="140"/>
      <c r="R144" s="140"/>
      <c r="S144" s="140"/>
      <c r="T144" s="140"/>
      <c r="U144" s="140"/>
      <c r="V144" s="140"/>
      <c r="W144" s="144"/>
    </row>
    <row r="145" spans="1:23" x14ac:dyDescent="0.35">
      <c r="A145" s="145" t="s">
        <v>253</v>
      </c>
      <c r="B145" s="146" t="s">
        <v>254</v>
      </c>
      <c r="C145" s="146"/>
      <c r="D145" s="146"/>
      <c r="E145" s="146"/>
      <c r="F145" s="147"/>
      <c r="G145" s="147"/>
      <c r="H145" s="148">
        <f>'Ref 3511430'!$O141</f>
        <v>0</v>
      </c>
      <c r="I145" s="148">
        <f>'Ref 3511448'!$O140</f>
        <v>0</v>
      </c>
      <c r="J145" s="148">
        <f>'Ref 3511464'!$Z144</f>
        <v>0</v>
      </c>
      <c r="K145" s="148">
        <f>'Ref 3511472'!$AK140</f>
        <v>0</v>
      </c>
      <c r="L145" s="148">
        <f>'Ref 3511480'!$Y140</f>
        <v>0</v>
      </c>
      <c r="M145" s="142">
        <f t="shared" si="4"/>
        <v>0</v>
      </c>
      <c r="N145" s="149">
        <f>'Ref 3511430'!AA141+'Ref 3511448'!AA140+'Ref 3511464'!AW144+'Ref 3511472'!BS140+'Ref 3511480'!AU140</f>
        <v>0</v>
      </c>
      <c r="O145" s="149">
        <f t="shared" si="5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 x14ac:dyDescent="0.35">
      <c r="A146" s="139" t="s">
        <v>255</v>
      </c>
      <c r="B146" s="140" t="s">
        <v>60</v>
      </c>
      <c r="C146" s="140"/>
      <c r="D146" s="140"/>
      <c r="E146" s="140"/>
      <c r="F146" s="141"/>
      <c r="G146" s="141"/>
      <c r="H146" s="142">
        <f>'Ref 3511430'!$O142</f>
        <v>0</v>
      </c>
      <c r="I146" s="142">
        <f>'Ref 3511448'!$O141</f>
        <v>0</v>
      </c>
      <c r="J146" s="142">
        <f>'Ref 3511464'!$Z145</f>
        <v>0</v>
      </c>
      <c r="K146" s="142">
        <f>'Ref 3511472'!$AK141</f>
        <v>0</v>
      </c>
      <c r="L146" s="142">
        <f>'Ref 3511480'!$Y141</f>
        <v>0</v>
      </c>
      <c r="M146" s="142">
        <f t="shared" si="4"/>
        <v>0</v>
      </c>
      <c r="N146" s="143">
        <f>'Ref 3511430'!AA142+'Ref 3511448'!AA141+'Ref 3511464'!AW145+'Ref 3511472'!BS141+'Ref 3511480'!AU141</f>
        <v>0</v>
      </c>
      <c r="O146" s="143">
        <f t="shared" si="5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 x14ac:dyDescent="0.35">
      <c r="A147" s="145" t="s">
        <v>256</v>
      </c>
      <c r="B147" s="146" t="s">
        <v>257</v>
      </c>
      <c r="C147" s="146"/>
      <c r="D147" s="146"/>
      <c r="E147" s="146"/>
      <c r="F147" s="147"/>
      <c r="G147" s="147"/>
      <c r="H147" s="148">
        <f>'Ref 3511430'!$O143</f>
        <v>0</v>
      </c>
      <c r="I147" s="148">
        <f>'Ref 3511448'!$O142</f>
        <v>0</v>
      </c>
      <c r="J147" s="148">
        <f>'Ref 3511464'!$Z146</f>
        <v>0</v>
      </c>
      <c r="K147" s="148">
        <f>'Ref 3511472'!$AK142</f>
        <v>0</v>
      </c>
      <c r="L147" s="148">
        <f>'Ref 3511480'!$Y142</f>
        <v>0</v>
      </c>
      <c r="M147" s="142">
        <f t="shared" si="4"/>
        <v>0</v>
      </c>
      <c r="N147" s="149">
        <f>'Ref 3511430'!AA143+'Ref 3511448'!AA142+'Ref 3511464'!AW146+'Ref 3511472'!BS142+'Ref 3511480'!AU142</f>
        <v>0</v>
      </c>
      <c r="O147" s="149">
        <f t="shared" si="5"/>
        <v>0</v>
      </c>
      <c r="P147" s="146"/>
      <c r="Q147" s="146"/>
      <c r="R147" s="146"/>
      <c r="S147" s="146"/>
      <c r="T147" s="146"/>
      <c r="U147" s="146"/>
      <c r="V147" s="146"/>
      <c r="W147" s="150"/>
    </row>
    <row r="148" spans="1:23" x14ac:dyDescent="0.35">
      <c r="A148" s="139" t="s">
        <v>258</v>
      </c>
      <c r="B148" s="140" t="s">
        <v>259</v>
      </c>
      <c r="C148" s="140"/>
      <c r="D148" s="140"/>
      <c r="E148" s="140"/>
      <c r="F148" s="141"/>
      <c r="G148" s="141"/>
      <c r="H148" s="142">
        <f>'Ref 3511430'!$O144</f>
        <v>0</v>
      </c>
      <c r="I148" s="142">
        <f>'Ref 3511448'!$O143</f>
        <v>0</v>
      </c>
      <c r="J148" s="142">
        <f>'Ref 3511464'!$Z147</f>
        <v>0</v>
      </c>
      <c r="K148" s="142">
        <f>'Ref 3511472'!$AK143</f>
        <v>0</v>
      </c>
      <c r="L148" s="142">
        <f>'Ref 3511480'!$Y143</f>
        <v>0</v>
      </c>
      <c r="M148" s="142">
        <f t="shared" si="4"/>
        <v>0</v>
      </c>
      <c r="N148" s="143">
        <f>'Ref 3511430'!AA144+'Ref 3511448'!AA143+'Ref 3511464'!AW147+'Ref 3511472'!BS143+'Ref 3511480'!AU143</f>
        <v>0</v>
      </c>
      <c r="O148" s="143">
        <f t="shared" si="5"/>
        <v>0</v>
      </c>
      <c r="P148" s="140"/>
      <c r="Q148" s="140"/>
      <c r="R148" s="140"/>
      <c r="S148" s="140"/>
      <c r="T148" s="140"/>
      <c r="U148" s="140"/>
      <c r="V148" s="140"/>
      <c r="W148" s="144"/>
    </row>
    <row r="149" spans="1:23" x14ac:dyDescent="0.35">
      <c r="A149" s="145" t="s">
        <v>260</v>
      </c>
      <c r="B149" s="146" t="s">
        <v>261</v>
      </c>
      <c r="C149" s="146"/>
      <c r="D149" s="146"/>
      <c r="E149" s="146"/>
      <c r="F149" s="147"/>
      <c r="G149" s="147">
        <v>43776</v>
      </c>
      <c r="H149" s="148">
        <f>'Ref 3511430'!$O145</f>
        <v>0</v>
      </c>
      <c r="I149" s="148">
        <f>'Ref 3511448'!$O144</f>
        <v>0</v>
      </c>
      <c r="J149" s="148">
        <v>28</v>
      </c>
      <c r="K149" s="148">
        <f>'Ref 3511472'!$AK144</f>
        <v>0</v>
      </c>
      <c r="L149" s="148">
        <f>'Ref 3511480'!$Y144</f>
        <v>0</v>
      </c>
      <c r="M149" s="142">
        <f t="shared" si="4"/>
        <v>28</v>
      </c>
      <c r="N149" s="149">
        <f>'Ref 3511430'!AA145+'Ref 3511448'!AA144+'Ref 3511464'!AW148+'Ref 3511472'!BS144+'Ref 3511480'!AU144</f>
        <v>24</v>
      </c>
      <c r="O149" s="149">
        <f t="shared" si="5"/>
        <v>-4</v>
      </c>
      <c r="P149" s="146">
        <v>229058003</v>
      </c>
      <c r="Q149" s="146">
        <v>201746538</v>
      </c>
      <c r="R149" s="146"/>
      <c r="S149" s="146" t="s">
        <v>16</v>
      </c>
      <c r="T149" s="146" t="s">
        <v>661</v>
      </c>
      <c r="U149" s="146" t="s">
        <v>580</v>
      </c>
      <c r="V149" s="146" t="s">
        <v>581</v>
      </c>
      <c r="W149" s="150">
        <v>156245774</v>
      </c>
    </row>
    <row r="150" spans="1:23" x14ac:dyDescent="0.35">
      <c r="A150" s="139" t="s">
        <v>262</v>
      </c>
      <c r="B150" s="140" t="s">
        <v>263</v>
      </c>
      <c r="C150" s="140"/>
      <c r="D150" s="140"/>
      <c r="E150" s="140"/>
      <c r="F150" s="141"/>
      <c r="G150" s="141"/>
      <c r="H150" s="142">
        <f>'Ref 3511430'!$O146</f>
        <v>0</v>
      </c>
      <c r="I150" s="142">
        <f>'Ref 3511448'!$O145</f>
        <v>0</v>
      </c>
      <c r="J150" s="142">
        <f>'Ref 3511464'!$Z149</f>
        <v>0</v>
      </c>
      <c r="K150" s="142">
        <f>'Ref 3511472'!$AK145</f>
        <v>0</v>
      </c>
      <c r="L150" s="142">
        <f>'Ref 3511480'!$Y145</f>
        <v>0</v>
      </c>
      <c r="M150" s="142">
        <f t="shared" si="4"/>
        <v>0</v>
      </c>
      <c r="N150" s="143">
        <f>'Ref 3511430'!AA146+'Ref 3511448'!AA145+'Ref 3511464'!AW149+'Ref 3511472'!BS145+'Ref 3511480'!AU145</f>
        <v>0</v>
      </c>
      <c r="O150" s="143">
        <f t="shared" si="5"/>
        <v>0</v>
      </c>
      <c r="P150" s="140"/>
      <c r="Q150" s="140"/>
      <c r="R150" s="140"/>
      <c r="S150" s="140"/>
      <c r="T150" s="140"/>
      <c r="U150" s="140"/>
      <c r="V150" s="140"/>
      <c r="W150" s="144"/>
    </row>
    <row r="151" spans="1:23" x14ac:dyDescent="0.35">
      <c r="A151" s="145" t="s">
        <v>264</v>
      </c>
      <c r="B151" s="146" t="s">
        <v>265</v>
      </c>
      <c r="C151" s="146"/>
      <c r="D151" s="146"/>
      <c r="E151" s="146"/>
      <c r="F151" s="147"/>
      <c r="G151" s="147"/>
      <c r="H151" s="148">
        <f>'Ref 3511430'!$O147</f>
        <v>0</v>
      </c>
      <c r="I151" s="148">
        <f>'Ref 3511448'!$O146</f>
        <v>0</v>
      </c>
      <c r="J151" s="148">
        <f>'Ref 3511464'!$Z150</f>
        <v>0</v>
      </c>
      <c r="K151" s="148">
        <f>'Ref 3511472'!$AK146</f>
        <v>0</v>
      </c>
      <c r="L151" s="148">
        <f>'Ref 3511480'!$Y146</f>
        <v>0</v>
      </c>
      <c r="M151" s="142">
        <f t="shared" si="4"/>
        <v>0</v>
      </c>
      <c r="N151" s="149">
        <f>'Ref 3511430'!AA147+'Ref 3511448'!AA146+'Ref 3511464'!AW150+'Ref 3511472'!BS146+'Ref 3511480'!AU146</f>
        <v>0</v>
      </c>
      <c r="O151" s="149">
        <f t="shared" si="5"/>
        <v>0</v>
      </c>
      <c r="P151" s="146"/>
      <c r="Q151" s="146"/>
      <c r="R151" s="146"/>
      <c r="S151" s="146"/>
      <c r="T151" s="146"/>
      <c r="U151" s="146"/>
      <c r="V151" s="146"/>
      <c r="W151" s="150"/>
    </row>
    <row r="152" spans="1:23" x14ac:dyDescent="0.35">
      <c r="A152" s="139" t="s">
        <v>266</v>
      </c>
      <c r="B152" s="140" t="s">
        <v>267</v>
      </c>
      <c r="C152" s="140"/>
      <c r="D152" s="140"/>
      <c r="E152" s="140"/>
      <c r="F152" s="141"/>
      <c r="G152" s="141"/>
      <c r="H152" s="142">
        <f>'Ref 3511430'!$O148</f>
        <v>0</v>
      </c>
      <c r="I152" s="142">
        <f>'Ref 3511448'!$O147</f>
        <v>0</v>
      </c>
      <c r="J152" s="142">
        <f>'Ref 3511464'!$Z151</f>
        <v>0</v>
      </c>
      <c r="K152" s="142">
        <f>'Ref 3511472'!$AK147</f>
        <v>0</v>
      </c>
      <c r="L152" s="142">
        <f>'Ref 3511480'!$Y147</f>
        <v>0</v>
      </c>
      <c r="M152" s="142">
        <f t="shared" si="4"/>
        <v>0</v>
      </c>
      <c r="N152" s="143">
        <f>'Ref 3511430'!AA148+'Ref 3511448'!AA147+'Ref 3511464'!AW151+'Ref 3511472'!BS147+'Ref 3511480'!AU147</f>
        <v>0</v>
      </c>
      <c r="O152" s="143">
        <f t="shared" si="5"/>
        <v>0</v>
      </c>
      <c r="P152" s="140"/>
      <c r="Q152" s="140"/>
      <c r="R152" s="140"/>
      <c r="S152" s="140"/>
      <c r="T152" s="140"/>
      <c r="U152" s="140"/>
      <c r="V152" s="140"/>
      <c r="W152" s="144"/>
    </row>
    <row r="153" spans="1:23" x14ac:dyDescent="0.35">
      <c r="A153" s="145" t="s">
        <v>268</v>
      </c>
      <c r="B153" s="146" t="s">
        <v>269</v>
      </c>
      <c r="C153" s="146"/>
      <c r="D153" s="146"/>
      <c r="E153" s="146"/>
      <c r="F153" s="147"/>
      <c r="G153" s="147"/>
      <c r="H153" s="148">
        <f>'Ref 3511430'!$O149</f>
        <v>0</v>
      </c>
      <c r="I153" s="148">
        <f>'Ref 3511448'!$O148</f>
        <v>0</v>
      </c>
      <c r="J153" s="148">
        <f>'Ref 3511464'!$Z152</f>
        <v>0</v>
      </c>
      <c r="K153" s="148">
        <f>'Ref 3511472'!$AK148</f>
        <v>0</v>
      </c>
      <c r="L153" s="148">
        <f>'Ref 3511480'!$Y148</f>
        <v>0</v>
      </c>
      <c r="M153" s="142">
        <f t="shared" si="4"/>
        <v>0</v>
      </c>
      <c r="N153" s="149">
        <f>'Ref 3511430'!AA149+'Ref 3511448'!AA148+'Ref 3511464'!AW152+'Ref 3511472'!BS148+'Ref 3511480'!AU148</f>
        <v>0</v>
      </c>
      <c r="O153" s="149">
        <f t="shared" si="5"/>
        <v>0</v>
      </c>
      <c r="P153" s="146"/>
      <c r="Q153" s="146"/>
      <c r="R153" s="146"/>
      <c r="S153" s="146"/>
      <c r="T153" s="146"/>
      <c r="U153" s="146"/>
      <c r="V153" s="146"/>
      <c r="W153" s="150"/>
    </row>
    <row r="154" spans="1:23" x14ac:dyDescent="0.35">
      <c r="A154" s="139" t="s">
        <v>270</v>
      </c>
      <c r="B154" s="140" t="s">
        <v>271</v>
      </c>
      <c r="C154" s="140"/>
      <c r="D154" s="140"/>
      <c r="E154" s="140"/>
      <c r="F154" s="141"/>
      <c r="G154" s="141"/>
      <c r="H154" s="142">
        <f>'Ref 3511430'!$O150</f>
        <v>0</v>
      </c>
      <c r="I154" s="142">
        <f>'Ref 3511448'!$O149</f>
        <v>0</v>
      </c>
      <c r="J154" s="142">
        <f>'Ref 3511464'!$Z153</f>
        <v>0</v>
      </c>
      <c r="K154" s="142">
        <f>'Ref 3511472'!$AK149</f>
        <v>0</v>
      </c>
      <c r="L154" s="142">
        <f>'Ref 3511480'!$Y149</f>
        <v>0</v>
      </c>
      <c r="M154" s="142">
        <f t="shared" si="4"/>
        <v>0</v>
      </c>
      <c r="N154" s="143">
        <f>'Ref 3511430'!AA150+'Ref 3511448'!AA149+'Ref 3511464'!AW153+'Ref 3511472'!BS149+'Ref 3511480'!AU149</f>
        <v>0</v>
      </c>
      <c r="O154" s="143">
        <f t="shared" si="5"/>
        <v>0</v>
      </c>
      <c r="P154" s="140"/>
      <c r="Q154" s="140"/>
      <c r="R154" s="140"/>
      <c r="S154" s="140"/>
      <c r="T154" s="140"/>
      <c r="U154" s="140"/>
      <c r="V154" s="140"/>
      <c r="W154" s="144"/>
    </row>
    <row r="155" spans="1:23" x14ac:dyDescent="0.35">
      <c r="A155" s="145" t="s">
        <v>272</v>
      </c>
      <c r="B155" s="146" t="s">
        <v>60</v>
      </c>
      <c r="C155" s="146"/>
      <c r="D155" s="146"/>
      <c r="E155" s="146"/>
      <c r="F155" s="147"/>
      <c r="G155" s="147">
        <v>43774</v>
      </c>
      <c r="H155" s="148">
        <f>'Ref 3511430'!$O151</f>
        <v>0</v>
      </c>
      <c r="I155" s="148">
        <f>'Ref 3511448'!$O150</f>
        <v>0</v>
      </c>
      <c r="J155" s="148">
        <v>25</v>
      </c>
      <c r="K155" s="148">
        <f>'Ref 3511472'!$AK150</f>
        <v>0</v>
      </c>
      <c r="L155" s="148">
        <f>'Ref 3511480'!$Y150</f>
        <v>0</v>
      </c>
      <c r="M155" s="142">
        <f t="shared" si="4"/>
        <v>25</v>
      </c>
      <c r="N155" s="149">
        <v>25</v>
      </c>
      <c r="O155" s="149">
        <f t="shared" si="5"/>
        <v>0</v>
      </c>
      <c r="P155" s="146">
        <v>229057802</v>
      </c>
      <c r="Q155" s="146">
        <v>201744970</v>
      </c>
      <c r="R155" s="146"/>
      <c r="S155" s="146" t="s">
        <v>6</v>
      </c>
      <c r="T155" s="146"/>
      <c r="U155" s="146" t="s">
        <v>572</v>
      </c>
      <c r="V155" s="146" t="s">
        <v>573</v>
      </c>
      <c r="W155" s="150">
        <v>468562572</v>
      </c>
    </row>
    <row r="156" spans="1:23" x14ac:dyDescent="0.35">
      <c r="A156" s="139" t="s">
        <v>273</v>
      </c>
      <c r="B156" s="140" t="s">
        <v>274</v>
      </c>
      <c r="C156" s="140"/>
      <c r="D156" s="140"/>
      <c r="E156" s="140"/>
      <c r="F156" s="141"/>
      <c r="G156" s="141">
        <v>43817</v>
      </c>
      <c r="H156" s="142">
        <f>'Ref 3511430'!$O152</f>
        <v>0</v>
      </c>
      <c r="I156" s="142">
        <f>'Ref 3511448'!$O151</f>
        <v>0</v>
      </c>
      <c r="J156" s="142">
        <f>'Ref 3511464'!$Z155</f>
        <v>0</v>
      </c>
      <c r="K156" s="142">
        <f>'Ref 3511472'!$AK151</f>
        <v>0</v>
      </c>
      <c r="L156" s="142">
        <f>'Ref 3511480'!$Y151</f>
        <v>0</v>
      </c>
      <c r="M156" s="142">
        <f t="shared" si="4"/>
        <v>0</v>
      </c>
      <c r="N156" s="143">
        <f>'Ref 3511430'!AA152+'Ref 3511448'!AA151+'Ref 3511464'!AW155+'Ref 3511472'!BS151+'Ref 3511480'!AU151</f>
        <v>0</v>
      </c>
      <c r="O156" s="143">
        <f t="shared" si="5"/>
        <v>0</v>
      </c>
      <c r="P156" s="140"/>
      <c r="Q156" s="140"/>
      <c r="R156" s="140"/>
      <c r="S156" s="140" t="s">
        <v>8</v>
      </c>
      <c r="T156" s="140"/>
      <c r="U156" s="140"/>
      <c r="V156" s="140"/>
      <c r="W156" s="144"/>
    </row>
    <row r="157" spans="1:23" x14ac:dyDescent="0.35">
      <c r="A157" s="145" t="s">
        <v>273</v>
      </c>
      <c r="B157" s="146" t="s">
        <v>275</v>
      </c>
      <c r="C157" s="146"/>
      <c r="D157" s="146"/>
      <c r="E157" s="146"/>
      <c r="F157" s="147"/>
      <c r="G157" s="147"/>
      <c r="H157" s="148">
        <f>'Ref 3511430'!$O153</f>
        <v>0</v>
      </c>
      <c r="I157" s="148">
        <f>'Ref 3511448'!$O152</f>
        <v>0</v>
      </c>
      <c r="J157" s="148">
        <f>'Ref 3511464'!$Z156</f>
        <v>0</v>
      </c>
      <c r="K157" s="148">
        <f>'Ref 3511472'!$AK152</f>
        <v>0</v>
      </c>
      <c r="L157" s="148">
        <f>'Ref 3511480'!$Y152</f>
        <v>0</v>
      </c>
      <c r="M157" s="142">
        <f t="shared" si="4"/>
        <v>0</v>
      </c>
      <c r="N157" s="149">
        <f>'Ref 3511430'!AA153+'Ref 3511448'!AA152+'Ref 3511464'!AW156+'Ref 3511472'!BS152+'Ref 3511480'!AU152</f>
        <v>0</v>
      </c>
      <c r="O157" s="149">
        <f t="shared" si="5"/>
        <v>0</v>
      </c>
      <c r="P157" s="146"/>
      <c r="Q157" s="146"/>
      <c r="R157" s="146"/>
      <c r="S157" s="146"/>
      <c r="T157" s="146"/>
      <c r="U157" s="146"/>
      <c r="V157" s="146"/>
      <c r="W157" s="150"/>
    </row>
    <row r="158" spans="1:23" x14ac:dyDescent="0.35">
      <c r="A158" s="139" t="s">
        <v>273</v>
      </c>
      <c r="B158" s="140" t="s">
        <v>276</v>
      </c>
      <c r="C158" s="140"/>
      <c r="D158" s="140"/>
      <c r="E158" s="140"/>
      <c r="F158" s="141"/>
      <c r="G158" s="141"/>
      <c r="H158" s="142">
        <f>'Ref 3511430'!$O154</f>
        <v>0</v>
      </c>
      <c r="I158" s="142">
        <f>'Ref 3511448'!$O153</f>
        <v>0</v>
      </c>
      <c r="J158" s="142">
        <f>'Ref 3511464'!$Z157</f>
        <v>0</v>
      </c>
      <c r="K158" s="142">
        <f>'Ref 3511472'!$AK153</f>
        <v>0</v>
      </c>
      <c r="L158" s="142">
        <f>'Ref 3511480'!$Y153</f>
        <v>0</v>
      </c>
      <c r="M158" s="142">
        <f t="shared" si="4"/>
        <v>0</v>
      </c>
      <c r="N158" s="143">
        <f>'Ref 3511430'!AA154+'Ref 3511448'!AA153+'Ref 3511464'!AW157+'Ref 3511472'!BS153+'Ref 3511480'!AU153</f>
        <v>0</v>
      </c>
      <c r="O158" s="143">
        <f t="shared" si="5"/>
        <v>0</v>
      </c>
      <c r="P158" s="140"/>
      <c r="Q158" s="140"/>
      <c r="R158" s="140"/>
      <c r="S158" s="140"/>
      <c r="T158" s="140"/>
      <c r="U158" s="140"/>
      <c r="V158" s="140"/>
      <c r="W158" s="144"/>
    </row>
    <row r="159" spans="1:23" ht="29" x14ac:dyDescent="0.35">
      <c r="A159" s="145" t="s">
        <v>277</v>
      </c>
      <c r="B159" s="146" t="s">
        <v>278</v>
      </c>
      <c r="C159" s="146"/>
      <c r="D159" s="146"/>
      <c r="E159" s="146"/>
      <c r="F159" s="147">
        <v>43768</v>
      </c>
      <c r="G159" s="147">
        <v>43774</v>
      </c>
      <c r="H159" s="148">
        <v>2</v>
      </c>
      <c r="I159" s="148">
        <f>'Ref 3511448'!$O154</f>
        <v>0</v>
      </c>
      <c r="J159" s="148">
        <f>'Ref 3511464'!$Z158</f>
        <v>0</v>
      </c>
      <c r="K159" s="148">
        <f>'Ref 3511472'!$AK154</f>
        <v>0</v>
      </c>
      <c r="L159" s="148">
        <f>'Ref 3511480'!$Y154</f>
        <v>0</v>
      </c>
      <c r="M159" s="142">
        <f t="shared" si="4"/>
        <v>2</v>
      </c>
      <c r="N159" s="149">
        <f>'Ref 3511430'!AA155+'Ref 3511448'!AA154+'Ref 3511464'!AW158+'Ref 3511472'!BS154+'Ref 3511480'!AU154</f>
        <v>2</v>
      </c>
      <c r="O159" s="149">
        <f t="shared" si="5"/>
        <v>0</v>
      </c>
      <c r="P159" s="146">
        <v>229057332</v>
      </c>
      <c r="Q159" s="146">
        <v>201743848</v>
      </c>
      <c r="R159" s="146"/>
      <c r="S159" s="146" t="s">
        <v>6</v>
      </c>
      <c r="T159" s="146" t="s">
        <v>525</v>
      </c>
      <c r="U159" s="159" t="s">
        <v>548</v>
      </c>
      <c r="V159" s="159" t="s">
        <v>549</v>
      </c>
      <c r="W159" s="150">
        <v>467354059</v>
      </c>
    </row>
    <row r="160" spans="1:23" ht="29" x14ac:dyDescent="0.35">
      <c r="A160" s="139" t="s">
        <v>279</v>
      </c>
      <c r="B160" s="140" t="s">
        <v>280</v>
      </c>
      <c r="C160" s="140"/>
      <c r="D160" s="140"/>
      <c r="E160" s="140"/>
      <c r="F160" s="141"/>
      <c r="G160" s="175" t="s">
        <v>627</v>
      </c>
      <c r="H160" s="142">
        <f>'Ref 3511430'!$O156</f>
        <v>0</v>
      </c>
      <c r="I160" s="142">
        <f>'Ref 3511448'!$O155</f>
        <v>0</v>
      </c>
      <c r="J160" s="142">
        <f>'Ref 3511464'!$Z159</f>
        <v>0</v>
      </c>
      <c r="K160" s="142">
        <v>18</v>
      </c>
      <c r="L160" s="142">
        <f>'Ref 3511480'!$Y155</f>
        <v>0</v>
      </c>
      <c r="M160" s="142">
        <f t="shared" si="4"/>
        <v>18</v>
      </c>
      <c r="N160" s="143">
        <f>'Ref 3511430'!AA156+'Ref 3511448'!AA155+'Ref 3511464'!AW159+'Ref 3511472'!BS155+'Ref 3511480'!AU155</f>
        <v>0</v>
      </c>
      <c r="O160" s="143">
        <f t="shared" si="5"/>
        <v>-18</v>
      </c>
      <c r="P160" s="140">
        <v>229058221</v>
      </c>
      <c r="Q160" s="140">
        <v>201746987</v>
      </c>
      <c r="R160" s="140"/>
      <c r="S160" s="140" t="s">
        <v>10</v>
      </c>
      <c r="T160" s="140" t="s">
        <v>579</v>
      </c>
      <c r="U160" s="140" t="s">
        <v>577</v>
      </c>
      <c r="V160" s="140" t="s">
        <v>578</v>
      </c>
      <c r="W160" s="144">
        <v>549443801</v>
      </c>
    </row>
    <row r="161" spans="1:23" x14ac:dyDescent="0.35">
      <c r="A161" s="145" t="s">
        <v>281</v>
      </c>
      <c r="B161" s="146" t="s">
        <v>60</v>
      </c>
      <c r="C161" s="146"/>
      <c r="D161" s="146"/>
      <c r="E161" s="146"/>
      <c r="F161" s="147"/>
      <c r="G161" s="147"/>
      <c r="H161" s="148">
        <f>'Ref 3511430'!$O157</f>
        <v>0</v>
      </c>
      <c r="I161" s="148">
        <f>'Ref 3511448'!$O156</f>
        <v>0</v>
      </c>
      <c r="J161" s="148">
        <f>'Ref 3511464'!$Z160</f>
        <v>0</v>
      </c>
      <c r="K161" s="148">
        <f>'Ref 3511472'!$AK156</f>
        <v>0</v>
      </c>
      <c r="L161" s="148">
        <f>'Ref 3511480'!$Y156</f>
        <v>0</v>
      </c>
      <c r="M161" s="142">
        <f t="shared" si="4"/>
        <v>0</v>
      </c>
      <c r="N161" s="149">
        <f>'Ref 3511430'!AA157+'Ref 3511448'!AA156+'Ref 3511464'!AW160+'Ref 3511472'!BS156+'Ref 3511480'!AU156</f>
        <v>0</v>
      </c>
      <c r="O161" s="149">
        <f t="shared" si="5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 x14ac:dyDescent="0.35">
      <c r="A162" s="139" t="s">
        <v>282</v>
      </c>
      <c r="B162" s="140" t="s">
        <v>283</v>
      </c>
      <c r="C162" s="140"/>
      <c r="D162" s="140"/>
      <c r="E162" s="140"/>
      <c r="F162" s="141"/>
      <c r="G162" s="141">
        <v>43775</v>
      </c>
      <c r="H162" s="142">
        <f>'Ref 3511430'!$O158</f>
        <v>0</v>
      </c>
      <c r="I162" s="142">
        <f>'Ref 3511448'!$O157</f>
        <v>0</v>
      </c>
      <c r="J162" s="142">
        <f>'Ref 3511464'!$Z161</f>
        <v>0</v>
      </c>
      <c r="K162" s="142">
        <f>'Ref 3511472'!$AK157</f>
        <v>0</v>
      </c>
      <c r="L162" s="142">
        <v>15</v>
      </c>
      <c r="M162" s="142">
        <f t="shared" si="4"/>
        <v>15</v>
      </c>
      <c r="N162" s="143">
        <v>15</v>
      </c>
      <c r="O162" s="143">
        <f t="shared" si="5"/>
        <v>0</v>
      </c>
      <c r="P162" s="140">
        <v>229057882</v>
      </c>
      <c r="Q162" s="140">
        <v>201746321</v>
      </c>
      <c r="R162" s="140"/>
      <c r="S162" s="140" t="s">
        <v>6</v>
      </c>
      <c r="T162" s="140" t="s">
        <v>510</v>
      </c>
      <c r="U162" s="140" t="s">
        <v>511</v>
      </c>
      <c r="V162" s="140" t="s">
        <v>554</v>
      </c>
      <c r="W162" s="144" t="s">
        <v>512</v>
      </c>
    </row>
    <row r="163" spans="1:23" x14ac:dyDescent="0.35">
      <c r="A163" s="145" t="s">
        <v>282</v>
      </c>
      <c r="B163" s="146" t="s">
        <v>284</v>
      </c>
      <c r="C163" s="146"/>
      <c r="D163" s="146"/>
      <c r="E163" s="146"/>
      <c r="F163" s="147"/>
      <c r="G163" s="147"/>
      <c r="H163" s="148">
        <f>'Ref 3511430'!$O159</f>
        <v>0</v>
      </c>
      <c r="I163" s="148">
        <f>'Ref 3511448'!$O158</f>
        <v>0</v>
      </c>
      <c r="J163" s="148">
        <f>'Ref 3511464'!$Z162</f>
        <v>0</v>
      </c>
      <c r="K163" s="148">
        <f>'Ref 3511472'!$AK158</f>
        <v>0</v>
      </c>
      <c r="L163" s="148">
        <f>'Ref 3511480'!$Y158</f>
        <v>0</v>
      </c>
      <c r="M163" s="142">
        <f t="shared" si="4"/>
        <v>0</v>
      </c>
      <c r="N163" s="149">
        <f>'Ref 3511430'!AA159+'Ref 3511448'!AA158+'Ref 3511464'!AW162+'Ref 3511472'!BS158+'Ref 3511480'!AU158</f>
        <v>0</v>
      </c>
      <c r="O163" s="149">
        <f t="shared" si="5"/>
        <v>0</v>
      </c>
      <c r="P163" s="146"/>
      <c r="Q163" s="146"/>
      <c r="R163" s="146"/>
      <c r="S163" s="146"/>
      <c r="T163" s="146"/>
      <c r="U163" s="146"/>
      <c r="V163" s="146"/>
      <c r="W163" s="150"/>
    </row>
    <row r="164" spans="1:23" x14ac:dyDescent="0.35">
      <c r="A164" s="139" t="s">
        <v>285</v>
      </c>
      <c r="B164" s="140" t="s">
        <v>286</v>
      </c>
      <c r="C164" s="140"/>
      <c r="D164" s="140"/>
      <c r="E164" s="140"/>
      <c r="F164" s="141"/>
      <c r="G164" s="141"/>
      <c r="H164" s="142">
        <f>'Ref 3511430'!$O160</f>
        <v>0</v>
      </c>
      <c r="I164" s="142">
        <f>'Ref 3511448'!$O159</f>
        <v>0</v>
      </c>
      <c r="J164" s="142">
        <f>'Ref 3511464'!$Z163</f>
        <v>0</v>
      </c>
      <c r="K164" s="142">
        <f>'Ref 3511472'!$AK159</f>
        <v>0</v>
      </c>
      <c r="L164" s="142">
        <f>'Ref 3511480'!$Y159</f>
        <v>0</v>
      </c>
      <c r="M164" s="142">
        <f t="shared" si="4"/>
        <v>0</v>
      </c>
      <c r="N164" s="143">
        <f>'Ref 3511430'!AA160+'Ref 3511448'!AA159+'Ref 3511464'!AW163+'Ref 3511472'!BS159+'Ref 3511480'!AU159</f>
        <v>0</v>
      </c>
      <c r="O164" s="143">
        <f t="shared" si="5"/>
        <v>0</v>
      </c>
      <c r="P164" s="140"/>
      <c r="Q164" s="140"/>
      <c r="R164" s="140"/>
      <c r="S164" s="140"/>
      <c r="T164" s="140"/>
      <c r="U164" s="140"/>
      <c r="V164" s="140"/>
      <c r="W164" s="144"/>
    </row>
    <row r="165" spans="1:23" x14ac:dyDescent="0.35">
      <c r="A165" s="145" t="s">
        <v>287</v>
      </c>
      <c r="B165" s="146" t="s">
        <v>288</v>
      </c>
      <c r="C165" s="146"/>
      <c r="D165" s="146"/>
      <c r="E165" s="146"/>
      <c r="F165" s="147"/>
      <c r="G165" s="147"/>
      <c r="H165" s="148">
        <f>'Ref 3511430'!$O161</f>
        <v>0</v>
      </c>
      <c r="I165" s="148">
        <f>'Ref 3511448'!$O160</f>
        <v>0</v>
      </c>
      <c r="J165" s="148">
        <f>'Ref 3511464'!$Z164</f>
        <v>0</v>
      </c>
      <c r="K165" s="148">
        <f>'Ref 3511472'!$AK160</f>
        <v>0</v>
      </c>
      <c r="L165" s="148">
        <f>'Ref 3511480'!$Y160</f>
        <v>0</v>
      </c>
      <c r="M165" s="142">
        <f t="shared" si="4"/>
        <v>0</v>
      </c>
      <c r="N165" s="149">
        <f>'Ref 3511430'!AA161+'Ref 3511448'!AA160+'Ref 3511464'!AW164+'Ref 3511472'!BS160+'Ref 3511480'!AU160</f>
        <v>0</v>
      </c>
      <c r="O165" s="149">
        <f t="shared" si="5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 x14ac:dyDescent="0.35">
      <c r="A166" s="139" t="s">
        <v>289</v>
      </c>
      <c r="B166" s="140" t="s">
        <v>290</v>
      </c>
      <c r="C166" s="140"/>
      <c r="D166" s="140"/>
      <c r="E166" s="140"/>
      <c r="F166" s="141">
        <v>43769</v>
      </c>
      <c r="G166" s="141"/>
      <c r="H166" s="142">
        <f>'Ref 3511430'!$O162</f>
        <v>0</v>
      </c>
      <c r="I166" s="142">
        <f>'Ref 3511448'!$O161</f>
        <v>0</v>
      </c>
      <c r="J166" s="142">
        <f>'Ref 3511464'!$Z165</f>
        <v>0</v>
      </c>
      <c r="K166" s="142">
        <f>'Ref 3511472'!$AK161</f>
        <v>0</v>
      </c>
      <c r="L166" s="142">
        <f>'Ref 3511480'!$Y161</f>
        <v>0</v>
      </c>
      <c r="M166" s="142">
        <f t="shared" si="4"/>
        <v>0</v>
      </c>
      <c r="N166" s="143">
        <f>'Ref 3511430'!AA162+'Ref 3511448'!AA161+'Ref 3511464'!AW165+'Ref 3511472'!BS161+'Ref 3511480'!AU161</f>
        <v>0</v>
      </c>
      <c r="O166" s="143">
        <f t="shared" si="5"/>
        <v>0</v>
      </c>
      <c r="P166" s="140"/>
      <c r="Q166" s="140"/>
      <c r="R166" s="140"/>
      <c r="S166" s="140"/>
      <c r="T166" s="140" t="s">
        <v>540</v>
      </c>
      <c r="U166" s="140" t="s">
        <v>543</v>
      </c>
      <c r="V166" s="140" t="s">
        <v>544</v>
      </c>
      <c r="W166" s="144">
        <v>326504378</v>
      </c>
    </row>
    <row r="167" spans="1:23" x14ac:dyDescent="0.35">
      <c r="A167" s="145" t="s">
        <v>289</v>
      </c>
      <c r="B167" s="146" t="s">
        <v>130</v>
      </c>
      <c r="C167" s="146"/>
      <c r="D167" s="146"/>
      <c r="E167" s="146"/>
      <c r="F167" s="147"/>
      <c r="G167" s="147">
        <v>43774</v>
      </c>
      <c r="H167" s="148">
        <f>'Ref 3511430'!$O163</f>
        <v>0</v>
      </c>
      <c r="I167" s="148">
        <f>'Ref 3511448'!$O162</f>
        <v>0</v>
      </c>
      <c r="J167" s="148">
        <f>'Ref 3511464'!$Z166</f>
        <v>0</v>
      </c>
      <c r="K167" s="148">
        <v>20</v>
      </c>
      <c r="L167" s="148">
        <f>'Ref 3511480'!$Y162</f>
        <v>0</v>
      </c>
      <c r="M167" s="142">
        <f t="shared" si="4"/>
        <v>20</v>
      </c>
      <c r="N167" s="149">
        <f>'Ref 3511430'!AA163+'Ref 3511448'!AA162+'Ref 3511464'!AW166+'Ref 3511472'!BS162+'Ref 3511480'!AU162</f>
        <v>20</v>
      </c>
      <c r="O167" s="149">
        <f t="shared" si="5"/>
        <v>0</v>
      </c>
      <c r="P167" s="146">
        <v>229057783</v>
      </c>
      <c r="Q167" s="146">
        <v>201744940</v>
      </c>
      <c r="R167" s="146"/>
      <c r="S167" s="146" t="s">
        <v>6</v>
      </c>
      <c r="T167" s="146"/>
      <c r="U167" s="146" t="s">
        <v>567</v>
      </c>
      <c r="V167" s="146" t="s">
        <v>568</v>
      </c>
      <c r="W167" s="150">
        <v>354958250</v>
      </c>
    </row>
    <row r="168" spans="1:23" x14ac:dyDescent="0.35">
      <c r="A168" s="139" t="s">
        <v>291</v>
      </c>
      <c r="B168" s="140" t="s">
        <v>60</v>
      </c>
      <c r="C168" s="140"/>
      <c r="D168" s="140"/>
      <c r="E168" s="140"/>
      <c r="F168" s="141"/>
      <c r="G168" s="141"/>
      <c r="H168" s="142">
        <f>'Ref 3511430'!$O164</f>
        <v>0</v>
      </c>
      <c r="I168" s="142">
        <f>'Ref 3511448'!$O163</f>
        <v>0</v>
      </c>
      <c r="J168" s="142">
        <f>'Ref 3511464'!$Z167</f>
        <v>0</v>
      </c>
      <c r="K168" s="142">
        <f>'Ref 3511472'!$AK163</f>
        <v>0</v>
      </c>
      <c r="L168" s="142">
        <f>'Ref 3511480'!$Y163</f>
        <v>0</v>
      </c>
      <c r="M168" s="142">
        <f t="shared" si="4"/>
        <v>0</v>
      </c>
      <c r="N168" s="143">
        <f>'Ref 3511430'!AA164+'Ref 3511448'!AA163+'Ref 3511464'!AW167+'Ref 3511472'!BS163+'Ref 3511480'!AU163</f>
        <v>0</v>
      </c>
      <c r="O168" s="143">
        <f t="shared" si="5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 x14ac:dyDescent="0.35">
      <c r="A169" s="145" t="s">
        <v>292</v>
      </c>
      <c r="B169" s="146" t="s">
        <v>293</v>
      </c>
      <c r="C169" s="146"/>
      <c r="D169" s="146"/>
      <c r="E169" s="146"/>
      <c r="F169" s="147"/>
      <c r="G169" s="147"/>
      <c r="H169" s="148">
        <f>'Ref 3511430'!$O165</f>
        <v>0</v>
      </c>
      <c r="I169" s="148">
        <f>'Ref 3511448'!$O164</f>
        <v>0</v>
      </c>
      <c r="J169" s="148">
        <f>'Ref 3511464'!$Z168</f>
        <v>0</v>
      </c>
      <c r="K169" s="148">
        <f>'Ref 3511472'!$AK164</f>
        <v>0</v>
      </c>
      <c r="L169" s="148">
        <f>'Ref 3511480'!$Y164</f>
        <v>0</v>
      </c>
      <c r="M169" s="142">
        <f t="shared" si="4"/>
        <v>0</v>
      </c>
      <c r="N169" s="149">
        <f>'Ref 3511430'!AA165+'Ref 3511448'!AA164+'Ref 3511464'!AW168+'Ref 3511472'!BS164+'Ref 3511480'!AU164</f>
        <v>0</v>
      </c>
      <c r="O169" s="149">
        <f t="shared" si="5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 x14ac:dyDescent="0.35">
      <c r="A170" s="139" t="s">
        <v>294</v>
      </c>
      <c r="B170" s="140" t="s">
        <v>295</v>
      </c>
      <c r="C170" s="140"/>
      <c r="D170" s="140"/>
      <c r="E170" s="140"/>
      <c r="F170" s="141"/>
      <c r="G170" s="141"/>
      <c r="H170" s="142">
        <f>'Ref 3511430'!$O166</f>
        <v>0</v>
      </c>
      <c r="I170" s="142">
        <f>'Ref 3511448'!$O165</f>
        <v>0</v>
      </c>
      <c r="J170" s="142">
        <f>'Ref 3511464'!$Z169</f>
        <v>0</v>
      </c>
      <c r="K170" s="142">
        <f>'Ref 3511472'!$AK165</f>
        <v>0</v>
      </c>
      <c r="L170" s="142">
        <f>'Ref 3511480'!$Y165</f>
        <v>0</v>
      </c>
      <c r="M170" s="142">
        <f t="shared" si="4"/>
        <v>0</v>
      </c>
      <c r="N170" s="143">
        <f>'Ref 3511430'!AA166+'Ref 3511448'!AA165+'Ref 3511464'!AW169+'Ref 3511472'!BS165+'Ref 3511480'!AU165</f>
        <v>0</v>
      </c>
      <c r="O170" s="143">
        <f t="shared" si="5"/>
        <v>0</v>
      </c>
      <c r="P170" s="140"/>
      <c r="Q170" s="140"/>
      <c r="R170" s="140"/>
      <c r="S170" s="140"/>
      <c r="T170" s="140"/>
      <c r="U170" s="140"/>
      <c r="V170" s="140"/>
      <c r="W170" s="144"/>
    </row>
    <row r="171" spans="1:23" x14ac:dyDescent="0.35">
      <c r="A171" s="145" t="s">
        <v>296</v>
      </c>
      <c r="B171" s="146" t="s">
        <v>297</v>
      </c>
      <c r="C171" s="146"/>
      <c r="D171" s="146"/>
      <c r="E171" s="146"/>
      <c r="F171" s="147"/>
      <c r="G171" s="147">
        <v>43782</v>
      </c>
      <c r="H171" s="148">
        <f>'Ref 3511430'!$O167</f>
        <v>0</v>
      </c>
      <c r="I171" s="148">
        <f>'Ref 3511448'!$O166</f>
        <v>0</v>
      </c>
      <c r="J171" s="148">
        <v>10</v>
      </c>
      <c r="K171" s="148">
        <f>'Ref 3511472'!$AK166</f>
        <v>0</v>
      </c>
      <c r="L171" s="148">
        <f>'Ref 3511480'!$Y166</f>
        <v>0</v>
      </c>
      <c r="M171" s="142">
        <f t="shared" si="4"/>
        <v>10</v>
      </c>
      <c r="N171" s="149">
        <v>10</v>
      </c>
      <c r="O171" s="149">
        <f t="shared" si="5"/>
        <v>0</v>
      </c>
      <c r="P171" s="146">
        <v>229058241</v>
      </c>
      <c r="Q171" s="146">
        <v>201746988</v>
      </c>
      <c r="R171" s="146"/>
      <c r="S171" s="146" t="s">
        <v>6</v>
      </c>
      <c r="T171" s="146"/>
      <c r="U171" s="146" t="s">
        <v>602</v>
      </c>
      <c r="V171" s="146" t="s">
        <v>603</v>
      </c>
      <c r="W171" s="150">
        <v>567222373</v>
      </c>
    </row>
    <row r="172" spans="1:23" x14ac:dyDescent="0.35">
      <c r="A172" s="139" t="s">
        <v>298</v>
      </c>
      <c r="B172" s="140" t="s">
        <v>62</v>
      </c>
      <c r="C172" s="140"/>
      <c r="D172" s="140"/>
      <c r="E172" s="140"/>
      <c r="F172" s="141"/>
      <c r="G172" s="141">
        <v>43794</v>
      </c>
      <c r="H172" s="142">
        <f>'Ref 3511430'!$O168</f>
        <v>0</v>
      </c>
      <c r="I172" s="142">
        <v>10</v>
      </c>
      <c r="J172" s="142">
        <v>5</v>
      </c>
      <c r="K172" s="142">
        <f>'Ref 3511472'!$AK167</f>
        <v>0</v>
      </c>
      <c r="L172" s="142">
        <f>'Ref 3511480'!$Y167</f>
        <v>0</v>
      </c>
      <c r="M172" s="142">
        <f t="shared" si="4"/>
        <v>15</v>
      </c>
      <c r="N172" s="143">
        <f>'Ref 3511430'!AA168+'Ref 3511448'!AA167+'Ref 3511464'!AW171+'Ref 3511472'!BS167+'Ref 3511480'!AU167</f>
        <v>15</v>
      </c>
      <c r="O172" s="143">
        <f t="shared" si="5"/>
        <v>0</v>
      </c>
      <c r="P172" s="140">
        <v>229061255</v>
      </c>
      <c r="Q172" s="140">
        <v>201758142</v>
      </c>
      <c r="R172" s="140"/>
      <c r="S172" s="140" t="s">
        <v>10</v>
      </c>
      <c r="T172" s="140"/>
      <c r="U172" s="140" t="s">
        <v>631</v>
      </c>
      <c r="V172" s="140" t="s">
        <v>630</v>
      </c>
      <c r="W172" s="144">
        <v>380789410</v>
      </c>
    </row>
    <row r="173" spans="1:23" x14ac:dyDescent="0.35">
      <c r="A173" s="145" t="s">
        <v>299</v>
      </c>
      <c r="B173" s="146" t="s">
        <v>300</v>
      </c>
      <c r="C173" s="146"/>
      <c r="D173" s="146"/>
      <c r="E173" s="146"/>
      <c r="F173" s="147"/>
      <c r="G173" s="147">
        <v>43782</v>
      </c>
      <c r="H173" s="148">
        <f>'Ref 3511430'!$O169</f>
        <v>0</v>
      </c>
      <c r="I173" s="148">
        <v>0</v>
      </c>
      <c r="J173" s="148">
        <f>'Ref 3511464'!$Z172</f>
        <v>0</v>
      </c>
      <c r="K173" s="148">
        <f>'Ref 3511472'!$AK168</f>
        <v>0</v>
      </c>
      <c r="L173" s="148">
        <f>'Ref 3511480'!$Y168</f>
        <v>0</v>
      </c>
      <c r="M173" s="142">
        <f t="shared" si="4"/>
        <v>0</v>
      </c>
      <c r="N173" s="149">
        <f>'Ref 3511430'!AA169+'Ref 3511448'!AA168+'Ref 3511464'!AW172+'Ref 3511472'!BS168+'Ref 3511480'!AU168</f>
        <v>0</v>
      </c>
      <c r="O173" s="149">
        <f t="shared" si="5"/>
        <v>0</v>
      </c>
      <c r="P173" s="146"/>
      <c r="Q173" s="146"/>
      <c r="R173" s="146"/>
      <c r="S173" s="146" t="s">
        <v>8</v>
      </c>
      <c r="T173" s="146"/>
      <c r="U173" s="146"/>
      <c r="V173" s="146"/>
      <c r="W173" s="150">
        <v>546923135</v>
      </c>
    </row>
    <row r="174" spans="1:23" x14ac:dyDescent="0.35">
      <c r="A174" s="139" t="s">
        <v>301</v>
      </c>
      <c r="B174" s="140" t="s">
        <v>130</v>
      </c>
      <c r="C174" s="140"/>
      <c r="D174" s="140"/>
      <c r="E174" s="140"/>
      <c r="F174" s="141"/>
      <c r="G174" s="141"/>
      <c r="H174" s="142">
        <f>'Ref 3511430'!$O170</f>
        <v>0</v>
      </c>
      <c r="I174" s="142">
        <f>'Ref 3511448'!$O169</f>
        <v>0</v>
      </c>
      <c r="J174" s="142">
        <f>'Ref 3511464'!$Z173</f>
        <v>0</v>
      </c>
      <c r="K174" s="142">
        <f>'Ref 3511472'!$AK169</f>
        <v>0</v>
      </c>
      <c r="L174" s="142">
        <f>'Ref 3511480'!$Y169</f>
        <v>0</v>
      </c>
      <c r="M174" s="142">
        <f t="shared" si="4"/>
        <v>0</v>
      </c>
      <c r="N174" s="143">
        <f>'Ref 3511430'!AA170+'Ref 3511448'!AA169+'Ref 3511464'!AW173+'Ref 3511472'!BS169+'Ref 3511480'!AU169</f>
        <v>0</v>
      </c>
      <c r="O174" s="143">
        <f t="shared" si="5"/>
        <v>0</v>
      </c>
      <c r="P174" s="140"/>
      <c r="Q174" s="140"/>
      <c r="R174" s="140"/>
      <c r="S174" s="140"/>
      <c r="T174" s="140"/>
      <c r="U174" s="140"/>
      <c r="V174" s="140"/>
      <c r="W174" s="144"/>
    </row>
    <row r="175" spans="1:23" ht="29" x14ac:dyDescent="0.35">
      <c r="A175" s="145" t="s">
        <v>302</v>
      </c>
      <c r="B175" s="146" t="s">
        <v>593</v>
      </c>
      <c r="C175" s="146"/>
      <c r="D175" s="146"/>
      <c r="E175" s="146"/>
      <c r="F175" s="147"/>
      <c r="G175" s="147">
        <v>43777</v>
      </c>
      <c r="H175" s="148">
        <f>'Ref 3511430'!$O171</f>
        <v>0</v>
      </c>
      <c r="I175" s="148">
        <f>'Ref 3511448'!$O170</f>
        <v>0</v>
      </c>
      <c r="J175" s="148">
        <v>6</v>
      </c>
      <c r="K175" s="148">
        <f>'Ref 3511472'!$AK170</f>
        <v>0</v>
      </c>
      <c r="L175" s="148">
        <f>'Ref 3511480'!$Y170</f>
        <v>0</v>
      </c>
      <c r="M175" s="142">
        <f t="shared" si="4"/>
        <v>6</v>
      </c>
      <c r="N175" s="149">
        <f>'Ref 3511430'!AA171+'Ref 3511448'!AA170+'Ref 3511464'!AW174+'Ref 3511472'!BS170+'Ref 3511480'!AU170</f>
        <v>0</v>
      </c>
      <c r="O175" s="149">
        <f t="shared" si="5"/>
        <v>-6</v>
      </c>
      <c r="P175" s="146">
        <v>229058163</v>
      </c>
      <c r="Q175" s="146">
        <v>201746887</v>
      </c>
      <c r="R175" s="146"/>
      <c r="S175" s="146" t="s">
        <v>10</v>
      </c>
      <c r="T175" s="146" t="s">
        <v>594</v>
      </c>
      <c r="U175" s="159" t="s">
        <v>595</v>
      </c>
      <c r="V175" s="159" t="s">
        <v>596</v>
      </c>
      <c r="W175" s="163" t="s">
        <v>597</v>
      </c>
    </row>
    <row r="176" spans="1:23" x14ac:dyDescent="0.35">
      <c r="A176" s="139" t="s">
        <v>302</v>
      </c>
      <c r="B176" s="140" t="s">
        <v>304</v>
      </c>
      <c r="C176" s="140"/>
      <c r="D176" s="140"/>
      <c r="E176" s="140"/>
      <c r="F176" s="141"/>
      <c r="G176" s="141"/>
      <c r="H176" s="142">
        <f>'Ref 3511430'!$O172</f>
        <v>0</v>
      </c>
      <c r="I176" s="142">
        <f>'Ref 3511448'!$O171</f>
        <v>0</v>
      </c>
      <c r="J176" s="142">
        <f>'Ref 3511464'!$Z175</f>
        <v>0</v>
      </c>
      <c r="K176" s="142">
        <f>'Ref 3511472'!$AK171</f>
        <v>0</v>
      </c>
      <c r="L176" s="142">
        <f>'Ref 3511480'!$Y171</f>
        <v>0</v>
      </c>
      <c r="M176" s="142">
        <f t="shared" si="4"/>
        <v>0</v>
      </c>
      <c r="N176" s="143">
        <f>'Ref 3511430'!AA172+'Ref 3511448'!AA171+'Ref 3511464'!AW175+'Ref 3511472'!BS171+'Ref 3511480'!AU171</f>
        <v>0</v>
      </c>
      <c r="O176" s="143">
        <f t="shared" si="5"/>
        <v>0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 x14ac:dyDescent="0.35">
      <c r="A177" s="145" t="s">
        <v>305</v>
      </c>
      <c r="B177" s="146" t="s">
        <v>306</v>
      </c>
      <c r="C177" s="146"/>
      <c r="D177" s="146"/>
      <c r="E177" s="146"/>
      <c r="F177" s="147"/>
      <c r="G177" s="147"/>
      <c r="H177" s="148">
        <f>'Ref 3511430'!$O173</f>
        <v>0</v>
      </c>
      <c r="I177" s="148">
        <f>'Ref 3511448'!$O172</f>
        <v>0</v>
      </c>
      <c r="J177" s="148">
        <f>'Ref 3511464'!$Z176</f>
        <v>0</v>
      </c>
      <c r="K177" s="148">
        <f>'Ref 3511472'!$AK172</f>
        <v>0</v>
      </c>
      <c r="L177" s="148">
        <f>'Ref 3511480'!$Y172</f>
        <v>0</v>
      </c>
      <c r="M177" s="142">
        <f t="shared" si="4"/>
        <v>0</v>
      </c>
      <c r="N177" s="149">
        <f>'Ref 3511430'!AA173+'Ref 3511448'!AA172+'Ref 3511464'!AW176+'Ref 3511472'!BS172+'Ref 3511480'!AU172</f>
        <v>0</v>
      </c>
      <c r="O177" s="149">
        <f t="shared" si="5"/>
        <v>0</v>
      </c>
      <c r="P177" s="146"/>
      <c r="Q177" s="146"/>
      <c r="R177" s="146"/>
      <c r="S177" s="146"/>
      <c r="T177" s="146"/>
      <c r="U177" s="146"/>
      <c r="V177" s="146"/>
      <c r="W177" s="150"/>
    </row>
    <row r="178" spans="1:23" ht="29" x14ac:dyDescent="0.35">
      <c r="A178" s="139" t="s">
        <v>307</v>
      </c>
      <c r="B178" s="140" t="s">
        <v>308</v>
      </c>
      <c r="C178" s="140"/>
      <c r="D178" s="140"/>
      <c r="E178" s="140"/>
      <c r="F178" s="141"/>
      <c r="G178" s="141">
        <v>43774</v>
      </c>
      <c r="H178" s="142">
        <f>'Ref 3511430'!$O174</f>
        <v>0</v>
      </c>
      <c r="I178" s="142">
        <v>3</v>
      </c>
      <c r="J178" s="142">
        <f>'Ref 3511464'!$Z177</f>
        <v>0</v>
      </c>
      <c r="K178" s="142">
        <f>'Ref 3511472'!$AK173</f>
        <v>0</v>
      </c>
      <c r="L178" s="142">
        <f>'Ref 3511480'!$Y173</f>
        <v>0</v>
      </c>
      <c r="M178" s="142">
        <f t="shared" si="4"/>
        <v>3</v>
      </c>
      <c r="N178" s="143">
        <f>'Ref 3511430'!AA174+'Ref 3511448'!AA173+'Ref 3511464'!AW177+'Ref 3511472'!BS173+'Ref 3511480'!AU173</f>
        <v>0</v>
      </c>
      <c r="O178" s="143">
        <f t="shared" si="5"/>
        <v>-3</v>
      </c>
      <c r="P178" s="140">
        <v>229057583</v>
      </c>
      <c r="Q178" s="140">
        <v>201744332</v>
      </c>
      <c r="R178" s="140"/>
      <c r="S178" s="140" t="s">
        <v>10</v>
      </c>
      <c r="T178" s="140"/>
      <c r="U178" s="160" t="s">
        <v>555</v>
      </c>
      <c r="V178" s="160" t="s">
        <v>556</v>
      </c>
      <c r="W178" s="144">
        <v>474537505</v>
      </c>
    </row>
    <row r="179" spans="1:23" x14ac:dyDescent="0.35">
      <c r="A179" s="145" t="s">
        <v>309</v>
      </c>
      <c r="B179" s="146" t="s">
        <v>310</v>
      </c>
      <c r="C179" s="146"/>
      <c r="D179" s="146"/>
      <c r="E179" s="146"/>
      <c r="F179" s="147"/>
      <c r="G179" s="147"/>
      <c r="H179" s="148">
        <f>'Ref 3511430'!$O175</f>
        <v>0</v>
      </c>
      <c r="I179" s="148">
        <f>'Ref 3511448'!$O174</f>
        <v>0</v>
      </c>
      <c r="J179" s="148">
        <f>'Ref 3511464'!$Z178</f>
        <v>0</v>
      </c>
      <c r="K179" s="148">
        <f>'Ref 3511472'!$AK174</f>
        <v>0</v>
      </c>
      <c r="L179" s="148">
        <f>'Ref 3511480'!$Y174</f>
        <v>0</v>
      </c>
      <c r="M179" s="142">
        <f t="shared" si="4"/>
        <v>0</v>
      </c>
      <c r="N179" s="149">
        <f>'Ref 3511430'!AA175+'Ref 3511448'!AA174+'Ref 3511464'!AW178+'Ref 3511472'!BS174+'Ref 3511480'!AU174</f>
        <v>0</v>
      </c>
      <c r="O179" s="149">
        <f t="shared" si="5"/>
        <v>0</v>
      </c>
      <c r="P179" s="146"/>
      <c r="Q179" s="146"/>
      <c r="R179" s="146"/>
      <c r="S179" s="146"/>
      <c r="T179" s="146"/>
      <c r="U179" s="146"/>
      <c r="V179" s="146"/>
      <c r="W179" s="150"/>
    </row>
    <row r="180" spans="1:23" x14ac:dyDescent="0.35">
      <c r="A180" s="139" t="s">
        <v>311</v>
      </c>
      <c r="B180" s="140" t="s">
        <v>312</v>
      </c>
      <c r="C180" s="140"/>
      <c r="D180" s="140"/>
      <c r="E180" s="140"/>
      <c r="F180" s="141"/>
      <c r="G180" s="141">
        <v>43777</v>
      </c>
      <c r="H180" s="142">
        <f>'Ref 3511430'!$O176</f>
        <v>0</v>
      </c>
      <c r="I180" s="142">
        <v>20</v>
      </c>
      <c r="J180" s="142">
        <f>'Ref 3511464'!$Z179</f>
        <v>0</v>
      </c>
      <c r="K180" s="142">
        <f>'Ref 3511472'!$AK175</f>
        <v>0</v>
      </c>
      <c r="L180" s="142">
        <f>'Ref 3511480'!$Y175</f>
        <v>0</v>
      </c>
      <c r="M180" s="142">
        <f t="shared" si="4"/>
        <v>20</v>
      </c>
      <c r="N180" s="143">
        <v>20</v>
      </c>
      <c r="O180" s="143">
        <f t="shared" si="5"/>
        <v>0</v>
      </c>
      <c r="P180" s="140">
        <v>229058144</v>
      </c>
      <c r="Q180" s="140">
        <v>201746882</v>
      </c>
      <c r="R180" s="140"/>
      <c r="S180" s="140" t="s">
        <v>6</v>
      </c>
      <c r="T180" s="140"/>
      <c r="U180" s="140" t="s">
        <v>589</v>
      </c>
      <c r="V180" s="140" t="s">
        <v>590</v>
      </c>
      <c r="W180" s="144"/>
    </row>
    <row r="181" spans="1:23" x14ac:dyDescent="0.35">
      <c r="A181" s="145" t="s">
        <v>313</v>
      </c>
      <c r="B181" s="146" t="s">
        <v>314</v>
      </c>
      <c r="C181" s="146"/>
      <c r="D181" s="146"/>
      <c r="E181" s="146"/>
      <c r="F181" s="147"/>
      <c r="G181" s="147"/>
      <c r="H181" s="148">
        <f>'Ref 3511430'!$O177</f>
        <v>0</v>
      </c>
      <c r="I181" s="148">
        <f>'Ref 3511448'!$O176</f>
        <v>0</v>
      </c>
      <c r="J181" s="148">
        <f>'Ref 3511464'!$Z180</f>
        <v>0</v>
      </c>
      <c r="K181" s="148">
        <f>'Ref 3511472'!$AK176</f>
        <v>0</v>
      </c>
      <c r="L181" s="148">
        <f>'Ref 3511480'!$Y176</f>
        <v>0</v>
      </c>
      <c r="M181" s="142">
        <f t="shared" si="4"/>
        <v>0</v>
      </c>
      <c r="N181" s="149">
        <f>'Ref 3511430'!AA177+'Ref 3511448'!AA176+'Ref 3511464'!AW180+'Ref 3511472'!BS176+'Ref 3511480'!AU176</f>
        <v>0</v>
      </c>
      <c r="O181" s="149">
        <f t="shared" si="5"/>
        <v>0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 x14ac:dyDescent="0.35">
      <c r="A182" s="139" t="s">
        <v>315</v>
      </c>
      <c r="B182" s="140" t="s">
        <v>316</v>
      </c>
      <c r="C182" s="140"/>
      <c r="D182" s="140"/>
      <c r="E182" s="140"/>
      <c r="F182" s="141"/>
      <c r="G182" s="141"/>
      <c r="H182" s="142">
        <f>'Ref 3511430'!$O178</f>
        <v>0</v>
      </c>
      <c r="I182" s="142">
        <f>'Ref 3511448'!$O177</f>
        <v>0</v>
      </c>
      <c r="J182" s="142">
        <f>'Ref 3511464'!$Z181</f>
        <v>0</v>
      </c>
      <c r="K182" s="142">
        <f>'Ref 3511472'!$AK177</f>
        <v>0</v>
      </c>
      <c r="L182" s="142">
        <f>'Ref 3511480'!$Y177</f>
        <v>0</v>
      </c>
      <c r="M182" s="142">
        <f t="shared" si="4"/>
        <v>0</v>
      </c>
      <c r="N182" s="143">
        <f>'Ref 3511430'!AA178+'Ref 3511448'!AA177+'Ref 3511464'!AW181+'Ref 3511472'!BS177+'Ref 3511480'!AU177</f>
        <v>0</v>
      </c>
      <c r="O182" s="143">
        <f t="shared" si="5"/>
        <v>0</v>
      </c>
      <c r="P182" s="140"/>
      <c r="Q182" s="140"/>
      <c r="R182" s="140"/>
      <c r="S182" s="140"/>
      <c r="T182" s="140"/>
      <c r="U182" s="140"/>
      <c r="V182" s="140"/>
      <c r="W182" s="144"/>
    </row>
    <row r="183" spans="1:23" x14ac:dyDescent="0.35">
      <c r="A183" s="145" t="s">
        <v>317</v>
      </c>
      <c r="B183" s="146" t="s">
        <v>100</v>
      </c>
      <c r="C183" s="146"/>
      <c r="D183" s="146"/>
      <c r="E183" s="146"/>
      <c r="F183" s="147"/>
      <c r="G183" s="147"/>
      <c r="H183" s="148">
        <f>'Ref 3511430'!$O179</f>
        <v>0</v>
      </c>
      <c r="I183" s="148">
        <f>'Ref 3511448'!$O178</f>
        <v>0</v>
      </c>
      <c r="J183" s="148">
        <f>'Ref 3511464'!$Z182</f>
        <v>0</v>
      </c>
      <c r="K183" s="148">
        <f>'Ref 3511472'!$AK178</f>
        <v>0</v>
      </c>
      <c r="L183" s="148">
        <f>'Ref 3511480'!$Y178</f>
        <v>0</v>
      </c>
      <c r="M183" s="142">
        <f t="shared" si="4"/>
        <v>0</v>
      </c>
      <c r="N183" s="149">
        <f>'Ref 3511430'!AA179+'Ref 3511448'!AA178+'Ref 3511464'!AW182+'Ref 3511472'!BS178+'Ref 3511480'!AU178</f>
        <v>0</v>
      </c>
      <c r="O183" s="149">
        <f t="shared" si="5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 x14ac:dyDescent="0.35">
      <c r="A184" s="139" t="s">
        <v>318</v>
      </c>
      <c r="B184" s="140" t="s">
        <v>600</v>
      </c>
      <c r="C184" s="140"/>
      <c r="D184" s="140"/>
      <c r="E184" s="140"/>
      <c r="F184" s="141"/>
      <c r="G184" s="141" t="s">
        <v>601</v>
      </c>
      <c r="H184" s="142">
        <f>'Ref 3511430'!$O180</f>
        <v>0</v>
      </c>
      <c r="I184" s="142">
        <f>'Ref 3511448'!$O179</f>
        <v>0</v>
      </c>
      <c r="J184" s="142">
        <f>'Ref 3511464'!$Z183</f>
        <v>0</v>
      </c>
      <c r="K184" s="142">
        <f>'Ref 3511472'!$AK179</f>
        <v>0</v>
      </c>
      <c r="L184" s="142">
        <f>'Ref 3511480'!$Y179</f>
        <v>0</v>
      </c>
      <c r="M184" s="142">
        <f t="shared" si="4"/>
        <v>0</v>
      </c>
      <c r="N184" s="143">
        <f>'Ref 3511430'!AA180+'Ref 3511448'!AA179+'Ref 3511464'!AW183+'Ref 3511472'!BS179+'Ref 3511480'!AU179</f>
        <v>0</v>
      </c>
      <c r="O184" s="143">
        <f t="shared" si="5"/>
        <v>0</v>
      </c>
      <c r="P184" s="140"/>
      <c r="Q184" s="140"/>
      <c r="R184" s="140"/>
      <c r="S184" s="140" t="s">
        <v>8</v>
      </c>
      <c r="T184" s="140"/>
      <c r="U184" s="140"/>
      <c r="V184" s="140"/>
      <c r="W184" s="144"/>
    </row>
    <row r="185" spans="1:23" x14ac:dyDescent="0.35">
      <c r="A185" s="145" t="s">
        <v>320</v>
      </c>
      <c r="B185" s="146" t="s">
        <v>243</v>
      </c>
      <c r="C185" s="146"/>
      <c r="D185" s="146"/>
      <c r="E185" s="146"/>
      <c r="F185" s="147"/>
      <c r="G185" s="147"/>
      <c r="H185" s="148">
        <f>'Ref 3511430'!$O181</f>
        <v>0</v>
      </c>
      <c r="I185" s="148">
        <f>'Ref 3511448'!$O180</f>
        <v>0</v>
      </c>
      <c r="J185" s="148">
        <f>'Ref 3511464'!$Z184</f>
        <v>0</v>
      </c>
      <c r="K185" s="148">
        <f>'Ref 3511472'!$AK180</f>
        <v>0</v>
      </c>
      <c r="L185" s="148">
        <f>'Ref 3511480'!$Y180</f>
        <v>0</v>
      </c>
      <c r="M185" s="142">
        <f t="shared" si="4"/>
        <v>0</v>
      </c>
      <c r="N185" s="149">
        <f>'Ref 3511430'!AA181+'Ref 3511448'!AA180+'Ref 3511464'!AW184+'Ref 3511472'!BS180+'Ref 3511480'!AU180</f>
        <v>0</v>
      </c>
      <c r="O185" s="149">
        <f t="shared" si="5"/>
        <v>0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 x14ac:dyDescent="0.35">
      <c r="A186" s="139" t="s">
        <v>321</v>
      </c>
      <c r="B186" s="140" t="s">
        <v>322</v>
      </c>
      <c r="C186" s="140"/>
      <c r="D186" s="140"/>
      <c r="E186" s="140"/>
      <c r="F186" s="141"/>
      <c r="G186" s="141">
        <v>43818</v>
      </c>
      <c r="H186" s="142">
        <f>'Ref 3511430'!$O182</f>
        <v>1</v>
      </c>
      <c r="I186" s="142">
        <f>'Ref 3511448'!$O181</f>
        <v>0</v>
      </c>
      <c r="J186" s="142">
        <f>'Ref 3511464'!$Z185</f>
        <v>0</v>
      </c>
      <c r="K186" s="142">
        <f>'Ref 3511472'!$AK181</f>
        <v>4</v>
      </c>
      <c r="L186" s="142">
        <f>'Ref 3511480'!$Y181</f>
        <v>0</v>
      </c>
      <c r="M186" s="142">
        <f t="shared" si="4"/>
        <v>5</v>
      </c>
      <c r="N186" s="143">
        <f>'Ref 3511430'!AA182+'Ref 3511448'!AA181+'Ref 3511464'!AW185+'Ref 3511472'!BS181+'Ref 3511480'!AU181</f>
        <v>0</v>
      </c>
      <c r="O186" s="143">
        <f t="shared" si="5"/>
        <v>-5</v>
      </c>
      <c r="P186" s="140"/>
      <c r="Q186" s="140">
        <v>201762406</v>
      </c>
      <c r="R186" s="140"/>
      <c r="S186" s="140" t="s">
        <v>10</v>
      </c>
      <c r="T186" s="140"/>
      <c r="U186" s="140" t="s">
        <v>681</v>
      </c>
      <c r="V186" s="140"/>
      <c r="W186" s="144">
        <v>326649200</v>
      </c>
    </row>
    <row r="187" spans="1:23" x14ac:dyDescent="0.35">
      <c r="A187" s="145" t="s">
        <v>323</v>
      </c>
      <c r="B187" s="146" t="s">
        <v>324</v>
      </c>
      <c r="C187" s="146"/>
      <c r="D187" s="146"/>
      <c r="E187" s="146"/>
      <c r="F187" s="147"/>
      <c r="G187" s="147">
        <v>43790</v>
      </c>
      <c r="H187" s="148">
        <v>15</v>
      </c>
      <c r="I187" s="148">
        <v>5</v>
      </c>
      <c r="J187" s="148">
        <v>15</v>
      </c>
      <c r="K187" s="148">
        <v>5</v>
      </c>
      <c r="L187" s="148">
        <v>5</v>
      </c>
      <c r="M187" s="142">
        <f t="shared" si="4"/>
        <v>45</v>
      </c>
      <c r="N187" s="149">
        <f>'Ref 3511430'!AA183+'Ref 3511448'!AA182+'Ref 3511464'!AW186+'Ref 3511472'!BS182+'Ref 3511480'!AU182</f>
        <v>0</v>
      </c>
      <c r="O187" s="149">
        <f t="shared" si="5"/>
        <v>-45</v>
      </c>
      <c r="P187" s="146">
        <v>229059776</v>
      </c>
      <c r="Q187" s="146">
        <v>201751621</v>
      </c>
      <c r="R187" s="146"/>
      <c r="S187" s="146" t="s">
        <v>10</v>
      </c>
      <c r="T187" s="146" t="s">
        <v>613</v>
      </c>
      <c r="U187" s="146" t="s">
        <v>610</v>
      </c>
      <c r="V187" s="146" t="s">
        <v>611</v>
      </c>
      <c r="W187" s="150" t="s">
        <v>612</v>
      </c>
    </row>
    <row r="188" spans="1:23" x14ac:dyDescent="0.35">
      <c r="A188" s="139" t="s">
        <v>325</v>
      </c>
      <c r="B188" s="140" t="s">
        <v>326</v>
      </c>
      <c r="C188" s="140"/>
      <c r="D188" s="140"/>
      <c r="E188" s="140"/>
      <c r="F188" s="141"/>
      <c r="G188" s="141"/>
      <c r="H188" s="142">
        <f>'Ref 3511430'!$O184</f>
        <v>0</v>
      </c>
      <c r="I188" s="142">
        <f>'Ref 3511448'!$O183</f>
        <v>0</v>
      </c>
      <c r="J188" s="142">
        <f>'Ref 3511464'!$Z187</f>
        <v>0</v>
      </c>
      <c r="K188" s="142">
        <f>'Ref 3511472'!$AK183</f>
        <v>0</v>
      </c>
      <c r="L188" s="142">
        <f>'Ref 3511480'!$Y183</f>
        <v>0</v>
      </c>
      <c r="M188" s="142">
        <f t="shared" si="4"/>
        <v>0</v>
      </c>
      <c r="N188" s="143">
        <f>'Ref 3511430'!AA184+'Ref 3511448'!AA183+'Ref 3511464'!AW187+'Ref 3511472'!BS183+'Ref 3511480'!AU183</f>
        <v>0</v>
      </c>
      <c r="O188" s="143">
        <f t="shared" si="5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 x14ac:dyDescent="0.35">
      <c r="A189" s="145" t="s">
        <v>327</v>
      </c>
      <c r="B189" s="146" t="s">
        <v>328</v>
      </c>
      <c r="C189" s="146"/>
      <c r="D189" s="146"/>
      <c r="E189" s="146"/>
      <c r="F189" s="147"/>
      <c r="G189" s="147"/>
      <c r="H189" s="148">
        <f>'Ref 3511430'!$O185</f>
        <v>0</v>
      </c>
      <c r="I189" s="148">
        <f>'Ref 3511448'!$O184</f>
        <v>0</v>
      </c>
      <c r="J189" s="148">
        <f>'Ref 3511464'!$Z188</f>
        <v>0</v>
      </c>
      <c r="K189" s="148">
        <f>'Ref 3511472'!$AK184</f>
        <v>0</v>
      </c>
      <c r="L189" s="148">
        <f>'Ref 3511480'!$Y184</f>
        <v>0</v>
      </c>
      <c r="M189" s="142">
        <f t="shared" si="4"/>
        <v>0</v>
      </c>
      <c r="N189" s="149">
        <f>'Ref 3511430'!AA185+'Ref 3511448'!AA184+'Ref 3511464'!AW188+'Ref 3511472'!BS184+'Ref 3511480'!AU184</f>
        <v>0</v>
      </c>
      <c r="O189" s="149">
        <f t="shared" si="5"/>
        <v>0</v>
      </c>
      <c r="P189" s="146"/>
      <c r="Q189" s="146"/>
      <c r="R189" s="146"/>
      <c r="S189" s="146"/>
      <c r="T189" s="146"/>
      <c r="U189" s="146"/>
      <c r="V189" s="146"/>
      <c r="W189" s="150"/>
    </row>
    <row r="190" spans="1:23" x14ac:dyDescent="0.35">
      <c r="A190" s="139" t="s">
        <v>329</v>
      </c>
      <c r="B190" s="140" t="s">
        <v>35</v>
      </c>
      <c r="C190" s="140"/>
      <c r="D190" s="140"/>
      <c r="E190" s="140"/>
      <c r="F190" s="141"/>
      <c r="G190" s="141"/>
      <c r="H190" s="142">
        <f>'Ref 3511430'!$O186</f>
        <v>0</v>
      </c>
      <c r="I190" s="142">
        <f>'Ref 3511448'!$O185</f>
        <v>0</v>
      </c>
      <c r="J190" s="142">
        <f>'Ref 3511464'!$Z189</f>
        <v>0</v>
      </c>
      <c r="K190" s="142">
        <f>'Ref 3511472'!$AK185</f>
        <v>0</v>
      </c>
      <c r="L190" s="142">
        <f>'Ref 3511480'!$Y185</f>
        <v>0</v>
      </c>
      <c r="M190" s="142">
        <f t="shared" si="4"/>
        <v>0</v>
      </c>
      <c r="N190" s="143">
        <f>'Ref 3511430'!AA186+'Ref 3511448'!AA185+'Ref 3511464'!AW189+'Ref 3511472'!BS185+'Ref 3511480'!AU185</f>
        <v>0</v>
      </c>
      <c r="O190" s="143">
        <f t="shared" si="5"/>
        <v>0</v>
      </c>
      <c r="P190" s="140"/>
      <c r="Q190" s="140"/>
      <c r="R190" s="140"/>
      <c r="S190" s="140"/>
      <c r="T190" s="140"/>
      <c r="U190" s="140"/>
      <c r="V190" s="140"/>
      <c r="W190" s="144"/>
    </row>
    <row r="191" spans="1:23" x14ac:dyDescent="0.35">
      <c r="A191" s="145" t="s">
        <v>329</v>
      </c>
      <c r="B191" s="146" t="s">
        <v>330</v>
      </c>
      <c r="C191" s="146"/>
      <c r="D191" s="146"/>
      <c r="E191" s="146"/>
      <c r="F191" s="147"/>
      <c r="G191" s="147"/>
      <c r="H191" s="148">
        <f>'Ref 3511430'!$O187</f>
        <v>0</v>
      </c>
      <c r="I191" s="148">
        <f>'Ref 3511448'!$O186</f>
        <v>0</v>
      </c>
      <c r="J191" s="148">
        <f>'Ref 3511464'!$Z190</f>
        <v>0</v>
      </c>
      <c r="K191" s="148">
        <f>'Ref 3511472'!$AK186</f>
        <v>0</v>
      </c>
      <c r="L191" s="148">
        <f>'Ref 3511480'!$Y186</f>
        <v>0</v>
      </c>
      <c r="M191" s="142">
        <f t="shared" si="4"/>
        <v>0</v>
      </c>
      <c r="N191" s="149">
        <f>'Ref 3511430'!AA187+'Ref 3511448'!AA186+'Ref 3511464'!AW190+'Ref 3511472'!BS186+'Ref 3511480'!AU186</f>
        <v>0</v>
      </c>
      <c r="O191" s="149">
        <f t="shared" si="5"/>
        <v>0</v>
      </c>
      <c r="P191" s="146"/>
      <c r="Q191" s="146"/>
      <c r="R191" s="146"/>
      <c r="S191" s="146"/>
      <c r="T191" s="146"/>
      <c r="U191" s="146"/>
      <c r="V191" s="146"/>
      <c r="W191" s="150"/>
    </row>
    <row r="192" spans="1:23" x14ac:dyDescent="0.35">
      <c r="A192" s="139" t="s">
        <v>329</v>
      </c>
      <c r="B192" s="140" t="s">
        <v>331</v>
      </c>
      <c r="C192" s="140"/>
      <c r="D192" s="140"/>
      <c r="E192" s="140"/>
      <c r="F192" s="141"/>
      <c r="G192" s="141"/>
      <c r="H192" s="142">
        <f>'Ref 3511430'!$O188</f>
        <v>0</v>
      </c>
      <c r="I192" s="142">
        <f>'Ref 3511448'!$O187</f>
        <v>0</v>
      </c>
      <c r="J192" s="142">
        <f>'Ref 3511464'!$Z191</f>
        <v>0</v>
      </c>
      <c r="K192" s="142">
        <f>'Ref 3511472'!$AK187</f>
        <v>0</v>
      </c>
      <c r="L192" s="142">
        <f>'Ref 3511480'!$Y187</f>
        <v>0</v>
      </c>
      <c r="M192" s="142">
        <f t="shared" si="4"/>
        <v>0</v>
      </c>
      <c r="N192" s="143">
        <f>'Ref 3511430'!AA188+'Ref 3511448'!AA187+'Ref 3511464'!AW191+'Ref 3511472'!BS187+'Ref 3511480'!AU187</f>
        <v>0</v>
      </c>
      <c r="O192" s="143">
        <f t="shared" si="5"/>
        <v>0</v>
      </c>
      <c r="P192" s="140"/>
      <c r="Q192" s="140"/>
      <c r="R192" s="140"/>
      <c r="S192" s="140"/>
      <c r="T192" s="140"/>
      <c r="U192" s="140"/>
      <c r="V192" s="140"/>
      <c r="W192" s="144"/>
    </row>
    <row r="193" spans="1:23" x14ac:dyDescent="0.35">
      <c r="A193" s="145" t="s">
        <v>332</v>
      </c>
      <c r="B193" s="146" t="s">
        <v>130</v>
      </c>
      <c r="C193" s="146"/>
      <c r="D193" s="146"/>
      <c r="E193" s="146"/>
      <c r="F193" s="147"/>
      <c r="G193" s="147"/>
      <c r="H193" s="148">
        <f>'Ref 3511430'!$O189</f>
        <v>0</v>
      </c>
      <c r="I193" s="148">
        <f>'Ref 3511448'!$O188</f>
        <v>0</v>
      </c>
      <c r="J193" s="148">
        <f>'Ref 3511464'!$Z192</f>
        <v>0</v>
      </c>
      <c r="K193" s="148">
        <f>'Ref 3511472'!$AK188</f>
        <v>0</v>
      </c>
      <c r="L193" s="148">
        <f>'Ref 3511480'!$Y188</f>
        <v>0</v>
      </c>
      <c r="M193" s="142">
        <f t="shared" si="4"/>
        <v>0</v>
      </c>
      <c r="N193" s="149">
        <f>'Ref 3511430'!AA189+'Ref 3511448'!AA188+'Ref 3511464'!AW192+'Ref 3511472'!BS188+'Ref 3511480'!AU188</f>
        <v>0</v>
      </c>
      <c r="O193" s="149">
        <f t="shared" si="5"/>
        <v>0</v>
      </c>
      <c r="P193" s="146"/>
      <c r="Q193" s="146"/>
      <c r="R193" s="146"/>
      <c r="S193" s="146"/>
      <c r="T193" s="146"/>
      <c r="U193" s="146"/>
      <c r="V193" s="146"/>
      <c r="W193" s="150"/>
    </row>
    <row r="194" spans="1:23" x14ac:dyDescent="0.35">
      <c r="A194" s="139" t="s">
        <v>333</v>
      </c>
      <c r="B194" s="140" t="s">
        <v>334</v>
      </c>
      <c r="C194" s="140"/>
      <c r="D194" s="140"/>
      <c r="E194" s="140"/>
      <c r="F194" s="141">
        <v>43769</v>
      </c>
      <c r="G194" s="141">
        <v>43791</v>
      </c>
      <c r="H194" s="142">
        <f>'Ref 3511430'!$O190</f>
        <v>0</v>
      </c>
      <c r="I194" s="142">
        <f>'Ref 3511448'!$O189</f>
        <v>0</v>
      </c>
      <c r="J194" s="142">
        <v>21</v>
      </c>
      <c r="K194" s="142">
        <f>'Ref 3511472'!$AK189</f>
        <v>0</v>
      </c>
      <c r="L194" s="142">
        <f>'Ref 3511480'!$Y189</f>
        <v>0</v>
      </c>
      <c r="M194" s="142">
        <f t="shared" si="4"/>
        <v>21</v>
      </c>
      <c r="N194" s="143">
        <f>'Ref 3511430'!AA190+'Ref 3511448'!AA189+'Ref 3511464'!AW193+'Ref 3511472'!BS189+'Ref 3511480'!AU189</f>
        <v>21</v>
      </c>
      <c r="O194" s="143">
        <f t="shared" si="5"/>
        <v>0</v>
      </c>
      <c r="P194" s="140">
        <v>229059773</v>
      </c>
      <c r="Q194" s="140">
        <v>201751620</v>
      </c>
      <c r="R194" s="140"/>
      <c r="S194" s="140" t="s">
        <v>6</v>
      </c>
      <c r="T194" s="140" t="s">
        <v>540</v>
      </c>
      <c r="U194" s="140" t="s">
        <v>541</v>
      </c>
      <c r="V194" s="140" t="s">
        <v>542</v>
      </c>
      <c r="W194" s="144">
        <v>450530727</v>
      </c>
    </row>
    <row r="195" spans="1:23" x14ac:dyDescent="0.35">
      <c r="A195" s="145" t="s">
        <v>335</v>
      </c>
      <c r="B195" s="146" t="s">
        <v>60</v>
      </c>
      <c r="C195" s="146"/>
      <c r="D195" s="146"/>
      <c r="E195" s="146"/>
      <c r="F195" s="147"/>
      <c r="G195" s="147"/>
      <c r="H195" s="148">
        <f>'Ref 3511430'!$O191</f>
        <v>0</v>
      </c>
      <c r="I195" s="148">
        <f>'Ref 3511448'!$O190</f>
        <v>0</v>
      </c>
      <c r="J195" s="148">
        <f>'Ref 3511464'!$Z194</f>
        <v>0</v>
      </c>
      <c r="K195" s="148">
        <f>'Ref 3511472'!$AK190</f>
        <v>0</v>
      </c>
      <c r="L195" s="148">
        <f>'Ref 3511480'!$Y190</f>
        <v>0</v>
      </c>
      <c r="M195" s="142">
        <f t="shared" si="4"/>
        <v>0</v>
      </c>
      <c r="N195" s="149">
        <f>'Ref 3511430'!AA191+'Ref 3511448'!AA190+'Ref 3511464'!AW194+'Ref 3511472'!BS190+'Ref 3511480'!AU190</f>
        <v>0</v>
      </c>
      <c r="O195" s="149">
        <f t="shared" si="5"/>
        <v>0</v>
      </c>
      <c r="P195" s="146"/>
      <c r="Q195" s="146"/>
      <c r="R195" s="146"/>
      <c r="S195" s="146"/>
      <c r="T195" s="146"/>
      <c r="U195" s="146"/>
      <c r="V195" s="146"/>
      <c r="W195" s="150"/>
    </row>
    <row r="196" spans="1:23" x14ac:dyDescent="0.35">
      <c r="A196" s="139" t="s">
        <v>336</v>
      </c>
      <c r="B196" s="140" t="s">
        <v>337</v>
      </c>
      <c r="C196" s="140"/>
      <c r="D196" s="140"/>
      <c r="E196" s="140"/>
      <c r="F196" s="141"/>
      <c r="G196" s="141"/>
      <c r="H196" s="142">
        <f>'Ref 3511430'!$O192</f>
        <v>0</v>
      </c>
      <c r="I196" s="142">
        <f>'Ref 3511448'!$O191</f>
        <v>0</v>
      </c>
      <c r="J196" s="142">
        <f>'Ref 3511464'!$Z195</f>
        <v>0</v>
      </c>
      <c r="K196" s="142">
        <f>'Ref 3511472'!$AK191</f>
        <v>0</v>
      </c>
      <c r="L196" s="142">
        <f>'Ref 3511480'!$Y191</f>
        <v>0</v>
      </c>
      <c r="M196" s="142">
        <f t="shared" si="4"/>
        <v>0</v>
      </c>
      <c r="N196" s="143">
        <f>'Ref 3511430'!AA192+'Ref 3511448'!AA191+'Ref 3511464'!AW195+'Ref 3511472'!BS191+'Ref 3511480'!AU191</f>
        <v>0</v>
      </c>
      <c r="O196" s="143">
        <f t="shared" si="5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 x14ac:dyDescent="0.35">
      <c r="A197" s="145" t="s">
        <v>338</v>
      </c>
      <c r="B197" s="146" t="s">
        <v>339</v>
      </c>
      <c r="C197" s="146"/>
      <c r="D197" s="146"/>
      <c r="E197" s="146"/>
      <c r="F197" s="147"/>
      <c r="G197" s="147">
        <v>43769</v>
      </c>
      <c r="H197" s="148">
        <f>'Ref 3511430'!$O193</f>
        <v>0</v>
      </c>
      <c r="I197" s="148">
        <f>'Ref 3511448'!$O192</f>
        <v>0</v>
      </c>
      <c r="J197" s="148">
        <f>'Ref 3511464'!$Z196</f>
        <v>0</v>
      </c>
      <c r="K197" s="148">
        <f>19+15</f>
        <v>34</v>
      </c>
      <c r="L197" s="148">
        <f>'Ref 3511480'!$Y192</f>
        <v>0</v>
      </c>
      <c r="M197" s="142">
        <f t="shared" si="4"/>
        <v>34</v>
      </c>
      <c r="N197" s="149">
        <v>34</v>
      </c>
      <c r="O197" s="149">
        <f t="shared" si="5"/>
        <v>0</v>
      </c>
      <c r="P197" s="146">
        <v>229057235</v>
      </c>
      <c r="Q197" s="146">
        <v>201743681</v>
      </c>
      <c r="R197" s="146"/>
      <c r="S197" s="146" t="s">
        <v>6</v>
      </c>
      <c r="T197" s="146" t="s">
        <v>510</v>
      </c>
      <c r="U197" s="146" t="s">
        <v>518</v>
      </c>
      <c r="V197" s="146" t="s">
        <v>519</v>
      </c>
      <c r="W197" s="150" t="s">
        <v>520</v>
      </c>
    </row>
    <row r="198" spans="1:23" x14ac:dyDescent="0.35">
      <c r="A198" s="139" t="s">
        <v>340</v>
      </c>
      <c r="B198" s="140" t="s">
        <v>341</v>
      </c>
      <c r="C198" s="140"/>
      <c r="D198" s="140"/>
      <c r="E198" s="140"/>
      <c r="F198" s="141"/>
      <c r="G198" s="141"/>
      <c r="H198" s="142">
        <f>'Ref 3511430'!$O194</f>
        <v>0</v>
      </c>
      <c r="I198" s="142">
        <f>'Ref 3511448'!$O193</f>
        <v>0</v>
      </c>
      <c r="J198" s="142">
        <f>'Ref 3511464'!$Z197</f>
        <v>0</v>
      </c>
      <c r="K198" s="142">
        <f>'Ref 3511472'!$AK193</f>
        <v>0</v>
      </c>
      <c r="L198" s="142">
        <f>'Ref 3511480'!$Y193</f>
        <v>0</v>
      </c>
      <c r="M198" s="142">
        <f t="shared" si="4"/>
        <v>0</v>
      </c>
      <c r="N198" s="143">
        <f>'Ref 3511430'!AA194+'Ref 3511448'!AA193+'Ref 3511464'!AW197+'Ref 3511472'!BS193+'Ref 3511480'!AU193</f>
        <v>0</v>
      </c>
      <c r="O198" s="143">
        <f t="shared" si="5"/>
        <v>0</v>
      </c>
      <c r="P198" s="140"/>
      <c r="Q198" s="140"/>
      <c r="R198" s="140"/>
      <c r="S198" s="140"/>
      <c r="T198" s="140"/>
      <c r="U198" s="140"/>
      <c r="V198" s="140"/>
      <c r="W198" s="144"/>
    </row>
    <row r="199" spans="1:23" x14ac:dyDescent="0.35">
      <c r="A199" s="145" t="s">
        <v>342</v>
      </c>
      <c r="B199" s="146" t="s">
        <v>62</v>
      </c>
      <c r="C199" s="146"/>
      <c r="D199" s="146"/>
      <c r="E199" s="146"/>
      <c r="F199" s="147"/>
      <c r="G199" s="147"/>
      <c r="H199" s="148">
        <f>'Ref 3511430'!$O195</f>
        <v>0</v>
      </c>
      <c r="I199" s="148">
        <f>'Ref 3511448'!$O194</f>
        <v>0</v>
      </c>
      <c r="J199" s="148">
        <f>'Ref 3511464'!$Z198</f>
        <v>0</v>
      </c>
      <c r="K199" s="148">
        <f>'Ref 3511472'!$AK194</f>
        <v>0</v>
      </c>
      <c r="L199" s="148">
        <f>'Ref 3511480'!$Y194</f>
        <v>0</v>
      </c>
      <c r="M199" s="142">
        <f t="shared" si="4"/>
        <v>0</v>
      </c>
      <c r="N199" s="149">
        <f>'Ref 3511430'!AA195+'Ref 3511448'!AA194+'Ref 3511464'!AW198+'Ref 3511472'!BS194+'Ref 3511480'!AU194</f>
        <v>0</v>
      </c>
      <c r="O199" s="149">
        <f t="shared" si="5"/>
        <v>0</v>
      </c>
      <c r="P199" s="146"/>
      <c r="Q199" s="146"/>
      <c r="R199" s="146"/>
      <c r="S199" s="146"/>
      <c r="T199" s="146"/>
      <c r="U199" s="146"/>
      <c r="V199" s="146"/>
      <c r="W199" s="150"/>
    </row>
    <row r="200" spans="1:23" ht="29" x14ac:dyDescent="0.35">
      <c r="A200" s="139" t="s">
        <v>342</v>
      </c>
      <c r="B200" s="140" t="s">
        <v>343</v>
      </c>
      <c r="C200" s="140"/>
      <c r="D200" s="140"/>
      <c r="E200" s="140"/>
      <c r="F200" s="141">
        <v>43774</v>
      </c>
      <c r="G200" s="141">
        <v>43774</v>
      </c>
      <c r="H200" s="142">
        <f>'Ref 3511430'!$O196</f>
        <v>0</v>
      </c>
      <c r="I200" s="142">
        <f>'Ref 3511448'!$O195</f>
        <v>0</v>
      </c>
      <c r="J200" s="142">
        <f>'Ref 3511464'!$Z199</f>
        <v>0</v>
      </c>
      <c r="K200" s="142">
        <v>26</v>
      </c>
      <c r="L200" s="142">
        <f>'Ref 3511480'!$Y195</f>
        <v>0</v>
      </c>
      <c r="M200" s="142">
        <f t="shared" si="4"/>
        <v>26</v>
      </c>
      <c r="N200" s="143">
        <v>26</v>
      </c>
      <c r="O200" s="143">
        <f t="shared" si="5"/>
        <v>0</v>
      </c>
      <c r="P200" s="140">
        <v>229057373</v>
      </c>
      <c r="Q200" s="140">
        <v>201743850</v>
      </c>
      <c r="R200" s="140"/>
      <c r="S200" s="140" t="s">
        <v>6</v>
      </c>
      <c r="T200" s="160" t="s">
        <v>551</v>
      </c>
      <c r="U200" s="160" t="s">
        <v>550</v>
      </c>
      <c r="V200" s="160" t="s">
        <v>552</v>
      </c>
      <c r="W200" s="161" t="s">
        <v>553</v>
      </c>
    </row>
    <row r="201" spans="1:23" x14ac:dyDescent="0.35">
      <c r="A201" s="145" t="s">
        <v>344</v>
      </c>
      <c r="B201" s="146" t="s">
        <v>60</v>
      </c>
      <c r="C201" s="146"/>
      <c r="D201" s="146"/>
      <c r="E201" s="146"/>
      <c r="F201" s="147"/>
      <c r="G201" s="147">
        <v>43774</v>
      </c>
      <c r="H201" s="148">
        <f>'Ref 3511430'!$O197</f>
        <v>0</v>
      </c>
      <c r="I201" s="148">
        <f>'Ref 3511448'!$O197</f>
        <v>0</v>
      </c>
      <c r="J201" s="148">
        <f>'Ref 3511464'!$Z200</f>
        <v>0</v>
      </c>
      <c r="K201" s="148">
        <f>'Ref 3511472'!$AK196</f>
        <v>0</v>
      </c>
      <c r="L201" s="148">
        <v>75</v>
      </c>
      <c r="M201" s="142">
        <f t="shared" ref="M201:M242" si="6">SUM(H201:L201)</f>
        <v>75</v>
      </c>
      <c r="N201" s="149">
        <v>75</v>
      </c>
      <c r="O201" s="149">
        <f t="shared" ref="O201:O242" si="7">N201-M201</f>
        <v>0</v>
      </c>
      <c r="P201" s="146">
        <v>229057793</v>
      </c>
      <c r="Q201" s="146">
        <v>201744944</v>
      </c>
      <c r="R201" s="146"/>
      <c r="S201" s="146" t="s">
        <v>6</v>
      </c>
      <c r="T201" s="146"/>
      <c r="U201" s="146" t="s">
        <v>571</v>
      </c>
      <c r="V201" s="146"/>
      <c r="W201" s="150"/>
    </row>
    <row r="202" spans="1:23" s="26" customFormat="1" x14ac:dyDescent="0.35">
      <c r="A202" s="145" t="s">
        <v>640</v>
      </c>
      <c r="B202" s="146" t="s">
        <v>641</v>
      </c>
      <c r="C202" s="146"/>
      <c r="D202" s="146"/>
      <c r="E202" s="146"/>
      <c r="F202" s="147"/>
      <c r="G202" s="147">
        <v>43788</v>
      </c>
      <c r="H202" s="148"/>
      <c r="I202" s="148">
        <v>5</v>
      </c>
      <c r="J202" s="148"/>
      <c r="K202" s="148"/>
      <c r="L202" s="148"/>
      <c r="M202" s="142">
        <f t="shared" si="6"/>
        <v>5</v>
      </c>
      <c r="N202" s="149">
        <v>5</v>
      </c>
      <c r="O202" s="149">
        <f t="shared" si="7"/>
        <v>0</v>
      </c>
      <c r="P202" s="146">
        <v>229059716</v>
      </c>
      <c r="Q202" s="146">
        <v>201751375</v>
      </c>
      <c r="R202" s="146"/>
      <c r="S202" s="146" t="s">
        <v>6</v>
      </c>
      <c r="T202" s="146"/>
      <c r="U202" s="146" t="s">
        <v>642</v>
      </c>
      <c r="V202" s="146" t="s">
        <v>643</v>
      </c>
      <c r="W202" s="150">
        <v>562339941</v>
      </c>
    </row>
    <row r="203" spans="1:23" x14ac:dyDescent="0.35">
      <c r="A203" s="139" t="s">
        <v>345</v>
      </c>
      <c r="B203" s="140" t="s">
        <v>346</v>
      </c>
      <c r="C203" s="140"/>
      <c r="D203" s="140"/>
      <c r="E203" s="140"/>
      <c r="F203" s="141">
        <v>43769</v>
      </c>
      <c r="G203" s="141">
        <v>43769</v>
      </c>
      <c r="H203" s="142">
        <f>'Ref 3511430'!$O198</f>
        <v>0</v>
      </c>
      <c r="I203" s="142">
        <f>'Ref 3511448'!$O198</f>
        <v>0</v>
      </c>
      <c r="J203" s="142">
        <v>9</v>
      </c>
      <c r="K203" s="142">
        <f>'Ref 3511472'!$AK197</f>
        <v>0</v>
      </c>
      <c r="L203" s="142">
        <f>'Ref 3511480'!$Y197</f>
        <v>0</v>
      </c>
      <c r="M203" s="142">
        <f t="shared" si="6"/>
        <v>9</v>
      </c>
      <c r="N203" s="143">
        <v>9</v>
      </c>
      <c r="O203" s="143">
        <f t="shared" si="7"/>
        <v>0</v>
      </c>
      <c r="P203" s="140">
        <v>229057274</v>
      </c>
      <c r="Q203" s="140">
        <v>201743731</v>
      </c>
      <c r="R203" s="140"/>
      <c r="S203" s="140" t="s">
        <v>6</v>
      </c>
      <c r="T203" s="140" t="s">
        <v>533</v>
      </c>
      <c r="U203" s="140" t="s">
        <v>534</v>
      </c>
      <c r="V203" s="140" t="s">
        <v>535</v>
      </c>
      <c r="W203" s="144">
        <v>164174661</v>
      </c>
    </row>
    <row r="204" spans="1:23" x14ac:dyDescent="0.35">
      <c r="A204" s="145" t="s">
        <v>347</v>
      </c>
      <c r="B204" s="146" t="s">
        <v>348</v>
      </c>
      <c r="C204" s="146"/>
      <c r="D204" s="146"/>
      <c r="E204" s="146"/>
      <c r="F204" s="147"/>
      <c r="G204" s="147"/>
      <c r="H204" s="148">
        <f>'Ref 3511430'!$O199</f>
        <v>0</v>
      </c>
      <c r="I204" s="148">
        <f>'Ref 3511448'!$O199</f>
        <v>0</v>
      </c>
      <c r="J204" s="148">
        <f>'Ref 3511464'!$Z202</f>
        <v>0</v>
      </c>
      <c r="K204" s="148">
        <f>'Ref 3511472'!$AK198</f>
        <v>0</v>
      </c>
      <c r="L204" s="148">
        <f>'Ref 3511480'!$Y198</f>
        <v>0</v>
      </c>
      <c r="M204" s="142">
        <f t="shared" si="6"/>
        <v>0</v>
      </c>
      <c r="N204" s="149">
        <f>'Ref 3511430'!AA199+'Ref 3511448'!AA199+'Ref 3511464'!AW202+'Ref 3511472'!BS198+'Ref 3511480'!AU198</f>
        <v>0</v>
      </c>
      <c r="O204" s="149">
        <f t="shared" si="7"/>
        <v>0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 x14ac:dyDescent="0.35">
      <c r="A205" s="139" t="s">
        <v>349</v>
      </c>
      <c r="B205" s="140" t="s">
        <v>350</v>
      </c>
      <c r="C205" s="140"/>
      <c r="D205" s="140"/>
      <c r="E205" s="140"/>
      <c r="F205" s="141"/>
      <c r="G205" s="141"/>
      <c r="H205" s="142">
        <f>'Ref 3511430'!$O200</f>
        <v>0</v>
      </c>
      <c r="I205" s="142">
        <f>'Ref 3511448'!$O200</f>
        <v>0</v>
      </c>
      <c r="J205" s="142">
        <f>'Ref 3511464'!$Z203</f>
        <v>0</v>
      </c>
      <c r="K205" s="142">
        <f>'Ref 3511472'!$AK199</f>
        <v>0</v>
      </c>
      <c r="L205" s="142">
        <f>'Ref 3511480'!$Y199</f>
        <v>0</v>
      </c>
      <c r="M205" s="142">
        <f t="shared" si="6"/>
        <v>0</v>
      </c>
      <c r="N205" s="143">
        <f>'Ref 3511430'!AA200+'Ref 3511448'!AA200+'Ref 3511464'!AW203+'Ref 3511472'!BS199+'Ref 3511480'!AU199</f>
        <v>0</v>
      </c>
      <c r="O205" s="143">
        <f t="shared" si="7"/>
        <v>0</v>
      </c>
      <c r="P205" s="140"/>
      <c r="Q205" s="140"/>
      <c r="R205" s="140"/>
      <c r="S205" s="140"/>
      <c r="T205" s="140"/>
      <c r="U205" s="140"/>
      <c r="V205" s="140"/>
      <c r="W205" s="144"/>
    </row>
    <row r="206" spans="1:23" x14ac:dyDescent="0.35">
      <c r="A206" s="145" t="s">
        <v>351</v>
      </c>
      <c r="B206" s="146" t="s">
        <v>60</v>
      </c>
      <c r="C206" s="146"/>
      <c r="D206" s="146"/>
      <c r="E206" s="146"/>
      <c r="F206" s="147"/>
      <c r="G206" s="147"/>
      <c r="H206" s="148">
        <f>'Ref 3511430'!$O201</f>
        <v>0</v>
      </c>
      <c r="I206" s="148">
        <f>'Ref 3511448'!$O201</f>
        <v>0</v>
      </c>
      <c r="J206" s="148">
        <f>'Ref 3511464'!$Z204</f>
        <v>0</v>
      </c>
      <c r="K206" s="148">
        <f>'Ref 3511472'!$AK200</f>
        <v>0</v>
      </c>
      <c r="L206" s="148">
        <f>'Ref 3511480'!$Y200</f>
        <v>0</v>
      </c>
      <c r="M206" s="142">
        <f t="shared" si="6"/>
        <v>0</v>
      </c>
      <c r="N206" s="149">
        <f>'Ref 3511430'!AA201+'Ref 3511448'!AA201+'Ref 3511464'!AW204+'Ref 3511472'!BS200+'Ref 3511480'!AU200</f>
        <v>0</v>
      </c>
      <c r="O206" s="149">
        <f t="shared" si="7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 x14ac:dyDescent="0.35">
      <c r="A207" s="139" t="s">
        <v>351</v>
      </c>
      <c r="B207" s="140" t="s">
        <v>352</v>
      </c>
      <c r="C207" s="140"/>
      <c r="D207" s="140"/>
      <c r="E207" s="140"/>
      <c r="F207" s="141"/>
      <c r="G207" s="141"/>
      <c r="H207" s="142">
        <f>'Ref 3511430'!$O202</f>
        <v>0</v>
      </c>
      <c r="I207" s="142">
        <f>'Ref 3511448'!$O202</f>
        <v>0</v>
      </c>
      <c r="J207" s="142">
        <f>'Ref 3511464'!$Z205</f>
        <v>0</v>
      </c>
      <c r="K207" s="142">
        <f>'Ref 3511472'!$AK201</f>
        <v>0</v>
      </c>
      <c r="L207" s="142">
        <f>'Ref 3511480'!$Y201</f>
        <v>0</v>
      </c>
      <c r="M207" s="142">
        <f t="shared" si="6"/>
        <v>0</v>
      </c>
      <c r="N207" s="143">
        <f>'Ref 3511430'!AA202+'Ref 3511448'!AA202+'Ref 3511464'!AW205+'Ref 3511472'!BS201+'Ref 3511480'!AU201</f>
        <v>0</v>
      </c>
      <c r="O207" s="143">
        <f t="shared" si="7"/>
        <v>0</v>
      </c>
      <c r="P207" s="140"/>
      <c r="Q207" s="140"/>
      <c r="R207" s="140"/>
      <c r="S207" s="140"/>
      <c r="T207" s="140"/>
      <c r="U207" s="140"/>
      <c r="V207" s="140"/>
      <c r="W207" s="144"/>
    </row>
    <row r="208" spans="1:23" ht="43.5" x14ac:dyDescent="0.35">
      <c r="A208" s="145" t="s">
        <v>353</v>
      </c>
      <c r="B208" s="146" t="s">
        <v>354</v>
      </c>
      <c r="C208" s="146"/>
      <c r="D208" s="146"/>
      <c r="E208" s="146"/>
      <c r="F208" s="147"/>
      <c r="G208" s="147">
        <v>43803</v>
      </c>
      <c r="H208" s="148">
        <f>'Ref 3511430'!$O203</f>
        <v>0</v>
      </c>
      <c r="I208" s="148">
        <v>85</v>
      </c>
      <c r="J208" s="148">
        <f>'Ref 3511464'!$Z206</f>
        <v>0</v>
      </c>
      <c r="K208" s="148">
        <v>5</v>
      </c>
      <c r="L208" s="148">
        <v>0</v>
      </c>
      <c r="M208" s="142">
        <f t="shared" si="6"/>
        <v>90</v>
      </c>
      <c r="N208" s="149">
        <f>'Ref 3511430'!AA203+'Ref 3511448'!AA203+'Ref 3511464'!AW206+'Ref 3511472'!BS202+'Ref 3511480'!AU202</f>
        <v>90</v>
      </c>
      <c r="O208" s="149">
        <f t="shared" si="7"/>
        <v>0</v>
      </c>
      <c r="P208" s="146">
        <v>229060890</v>
      </c>
      <c r="Q208" s="146">
        <v>201755810</v>
      </c>
      <c r="R208" s="146"/>
      <c r="S208" s="146" t="s">
        <v>6</v>
      </c>
      <c r="T208" s="159" t="s">
        <v>666</v>
      </c>
      <c r="U208" s="146"/>
      <c r="V208" s="146" t="s">
        <v>653</v>
      </c>
      <c r="W208" s="150">
        <v>296682630</v>
      </c>
    </row>
    <row r="209" spans="1:23" x14ac:dyDescent="0.35">
      <c r="A209" s="139" t="s">
        <v>355</v>
      </c>
      <c r="B209" s="140" t="s">
        <v>60</v>
      </c>
      <c r="C209" s="140"/>
      <c r="D209" s="140"/>
      <c r="E209" s="140"/>
      <c r="F209" s="141"/>
      <c r="G209" s="141"/>
      <c r="H209" s="142">
        <f>'Ref 3511430'!$O204</f>
        <v>0</v>
      </c>
      <c r="I209" s="142">
        <f>'Ref 3511448'!$O204</f>
        <v>0</v>
      </c>
      <c r="J209" s="142">
        <f>'Ref 3511464'!$Z207</f>
        <v>0</v>
      </c>
      <c r="K209" s="142">
        <f>'Ref 3511472'!$AK203</f>
        <v>0</v>
      </c>
      <c r="L209" s="142">
        <f>'Ref 3511480'!$Y203</f>
        <v>0</v>
      </c>
      <c r="M209" s="142">
        <f t="shared" si="6"/>
        <v>0</v>
      </c>
      <c r="N209" s="143">
        <f>'Ref 3511430'!AA204+'Ref 3511448'!AA204+'Ref 3511464'!AW207+'Ref 3511472'!BS203+'Ref 3511480'!AU203</f>
        <v>0</v>
      </c>
      <c r="O209" s="143">
        <f t="shared" si="7"/>
        <v>0</v>
      </c>
      <c r="P209" s="140"/>
      <c r="Q209" s="140"/>
      <c r="R209" s="140"/>
      <c r="S209" s="140"/>
      <c r="T209" s="140"/>
      <c r="U209" s="140"/>
      <c r="V209" s="140"/>
      <c r="W209" s="144"/>
    </row>
    <row r="210" spans="1:23" x14ac:dyDescent="0.35">
      <c r="A210" s="145" t="s">
        <v>356</v>
      </c>
      <c r="B210" s="146" t="s">
        <v>357</v>
      </c>
      <c r="C210" s="146"/>
      <c r="D210" s="146"/>
      <c r="E210" s="146"/>
      <c r="F210" s="147"/>
      <c r="G210" s="147"/>
      <c r="H210" s="148">
        <f>'Ref 3511430'!$O205</f>
        <v>0</v>
      </c>
      <c r="I210" s="148">
        <f>'Ref 3511448'!$O205</f>
        <v>0</v>
      </c>
      <c r="J210" s="148">
        <f>'Ref 3511464'!$Z208</f>
        <v>0</v>
      </c>
      <c r="K210" s="148">
        <f>'Ref 3511472'!$AK204</f>
        <v>0</v>
      </c>
      <c r="L210" s="148">
        <f>'Ref 3511480'!$Y204</f>
        <v>0</v>
      </c>
      <c r="M210" s="142">
        <f t="shared" si="6"/>
        <v>0</v>
      </c>
      <c r="N210" s="149">
        <f>'Ref 3511430'!AA205+'Ref 3511448'!AA205+'Ref 3511464'!AW208+'Ref 3511472'!BS204+'Ref 3511480'!AU204</f>
        <v>0</v>
      </c>
      <c r="O210" s="149">
        <f t="shared" si="7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 x14ac:dyDescent="0.35">
      <c r="A211" s="139" t="s">
        <v>358</v>
      </c>
      <c r="B211" s="140" t="s">
        <v>60</v>
      </c>
      <c r="C211" s="140"/>
      <c r="D211" s="140"/>
      <c r="E211" s="140"/>
      <c r="F211" s="141"/>
      <c r="G211" s="141"/>
      <c r="H211" s="142">
        <f>'Ref 3511430'!$O206</f>
        <v>0</v>
      </c>
      <c r="I211" s="142">
        <f>'Ref 3511448'!$O206</f>
        <v>0</v>
      </c>
      <c r="J211" s="142">
        <f>'Ref 3511464'!$Z209</f>
        <v>0</v>
      </c>
      <c r="K211" s="142">
        <f>'Ref 3511472'!$AK205</f>
        <v>0</v>
      </c>
      <c r="L211" s="142">
        <f>'Ref 3511480'!$Y205</f>
        <v>0</v>
      </c>
      <c r="M211" s="142">
        <f t="shared" si="6"/>
        <v>0</v>
      </c>
      <c r="N211" s="143">
        <f>'Ref 3511430'!AA206+'Ref 3511448'!AA206+'Ref 3511464'!AW209+'Ref 3511472'!BS205+'Ref 3511480'!AU205</f>
        <v>0</v>
      </c>
      <c r="O211" s="143">
        <f t="shared" si="7"/>
        <v>0</v>
      </c>
      <c r="P211" s="140"/>
      <c r="Q211" s="140"/>
      <c r="R211" s="140"/>
      <c r="S211" s="140"/>
      <c r="T211" s="140"/>
      <c r="U211" s="140"/>
      <c r="V211" s="140"/>
      <c r="W211" s="144"/>
    </row>
    <row r="212" spans="1:23" x14ac:dyDescent="0.35">
      <c r="A212" s="145" t="s">
        <v>359</v>
      </c>
      <c r="B212" s="146" t="s">
        <v>60</v>
      </c>
      <c r="C212" s="146"/>
      <c r="D212" s="146"/>
      <c r="E212" s="146"/>
      <c r="F212" s="147"/>
      <c r="G212" s="147">
        <v>43774</v>
      </c>
      <c r="H212" s="148">
        <f>'Ref 3511430'!$O207</f>
        <v>0</v>
      </c>
      <c r="I212" s="148">
        <f>'Ref 3511448'!$O207</f>
        <v>0</v>
      </c>
      <c r="J212" s="148">
        <v>10</v>
      </c>
      <c r="K212" s="148">
        <f>'Ref 3511472'!$AK206</f>
        <v>0</v>
      </c>
      <c r="L212" s="148">
        <f>'Ref 3511480'!$Y206</f>
        <v>0</v>
      </c>
      <c r="M212" s="142">
        <f t="shared" si="6"/>
        <v>10</v>
      </c>
      <c r="N212" s="149">
        <f>'Ref 3511430'!AA207+'Ref 3511448'!AA207+'Ref 3511464'!AW210+'Ref 3511472'!BS206+'Ref 3511480'!AU206</f>
        <v>10</v>
      </c>
      <c r="O212" s="149">
        <f t="shared" si="7"/>
        <v>0</v>
      </c>
      <c r="P212" s="146">
        <v>229057602</v>
      </c>
      <c r="Q212" s="146">
        <v>201744333</v>
      </c>
      <c r="R212" s="146"/>
      <c r="S212" s="146" t="s">
        <v>6</v>
      </c>
      <c r="T212" s="146"/>
      <c r="U212" s="146" t="s">
        <v>563</v>
      </c>
      <c r="V212" s="146" t="s">
        <v>564</v>
      </c>
      <c r="W212" s="150">
        <v>326694725</v>
      </c>
    </row>
    <row r="213" spans="1:23" x14ac:dyDescent="0.35">
      <c r="A213" s="139" t="s">
        <v>360</v>
      </c>
      <c r="B213" s="140" t="s">
        <v>130</v>
      </c>
      <c r="C213" s="140"/>
      <c r="D213" s="140"/>
      <c r="E213" s="140"/>
      <c r="F213" s="141"/>
      <c r="G213" s="141">
        <v>43818</v>
      </c>
      <c r="H213" s="142">
        <f>'Ref 3511430'!$O208</f>
        <v>0</v>
      </c>
      <c r="I213" s="142">
        <f>'Ref 3511448'!$O208</f>
        <v>1</v>
      </c>
      <c r="J213" s="142">
        <f>'Ref 3511464'!$Z211</f>
        <v>21</v>
      </c>
      <c r="K213" s="142">
        <f>'Ref 3511472'!$AK207</f>
        <v>1</v>
      </c>
      <c r="L213" s="142">
        <f>'Ref 3511480'!$Y207</f>
        <v>0</v>
      </c>
      <c r="M213" s="142">
        <f t="shared" si="6"/>
        <v>23</v>
      </c>
      <c r="N213" s="143">
        <f>'Ref 3511430'!AA208+'Ref 3511448'!AA208+'Ref 3511464'!AW211+'Ref 3511472'!BS207+'Ref 3511480'!AU207</f>
        <v>0</v>
      </c>
      <c r="O213" s="143">
        <f t="shared" si="7"/>
        <v>-23</v>
      </c>
      <c r="P213" s="140">
        <v>229063311</v>
      </c>
      <c r="Q213" s="140">
        <v>201762559</v>
      </c>
      <c r="R213" s="140"/>
      <c r="S213" s="140" t="s">
        <v>10</v>
      </c>
      <c r="T213" s="140"/>
      <c r="U213" s="140" t="s">
        <v>674</v>
      </c>
      <c r="V213" s="140" t="s">
        <v>675</v>
      </c>
      <c r="W213" s="144">
        <v>688238991</v>
      </c>
    </row>
    <row r="214" spans="1:23" x14ac:dyDescent="0.35">
      <c r="A214" s="145" t="s">
        <v>361</v>
      </c>
      <c r="B214" s="146" t="s">
        <v>362</v>
      </c>
      <c r="C214" s="146"/>
      <c r="D214" s="146"/>
      <c r="E214" s="146"/>
      <c r="F214" s="147"/>
      <c r="G214" s="147"/>
      <c r="H214" s="148">
        <f>'Ref 3511430'!$O209</f>
        <v>0</v>
      </c>
      <c r="I214" s="148">
        <f>'Ref 3511448'!$O209</f>
        <v>0</v>
      </c>
      <c r="J214" s="148">
        <f>'Ref 3511464'!$Z212</f>
        <v>0</v>
      </c>
      <c r="K214" s="148">
        <f>'Ref 3511472'!$AK208</f>
        <v>0</v>
      </c>
      <c r="L214" s="148">
        <f>'Ref 3511480'!$Y208</f>
        <v>0</v>
      </c>
      <c r="M214" s="142">
        <f t="shared" si="6"/>
        <v>0</v>
      </c>
      <c r="N214" s="149">
        <f>'Ref 3511430'!AA209+'Ref 3511448'!AA209+'Ref 3511464'!AW212+'Ref 3511472'!BS208+'Ref 3511480'!AU208</f>
        <v>0</v>
      </c>
      <c r="O214" s="149">
        <f t="shared" si="7"/>
        <v>0</v>
      </c>
      <c r="P214" s="146"/>
      <c r="Q214" s="146"/>
      <c r="R214" s="146"/>
      <c r="S214" s="146"/>
      <c r="T214" s="146"/>
      <c r="U214" s="146"/>
      <c r="V214" s="146"/>
      <c r="W214" s="150"/>
    </row>
    <row r="215" spans="1:23" ht="43.5" x14ac:dyDescent="0.35">
      <c r="A215" s="139" t="s">
        <v>361</v>
      </c>
      <c r="B215" s="140" t="s">
        <v>363</v>
      </c>
      <c r="C215" s="140"/>
      <c r="D215" s="140"/>
      <c r="E215" s="140"/>
      <c r="F215" s="141"/>
      <c r="G215" s="141">
        <v>43797</v>
      </c>
      <c r="H215" s="142">
        <f>'Ref 3511430'!$O210</f>
        <v>0</v>
      </c>
      <c r="I215" s="142">
        <f>'Ref 3511448'!$O210</f>
        <v>0</v>
      </c>
      <c r="J215" s="142">
        <v>35</v>
      </c>
      <c r="K215" s="142">
        <f>'Ref 3511472'!$AK209</f>
        <v>0</v>
      </c>
      <c r="L215" s="142">
        <f>'Ref 3511480'!$Y209</f>
        <v>0</v>
      </c>
      <c r="M215" s="142">
        <f t="shared" si="6"/>
        <v>35</v>
      </c>
      <c r="N215" s="143">
        <f>'Ref 3511430'!AA210+'Ref 3511448'!AA210+'Ref 3511464'!AW213+'Ref 3511472'!BS209+'Ref 3511480'!AU209</f>
        <v>33</v>
      </c>
      <c r="O215" s="143">
        <f t="shared" si="7"/>
        <v>-2</v>
      </c>
      <c r="P215" s="140">
        <v>229059731</v>
      </c>
      <c r="Q215" s="140">
        <v>201751378</v>
      </c>
      <c r="R215" s="140"/>
      <c r="S215" s="140" t="s">
        <v>16</v>
      </c>
      <c r="T215" s="160" t="s">
        <v>660</v>
      </c>
      <c r="U215" s="140" t="s">
        <v>638</v>
      </c>
      <c r="V215" s="140" t="s">
        <v>639</v>
      </c>
      <c r="W215" s="144">
        <v>149719024</v>
      </c>
    </row>
    <row r="216" spans="1:23" x14ac:dyDescent="0.35">
      <c r="A216" s="145" t="s">
        <v>364</v>
      </c>
      <c r="B216" s="146" t="s">
        <v>60</v>
      </c>
      <c r="C216" s="146"/>
      <c r="D216" s="146"/>
      <c r="E216" s="146"/>
      <c r="F216" s="147"/>
      <c r="G216" s="147">
        <v>43777</v>
      </c>
      <c r="H216" s="148">
        <f>'Ref 3511430'!$O211</f>
        <v>0</v>
      </c>
      <c r="I216" s="148">
        <f>'Ref 3511448'!$O211</f>
        <v>0</v>
      </c>
      <c r="J216" s="148">
        <v>15</v>
      </c>
      <c r="K216" s="148">
        <f>'Ref 3511472'!$AK210</f>
        <v>0</v>
      </c>
      <c r="L216" s="148">
        <f>'Ref 3511480'!$Y210</f>
        <v>0</v>
      </c>
      <c r="M216" s="142">
        <f t="shared" si="6"/>
        <v>15</v>
      </c>
      <c r="N216" s="149">
        <v>15</v>
      </c>
      <c r="O216" s="149">
        <f t="shared" si="7"/>
        <v>0</v>
      </c>
      <c r="P216" s="146">
        <v>229058151</v>
      </c>
      <c r="Q216" s="146">
        <v>201746885</v>
      </c>
      <c r="R216" s="146"/>
      <c r="S216" s="146" t="s">
        <v>6</v>
      </c>
      <c r="T216" s="146"/>
      <c r="U216" s="146" t="s">
        <v>587</v>
      </c>
      <c r="V216" s="146" t="s">
        <v>588</v>
      </c>
      <c r="W216" s="150">
        <v>241242716</v>
      </c>
    </row>
    <row r="217" spans="1:23" x14ac:dyDescent="0.35">
      <c r="A217" s="139" t="s">
        <v>365</v>
      </c>
      <c r="B217" s="140" t="s">
        <v>60</v>
      </c>
      <c r="C217" s="140"/>
      <c r="D217" s="140"/>
      <c r="E217" s="140"/>
      <c r="F217" s="141"/>
      <c r="G217" s="141"/>
      <c r="H217" s="142">
        <f>'Ref 3511430'!$O212</f>
        <v>0</v>
      </c>
      <c r="I217" s="142">
        <f>'Ref 3511448'!$O212</f>
        <v>0</v>
      </c>
      <c r="J217" s="142">
        <f>'Ref 3511464'!$Z215</f>
        <v>0</v>
      </c>
      <c r="K217" s="142">
        <f>'Ref 3511472'!$AK211</f>
        <v>0</v>
      </c>
      <c r="L217" s="142">
        <f>'Ref 3511480'!$Y211</f>
        <v>0</v>
      </c>
      <c r="M217" s="142">
        <f t="shared" si="6"/>
        <v>0</v>
      </c>
      <c r="N217" s="143">
        <f>'Ref 3511430'!AA212+'Ref 3511448'!AA212+'Ref 3511464'!AW215+'Ref 3511472'!BS211+'Ref 3511480'!AU211</f>
        <v>0</v>
      </c>
      <c r="O217" s="143">
        <f t="shared" si="7"/>
        <v>0</v>
      </c>
      <c r="P217" s="140"/>
      <c r="Q217" s="140"/>
      <c r="R217" s="140"/>
      <c r="S217" s="140"/>
      <c r="T217" s="140"/>
      <c r="U217" s="140"/>
      <c r="V217" s="140"/>
      <c r="W217" s="144"/>
    </row>
    <row r="218" spans="1:23" x14ac:dyDescent="0.35">
      <c r="A218" s="145" t="s">
        <v>365</v>
      </c>
      <c r="B218" s="146" t="s">
        <v>366</v>
      </c>
      <c r="C218" s="146"/>
      <c r="D218" s="146"/>
      <c r="E218" s="146"/>
      <c r="F218" s="147"/>
      <c r="G218" s="147"/>
      <c r="H218" s="148">
        <f>'Ref 3511430'!$O213</f>
        <v>0</v>
      </c>
      <c r="I218" s="148">
        <f>'Ref 3511448'!$O213</f>
        <v>0</v>
      </c>
      <c r="J218" s="148">
        <f>'Ref 3511464'!$Z216</f>
        <v>0</v>
      </c>
      <c r="K218" s="148">
        <f>'Ref 3511472'!$AK212</f>
        <v>0</v>
      </c>
      <c r="L218" s="148">
        <f>'Ref 3511480'!$Y212</f>
        <v>0</v>
      </c>
      <c r="M218" s="142">
        <f t="shared" si="6"/>
        <v>0</v>
      </c>
      <c r="N218" s="149">
        <f>'Ref 3511430'!AA213+'Ref 3511448'!AA213+'Ref 3511464'!AW216+'Ref 3511472'!BS212+'Ref 3511480'!AU212</f>
        <v>0</v>
      </c>
      <c r="O218" s="149">
        <f t="shared" si="7"/>
        <v>0</v>
      </c>
      <c r="P218" s="146"/>
      <c r="Q218" s="146"/>
      <c r="R218" s="146"/>
      <c r="S218" s="146"/>
      <c r="T218" s="146"/>
      <c r="U218" s="146"/>
      <c r="V218" s="146"/>
      <c r="W218" s="150"/>
    </row>
    <row r="219" spans="1:23" x14ac:dyDescent="0.35">
      <c r="A219" s="139" t="s">
        <v>365</v>
      </c>
      <c r="B219" s="140" t="s">
        <v>367</v>
      </c>
      <c r="C219" s="140"/>
      <c r="D219" s="140"/>
      <c r="E219" s="140"/>
      <c r="F219" s="141"/>
      <c r="G219" s="141">
        <v>43805</v>
      </c>
      <c r="H219" s="142">
        <f>'Ref 3511430'!$O214</f>
        <v>0</v>
      </c>
      <c r="I219" s="142">
        <f>'Ref 3511448'!$O214</f>
        <v>0</v>
      </c>
      <c r="J219" s="142">
        <v>16</v>
      </c>
      <c r="K219" s="142">
        <v>8</v>
      </c>
      <c r="L219" s="142">
        <v>25</v>
      </c>
      <c r="M219" s="142">
        <f t="shared" si="6"/>
        <v>49</v>
      </c>
      <c r="N219" s="143">
        <f>'Ref 3511430'!AA214+'Ref 3511448'!AA214+'Ref 3511464'!AW217+'Ref 3511472'!BS213+'Ref 3511480'!AU213</f>
        <v>48</v>
      </c>
      <c r="O219" s="143">
        <f t="shared" si="7"/>
        <v>-1</v>
      </c>
      <c r="P219" s="140">
        <v>229061701</v>
      </c>
      <c r="Q219" s="140">
        <v>201758980</v>
      </c>
      <c r="R219" s="140"/>
      <c r="S219" s="140" t="s">
        <v>16</v>
      </c>
      <c r="T219" s="140" t="s">
        <v>682</v>
      </c>
      <c r="U219" s="140" t="s">
        <v>655</v>
      </c>
      <c r="V219" s="140" t="s">
        <v>656</v>
      </c>
      <c r="W219" s="144">
        <v>369553344</v>
      </c>
    </row>
    <row r="220" spans="1:23" x14ac:dyDescent="0.35">
      <c r="A220" s="145" t="s">
        <v>368</v>
      </c>
      <c r="B220" s="146" t="s">
        <v>369</v>
      </c>
      <c r="C220" s="146"/>
      <c r="D220" s="146"/>
      <c r="E220" s="146"/>
      <c r="F220" s="147"/>
      <c r="G220" s="147"/>
      <c r="H220" s="148">
        <f>'Ref 3511430'!$O215</f>
        <v>0</v>
      </c>
      <c r="I220" s="148">
        <f>'Ref 3511448'!$O215</f>
        <v>0</v>
      </c>
      <c r="J220" s="148">
        <f>'Ref 3511464'!$Z218</f>
        <v>0</v>
      </c>
      <c r="K220" s="148">
        <f>'Ref 3511472'!$AK214</f>
        <v>0</v>
      </c>
      <c r="L220" s="148">
        <f>'Ref 3511480'!$Y214</f>
        <v>0</v>
      </c>
      <c r="M220" s="142">
        <f t="shared" si="6"/>
        <v>0</v>
      </c>
      <c r="N220" s="149">
        <f>'Ref 3511430'!AA215+'Ref 3511448'!AA215+'Ref 3511464'!AW218+'Ref 3511472'!BS214+'Ref 3511480'!AU214</f>
        <v>0</v>
      </c>
      <c r="O220" s="149">
        <f t="shared" si="7"/>
        <v>0</v>
      </c>
      <c r="P220" s="146"/>
      <c r="Q220" s="146"/>
      <c r="R220" s="146"/>
      <c r="S220" s="146"/>
      <c r="T220" s="146"/>
      <c r="U220" s="146"/>
      <c r="V220" s="146"/>
      <c r="W220" s="150"/>
    </row>
    <row r="221" spans="1:23" x14ac:dyDescent="0.35">
      <c r="A221" s="139" t="s">
        <v>370</v>
      </c>
      <c r="B221" s="140" t="s">
        <v>371</v>
      </c>
      <c r="C221" s="140"/>
      <c r="D221" s="140"/>
      <c r="E221" s="140"/>
      <c r="F221" s="141"/>
      <c r="G221" s="141"/>
      <c r="H221" s="142">
        <f>'Ref 3511430'!$O216</f>
        <v>0</v>
      </c>
      <c r="I221" s="142">
        <f>'Ref 3511448'!$O216</f>
        <v>0</v>
      </c>
      <c r="J221" s="142">
        <f>'Ref 3511464'!$Z219</f>
        <v>0</v>
      </c>
      <c r="K221" s="142">
        <f>'Ref 3511472'!$AK215</f>
        <v>0</v>
      </c>
      <c r="L221" s="142">
        <f>'Ref 3511480'!$Y215</f>
        <v>0</v>
      </c>
      <c r="M221" s="142">
        <f t="shared" si="6"/>
        <v>0</v>
      </c>
      <c r="N221" s="143">
        <f>'Ref 3511430'!AA216+'Ref 3511448'!AA216+'Ref 3511464'!AW219+'Ref 3511472'!BS215+'Ref 3511480'!AU215</f>
        <v>0</v>
      </c>
      <c r="O221" s="143">
        <f t="shared" si="7"/>
        <v>0</v>
      </c>
      <c r="P221" s="140"/>
      <c r="Q221" s="140"/>
      <c r="R221" s="140"/>
      <c r="S221" s="140"/>
      <c r="T221" s="140"/>
      <c r="U221" s="140"/>
      <c r="V221" s="140"/>
      <c r="W221" s="144"/>
    </row>
    <row r="222" spans="1:23" x14ac:dyDescent="0.35">
      <c r="A222" s="145" t="s">
        <v>372</v>
      </c>
      <c r="B222" s="146" t="s">
        <v>373</v>
      </c>
      <c r="C222" s="146"/>
      <c r="D222" s="146"/>
      <c r="E222" s="146"/>
      <c r="F222" s="147">
        <v>43768</v>
      </c>
      <c r="G222" s="147">
        <v>43769</v>
      </c>
      <c r="H222" s="148">
        <v>2</v>
      </c>
      <c r="I222" s="148">
        <f>'Ref 3511448'!$O217</f>
        <v>0</v>
      </c>
      <c r="J222" s="148">
        <f>'Ref 3511464'!$Z220</f>
        <v>0</v>
      </c>
      <c r="K222" s="148">
        <f>'Ref 3511472'!$AK216</f>
        <v>0</v>
      </c>
      <c r="L222" s="148">
        <f>'Ref 3511480'!$Y216</f>
        <v>0</v>
      </c>
      <c r="M222" s="142">
        <f t="shared" si="6"/>
        <v>2</v>
      </c>
      <c r="N222" s="149">
        <f>'Ref 3511430'!AA217+'Ref 3511448'!AA217+'Ref 3511464'!AW220+'Ref 3511472'!BS216+'Ref 3511480'!AU216</f>
        <v>0</v>
      </c>
      <c r="O222" s="149">
        <f t="shared" si="7"/>
        <v>-2</v>
      </c>
      <c r="P222" s="146">
        <v>229057243</v>
      </c>
      <c r="Q222" s="146">
        <v>201743683</v>
      </c>
      <c r="R222" s="146"/>
      <c r="S222" s="146" t="s">
        <v>10</v>
      </c>
      <c r="T222" s="146" t="s">
        <v>507</v>
      </c>
      <c r="U222" s="146" t="s">
        <v>536</v>
      </c>
      <c r="V222" s="146" t="s">
        <v>521</v>
      </c>
      <c r="W222" s="150"/>
    </row>
    <row r="223" spans="1:23" x14ac:dyDescent="0.35">
      <c r="A223" s="139" t="s">
        <v>372</v>
      </c>
      <c r="B223" s="140" t="s">
        <v>374</v>
      </c>
      <c r="C223" s="140"/>
      <c r="D223" s="140"/>
      <c r="E223" s="140"/>
      <c r="F223" s="141"/>
      <c r="G223" s="141">
        <v>43788</v>
      </c>
      <c r="H223" s="142">
        <f>'Ref 3511430'!$O218</f>
        <v>0</v>
      </c>
      <c r="I223" s="142">
        <f>'Ref 3511448'!$O218</f>
        <v>0</v>
      </c>
      <c r="J223" s="142">
        <f>'Ref 3511464'!$Z221</f>
        <v>0</v>
      </c>
      <c r="K223" s="142">
        <f>'Ref 3511472'!$AK217</f>
        <v>0</v>
      </c>
      <c r="L223" s="142">
        <v>7</v>
      </c>
      <c r="M223" s="142">
        <f t="shared" si="6"/>
        <v>7</v>
      </c>
      <c r="N223" s="143">
        <f>'Ref 3511430'!AA218+'Ref 3511448'!AA218+'Ref 3511464'!AW221+'Ref 3511472'!BS217+'Ref 3511480'!AU217</f>
        <v>0</v>
      </c>
      <c r="O223" s="143">
        <f t="shared" si="7"/>
        <v>-7</v>
      </c>
      <c r="P223" s="140">
        <v>229058793</v>
      </c>
      <c r="Q223" s="140">
        <v>201748162</v>
      </c>
      <c r="R223" s="140"/>
      <c r="S223" s="140" t="s">
        <v>10</v>
      </c>
      <c r="T223" s="140"/>
      <c r="U223" s="140" t="s">
        <v>625</v>
      </c>
      <c r="V223" s="140" t="s">
        <v>626</v>
      </c>
      <c r="W223" s="144">
        <v>534602702</v>
      </c>
    </row>
    <row r="224" spans="1:23" x14ac:dyDescent="0.35">
      <c r="A224" s="145" t="s">
        <v>375</v>
      </c>
      <c r="B224" s="146" t="s">
        <v>376</v>
      </c>
      <c r="C224" s="146"/>
      <c r="D224" s="146"/>
      <c r="E224" s="146"/>
      <c r="F224" s="147"/>
      <c r="G224" s="147"/>
      <c r="H224" s="148">
        <f>'Ref 3511430'!$O219</f>
        <v>0</v>
      </c>
      <c r="I224" s="148">
        <f>'Ref 3511448'!$O219</f>
        <v>0</v>
      </c>
      <c r="J224" s="148">
        <f>'Ref 3511464'!$Z222</f>
        <v>0</v>
      </c>
      <c r="K224" s="148">
        <f>'Ref 3511472'!$AK218</f>
        <v>0</v>
      </c>
      <c r="L224" s="148">
        <f>'Ref 3511480'!$Y218</f>
        <v>0</v>
      </c>
      <c r="M224" s="142">
        <f t="shared" si="6"/>
        <v>0</v>
      </c>
      <c r="N224" s="149">
        <f>'Ref 3511430'!AA219+'Ref 3511448'!AA219+'Ref 3511464'!AW222+'Ref 3511472'!BS218+'Ref 3511480'!AU218</f>
        <v>0</v>
      </c>
      <c r="O224" s="149">
        <f t="shared" si="7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 x14ac:dyDescent="0.35">
      <c r="A225" s="139" t="s">
        <v>375</v>
      </c>
      <c r="B225" s="140" t="s">
        <v>377</v>
      </c>
      <c r="C225" s="140"/>
      <c r="D225" s="140"/>
      <c r="E225" s="140"/>
      <c r="F225" s="141"/>
      <c r="G225" s="141"/>
      <c r="H225" s="142">
        <f>'Ref 3511430'!$O220</f>
        <v>0</v>
      </c>
      <c r="I225" s="142">
        <f>'Ref 3511448'!$O220</f>
        <v>0</v>
      </c>
      <c r="J225" s="142">
        <f>'Ref 3511464'!$Z223</f>
        <v>0</v>
      </c>
      <c r="K225" s="142">
        <f>'Ref 3511472'!$AK219</f>
        <v>0</v>
      </c>
      <c r="L225" s="142">
        <f>'Ref 3511480'!$Y219</f>
        <v>0</v>
      </c>
      <c r="M225" s="142">
        <f t="shared" si="6"/>
        <v>0</v>
      </c>
      <c r="N225" s="143">
        <f>'Ref 3511430'!AA220+'Ref 3511448'!AA220+'Ref 3511464'!AW223+'Ref 3511472'!BS219+'Ref 3511480'!AU219</f>
        <v>0</v>
      </c>
      <c r="O225" s="143">
        <f t="shared" si="7"/>
        <v>0</v>
      </c>
      <c r="P225" s="140"/>
      <c r="Q225" s="140"/>
      <c r="R225" s="140"/>
      <c r="S225" s="140"/>
      <c r="T225" s="140" t="s">
        <v>510</v>
      </c>
      <c r="U225" s="140" t="s">
        <v>504</v>
      </c>
      <c r="V225" s="140" t="s">
        <v>505</v>
      </c>
      <c r="W225" s="144" t="s">
        <v>506</v>
      </c>
    </row>
    <row r="226" spans="1:23" x14ac:dyDescent="0.35">
      <c r="A226" s="145" t="s">
        <v>378</v>
      </c>
      <c r="B226" s="146" t="s">
        <v>51</v>
      </c>
      <c r="C226" s="146"/>
      <c r="D226" s="146"/>
      <c r="E226" s="146"/>
      <c r="F226" s="147"/>
      <c r="G226" s="147"/>
      <c r="H226" s="148">
        <f>'Ref 3511430'!$O221</f>
        <v>0</v>
      </c>
      <c r="I226" s="148">
        <f>'Ref 3511448'!$O221</f>
        <v>0</v>
      </c>
      <c r="J226" s="148">
        <f>'Ref 3511464'!$Z224</f>
        <v>0</v>
      </c>
      <c r="K226" s="148">
        <f>'Ref 3511472'!$AK220</f>
        <v>0</v>
      </c>
      <c r="L226" s="148">
        <f>'Ref 3511480'!$Y220</f>
        <v>0</v>
      </c>
      <c r="M226" s="142">
        <f t="shared" si="6"/>
        <v>0</v>
      </c>
      <c r="N226" s="149">
        <f>'Ref 3511430'!AA221+'Ref 3511448'!AA221+'Ref 3511464'!AW224+'Ref 3511472'!BS220+'Ref 3511480'!AU220</f>
        <v>0</v>
      </c>
      <c r="O226" s="149">
        <f t="shared" si="7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 x14ac:dyDescent="0.35">
      <c r="A227" s="139" t="s">
        <v>379</v>
      </c>
      <c r="B227" s="140" t="s">
        <v>62</v>
      </c>
      <c r="C227" s="140"/>
      <c r="D227" s="140"/>
      <c r="E227" s="140"/>
      <c r="F227" s="141"/>
      <c r="G227" s="141"/>
      <c r="H227" s="142">
        <f>'Ref 3511430'!$O222</f>
        <v>0</v>
      </c>
      <c r="I227" s="142">
        <f>'Ref 3511448'!$O222</f>
        <v>0</v>
      </c>
      <c r="J227" s="142">
        <f>'Ref 3511464'!$Z225</f>
        <v>0</v>
      </c>
      <c r="K227" s="142">
        <f>'Ref 3511472'!$AK221</f>
        <v>0</v>
      </c>
      <c r="L227" s="142">
        <f>'Ref 3511480'!$Y221</f>
        <v>0</v>
      </c>
      <c r="M227" s="142">
        <f t="shared" si="6"/>
        <v>0</v>
      </c>
      <c r="N227" s="143">
        <f>'Ref 3511430'!AA222+'Ref 3511448'!AA222+'Ref 3511464'!AW225+'Ref 3511472'!BS221+'Ref 3511480'!AU221</f>
        <v>0</v>
      </c>
      <c r="O227" s="143">
        <f t="shared" si="7"/>
        <v>0</v>
      </c>
      <c r="P227" s="140"/>
      <c r="Q227" s="140"/>
      <c r="R227" s="140"/>
      <c r="S227" s="140"/>
      <c r="T227" s="140"/>
      <c r="U227" s="140"/>
      <c r="V227" s="140"/>
      <c r="W227" s="144"/>
    </row>
    <row r="228" spans="1:23" x14ac:dyDescent="0.35">
      <c r="A228" s="145" t="s">
        <v>379</v>
      </c>
      <c r="B228" s="146" t="s">
        <v>380</v>
      </c>
      <c r="C228" s="146"/>
      <c r="D228" s="146"/>
      <c r="E228" s="146"/>
      <c r="F228" s="147"/>
      <c r="G228" s="147"/>
      <c r="H228" s="148">
        <f>'Ref 3511430'!$O223</f>
        <v>0</v>
      </c>
      <c r="I228" s="148">
        <f>'Ref 3511448'!$O223</f>
        <v>0</v>
      </c>
      <c r="J228" s="148">
        <f>'Ref 3511464'!$Z226</f>
        <v>0</v>
      </c>
      <c r="K228" s="148">
        <f>'Ref 3511472'!$AK222</f>
        <v>0</v>
      </c>
      <c r="L228" s="148">
        <f>'Ref 3511480'!$Y222</f>
        <v>0</v>
      </c>
      <c r="M228" s="142">
        <f t="shared" si="6"/>
        <v>0</v>
      </c>
      <c r="N228" s="149">
        <f>'Ref 3511430'!AA223+'Ref 3511448'!AA223+'Ref 3511464'!AW226+'Ref 3511472'!BS222+'Ref 3511480'!AU222</f>
        <v>0</v>
      </c>
      <c r="O228" s="149">
        <f t="shared" si="7"/>
        <v>0</v>
      </c>
      <c r="P228" s="146"/>
      <c r="Q228" s="146"/>
      <c r="R228" s="146"/>
      <c r="S228" s="146"/>
      <c r="T228" s="146"/>
      <c r="U228" s="146"/>
      <c r="V228" s="146"/>
      <c r="W228" s="150"/>
    </row>
    <row r="229" spans="1:23" x14ac:dyDescent="0.35">
      <c r="A229" s="139" t="s">
        <v>381</v>
      </c>
      <c r="B229" s="140" t="s">
        <v>382</v>
      </c>
      <c r="C229" s="140"/>
      <c r="D229" s="140"/>
      <c r="E229" s="140"/>
      <c r="F229" s="141"/>
      <c r="G229" s="141"/>
      <c r="H229" s="142">
        <f>'Ref 3511430'!$O224</f>
        <v>0</v>
      </c>
      <c r="I229" s="142">
        <f>'Ref 3511448'!$O224</f>
        <v>0</v>
      </c>
      <c r="J229" s="142">
        <f>'Ref 3511464'!$Z227</f>
        <v>0</v>
      </c>
      <c r="K229" s="142">
        <f>'Ref 3511472'!$AK223</f>
        <v>0</v>
      </c>
      <c r="L229" s="142">
        <f>'Ref 3511480'!$Y223</f>
        <v>0</v>
      </c>
      <c r="M229" s="142">
        <f t="shared" si="6"/>
        <v>0</v>
      </c>
      <c r="N229" s="143">
        <f>'Ref 3511430'!AA224+'Ref 3511448'!AA224+'Ref 3511464'!AW227+'Ref 3511472'!BS223+'Ref 3511480'!AU223</f>
        <v>0</v>
      </c>
      <c r="O229" s="143">
        <f t="shared" si="7"/>
        <v>0</v>
      </c>
      <c r="P229" s="140"/>
      <c r="Q229" s="140"/>
      <c r="R229" s="140"/>
      <c r="S229" s="140"/>
      <c r="T229" s="140"/>
      <c r="U229" s="140"/>
      <c r="V229" s="140"/>
      <c r="W229" s="144"/>
    </row>
    <row r="230" spans="1:23" x14ac:dyDescent="0.35">
      <c r="A230" s="145" t="s">
        <v>381</v>
      </c>
      <c r="B230" s="146" t="s">
        <v>383</v>
      </c>
      <c r="C230" s="146"/>
      <c r="D230" s="146"/>
      <c r="E230" s="146"/>
      <c r="F230" s="147"/>
      <c r="G230" s="147"/>
      <c r="H230" s="148">
        <f>'Ref 3511430'!$O225</f>
        <v>0</v>
      </c>
      <c r="I230" s="148">
        <f>'Ref 3511448'!$O225</f>
        <v>0</v>
      </c>
      <c r="J230" s="148">
        <f>'Ref 3511464'!$Z228</f>
        <v>0</v>
      </c>
      <c r="K230" s="148">
        <f>'Ref 3511472'!$AK224</f>
        <v>0</v>
      </c>
      <c r="L230" s="148">
        <f>'Ref 3511480'!$Y224</f>
        <v>0</v>
      </c>
      <c r="M230" s="142">
        <f t="shared" si="6"/>
        <v>0</v>
      </c>
      <c r="N230" s="149">
        <f>'Ref 3511430'!AA225+'Ref 3511448'!AA225+'Ref 3511464'!AW228+'Ref 3511472'!BS224+'Ref 3511480'!AU224</f>
        <v>0</v>
      </c>
      <c r="O230" s="149">
        <f t="shared" si="7"/>
        <v>0</v>
      </c>
      <c r="P230" s="146"/>
      <c r="Q230" s="146"/>
      <c r="R230" s="146"/>
      <c r="S230" s="146"/>
      <c r="T230" s="146"/>
      <c r="U230" s="146"/>
      <c r="V230" s="146"/>
      <c r="W230" s="150"/>
    </row>
    <row r="231" spans="1:23" x14ac:dyDescent="0.35">
      <c r="A231" s="139" t="s">
        <v>384</v>
      </c>
      <c r="B231" s="140" t="s">
        <v>51</v>
      </c>
      <c r="C231" s="140"/>
      <c r="D231" s="140"/>
      <c r="E231" s="140"/>
      <c r="F231" s="141"/>
      <c r="G231" s="141"/>
      <c r="H231" s="142">
        <f>'Ref 3511430'!$O226</f>
        <v>0</v>
      </c>
      <c r="I231" s="142">
        <f>'Ref 3511448'!$O226</f>
        <v>0</v>
      </c>
      <c r="J231" s="142">
        <f>'Ref 3511464'!$Z229</f>
        <v>0</v>
      </c>
      <c r="K231" s="142">
        <f>'Ref 3511472'!$AK225</f>
        <v>0</v>
      </c>
      <c r="L231" s="142">
        <f>'Ref 3511480'!$Y225</f>
        <v>0</v>
      </c>
      <c r="M231" s="142">
        <f t="shared" si="6"/>
        <v>0</v>
      </c>
      <c r="N231" s="143">
        <f>'Ref 3511430'!AA226+'Ref 3511448'!AA226+'Ref 3511464'!AW229+'Ref 3511472'!BS225+'Ref 3511480'!AU225</f>
        <v>0</v>
      </c>
      <c r="O231" s="143">
        <f t="shared" si="7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 x14ac:dyDescent="0.35">
      <c r="A232" s="145" t="s">
        <v>385</v>
      </c>
      <c r="B232" s="146" t="s">
        <v>386</v>
      </c>
      <c r="C232" s="146"/>
      <c r="D232" s="146"/>
      <c r="E232" s="146"/>
      <c r="F232" s="147"/>
      <c r="G232" s="147"/>
      <c r="H232" s="148">
        <f>'Ref 3511430'!$O227</f>
        <v>0</v>
      </c>
      <c r="I232" s="148">
        <f>'Ref 3511448'!$O227</f>
        <v>0</v>
      </c>
      <c r="J232" s="148">
        <f>'Ref 3511464'!$Z230</f>
        <v>0</v>
      </c>
      <c r="K232" s="148">
        <f>'Ref 3511472'!$AK226</f>
        <v>0</v>
      </c>
      <c r="L232" s="148">
        <f>'Ref 3511480'!$Y226</f>
        <v>0</v>
      </c>
      <c r="M232" s="142">
        <f t="shared" si="6"/>
        <v>0</v>
      </c>
      <c r="N232" s="149">
        <f>'Ref 3511430'!AA227+'Ref 3511448'!AA227+'Ref 3511464'!AW230+'Ref 3511472'!BS226+'Ref 3511480'!AU226</f>
        <v>0</v>
      </c>
      <c r="O232" s="149">
        <f t="shared" si="7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 x14ac:dyDescent="0.35">
      <c r="A233" s="139" t="s">
        <v>385</v>
      </c>
      <c r="B233" s="140" t="s">
        <v>387</v>
      </c>
      <c r="C233" s="140"/>
      <c r="D233" s="140"/>
      <c r="E233" s="140"/>
      <c r="F233" s="141"/>
      <c r="G233" s="141"/>
      <c r="H233" s="142">
        <f>'Ref 3511430'!$O228</f>
        <v>0</v>
      </c>
      <c r="I233" s="142">
        <f>'Ref 3511448'!$O228</f>
        <v>0</v>
      </c>
      <c r="J233" s="142">
        <f>'Ref 3511464'!$Z231</f>
        <v>0</v>
      </c>
      <c r="K233" s="142">
        <f>'Ref 3511472'!$AK227</f>
        <v>0</v>
      </c>
      <c r="L233" s="142">
        <f>'Ref 3511480'!$Y227</f>
        <v>0</v>
      </c>
      <c r="M233" s="142">
        <f t="shared" si="6"/>
        <v>0</v>
      </c>
      <c r="N233" s="143">
        <f>'Ref 3511430'!AA228+'Ref 3511448'!AA228+'Ref 3511464'!AW231+'Ref 3511472'!BS227+'Ref 3511480'!AU227</f>
        <v>0</v>
      </c>
      <c r="O233" s="143">
        <f t="shared" si="7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 ht="29" x14ac:dyDescent="0.35">
      <c r="A234" s="145" t="s">
        <v>388</v>
      </c>
      <c r="B234" s="146" t="s">
        <v>389</v>
      </c>
      <c r="C234" s="146"/>
      <c r="D234" s="146"/>
      <c r="E234" s="146"/>
      <c r="F234" s="147"/>
      <c r="G234" s="162" t="s">
        <v>576</v>
      </c>
      <c r="H234" s="148">
        <f>'Ref 3511430'!$O229</f>
        <v>0</v>
      </c>
      <c r="I234" s="148">
        <f>'Ref 3511448'!$O229</f>
        <v>0</v>
      </c>
      <c r="J234" s="148">
        <f>'Ref 3511464'!$Z232</f>
        <v>0</v>
      </c>
      <c r="K234" s="148">
        <f>'Ref 3511472'!$AK228</f>
        <v>0</v>
      </c>
      <c r="L234" s="148">
        <f>75+15</f>
        <v>90</v>
      </c>
      <c r="M234" s="142">
        <f t="shared" si="6"/>
        <v>90</v>
      </c>
      <c r="N234" s="149">
        <v>90</v>
      </c>
      <c r="O234" s="149">
        <f t="shared" si="7"/>
        <v>0</v>
      </c>
      <c r="P234" s="159" t="s">
        <v>614</v>
      </c>
      <c r="Q234" s="159" t="s">
        <v>615</v>
      </c>
      <c r="R234" s="146"/>
      <c r="S234" s="146" t="s">
        <v>6</v>
      </c>
      <c r="T234" s="146"/>
      <c r="U234" s="146"/>
      <c r="V234" s="146"/>
      <c r="W234" s="150">
        <v>478794656</v>
      </c>
    </row>
    <row r="235" spans="1:23" x14ac:dyDescent="0.35">
      <c r="A235" s="139" t="s">
        <v>390</v>
      </c>
      <c r="B235" s="140" t="s">
        <v>391</v>
      </c>
      <c r="C235" s="140"/>
      <c r="D235" s="140"/>
      <c r="E235" s="140"/>
      <c r="F235" s="141"/>
      <c r="G235" s="141">
        <v>43796</v>
      </c>
      <c r="H235" s="142">
        <v>15</v>
      </c>
      <c r="I235" s="142">
        <v>5</v>
      </c>
      <c r="J235" s="142">
        <f>'Ref 3511464'!$Z233</f>
        <v>0</v>
      </c>
      <c r="K235" s="142">
        <f>'Ref 3511472'!$AK229</f>
        <v>0</v>
      </c>
      <c r="L235" s="142">
        <f>'Ref 3511480'!$Y229</f>
        <v>0</v>
      </c>
      <c r="M235" s="142">
        <f t="shared" si="6"/>
        <v>20</v>
      </c>
      <c r="N235" s="143">
        <v>20</v>
      </c>
      <c r="O235" s="143">
        <f t="shared" si="7"/>
        <v>0</v>
      </c>
      <c r="P235" s="140">
        <v>229059810</v>
      </c>
      <c r="Q235" s="140">
        <v>201751699</v>
      </c>
      <c r="R235" s="140"/>
      <c r="S235" s="140" t="s">
        <v>6</v>
      </c>
      <c r="T235" s="140"/>
      <c r="U235" s="140"/>
      <c r="V235" s="140"/>
      <c r="W235" s="144"/>
    </row>
    <row r="236" spans="1:23" x14ac:dyDescent="0.35">
      <c r="A236" s="145" t="s">
        <v>392</v>
      </c>
      <c r="B236" s="146" t="s">
        <v>393</v>
      </c>
      <c r="C236" s="146"/>
      <c r="D236" s="146"/>
      <c r="E236" s="146"/>
      <c r="F236" s="147">
        <v>43768</v>
      </c>
      <c r="G236" s="147">
        <v>43768</v>
      </c>
      <c r="H236" s="148">
        <f>'Ref 3511430'!$O231</f>
        <v>0</v>
      </c>
      <c r="I236" s="148">
        <v>6</v>
      </c>
      <c r="J236" s="148">
        <f>'Ref 3511464'!$Z234</f>
        <v>0</v>
      </c>
      <c r="K236" s="148">
        <f>'Ref 3511472'!$AK230</f>
        <v>0</v>
      </c>
      <c r="L236" s="148">
        <f>'Ref 3511480'!$Y230</f>
        <v>0</v>
      </c>
      <c r="M236" s="142">
        <f t="shared" si="6"/>
        <v>6</v>
      </c>
      <c r="N236" s="149">
        <v>6</v>
      </c>
      <c r="O236" s="149">
        <f t="shared" si="7"/>
        <v>0</v>
      </c>
      <c r="P236" s="146">
        <v>229057127</v>
      </c>
      <c r="Q236" s="146">
        <v>201743468</v>
      </c>
      <c r="R236" s="146"/>
      <c r="S236" s="146" t="s">
        <v>6</v>
      </c>
      <c r="T236" s="146" t="s">
        <v>526</v>
      </c>
      <c r="U236" s="146" t="s">
        <v>527</v>
      </c>
      <c r="V236" s="146" t="s">
        <v>528</v>
      </c>
      <c r="W236" s="150">
        <v>555433300</v>
      </c>
    </row>
    <row r="237" spans="1:23" ht="43.5" x14ac:dyDescent="0.35">
      <c r="A237" s="139" t="s">
        <v>394</v>
      </c>
      <c r="B237" s="140" t="s">
        <v>395</v>
      </c>
      <c r="C237" s="140"/>
      <c r="D237" s="140"/>
      <c r="E237" s="140"/>
      <c r="F237" s="141"/>
      <c r="G237" s="141">
        <v>43775</v>
      </c>
      <c r="H237" s="142">
        <v>7</v>
      </c>
      <c r="I237" s="142">
        <v>2</v>
      </c>
      <c r="J237" s="142">
        <f>'Ref 3511464'!$Z235</f>
        <v>0</v>
      </c>
      <c r="K237" s="142">
        <v>2</v>
      </c>
      <c r="L237" s="142">
        <f>'Ref 3511480'!$Y231</f>
        <v>0</v>
      </c>
      <c r="M237" s="142">
        <f t="shared" si="6"/>
        <v>11</v>
      </c>
      <c r="N237" s="143">
        <v>20</v>
      </c>
      <c r="O237" s="143">
        <f t="shared" si="7"/>
        <v>9</v>
      </c>
      <c r="P237" s="140">
        <v>229057763</v>
      </c>
      <c r="Q237" s="140">
        <v>201744938</v>
      </c>
      <c r="R237" s="140"/>
      <c r="S237" s="140" t="s">
        <v>6</v>
      </c>
      <c r="T237" s="160" t="s">
        <v>654</v>
      </c>
      <c r="U237" s="140" t="s">
        <v>559</v>
      </c>
      <c r="V237" s="140" t="s">
        <v>560</v>
      </c>
      <c r="W237" s="144">
        <v>251794009</v>
      </c>
    </row>
    <row r="238" spans="1:23" x14ac:dyDescent="0.35">
      <c r="A238" s="145" t="s">
        <v>396</v>
      </c>
      <c r="B238" s="146" t="s">
        <v>397</v>
      </c>
      <c r="C238" s="146"/>
      <c r="D238" s="146"/>
      <c r="E238" s="146"/>
      <c r="F238" s="147"/>
      <c r="G238" s="147"/>
      <c r="H238" s="148">
        <f>'Ref 3511430'!$O233</f>
        <v>0</v>
      </c>
      <c r="I238" s="148">
        <f>'Ref 3511448'!$O233</f>
        <v>0</v>
      </c>
      <c r="J238" s="148">
        <f>'Ref 3511464'!$Z236</f>
        <v>0</v>
      </c>
      <c r="K238" s="148">
        <f>'Ref 3511472'!$AK232</f>
        <v>0</v>
      </c>
      <c r="L238" s="148">
        <f>'Ref 3511480'!$Y232</f>
        <v>0</v>
      </c>
      <c r="M238" s="142">
        <f t="shared" si="6"/>
        <v>0</v>
      </c>
      <c r="N238" s="149">
        <f>'Ref 3511430'!AA233+'Ref 3511448'!AA233+'Ref 3511464'!AW236+'Ref 3511472'!BS232+'Ref 3511480'!AU232</f>
        <v>0</v>
      </c>
      <c r="O238" s="149">
        <f t="shared" si="7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 x14ac:dyDescent="0.35">
      <c r="A239" s="139" t="s">
        <v>398</v>
      </c>
      <c r="B239" s="140" t="s">
        <v>399</v>
      </c>
      <c r="C239" s="140"/>
      <c r="D239" s="140"/>
      <c r="E239" s="140"/>
      <c r="F239" s="141"/>
      <c r="G239" s="141"/>
      <c r="H239" s="142">
        <f>'Ref 3511430'!$O234</f>
        <v>0</v>
      </c>
      <c r="I239" s="142">
        <f>'Ref 3511448'!$O234</f>
        <v>0</v>
      </c>
      <c r="J239" s="142">
        <f>'Ref 3511464'!$Z237</f>
        <v>0</v>
      </c>
      <c r="K239" s="142">
        <f>'Ref 3511472'!$AK233</f>
        <v>0</v>
      </c>
      <c r="L239" s="142">
        <f>'Ref 3511480'!$Y233</f>
        <v>0</v>
      </c>
      <c r="M239" s="142">
        <f t="shared" si="6"/>
        <v>0</v>
      </c>
      <c r="N239" s="143">
        <f>'Ref 3511430'!AA234+'Ref 3511448'!AA234+'Ref 3511464'!AW237+'Ref 3511472'!BS233+'Ref 3511480'!AU233</f>
        <v>0</v>
      </c>
      <c r="O239" s="143">
        <f t="shared" si="7"/>
        <v>0</v>
      </c>
      <c r="P239" s="140"/>
      <c r="Q239" s="140"/>
      <c r="R239" s="140"/>
      <c r="S239" s="140"/>
      <c r="T239" s="140"/>
      <c r="U239" s="140"/>
      <c r="V239" s="140"/>
      <c r="W239" s="144"/>
    </row>
    <row r="240" spans="1:23" x14ac:dyDescent="0.35">
      <c r="A240" s="145" t="s">
        <v>400</v>
      </c>
      <c r="B240" s="146" t="s">
        <v>401</v>
      </c>
      <c r="C240" s="146"/>
      <c r="D240" s="146"/>
      <c r="E240" s="146"/>
      <c r="F240" s="147"/>
      <c r="G240" s="147"/>
      <c r="H240" s="148">
        <f>'Ref 3511430'!$O235</f>
        <v>0</v>
      </c>
      <c r="I240" s="148">
        <f>'Ref 3511448'!$O235</f>
        <v>0</v>
      </c>
      <c r="J240" s="148">
        <f>'Ref 3511464'!$Z238</f>
        <v>0</v>
      </c>
      <c r="K240" s="148">
        <f>'Ref 3511472'!$AK234</f>
        <v>0</v>
      </c>
      <c r="L240" s="148">
        <f>'Ref 3511480'!$Y234</f>
        <v>0</v>
      </c>
      <c r="M240" s="142">
        <f t="shared" si="6"/>
        <v>0</v>
      </c>
      <c r="N240" s="149">
        <f>'Ref 3511430'!AA235+'Ref 3511448'!AA235+'Ref 3511464'!AW238+'Ref 3511472'!BS234+'Ref 3511480'!AU234</f>
        <v>0</v>
      </c>
      <c r="O240" s="149">
        <f t="shared" si="7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 x14ac:dyDescent="0.35">
      <c r="A241" s="139" t="s">
        <v>402</v>
      </c>
      <c r="B241" s="140" t="s">
        <v>130</v>
      </c>
      <c r="C241" s="140"/>
      <c r="D241" s="140"/>
      <c r="E241" s="140"/>
      <c r="F241" s="141"/>
      <c r="G241" s="141"/>
      <c r="H241" s="142">
        <f>'Ref 3511430'!$O236</f>
        <v>0</v>
      </c>
      <c r="I241" s="142">
        <f>'Ref 3511448'!$O236</f>
        <v>0</v>
      </c>
      <c r="J241" s="142">
        <f>'Ref 3511464'!$Z239</f>
        <v>0</v>
      </c>
      <c r="K241" s="142">
        <f>'Ref 3511472'!$AK235</f>
        <v>0</v>
      </c>
      <c r="L241" s="142">
        <f>'Ref 3511480'!$Y235</f>
        <v>0</v>
      </c>
      <c r="M241" s="142">
        <f t="shared" si="6"/>
        <v>0</v>
      </c>
      <c r="N241" s="143">
        <f>'Ref 3511430'!AA236+'Ref 3511448'!AA236+'Ref 3511464'!AW239+'Ref 3511472'!BS235+'Ref 3511480'!AU235</f>
        <v>0</v>
      </c>
      <c r="O241" s="143">
        <f t="shared" si="7"/>
        <v>0</v>
      </c>
      <c r="P241" s="140"/>
      <c r="Q241" s="140"/>
      <c r="R241" s="140"/>
      <c r="S241" s="140"/>
      <c r="T241" s="140"/>
      <c r="U241" s="140"/>
      <c r="V241" s="140"/>
      <c r="W241" s="144"/>
    </row>
    <row r="242" spans="1:23" ht="15" thickBot="1" x14ac:dyDescent="0.4">
      <c r="A242" s="145" t="s">
        <v>403</v>
      </c>
      <c r="B242" s="146" t="s">
        <v>404</v>
      </c>
      <c r="C242" s="146"/>
      <c r="D242" s="146"/>
      <c r="E242" s="146"/>
      <c r="F242" s="147"/>
      <c r="G242" s="147">
        <v>43784</v>
      </c>
      <c r="H242" s="148">
        <f>'Ref 3511430'!$O237</f>
        <v>0</v>
      </c>
      <c r="I242" s="148">
        <f>'Ref 3511448'!$O237</f>
        <v>0</v>
      </c>
      <c r="J242" s="148">
        <f>'Ref 3511464'!$Z240</f>
        <v>0</v>
      </c>
      <c r="K242" s="148">
        <f>'Ref 3511472'!$AK236</f>
        <v>0</v>
      </c>
      <c r="L242" s="148">
        <f>'Ref 3511480'!$Y236</f>
        <v>0</v>
      </c>
      <c r="M242" s="142">
        <f t="shared" si="6"/>
        <v>0</v>
      </c>
      <c r="N242" s="149">
        <f>'Ref 3511430'!AA237+'Ref 3511448'!AA237+'Ref 3511464'!AW240+'Ref 3511472'!BS236+'Ref 3511480'!AU236</f>
        <v>0</v>
      </c>
      <c r="O242" s="149">
        <f t="shared" si="7"/>
        <v>0</v>
      </c>
      <c r="P242" s="146"/>
      <c r="Q242" s="146"/>
      <c r="R242" s="146"/>
      <c r="S242" s="146" t="s">
        <v>8</v>
      </c>
      <c r="T242" s="146"/>
      <c r="U242" s="146"/>
      <c r="V242" s="146"/>
      <c r="W242" s="150"/>
    </row>
    <row r="243" spans="1:23" ht="15" thickTop="1" x14ac:dyDescent="0.35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8">SUBTOTAL(109,H3:H242)</f>
        <v>238</v>
      </c>
      <c r="I243" s="153">
        <f t="shared" si="8"/>
        <v>396</v>
      </c>
      <c r="J243" s="153">
        <f t="shared" si="8"/>
        <v>582</v>
      </c>
      <c r="K243" s="153">
        <f t="shared" si="8"/>
        <v>304</v>
      </c>
      <c r="L243" s="153">
        <f t="shared" si="8"/>
        <v>543</v>
      </c>
      <c r="M243" s="154">
        <f t="shared" si="8"/>
        <v>2058</v>
      </c>
      <c r="N243" s="153">
        <f t="shared" si="8"/>
        <v>1551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/>
  <customSheetViews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1"/>
      <autoFilter ref="B1:X1"/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2"/>
      <autoFilter ref="B1:X1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>
        <filterColumn colId="1">
          <filters>
            <filter val="C.H. d'Arcachon - Jean Hameau"/>
          </filters>
        </filterColumn>
      </autoFilter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4"/>
      <autoFilter ref="B1:X1"/>
    </customSheetView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5"/>
      <autoFilter ref="A2:W242"/>
    </customSheetView>
  </customSheetViews>
  <conditionalFormatting sqref="O3:O242">
    <cfRule type="cellIs" dxfId="9" priority="1" operator="lessThan">
      <formula>0</formula>
    </cfRule>
  </conditionalFormatting>
  <dataValidations count="1">
    <dataValidation type="list" allowBlank="1" showInputMessage="1" showErrorMessage="1" sqref="S3:S242">
      <formula1>ETAT</formula1>
    </dataValidation>
  </dataValidations>
  <pageMargins left="0.7" right="0.7" top="0.75" bottom="0.75" header="0.3" footer="0.3"/>
  <pageSetup paperSize="9" orientation="portrait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AA238"/>
  <sheetViews>
    <sheetView tabSelected="1" workbookViewId="0">
      <selection activeCell="C3" sqref="C3:C5"/>
    </sheetView>
  </sheetViews>
  <sheetFormatPr baseColWidth="10" defaultRowHeight="14.5" x14ac:dyDescent="0.35"/>
  <cols>
    <col min="1" max="2" width="29.6328125" bestFit="1" customWidth="1"/>
    <col min="3" max="3" width="15.36328125" style="6" customWidth="1"/>
    <col min="4" max="12" width="14.36328125" style="6" bestFit="1" customWidth="1"/>
    <col min="13" max="13" width="14.36328125" style="6" customWidth="1"/>
    <col min="14" max="14" width="14.36328125" style="28" customWidth="1"/>
    <col min="15" max="15" width="14.36328125" style="6" bestFit="1" customWidth="1"/>
    <col min="16" max="16" width="14.36328125" style="6" customWidth="1"/>
    <col min="17" max="23" width="13.6328125" style="6" customWidth="1"/>
    <col min="24" max="26" width="14.6328125" style="6" customWidth="1"/>
  </cols>
  <sheetData>
    <row r="1" spans="1:27" x14ac:dyDescent="0.35">
      <c r="C1" s="179" t="s">
        <v>2</v>
      </c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80"/>
      <c r="P1" s="181" t="s">
        <v>3</v>
      </c>
      <c r="Q1" s="182"/>
      <c r="R1" s="182"/>
      <c r="S1" s="182"/>
      <c r="T1" s="182"/>
      <c r="U1" s="182"/>
      <c r="V1" s="182"/>
      <c r="W1" s="182"/>
      <c r="X1" s="182"/>
      <c r="Y1" s="182"/>
      <c r="Z1" s="182"/>
    </row>
    <row r="2" spans="1:27" x14ac:dyDescent="0.35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 x14ac:dyDescent="0.35">
      <c r="A3" s="71" t="s">
        <v>34</v>
      </c>
      <c r="B3" s="72" t="s">
        <v>35</v>
      </c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4">
        <f>SUM('Ref 3511430'!$C3:$N3)</f>
        <v>0</v>
      </c>
      <c r="P3" s="9" t="s">
        <v>687</v>
      </c>
      <c r="Q3" s="8"/>
      <c r="R3" s="8"/>
      <c r="S3" s="8"/>
      <c r="T3" s="8"/>
      <c r="U3" s="8"/>
      <c r="V3" s="8"/>
      <c r="W3" s="8"/>
      <c r="X3" s="8"/>
      <c r="Y3" s="8"/>
      <c r="Z3" s="8"/>
      <c r="AA3" s="45">
        <f>SUM(P3:Z3)</f>
        <v>0</v>
      </c>
    </row>
    <row r="4" spans="1:27" x14ac:dyDescent="0.35">
      <c r="A4" s="71" t="s">
        <v>36</v>
      </c>
      <c r="B4" s="72" t="s">
        <v>37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3511430'!$C4:$N4)</f>
        <v>0</v>
      </c>
      <c r="P4" s="9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ref="AA4:AA67" si="0">SUM(P4:Z4)</f>
        <v>0</v>
      </c>
    </row>
    <row r="5" spans="1:27" x14ac:dyDescent="0.35">
      <c r="A5" s="71" t="s">
        <v>38</v>
      </c>
      <c r="B5" s="72" t="s">
        <v>39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3511430'!$C5:$N5)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 x14ac:dyDescent="0.35">
      <c r="A6" s="71" t="s">
        <v>40</v>
      </c>
      <c r="B6" s="72" t="s">
        <v>41</v>
      </c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4">
        <f>SUM('Ref 3511430'!$C6:$N6)</f>
        <v>0</v>
      </c>
      <c r="P6" s="9"/>
      <c r="Q6" s="8"/>
      <c r="R6" s="8"/>
      <c r="S6" s="8"/>
      <c r="T6" s="8"/>
      <c r="U6" s="8"/>
      <c r="V6" s="8"/>
      <c r="W6" s="8"/>
      <c r="X6" s="8"/>
      <c r="Y6" s="8"/>
      <c r="Z6" s="8"/>
      <c r="AA6" s="45">
        <f t="shared" si="0"/>
        <v>0</v>
      </c>
    </row>
    <row r="7" spans="1:27" x14ac:dyDescent="0.35">
      <c r="A7" s="71" t="s">
        <v>42</v>
      </c>
      <c r="B7" s="72" t="s">
        <v>43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3511430'!$C7:$N7)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 x14ac:dyDescent="0.35">
      <c r="A8" s="71" t="s">
        <v>42</v>
      </c>
      <c r="B8" s="72" t="s">
        <v>44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3511430'!$C8:$N8)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 x14ac:dyDescent="0.35">
      <c r="A9" s="71" t="s">
        <v>45</v>
      </c>
      <c r="B9" s="72" t="s">
        <v>46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4">
        <f>SUM('Ref 3511430'!$C9:$N9)</f>
        <v>0</v>
      </c>
      <c r="P9" s="9"/>
      <c r="Q9" s="8"/>
      <c r="R9" s="8"/>
      <c r="S9" s="8"/>
      <c r="T9" s="8"/>
      <c r="U9" s="8"/>
      <c r="V9" s="8"/>
      <c r="W9" s="8"/>
      <c r="X9" s="8"/>
      <c r="Y9" s="8"/>
      <c r="Z9" s="8"/>
      <c r="AA9" s="45">
        <f t="shared" si="0"/>
        <v>0</v>
      </c>
    </row>
    <row r="10" spans="1:27" x14ac:dyDescent="0.35">
      <c r="A10" s="71" t="s">
        <v>47</v>
      </c>
      <c r="B10" s="72" t="s">
        <v>48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4">
        <f>SUM('Ref 3511430'!$C10:$N10)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/>
      <c r="Z10" s="8"/>
      <c r="AA10" s="45">
        <f t="shared" si="0"/>
        <v>0</v>
      </c>
    </row>
    <row r="11" spans="1:27" x14ac:dyDescent="0.35">
      <c r="A11" s="71" t="s">
        <v>47</v>
      </c>
      <c r="B11" s="72" t="s">
        <v>49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3511430'!$C11:$N11)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 x14ac:dyDescent="0.35">
      <c r="A12" s="71" t="s">
        <v>50</v>
      </c>
      <c r="B12" s="72" t="s">
        <v>51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3511430'!$C12:$N12)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 x14ac:dyDescent="0.35">
      <c r="A13" s="71" t="s">
        <v>52</v>
      </c>
      <c r="B13" s="72" t="s">
        <v>53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4">
        <f>SUM('Ref 3511430'!$C13:$N13)</f>
        <v>0</v>
      </c>
      <c r="P13" s="9"/>
      <c r="Q13" s="8"/>
      <c r="R13" s="8"/>
      <c r="S13" s="8"/>
      <c r="T13" s="8"/>
      <c r="U13" s="8"/>
      <c r="V13" s="8"/>
      <c r="W13" s="8"/>
      <c r="X13" s="8"/>
      <c r="Y13" s="8"/>
      <c r="Z13" s="8"/>
      <c r="AA13" s="45">
        <f t="shared" si="0"/>
        <v>0</v>
      </c>
    </row>
    <row r="14" spans="1:27" x14ac:dyDescent="0.35">
      <c r="A14" s="71" t="s">
        <v>54</v>
      </c>
      <c r="B14" s="72" t="s">
        <v>55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3511430'!$C14:$N14)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 x14ac:dyDescent="0.35">
      <c r="A15" s="71" t="s">
        <v>56</v>
      </c>
      <c r="B15" s="72" t="s">
        <v>57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3511430'!$C15:$N15)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 x14ac:dyDescent="0.35">
      <c r="A16" s="71" t="s">
        <v>56</v>
      </c>
      <c r="B16" s="72" t="s">
        <v>58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3511430'!$C16:$N16)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 x14ac:dyDescent="0.35">
      <c r="A17" s="71" t="s">
        <v>59</v>
      </c>
      <c r="B17" s="72" t="s">
        <v>60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4">
        <f>SUM('Ref 3511430'!$C17:$N17)</f>
        <v>0</v>
      </c>
      <c r="P17" s="9"/>
      <c r="Q17" s="8"/>
      <c r="R17" s="8"/>
      <c r="S17" s="8"/>
      <c r="T17" s="8"/>
      <c r="U17" s="8"/>
      <c r="V17" s="8"/>
      <c r="W17" s="8"/>
      <c r="X17" s="8"/>
      <c r="Y17" s="8"/>
      <c r="Z17" s="8"/>
      <c r="AA17" s="45">
        <f t="shared" si="0"/>
        <v>0</v>
      </c>
    </row>
    <row r="18" spans="1:27" x14ac:dyDescent="0.35">
      <c r="A18" s="71" t="s">
        <v>59</v>
      </c>
      <c r="B18" s="72" t="s">
        <v>35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3511430'!$C18:$N18)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 x14ac:dyDescent="0.35">
      <c r="A19" s="71" t="s">
        <v>61</v>
      </c>
      <c r="B19" s="72" t="s">
        <v>62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3511430'!$C19:$N19)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 x14ac:dyDescent="0.35">
      <c r="A20" s="71" t="s">
        <v>63</v>
      </c>
      <c r="B20" s="72" t="s">
        <v>64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3511430'!$C20:$N20)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 x14ac:dyDescent="0.35">
      <c r="A21" s="71" t="s">
        <v>65</v>
      </c>
      <c r="B21" s="72" t="s">
        <v>66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3511430'!$C21:$N21)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 x14ac:dyDescent="0.35">
      <c r="A22" s="71" t="s">
        <v>67</v>
      </c>
      <c r="B22" s="72" t="s">
        <v>62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3511430'!$C22:$N22)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 x14ac:dyDescent="0.35">
      <c r="A23" s="71" t="s">
        <v>68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3511430'!$C23:$N23)</f>
        <v>0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 x14ac:dyDescent="0.35">
      <c r="A24" s="71" t="s">
        <v>69</v>
      </c>
      <c r="B24" s="72" t="s">
        <v>70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3511430'!$C24:$N24)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 x14ac:dyDescent="0.35">
      <c r="A25" s="71" t="s">
        <v>71</v>
      </c>
      <c r="B25" s="72" t="s">
        <v>62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3511430'!$C25:$N25)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 x14ac:dyDescent="0.35">
      <c r="A26" s="71" t="s">
        <v>72</v>
      </c>
      <c r="B26" s="72" t="s">
        <v>73</v>
      </c>
      <c r="C26" s="73"/>
      <c r="D26" s="73"/>
      <c r="E26" s="73"/>
      <c r="F26" s="73">
        <v>2</v>
      </c>
      <c r="G26" s="73"/>
      <c r="H26" s="73"/>
      <c r="I26" s="73"/>
      <c r="J26" s="73">
        <v>4</v>
      </c>
      <c r="K26" s="73"/>
      <c r="L26" s="73"/>
      <c r="M26" s="73"/>
      <c r="N26" s="73"/>
      <c r="O26" s="74">
        <f>SUM('Ref 3511430'!$C26:$N26)</f>
        <v>6</v>
      </c>
      <c r="P26" s="9"/>
      <c r="Q26" s="8"/>
      <c r="R26" s="8"/>
      <c r="S26" s="8">
        <v>2</v>
      </c>
      <c r="T26" s="8"/>
      <c r="U26" s="8"/>
      <c r="V26" s="8"/>
      <c r="W26" s="8">
        <v>4</v>
      </c>
      <c r="X26" s="8"/>
      <c r="Y26" s="8"/>
      <c r="Z26" s="8"/>
      <c r="AA26" s="45">
        <f t="shared" si="0"/>
        <v>6</v>
      </c>
    </row>
    <row r="27" spans="1:27" x14ac:dyDescent="0.35">
      <c r="A27" s="71" t="s">
        <v>72</v>
      </c>
      <c r="B27" s="72" t="s">
        <v>74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3511430'!$C27:$N27)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 x14ac:dyDescent="0.35">
      <c r="A28" s="71" t="s">
        <v>75</v>
      </c>
      <c r="B28" s="72" t="s">
        <v>76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3511430'!$C28:$N28)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 x14ac:dyDescent="0.35">
      <c r="A29" s="71" t="s">
        <v>77</v>
      </c>
      <c r="B29" s="72" t="s">
        <v>78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3511430'!$C29:$N29)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 x14ac:dyDescent="0.35">
      <c r="A30" s="71" t="s">
        <v>79</v>
      </c>
      <c r="B30" s="72" t="s">
        <v>80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3511430'!$C30:$N30)</f>
        <v>0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 x14ac:dyDescent="0.35">
      <c r="A31" s="71" t="s">
        <v>79</v>
      </c>
      <c r="B31" s="72" t="s">
        <v>81</v>
      </c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4">
        <f>SUM('Ref 3511430'!$C31:$N31)</f>
        <v>0</v>
      </c>
      <c r="P31" s="9"/>
      <c r="Q31" s="8"/>
      <c r="R31" s="8"/>
      <c r="S31" s="8"/>
      <c r="T31" s="8"/>
      <c r="U31" s="8"/>
      <c r="V31" s="8"/>
      <c r="W31" s="8"/>
      <c r="X31" s="8"/>
      <c r="Y31" s="8"/>
      <c r="Z31" s="8"/>
      <c r="AA31" s="45">
        <f t="shared" si="0"/>
        <v>0</v>
      </c>
    </row>
    <row r="32" spans="1:27" x14ac:dyDescent="0.35">
      <c r="A32" s="71" t="s">
        <v>79</v>
      </c>
      <c r="B32" s="72" t="s">
        <v>82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3511430'!$C32:$N32)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si="0"/>
        <v>0</v>
      </c>
    </row>
    <row r="33" spans="1:27" x14ac:dyDescent="0.35">
      <c r="A33" s="71" t="s">
        <v>79</v>
      </c>
      <c r="B33" s="72" t="s">
        <v>82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3511430'!$C33:$N33)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0"/>
        <v>0</v>
      </c>
    </row>
    <row r="34" spans="1:27" x14ac:dyDescent="0.35">
      <c r="A34" s="71" t="s">
        <v>83</v>
      </c>
      <c r="B34" s="72" t="s">
        <v>60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3511430'!$C34:$N34)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0"/>
        <v>0</v>
      </c>
    </row>
    <row r="35" spans="1:27" x14ac:dyDescent="0.35">
      <c r="A35" s="71" t="s">
        <v>84</v>
      </c>
      <c r="B35" s="72" t="s">
        <v>85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3511430'!$C35:$N35)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0"/>
        <v>0</v>
      </c>
    </row>
    <row r="36" spans="1:27" x14ac:dyDescent="0.35">
      <c r="A36" s="71" t="s">
        <v>84</v>
      </c>
      <c r="B36" s="72" t="s">
        <v>86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3511430'!$C36:$N36)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0"/>
        <v>0</v>
      </c>
    </row>
    <row r="37" spans="1:27" x14ac:dyDescent="0.35">
      <c r="A37" s="71" t="s">
        <v>84</v>
      </c>
      <c r="B37" s="72" t="s">
        <v>87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3511430'!$C37:$N37)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0"/>
        <v>0</v>
      </c>
    </row>
    <row r="38" spans="1:27" x14ac:dyDescent="0.35">
      <c r="A38" s="71" t="s">
        <v>88</v>
      </c>
      <c r="B38" s="72" t="s">
        <v>35</v>
      </c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4">
        <f>SUM('Ref 3511430'!$C38:$N38)</f>
        <v>0</v>
      </c>
      <c r="P38" s="9"/>
      <c r="Q38" s="8"/>
      <c r="R38" s="8"/>
      <c r="S38" s="8"/>
      <c r="T38" s="8"/>
      <c r="U38" s="8"/>
      <c r="V38" s="8"/>
      <c r="W38" s="8"/>
      <c r="X38" s="8"/>
      <c r="Y38" s="8"/>
      <c r="Z38" s="8"/>
      <c r="AA38" s="45">
        <f t="shared" si="0"/>
        <v>0</v>
      </c>
    </row>
    <row r="39" spans="1:27" x14ac:dyDescent="0.35">
      <c r="A39" s="71" t="s">
        <v>89</v>
      </c>
      <c r="B39" s="72" t="s">
        <v>90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3511430'!$C39:$N39)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si="0"/>
        <v>0</v>
      </c>
    </row>
    <row r="40" spans="1:27" x14ac:dyDescent="0.35">
      <c r="A40" s="71" t="s">
        <v>91</v>
      </c>
      <c r="B40" s="72" t="s">
        <v>60</v>
      </c>
      <c r="C40" s="73"/>
      <c r="D40" s="73"/>
      <c r="E40" s="73"/>
      <c r="F40" s="73"/>
      <c r="G40" s="73"/>
      <c r="H40" s="73"/>
      <c r="I40" s="73"/>
      <c r="J40" s="73">
        <v>15</v>
      </c>
      <c r="K40" s="73"/>
      <c r="L40" s="73"/>
      <c r="M40" s="73"/>
      <c r="N40" s="73"/>
      <c r="O40" s="74">
        <f>SUM('Ref 3511430'!$C40:$N40)</f>
        <v>15</v>
      </c>
      <c r="P40" s="9"/>
      <c r="Q40" s="8"/>
      <c r="R40" s="8"/>
      <c r="S40" s="8"/>
      <c r="T40" s="8"/>
      <c r="U40" s="8"/>
      <c r="V40" s="8"/>
      <c r="W40" s="8">
        <v>15</v>
      </c>
      <c r="X40" s="8"/>
      <c r="Y40" s="8"/>
      <c r="Z40" s="8"/>
      <c r="AA40" s="45">
        <f t="shared" si="0"/>
        <v>15</v>
      </c>
    </row>
    <row r="41" spans="1:27" x14ac:dyDescent="0.35">
      <c r="A41" s="71" t="s">
        <v>92</v>
      </c>
      <c r="B41" s="72" t="s">
        <v>93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3511430'!$C41:$N41)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0"/>
        <v>0</v>
      </c>
    </row>
    <row r="42" spans="1:27" x14ac:dyDescent="0.35">
      <c r="A42" s="71" t="s">
        <v>94</v>
      </c>
      <c r="B42" s="72" t="s">
        <v>95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4">
        <f>SUM('Ref 3511430'!$C42:$N42)</f>
        <v>0</v>
      </c>
      <c r="P42" s="9"/>
      <c r="Q42" s="8"/>
      <c r="R42" s="8"/>
      <c r="S42" s="8"/>
      <c r="T42" s="8"/>
      <c r="U42" s="8"/>
      <c r="V42" s="8"/>
      <c r="W42" s="8"/>
      <c r="X42" s="8"/>
      <c r="Y42" s="8"/>
      <c r="Z42" s="8"/>
      <c r="AA42" s="45">
        <f t="shared" si="0"/>
        <v>0</v>
      </c>
    </row>
    <row r="43" spans="1:27" x14ac:dyDescent="0.35">
      <c r="A43" s="71" t="s">
        <v>96</v>
      </c>
      <c r="B43" s="72" t="s">
        <v>97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3511430'!$C43:$N43)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0"/>
        <v>0</v>
      </c>
    </row>
    <row r="44" spans="1:27" x14ac:dyDescent="0.35">
      <c r="A44" s="71" t="s">
        <v>98</v>
      </c>
      <c r="B44" s="72" t="s">
        <v>99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3511430'!$C44:$N44)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0"/>
        <v>0</v>
      </c>
    </row>
    <row r="45" spans="1:27" x14ac:dyDescent="0.35">
      <c r="A45" s="71" t="s">
        <v>98</v>
      </c>
      <c r="B45" s="72" t="s">
        <v>100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3511430'!$C45:$N45)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0"/>
        <v>0</v>
      </c>
    </row>
    <row r="46" spans="1:27" x14ac:dyDescent="0.35">
      <c r="A46" s="71" t="s">
        <v>101</v>
      </c>
      <c r="B46" s="72" t="s">
        <v>62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3511430'!$C46:$N46)</f>
        <v>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0"/>
        <v>0</v>
      </c>
    </row>
    <row r="47" spans="1:27" x14ac:dyDescent="0.35">
      <c r="A47" s="71" t="s">
        <v>102</v>
      </c>
      <c r="B47" s="72" t="s">
        <v>103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3511430'!$C47:$N47)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0"/>
        <v>0</v>
      </c>
    </row>
    <row r="48" spans="1:27" x14ac:dyDescent="0.35">
      <c r="A48" s="71" t="s">
        <v>102</v>
      </c>
      <c r="B48" s="72" t="s">
        <v>104</v>
      </c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3511430'!$C48:$N48)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0"/>
        <v>0</v>
      </c>
    </row>
    <row r="49" spans="1:27" x14ac:dyDescent="0.35">
      <c r="A49" s="71" t="s">
        <v>105</v>
      </c>
      <c r="B49" s="72" t="s">
        <v>106</v>
      </c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4">
        <f>SUM('Ref 3511430'!$C49:$N49)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/>
      <c r="Z49" s="8"/>
      <c r="AA49" s="45">
        <f t="shared" si="0"/>
        <v>0</v>
      </c>
    </row>
    <row r="50" spans="1:27" x14ac:dyDescent="0.35">
      <c r="A50" s="71" t="s">
        <v>105</v>
      </c>
      <c r="B50" s="72" t="s">
        <v>106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3511430'!$C50:$N50)</f>
        <v>0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0"/>
        <v>0</v>
      </c>
    </row>
    <row r="51" spans="1:27" x14ac:dyDescent="0.35">
      <c r="A51" s="71" t="s">
        <v>107</v>
      </c>
      <c r="B51" s="72" t="s">
        <v>108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3511430'!$C51:$N51)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0"/>
        <v>0</v>
      </c>
    </row>
    <row r="52" spans="1:27" x14ac:dyDescent="0.35">
      <c r="A52" s="71" t="s">
        <v>109</v>
      </c>
      <c r="B52" s="72" t="s">
        <v>110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3511430'!$C52:$N52)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0"/>
        <v>0</v>
      </c>
    </row>
    <row r="53" spans="1:27" x14ac:dyDescent="0.35">
      <c r="A53" s="71" t="s">
        <v>111</v>
      </c>
      <c r="B53" s="72" t="s">
        <v>112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3511430'!$C53:$N53)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0"/>
        <v>0</v>
      </c>
    </row>
    <row r="54" spans="1:27" x14ac:dyDescent="0.35">
      <c r="A54" s="71" t="s">
        <v>113</v>
      </c>
      <c r="B54" s="72" t="s">
        <v>51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3511430'!$C54:$N54)</f>
        <v>0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0"/>
        <v>0</v>
      </c>
    </row>
    <row r="55" spans="1:27" x14ac:dyDescent="0.35">
      <c r="A55" s="71" t="s">
        <v>114</v>
      </c>
      <c r="B55" s="72" t="s">
        <v>115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3511430'!$C55:$N55)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0"/>
        <v>0</v>
      </c>
    </row>
    <row r="56" spans="1:27" x14ac:dyDescent="0.35">
      <c r="A56" s="71" t="s">
        <v>116</v>
      </c>
      <c r="B56" s="72" t="s">
        <v>117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3511430'!$C56:$N56)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0"/>
        <v>0</v>
      </c>
    </row>
    <row r="57" spans="1:27" x14ac:dyDescent="0.35">
      <c r="A57" s="71" t="s">
        <v>118</v>
      </c>
      <c r="B57" s="72" t="s">
        <v>35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3511430'!$C57:$N57)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0"/>
        <v>0</v>
      </c>
    </row>
    <row r="58" spans="1:27" x14ac:dyDescent="0.35">
      <c r="A58" s="71" t="s">
        <v>119</v>
      </c>
      <c r="B58" s="72" t="s">
        <v>120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3511430'!$C58:$N58)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0"/>
        <v>0</v>
      </c>
    </row>
    <row r="59" spans="1:27" x14ac:dyDescent="0.35">
      <c r="A59" s="71" t="s">
        <v>121</v>
      </c>
      <c r="B59" s="72" t="s">
        <v>122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3511430'!$C59:$N59)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0"/>
        <v>0</v>
      </c>
    </row>
    <row r="60" spans="1:27" x14ac:dyDescent="0.35">
      <c r="A60" s="71" t="s">
        <v>123</v>
      </c>
      <c r="B60" s="72" t="s">
        <v>124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3511430'!$C60:$N60)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0"/>
        <v>0</v>
      </c>
    </row>
    <row r="61" spans="1:27" x14ac:dyDescent="0.35">
      <c r="A61" s="71" t="s">
        <v>125</v>
      </c>
      <c r="B61" s="72" t="s">
        <v>126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3511430'!$C61:$N61)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0"/>
        <v>0</v>
      </c>
    </row>
    <row r="62" spans="1:27" x14ac:dyDescent="0.35">
      <c r="A62" s="71" t="s">
        <v>127</v>
      </c>
      <c r="B62" s="72" t="s">
        <v>128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3511430'!$C62:$N62)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0"/>
        <v>0</v>
      </c>
    </row>
    <row r="63" spans="1:27" x14ac:dyDescent="0.35">
      <c r="A63" s="71" t="s">
        <v>129</v>
      </c>
      <c r="B63" s="72" t="s">
        <v>130</v>
      </c>
      <c r="C63" s="73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4">
        <f>SUM('Ref 3511430'!$C63:$N63)</f>
        <v>0</v>
      </c>
      <c r="P63" s="9"/>
      <c r="Q63" s="8"/>
      <c r="R63" s="8"/>
      <c r="S63" s="8"/>
      <c r="T63" s="8"/>
      <c r="U63" s="8"/>
      <c r="V63" s="8"/>
      <c r="W63" s="8"/>
      <c r="X63" s="8"/>
      <c r="Y63" s="8"/>
      <c r="Z63" s="8"/>
      <c r="AA63" s="45">
        <f t="shared" si="0"/>
        <v>0</v>
      </c>
    </row>
    <row r="64" spans="1:27" x14ac:dyDescent="0.35">
      <c r="A64" s="71" t="s">
        <v>131</v>
      </c>
      <c r="B64" s="72" t="s">
        <v>132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3511430'!$C64:$N64)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0"/>
        <v>0</v>
      </c>
    </row>
    <row r="65" spans="1:27" x14ac:dyDescent="0.35">
      <c r="A65" s="71" t="s">
        <v>133</v>
      </c>
      <c r="B65" s="72" t="s">
        <v>60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3511430'!$C65:$N65)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0"/>
        <v>0</v>
      </c>
    </row>
    <row r="66" spans="1:27" x14ac:dyDescent="0.35">
      <c r="A66" s="71" t="s">
        <v>134</v>
      </c>
      <c r="B66" s="72" t="s">
        <v>60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3511430'!$C66:$N66)</f>
        <v>0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0"/>
        <v>0</v>
      </c>
    </row>
    <row r="67" spans="1:27" x14ac:dyDescent="0.35">
      <c r="A67" s="71" t="s">
        <v>135</v>
      </c>
      <c r="B67" s="72" t="s">
        <v>136</v>
      </c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4">
        <f>SUM('Ref 3511430'!$C67:$N67)</f>
        <v>0</v>
      </c>
      <c r="P67" s="9"/>
      <c r="Q67" s="8"/>
      <c r="R67" s="8"/>
      <c r="S67" s="8"/>
      <c r="T67" s="8"/>
      <c r="U67" s="8"/>
      <c r="V67" s="8"/>
      <c r="W67" s="8"/>
      <c r="X67" s="8"/>
      <c r="Y67" s="8"/>
      <c r="Z67" s="8"/>
      <c r="AA67" s="45">
        <f t="shared" si="0"/>
        <v>0</v>
      </c>
    </row>
    <row r="68" spans="1:27" x14ac:dyDescent="0.35">
      <c r="A68" s="71" t="s">
        <v>137</v>
      </c>
      <c r="B68" s="72" t="s">
        <v>138</v>
      </c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4">
        <f>SUM('Ref 3511430'!$C68:$N68)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/>
      <c r="Z68" s="8"/>
      <c r="AA68" s="45">
        <f t="shared" ref="AA68:AA132" si="1">SUM(P68:Z68)</f>
        <v>0</v>
      </c>
    </row>
    <row r="69" spans="1:27" x14ac:dyDescent="0.35">
      <c r="A69" s="71" t="s">
        <v>139</v>
      </c>
      <c r="B69" s="72" t="s">
        <v>140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3511430'!$C69:$N69)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1"/>
        <v>0</v>
      </c>
    </row>
    <row r="70" spans="1:27" x14ac:dyDescent="0.35">
      <c r="A70" s="71" t="s">
        <v>141</v>
      </c>
      <c r="B70" s="72" t="s">
        <v>142</v>
      </c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4">
        <f>SUM('Ref 3511430'!$C70:$N70)</f>
        <v>0</v>
      </c>
      <c r="P70" s="9"/>
      <c r="Q70" s="8"/>
      <c r="R70" s="8"/>
      <c r="S70" s="8"/>
      <c r="T70" s="8"/>
      <c r="U70" s="8"/>
      <c r="V70" s="8"/>
      <c r="W70" s="8"/>
      <c r="X70" s="8"/>
      <c r="Y70" s="8"/>
      <c r="Z70" s="8"/>
      <c r="AA70" s="45">
        <f t="shared" si="1"/>
        <v>0</v>
      </c>
    </row>
    <row r="71" spans="1:27" x14ac:dyDescent="0.35">
      <c r="A71" s="71" t="s">
        <v>143</v>
      </c>
      <c r="B71" s="72" t="s">
        <v>144</v>
      </c>
      <c r="C71" s="73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4">
        <f>SUM('Ref 3511430'!$C71:$N71)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/>
      <c r="Z71" s="8"/>
      <c r="AA71" s="45">
        <f t="shared" si="1"/>
        <v>0</v>
      </c>
    </row>
    <row r="72" spans="1:27" x14ac:dyDescent="0.35">
      <c r="A72" s="71" t="s">
        <v>145</v>
      </c>
      <c r="B72" s="72" t="s">
        <v>146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3511430'!$C72:$N72)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1"/>
        <v>0</v>
      </c>
    </row>
    <row r="73" spans="1:27" x14ac:dyDescent="0.35">
      <c r="A73" s="71" t="s">
        <v>147</v>
      </c>
      <c r="B73" s="72" t="s">
        <v>60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3511430'!$C73:$N73)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1"/>
        <v>0</v>
      </c>
    </row>
    <row r="74" spans="1:27" x14ac:dyDescent="0.35">
      <c r="A74" s="71" t="s">
        <v>148</v>
      </c>
      <c r="B74" s="72" t="s">
        <v>149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3511430'!$C74:$N74)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1"/>
        <v>0</v>
      </c>
    </row>
    <row r="75" spans="1:27" x14ac:dyDescent="0.35">
      <c r="A75" s="71" t="s">
        <v>150</v>
      </c>
      <c r="B75" s="72" t="s">
        <v>151</v>
      </c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4">
        <f>SUM('Ref 3511430'!$C75:$N75)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1"/>
        <v>0</v>
      </c>
    </row>
    <row r="76" spans="1:27" x14ac:dyDescent="0.35">
      <c r="A76" s="71" t="s">
        <v>152</v>
      </c>
      <c r="B76" s="72" t="s">
        <v>153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3511430'!$C76:$N76)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1"/>
        <v>0</v>
      </c>
    </row>
    <row r="77" spans="1:27" x14ac:dyDescent="0.35">
      <c r="A77" s="71" t="s">
        <v>154</v>
      </c>
      <c r="B77" s="72" t="s">
        <v>155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3511430'!$C77:$N77)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1"/>
        <v>0</v>
      </c>
    </row>
    <row r="78" spans="1:27" x14ac:dyDescent="0.35">
      <c r="A78" s="71" t="s">
        <v>156</v>
      </c>
      <c r="B78" s="72" t="s">
        <v>100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3511430'!$C78:$N78)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1"/>
        <v>0</v>
      </c>
    </row>
    <row r="79" spans="1:27" x14ac:dyDescent="0.35">
      <c r="A79" s="71" t="s">
        <v>157</v>
      </c>
      <c r="B79" s="72" t="s">
        <v>158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3511430'!$C79:$N79)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1"/>
        <v>0</v>
      </c>
    </row>
    <row r="80" spans="1:27" x14ac:dyDescent="0.35">
      <c r="A80" s="71" t="s">
        <v>159</v>
      </c>
      <c r="B80" s="72" t="s">
        <v>160</v>
      </c>
      <c r="C80" s="73"/>
      <c r="D80" s="73"/>
      <c r="E80" s="73"/>
      <c r="F80" s="73"/>
      <c r="G80" s="73"/>
      <c r="H80" s="73"/>
      <c r="I80" s="73"/>
      <c r="J80" s="73">
        <v>5</v>
      </c>
      <c r="K80" s="73"/>
      <c r="L80" s="73">
        <v>6</v>
      </c>
      <c r="M80" s="73"/>
      <c r="N80" s="73"/>
      <c r="O80" s="74">
        <f>SUM('Ref 3511430'!$C80:$N80)</f>
        <v>11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1"/>
        <v>0</v>
      </c>
    </row>
    <row r="81" spans="1:27" x14ac:dyDescent="0.35">
      <c r="A81" s="71" t="s">
        <v>159</v>
      </c>
      <c r="B81" s="72" t="s">
        <v>161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3511430'!$C81:$N81)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1"/>
        <v>0</v>
      </c>
    </row>
    <row r="82" spans="1:27" s="26" customFormat="1" x14ac:dyDescent="0.35">
      <c r="A82" s="71" t="s">
        <v>162</v>
      </c>
      <c r="B82" s="72" t="s">
        <v>60</v>
      </c>
      <c r="C82" s="73"/>
      <c r="D82" s="73"/>
      <c r="E82" s="73"/>
      <c r="F82" s="73"/>
      <c r="G82" s="73"/>
      <c r="H82" s="73"/>
      <c r="I82" s="73"/>
      <c r="J82" s="73"/>
      <c r="K82" s="73"/>
      <c r="L82" s="73">
        <v>5</v>
      </c>
      <c r="M82" s="73"/>
      <c r="N82" s="73"/>
      <c r="O82" s="74">
        <f>SUM('Ref 3511430'!$C82:$N82)</f>
        <v>5</v>
      </c>
      <c r="P82" s="9"/>
      <c r="Q82" s="29"/>
      <c r="R82" s="29"/>
      <c r="S82" s="29"/>
      <c r="T82" s="29"/>
      <c r="U82" s="29"/>
      <c r="V82" s="29"/>
      <c r="W82" s="29"/>
      <c r="X82" s="29"/>
      <c r="Y82" s="29">
        <v>5</v>
      </c>
      <c r="Z82" s="29"/>
      <c r="AA82" s="45">
        <f t="shared" si="1"/>
        <v>5</v>
      </c>
    </row>
    <row r="83" spans="1:27" x14ac:dyDescent="0.35">
      <c r="A83" s="71" t="s">
        <v>162</v>
      </c>
      <c r="B83" s="72" t="s">
        <v>163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3511430'!$C83:$N83)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1"/>
        <v>0</v>
      </c>
    </row>
    <row r="84" spans="1:27" x14ac:dyDescent="0.35">
      <c r="A84" s="71" t="s">
        <v>164</v>
      </c>
      <c r="B84" s="72" t="s">
        <v>35</v>
      </c>
      <c r="C84" s="73"/>
      <c r="D84" s="73"/>
      <c r="E84" s="73"/>
      <c r="F84" s="73"/>
      <c r="G84" s="73"/>
      <c r="H84" s="73"/>
      <c r="I84" s="73">
        <v>15</v>
      </c>
      <c r="J84" s="73"/>
      <c r="K84" s="73"/>
      <c r="L84" s="73">
        <v>10</v>
      </c>
      <c r="M84" s="73"/>
      <c r="N84" s="73"/>
      <c r="O84" s="74">
        <f>SUM('Ref 3511430'!$C84:$N84)</f>
        <v>25</v>
      </c>
      <c r="P84" s="9"/>
      <c r="Q84" s="8"/>
      <c r="R84" s="8"/>
      <c r="S84" s="8"/>
      <c r="T84" s="8"/>
      <c r="U84" s="8"/>
      <c r="V84" s="8"/>
      <c r="W84" s="8"/>
      <c r="X84" s="8">
        <v>15</v>
      </c>
      <c r="Y84" s="8">
        <v>10</v>
      </c>
      <c r="Z84" s="8"/>
      <c r="AA84" s="45">
        <f t="shared" si="1"/>
        <v>25</v>
      </c>
    </row>
    <row r="85" spans="1:27" x14ac:dyDescent="0.35">
      <c r="A85" s="71" t="s">
        <v>165</v>
      </c>
      <c r="B85" s="72" t="s">
        <v>166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3511430'!$C85:$N85)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1"/>
        <v>0</v>
      </c>
    </row>
    <row r="86" spans="1:27" x14ac:dyDescent="0.35">
      <c r="A86" s="71" t="s">
        <v>167</v>
      </c>
      <c r="B86" s="72" t="s">
        <v>168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3511430'!$C86:$N86)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1"/>
        <v>0</v>
      </c>
    </row>
    <row r="87" spans="1:27" x14ac:dyDescent="0.35">
      <c r="A87" s="71" t="s">
        <v>169</v>
      </c>
      <c r="B87" s="72" t="s">
        <v>170</v>
      </c>
      <c r="C87" s="73"/>
      <c r="D87" s="73"/>
      <c r="E87" s="73"/>
      <c r="F87" s="73"/>
      <c r="G87" s="73"/>
      <c r="H87" s="73"/>
      <c r="I87" s="73"/>
      <c r="J87" s="73">
        <v>90</v>
      </c>
      <c r="K87" s="73"/>
      <c r="L87" s="73"/>
      <c r="M87" s="73"/>
      <c r="N87" s="73"/>
      <c r="O87" s="74">
        <f>SUM('Ref 3511430'!$C87:$N87)</f>
        <v>90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1"/>
        <v>0</v>
      </c>
    </row>
    <row r="88" spans="1:27" x14ac:dyDescent="0.35">
      <c r="A88" s="71" t="s">
        <v>171</v>
      </c>
      <c r="B88" s="72" t="s">
        <v>62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3511430'!$C88:$N88)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1"/>
        <v>0</v>
      </c>
    </row>
    <row r="89" spans="1:27" x14ac:dyDescent="0.35">
      <c r="A89" s="71" t="s">
        <v>172</v>
      </c>
      <c r="B89" s="72" t="s">
        <v>173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3511430'!$C89:$N89)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1"/>
        <v>0</v>
      </c>
    </row>
    <row r="90" spans="1:27" x14ac:dyDescent="0.35">
      <c r="A90" s="71" t="s">
        <v>174</v>
      </c>
      <c r="B90" s="72" t="s">
        <v>175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3511430'!$C90:$N90)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1"/>
        <v>0</v>
      </c>
    </row>
    <row r="91" spans="1:27" x14ac:dyDescent="0.35">
      <c r="A91" s="71" t="s">
        <v>176</v>
      </c>
      <c r="B91" s="72" t="s">
        <v>177</v>
      </c>
      <c r="C91" s="73"/>
      <c r="D91" s="73"/>
      <c r="E91" s="73"/>
      <c r="F91" s="73"/>
      <c r="G91" s="73"/>
      <c r="H91" s="73">
        <v>5</v>
      </c>
      <c r="I91" s="73"/>
      <c r="J91" s="73"/>
      <c r="K91" s="73"/>
      <c r="L91" s="73"/>
      <c r="M91" s="73"/>
      <c r="N91" s="73"/>
      <c r="O91" s="74">
        <f>SUM('Ref 3511430'!$C91:$N91)</f>
        <v>5</v>
      </c>
      <c r="P91" s="9"/>
      <c r="Q91" s="8"/>
      <c r="R91" s="8"/>
      <c r="S91" s="8"/>
      <c r="T91" s="8"/>
      <c r="U91" s="8">
        <v>5</v>
      </c>
      <c r="V91" s="8"/>
      <c r="W91" s="8"/>
      <c r="X91" s="8"/>
      <c r="Y91" s="8"/>
      <c r="Z91" s="8"/>
      <c r="AA91" s="45">
        <f t="shared" si="1"/>
        <v>5</v>
      </c>
    </row>
    <row r="92" spans="1:27" x14ac:dyDescent="0.35">
      <c r="A92" s="71" t="s">
        <v>178</v>
      </c>
      <c r="B92" s="72" t="s">
        <v>51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3511430'!$C92:$N92)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1"/>
        <v>0</v>
      </c>
    </row>
    <row r="93" spans="1:27" x14ac:dyDescent="0.35">
      <c r="A93" s="71" t="s">
        <v>179</v>
      </c>
      <c r="B93" s="72" t="s">
        <v>60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3511430'!$C93:$N93)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1"/>
        <v>0</v>
      </c>
    </row>
    <row r="94" spans="1:27" x14ac:dyDescent="0.35">
      <c r="A94" s="71" t="s">
        <v>180</v>
      </c>
      <c r="B94" s="72" t="s">
        <v>181</v>
      </c>
      <c r="C94" s="73"/>
      <c r="D94" s="73"/>
      <c r="E94" s="73"/>
      <c r="F94" s="73"/>
      <c r="G94" s="73"/>
      <c r="H94" s="73"/>
      <c r="I94" s="73"/>
      <c r="J94" s="73"/>
      <c r="K94" s="73"/>
      <c r="L94" s="73">
        <v>12</v>
      </c>
      <c r="M94" s="73"/>
      <c r="N94" s="73"/>
      <c r="O94" s="74">
        <f>SUM('Ref 3511430'!$C94:$N94)</f>
        <v>12</v>
      </c>
      <c r="P94" s="9"/>
      <c r="Q94" s="8"/>
      <c r="R94" s="8"/>
      <c r="S94" s="8"/>
      <c r="T94" s="8"/>
      <c r="U94" s="8"/>
      <c r="V94" s="8"/>
      <c r="W94" s="8"/>
      <c r="X94" s="8"/>
      <c r="Y94" s="8">
        <v>12</v>
      </c>
      <c r="Z94" s="8"/>
      <c r="AA94" s="45">
        <f t="shared" si="1"/>
        <v>12</v>
      </c>
    </row>
    <row r="95" spans="1:27" x14ac:dyDescent="0.35">
      <c r="A95" s="71" t="s">
        <v>182</v>
      </c>
      <c r="B95" s="72" t="s">
        <v>183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3511430'!$C95:$N95)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1"/>
        <v>0</v>
      </c>
    </row>
    <row r="96" spans="1:27" x14ac:dyDescent="0.35">
      <c r="A96" s="71" t="s">
        <v>184</v>
      </c>
      <c r="B96" s="72" t="s">
        <v>35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3511430'!$C96:$N96)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1"/>
        <v>0</v>
      </c>
    </row>
    <row r="97" spans="1:27" x14ac:dyDescent="0.35">
      <c r="A97" s="71" t="s">
        <v>185</v>
      </c>
      <c r="B97" s="72" t="s">
        <v>35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3511430'!$C97:$N97)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1"/>
        <v>0</v>
      </c>
    </row>
    <row r="98" spans="1:27" x14ac:dyDescent="0.35">
      <c r="A98" s="71" t="s">
        <v>186</v>
      </c>
      <c r="B98" s="72" t="s">
        <v>60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3511430'!$C98:$N98)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1"/>
        <v>0</v>
      </c>
    </row>
    <row r="99" spans="1:27" x14ac:dyDescent="0.35">
      <c r="A99" s="71" t="s">
        <v>187</v>
      </c>
      <c r="B99" s="72" t="s">
        <v>60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3511430'!$C99:$N99)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1"/>
        <v>0</v>
      </c>
    </row>
    <row r="100" spans="1:27" x14ac:dyDescent="0.35">
      <c r="A100" s="71" t="s">
        <v>188</v>
      </c>
      <c r="B100" s="72" t="s">
        <v>189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3511430'!$C100:$N100)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1"/>
        <v>0</v>
      </c>
    </row>
    <row r="101" spans="1:27" x14ac:dyDescent="0.35">
      <c r="A101" s="71" t="s">
        <v>190</v>
      </c>
      <c r="B101" s="72" t="s">
        <v>60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3511430'!$C101:$N101)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1"/>
        <v>0</v>
      </c>
    </row>
    <row r="102" spans="1:27" x14ac:dyDescent="0.35">
      <c r="A102" s="71" t="s">
        <v>191</v>
      </c>
      <c r="B102" s="72" t="s">
        <v>192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3511430'!$C102:$N102)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1"/>
        <v>0</v>
      </c>
    </row>
    <row r="103" spans="1:27" x14ac:dyDescent="0.35">
      <c r="A103" s="71" t="s">
        <v>193</v>
      </c>
      <c r="B103" s="72" t="s">
        <v>130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3511430'!$C103:$N103)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1"/>
        <v>0</v>
      </c>
    </row>
    <row r="104" spans="1:27" x14ac:dyDescent="0.35">
      <c r="A104" s="71" t="s">
        <v>194</v>
      </c>
      <c r="B104" s="72" t="s">
        <v>60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3511430'!$C104:$N104)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1"/>
        <v>0</v>
      </c>
    </row>
    <row r="105" spans="1:27" x14ac:dyDescent="0.35">
      <c r="A105" s="71" t="s">
        <v>195</v>
      </c>
      <c r="B105" s="72" t="s">
        <v>196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3511430'!$C105:$N105)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1"/>
        <v>0</v>
      </c>
    </row>
    <row r="106" spans="1:27" x14ac:dyDescent="0.35">
      <c r="A106" s="71" t="s">
        <v>197</v>
      </c>
      <c r="B106" s="72" t="s">
        <v>60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3511430'!$C106:$N106)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1"/>
        <v>0</v>
      </c>
    </row>
    <row r="107" spans="1:27" x14ac:dyDescent="0.35">
      <c r="A107" s="71" t="s">
        <v>198</v>
      </c>
      <c r="B107" s="72" t="s">
        <v>199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3511430'!$C107:$N107)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1"/>
        <v>0</v>
      </c>
    </row>
    <row r="108" spans="1:27" x14ac:dyDescent="0.35">
      <c r="A108" s="71" t="s">
        <v>200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3511430'!$C108:$N108)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1"/>
        <v>0</v>
      </c>
    </row>
    <row r="109" spans="1:27" x14ac:dyDescent="0.35">
      <c r="A109" s="71" t="s">
        <v>201</v>
      </c>
      <c r="B109" s="72" t="s">
        <v>202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3511430'!$C109:$N109)</f>
        <v>0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1"/>
        <v>0</v>
      </c>
    </row>
    <row r="110" spans="1:27" x14ac:dyDescent="0.35">
      <c r="A110" s="71" t="s">
        <v>203</v>
      </c>
      <c r="B110" s="72" t="s">
        <v>35</v>
      </c>
      <c r="C110" s="73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4">
        <f>SUM('Ref 3511430'!$C110:$N110)</f>
        <v>0</v>
      </c>
      <c r="P110" s="9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45">
        <f t="shared" si="1"/>
        <v>0</v>
      </c>
    </row>
    <row r="111" spans="1:27" x14ac:dyDescent="0.35">
      <c r="A111" s="71" t="s">
        <v>204</v>
      </c>
      <c r="B111" s="72" t="s">
        <v>205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3511430'!$C111:$N111)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si="1"/>
        <v>0</v>
      </c>
    </row>
    <row r="112" spans="1:27" x14ac:dyDescent="0.35">
      <c r="A112" s="71" t="s">
        <v>206</v>
      </c>
      <c r="B112" s="72" t="s">
        <v>207</v>
      </c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4">
        <f>SUM('Ref 3511430'!$C112:$N112)</f>
        <v>0</v>
      </c>
      <c r="P112" s="9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45">
        <f t="shared" si="1"/>
        <v>0</v>
      </c>
    </row>
    <row r="113" spans="1:27" x14ac:dyDescent="0.35">
      <c r="A113" s="71" t="s">
        <v>208</v>
      </c>
      <c r="B113" s="72" t="s">
        <v>62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3511430'!$C113:$N113)</f>
        <v>0</v>
      </c>
      <c r="P113" s="9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1"/>
        <v>0</v>
      </c>
    </row>
    <row r="114" spans="1:27" x14ac:dyDescent="0.35">
      <c r="A114" s="71" t="s">
        <v>209</v>
      </c>
      <c r="B114" s="72" t="s">
        <v>62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3511430'!$C114:$N114)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1"/>
        <v>0</v>
      </c>
    </row>
    <row r="115" spans="1:27" x14ac:dyDescent="0.35">
      <c r="A115" s="71" t="s">
        <v>210</v>
      </c>
      <c r="B115" s="72" t="s">
        <v>211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3511430'!$C115:$N115)</f>
        <v>0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1"/>
        <v>0</v>
      </c>
    </row>
    <row r="116" spans="1:27" x14ac:dyDescent="0.35">
      <c r="A116" s="71" t="s">
        <v>212</v>
      </c>
      <c r="B116" s="72" t="s">
        <v>213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3511430'!$C116:$N116)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1"/>
        <v>0</v>
      </c>
    </row>
    <row r="117" spans="1:27" x14ac:dyDescent="0.35">
      <c r="A117" s="71" t="s">
        <v>214</v>
      </c>
      <c r="B117" s="72" t="s">
        <v>93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3511430'!$C117:$N117)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1"/>
        <v>0</v>
      </c>
    </row>
    <row r="118" spans="1:27" x14ac:dyDescent="0.35">
      <c r="A118" s="71" t="s">
        <v>215</v>
      </c>
      <c r="B118" s="72" t="s">
        <v>216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>
        <v>7</v>
      </c>
      <c r="N118" s="73"/>
      <c r="O118" s="74">
        <f>SUM('Ref 3511430'!$C118:$N118)</f>
        <v>7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1"/>
        <v>0</v>
      </c>
    </row>
    <row r="119" spans="1:27" x14ac:dyDescent="0.35">
      <c r="A119" s="71" t="s">
        <v>217</v>
      </c>
      <c r="B119" s="72" t="s">
        <v>218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3511430'!$C119:$N119)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1"/>
        <v>0</v>
      </c>
    </row>
    <row r="120" spans="1:27" x14ac:dyDescent="0.35">
      <c r="A120" s="71" t="s">
        <v>219</v>
      </c>
      <c r="B120" s="72" t="s">
        <v>62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3511430'!$C120:$N120)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1"/>
        <v>0</v>
      </c>
    </row>
    <row r="121" spans="1:27" x14ac:dyDescent="0.35">
      <c r="A121" s="71" t="s">
        <v>220</v>
      </c>
      <c r="B121" s="72" t="s">
        <v>221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3511430'!$C121:$N121)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1"/>
        <v>0</v>
      </c>
    </row>
    <row r="122" spans="1:27" x14ac:dyDescent="0.35">
      <c r="A122" s="71" t="s">
        <v>222</v>
      </c>
      <c r="B122" s="72" t="s">
        <v>223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3511430'!$C122:$N122)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1"/>
        <v>0</v>
      </c>
    </row>
    <row r="123" spans="1:27" x14ac:dyDescent="0.35">
      <c r="A123" s="71" t="s">
        <v>224</v>
      </c>
      <c r="B123" s="72" t="s">
        <v>62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3511430'!$C123:$N123)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1"/>
        <v>0</v>
      </c>
    </row>
    <row r="124" spans="1:27" x14ac:dyDescent="0.35">
      <c r="A124" s="71" t="s">
        <v>225</v>
      </c>
      <c r="B124" s="72" t="s">
        <v>226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3511430'!$C124:$N124)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1"/>
        <v>0</v>
      </c>
    </row>
    <row r="125" spans="1:27" x14ac:dyDescent="0.35">
      <c r="A125" s="71" t="s">
        <v>225</v>
      </c>
      <c r="B125" s="72" t="s">
        <v>227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>
        <v>5</v>
      </c>
      <c r="N125" s="73"/>
      <c r="O125" s="74">
        <f>SUM('Ref 3511430'!$C125:$N125)</f>
        <v>5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1"/>
        <v>0</v>
      </c>
    </row>
    <row r="126" spans="1:27" x14ac:dyDescent="0.35">
      <c r="A126" s="71" t="s">
        <v>228</v>
      </c>
      <c r="B126" s="72" t="s">
        <v>62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3511430'!$C126:$N126)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1"/>
        <v>0</v>
      </c>
    </row>
    <row r="127" spans="1:27" x14ac:dyDescent="0.35">
      <c r="A127" s="71" t="s">
        <v>229</v>
      </c>
      <c r="B127" s="72" t="s">
        <v>230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3511430'!$C127:$N127)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1"/>
        <v>0</v>
      </c>
    </row>
    <row r="128" spans="1:27" x14ac:dyDescent="0.35">
      <c r="A128" s="71" t="s">
        <v>231</v>
      </c>
      <c r="B128" s="72" t="s">
        <v>232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3511430'!$C128:$N128)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1"/>
        <v>0</v>
      </c>
    </row>
    <row r="129" spans="1:27" x14ac:dyDescent="0.35">
      <c r="A129" s="71" t="s">
        <v>233</v>
      </c>
      <c r="B129" s="72" t="s">
        <v>234</v>
      </c>
      <c r="C129" s="73"/>
      <c r="D129" s="73"/>
      <c r="E129" s="73"/>
      <c r="F129" s="73"/>
      <c r="G129" s="73"/>
      <c r="H129" s="73"/>
      <c r="I129" s="73"/>
      <c r="J129" s="73"/>
      <c r="K129" s="73">
        <v>5</v>
      </c>
      <c r="L129" s="73"/>
      <c r="M129" s="73"/>
      <c r="N129" s="73"/>
      <c r="O129" s="74">
        <f>SUM('Ref 3511430'!$C129:$N129)</f>
        <v>5</v>
      </c>
      <c r="P129" s="9"/>
      <c r="Q129" s="8"/>
      <c r="R129" s="8"/>
      <c r="S129" s="8"/>
      <c r="T129" s="8"/>
      <c r="U129" s="8"/>
      <c r="V129" s="8"/>
      <c r="W129" s="8"/>
      <c r="X129" s="8">
        <v>5</v>
      </c>
      <c r="Y129" s="8"/>
      <c r="Z129" s="8"/>
      <c r="AA129" s="45">
        <f t="shared" si="1"/>
        <v>5</v>
      </c>
    </row>
    <row r="130" spans="1:27" x14ac:dyDescent="0.35">
      <c r="A130" s="71" t="s">
        <v>235</v>
      </c>
      <c r="B130" s="72" t="s">
        <v>236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3511430'!$C130:$N130)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1"/>
        <v>0</v>
      </c>
    </row>
    <row r="131" spans="1:27" x14ac:dyDescent="0.35">
      <c r="A131" s="71" t="s">
        <v>237</v>
      </c>
      <c r="B131" s="72" t="s">
        <v>238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3511430'!$C131:$N131)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1"/>
        <v>0</v>
      </c>
    </row>
    <row r="132" spans="1:27" x14ac:dyDescent="0.35">
      <c r="A132" s="71" t="s">
        <v>239</v>
      </c>
      <c r="B132" s="72" t="s">
        <v>240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3511430'!$C132:$N132)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1"/>
        <v>0</v>
      </c>
    </row>
    <row r="133" spans="1:27" x14ac:dyDescent="0.35">
      <c r="A133" s="71" t="s">
        <v>241</v>
      </c>
      <c r="B133" s="72" t="s">
        <v>242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3511430'!$C133:$N133)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ref="AA133:AA196" si="2">SUM(P133:Z133)</f>
        <v>0</v>
      </c>
    </row>
    <row r="134" spans="1:27" x14ac:dyDescent="0.35">
      <c r="A134" s="71" t="s">
        <v>241</v>
      </c>
      <c r="B134" s="72" t="s">
        <v>243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3511430'!$C134:$N134)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2"/>
        <v>0</v>
      </c>
    </row>
    <row r="135" spans="1:27" x14ac:dyDescent="0.35">
      <c r="A135" s="71" t="s">
        <v>244</v>
      </c>
      <c r="B135" s="72" t="s">
        <v>242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3511430'!$C135:$N135)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2"/>
        <v>0</v>
      </c>
    </row>
    <row r="136" spans="1:27" x14ac:dyDescent="0.35">
      <c r="A136" s="71" t="s">
        <v>245</v>
      </c>
      <c r="B136" s="72" t="s">
        <v>246</v>
      </c>
      <c r="C136" s="73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3511430'!$C136:$N136)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2"/>
        <v>0</v>
      </c>
    </row>
    <row r="137" spans="1:27" x14ac:dyDescent="0.35">
      <c r="A137" s="71" t="s">
        <v>247</v>
      </c>
      <c r="B137" s="72" t="s">
        <v>248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3511430'!$C137:$N137)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2"/>
        <v>0</v>
      </c>
    </row>
    <row r="138" spans="1:27" x14ac:dyDescent="0.35">
      <c r="A138" s="71" t="s">
        <v>249</v>
      </c>
      <c r="B138" s="72" t="s">
        <v>250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3511430'!$C138:$N138)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2"/>
        <v>0</v>
      </c>
    </row>
    <row r="139" spans="1:27" x14ac:dyDescent="0.35">
      <c r="A139" s="71" t="s">
        <v>251</v>
      </c>
      <c r="B139" s="72" t="s">
        <v>60</v>
      </c>
      <c r="C139" s="73"/>
      <c r="D139" s="73"/>
      <c r="E139" s="73"/>
      <c r="F139" s="73"/>
      <c r="G139" s="73"/>
      <c r="H139" s="73">
        <v>10</v>
      </c>
      <c r="I139" s="73"/>
      <c r="J139" s="73"/>
      <c r="K139" s="73"/>
      <c r="L139" s="73"/>
      <c r="M139" s="73"/>
      <c r="N139" s="73"/>
      <c r="O139" s="74">
        <f>SUM('Ref 3511430'!$C139:$N139)</f>
        <v>10</v>
      </c>
      <c r="P139" s="9"/>
      <c r="Q139" s="8"/>
      <c r="R139" s="8"/>
      <c r="S139" s="8"/>
      <c r="T139" s="8"/>
      <c r="U139" s="8">
        <v>10</v>
      </c>
      <c r="V139" s="8"/>
      <c r="W139" s="8"/>
      <c r="X139" s="8"/>
      <c r="Y139" s="8"/>
      <c r="Z139" s="8"/>
      <c r="AA139" s="45">
        <f t="shared" si="2"/>
        <v>10</v>
      </c>
    </row>
    <row r="140" spans="1:27" x14ac:dyDescent="0.35">
      <c r="A140" s="71" t="s">
        <v>252</v>
      </c>
      <c r="B140" s="72" t="s">
        <v>130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3511430'!$C140:$N140)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2"/>
        <v>0</v>
      </c>
    </row>
    <row r="141" spans="1:27" x14ac:dyDescent="0.35">
      <c r="A141" s="71" t="s">
        <v>253</v>
      </c>
      <c r="B141" s="72" t="s">
        <v>254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3511430'!$C141:$N141)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2"/>
        <v>0</v>
      </c>
    </row>
    <row r="142" spans="1:27" x14ac:dyDescent="0.35">
      <c r="A142" s="71" t="s">
        <v>255</v>
      </c>
      <c r="B142" s="72" t="s">
        <v>60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3511430'!$C142:$N142)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2"/>
        <v>0</v>
      </c>
    </row>
    <row r="143" spans="1:27" x14ac:dyDescent="0.35">
      <c r="A143" s="71" t="s">
        <v>256</v>
      </c>
      <c r="B143" s="72" t="s">
        <v>257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3511430'!$C143:$N143)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si="2"/>
        <v>0</v>
      </c>
    </row>
    <row r="144" spans="1:27" x14ac:dyDescent="0.35">
      <c r="A144" s="71" t="s">
        <v>258</v>
      </c>
      <c r="B144" s="72" t="s">
        <v>259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3511430'!$C144:$N144)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2"/>
        <v>0</v>
      </c>
    </row>
    <row r="145" spans="1:27" x14ac:dyDescent="0.35">
      <c r="A145" s="71" t="s">
        <v>260</v>
      </c>
      <c r="B145" s="72" t="s">
        <v>261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3511430'!$C145:$N145)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2"/>
        <v>0</v>
      </c>
    </row>
    <row r="146" spans="1:27" x14ac:dyDescent="0.35">
      <c r="A146" s="71" t="s">
        <v>262</v>
      </c>
      <c r="B146" s="72" t="s">
        <v>263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4">
        <f>SUM('Ref 3511430'!$C146:$N146)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2"/>
        <v>0</v>
      </c>
    </row>
    <row r="147" spans="1:27" x14ac:dyDescent="0.35">
      <c r="A147" s="71" t="s">
        <v>264</v>
      </c>
      <c r="B147" s="72" t="s">
        <v>265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3511430'!$C147:$N147)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2"/>
        <v>0</v>
      </c>
    </row>
    <row r="148" spans="1:27" x14ac:dyDescent="0.35">
      <c r="A148" s="71" t="s">
        <v>266</v>
      </c>
      <c r="B148" s="72" t="s">
        <v>267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3511430'!$C148:$N148)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2"/>
        <v>0</v>
      </c>
    </row>
    <row r="149" spans="1:27" x14ac:dyDescent="0.35">
      <c r="A149" s="71" t="s">
        <v>268</v>
      </c>
      <c r="B149" s="72" t="s">
        <v>269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3511430'!$C149:$N149)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2"/>
        <v>0</v>
      </c>
    </row>
    <row r="150" spans="1:27" x14ac:dyDescent="0.35">
      <c r="A150" s="71" t="s">
        <v>270</v>
      </c>
      <c r="B150" s="72" t="s">
        <v>271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3511430'!$C150:$N150)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2"/>
        <v>0</v>
      </c>
    </row>
    <row r="151" spans="1:27" x14ac:dyDescent="0.35">
      <c r="A151" s="71" t="s">
        <v>272</v>
      </c>
      <c r="B151" s="72" t="s">
        <v>60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3511430'!$C151:$N151)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2"/>
        <v>0</v>
      </c>
    </row>
    <row r="152" spans="1:27" x14ac:dyDescent="0.35">
      <c r="A152" s="71" t="s">
        <v>273</v>
      </c>
      <c r="B152" s="72" t="s">
        <v>274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3511430'!$C152:$N152)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2"/>
        <v>0</v>
      </c>
    </row>
    <row r="153" spans="1:27" x14ac:dyDescent="0.35">
      <c r="A153" s="71" t="s">
        <v>273</v>
      </c>
      <c r="B153" s="72" t="s">
        <v>275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3511430'!$C153:$N153)</f>
        <v>0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2"/>
        <v>0</v>
      </c>
    </row>
    <row r="154" spans="1:27" x14ac:dyDescent="0.35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2"/>
        <v>0</v>
      </c>
    </row>
    <row r="155" spans="1:27" x14ac:dyDescent="0.35">
      <c r="A155" s="71" t="s">
        <v>277</v>
      </c>
      <c r="B155" s="72" t="s">
        <v>278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>
        <v>2</v>
      </c>
      <c r="M155" s="73"/>
      <c r="N155" s="73"/>
      <c r="O155" s="74">
        <f>SUM('Ref 3511430'!$C155:$N155)</f>
        <v>2</v>
      </c>
      <c r="P155" s="9"/>
      <c r="Q155" s="8"/>
      <c r="R155" s="8"/>
      <c r="S155" s="8"/>
      <c r="T155" s="8"/>
      <c r="U155" s="8"/>
      <c r="V155" s="8"/>
      <c r="W155" s="8"/>
      <c r="X155" s="8"/>
      <c r="Y155" s="8">
        <v>2</v>
      </c>
      <c r="Z155" s="8"/>
      <c r="AA155" s="45">
        <f t="shared" si="2"/>
        <v>2</v>
      </c>
    </row>
    <row r="156" spans="1:27" x14ac:dyDescent="0.35">
      <c r="A156" s="71" t="s">
        <v>279</v>
      </c>
      <c r="B156" s="72" t="s">
        <v>280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3511430'!$C156:$N156)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2"/>
        <v>0</v>
      </c>
    </row>
    <row r="157" spans="1:27" x14ac:dyDescent="0.35">
      <c r="A157" s="71" t="s">
        <v>281</v>
      </c>
      <c r="B157" s="72" t="s">
        <v>60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3511430'!$C157:$N157)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2"/>
        <v>0</v>
      </c>
    </row>
    <row r="158" spans="1:27" x14ac:dyDescent="0.35">
      <c r="A158" s="71" t="s">
        <v>282</v>
      </c>
      <c r="B158" s="72" t="s">
        <v>283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3511430'!$C158:$N158)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2"/>
        <v>0</v>
      </c>
    </row>
    <row r="159" spans="1:27" x14ac:dyDescent="0.35">
      <c r="A159" s="71" t="s">
        <v>282</v>
      </c>
      <c r="B159" s="72" t="s">
        <v>284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3511430'!$C159:$N159)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2"/>
        <v>0</v>
      </c>
    </row>
    <row r="160" spans="1:27" x14ac:dyDescent="0.35">
      <c r="A160" s="71" t="s">
        <v>285</v>
      </c>
      <c r="B160" s="72" t="s">
        <v>286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3511430'!$C160:$N160)</f>
        <v>0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2"/>
        <v>0</v>
      </c>
    </row>
    <row r="161" spans="1:27" x14ac:dyDescent="0.35">
      <c r="A161" s="71" t="s">
        <v>287</v>
      </c>
      <c r="B161" s="72" t="s">
        <v>288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3511430'!$C161:$N161)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2"/>
        <v>0</v>
      </c>
    </row>
    <row r="162" spans="1:27" x14ac:dyDescent="0.35">
      <c r="A162" s="71" t="s">
        <v>289</v>
      </c>
      <c r="B162" s="72" t="s">
        <v>290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3511430'!$C162:$N162)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2"/>
        <v>0</v>
      </c>
    </row>
    <row r="163" spans="1:27" x14ac:dyDescent="0.35">
      <c r="A163" s="71" t="s">
        <v>289</v>
      </c>
      <c r="B163" s="72" t="s">
        <v>130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3511430'!$C163:$N163)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2"/>
        <v>0</v>
      </c>
    </row>
    <row r="164" spans="1:27" x14ac:dyDescent="0.35">
      <c r="A164" s="71" t="s">
        <v>291</v>
      </c>
      <c r="B164" s="72" t="s">
        <v>60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3511430'!$C164:$N164)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2"/>
        <v>0</v>
      </c>
    </row>
    <row r="165" spans="1:27" x14ac:dyDescent="0.35">
      <c r="A165" s="71" t="s">
        <v>292</v>
      </c>
      <c r="B165" s="72" t="s">
        <v>293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3511430'!$C165:$N165)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2"/>
        <v>0</v>
      </c>
    </row>
    <row r="166" spans="1:27" x14ac:dyDescent="0.35">
      <c r="A166" s="71" t="s">
        <v>294</v>
      </c>
      <c r="B166" s="72" t="s">
        <v>295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3511430'!$C166:$N166)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2"/>
        <v>0</v>
      </c>
    </row>
    <row r="167" spans="1:27" x14ac:dyDescent="0.35">
      <c r="A167" s="71" t="s">
        <v>296</v>
      </c>
      <c r="B167" s="72" t="s">
        <v>297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3511430'!$C167:$N167)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2"/>
        <v>0</v>
      </c>
    </row>
    <row r="168" spans="1:27" x14ac:dyDescent="0.35">
      <c r="A168" s="71" t="s">
        <v>298</v>
      </c>
      <c r="B168" s="72" t="s">
        <v>62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3511430'!$C168:$N168)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2"/>
        <v>0</v>
      </c>
    </row>
    <row r="169" spans="1:27" x14ac:dyDescent="0.35">
      <c r="A169" s="71" t="s">
        <v>299</v>
      </c>
      <c r="B169" s="72" t="s">
        <v>300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3511430'!$C169:$N169)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2"/>
        <v>0</v>
      </c>
    </row>
    <row r="170" spans="1:27" x14ac:dyDescent="0.35">
      <c r="A170" s="71" t="s">
        <v>301</v>
      </c>
      <c r="B170" s="72" t="s">
        <v>130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3511430'!$C170:$N170)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2"/>
        <v>0</v>
      </c>
    </row>
    <row r="171" spans="1:27" x14ac:dyDescent="0.35">
      <c r="A171" s="71" t="s">
        <v>302</v>
      </c>
      <c r="B171" s="72" t="s">
        <v>303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3511430'!$C171:$N171)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2"/>
        <v>0</v>
      </c>
    </row>
    <row r="172" spans="1:27" x14ac:dyDescent="0.35">
      <c r="A172" s="71" t="s">
        <v>302</v>
      </c>
      <c r="B172" s="72" t="s">
        <v>304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3511430'!$C172:$N172)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2"/>
        <v>0</v>
      </c>
    </row>
    <row r="173" spans="1:27" x14ac:dyDescent="0.35">
      <c r="A173" s="71" t="s">
        <v>305</v>
      </c>
      <c r="B173" s="72" t="s">
        <v>306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3511430'!$C173:$N173)</f>
        <v>0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2"/>
        <v>0</v>
      </c>
    </row>
    <row r="174" spans="1:27" x14ac:dyDescent="0.35">
      <c r="A174" s="71" t="s">
        <v>307</v>
      </c>
      <c r="B174" s="72" t="s">
        <v>308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3511430'!$C174:$N174)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2"/>
        <v>0</v>
      </c>
    </row>
    <row r="175" spans="1:27" x14ac:dyDescent="0.35">
      <c r="A175" s="71" t="s">
        <v>309</v>
      </c>
      <c r="B175" s="72" t="s">
        <v>310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3511430'!$C175:$N175)</f>
        <v>0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si="2"/>
        <v>0</v>
      </c>
    </row>
    <row r="176" spans="1:27" x14ac:dyDescent="0.35">
      <c r="A176" s="71" t="s">
        <v>311</v>
      </c>
      <c r="B176" s="72" t="s">
        <v>312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3511430'!$C176:$N176)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2"/>
        <v>0</v>
      </c>
    </row>
    <row r="177" spans="1:27" x14ac:dyDescent="0.35">
      <c r="A177" s="71" t="s">
        <v>313</v>
      </c>
      <c r="B177" s="72" t="s">
        <v>314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3511430'!$C177:$N177)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2"/>
        <v>0</v>
      </c>
    </row>
    <row r="178" spans="1:27" x14ac:dyDescent="0.35">
      <c r="A178" s="71" t="s">
        <v>315</v>
      </c>
      <c r="B178" s="72" t="s">
        <v>316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3511430'!$C178:$N178)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2"/>
        <v>0</v>
      </c>
    </row>
    <row r="179" spans="1:27" x14ac:dyDescent="0.35">
      <c r="A179" s="71" t="s">
        <v>317</v>
      </c>
      <c r="B179" s="72" t="s">
        <v>100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3511430'!$C179:$N179)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2"/>
        <v>0</v>
      </c>
    </row>
    <row r="180" spans="1:27" x14ac:dyDescent="0.35">
      <c r="A180" s="71" t="s">
        <v>318</v>
      </c>
      <c r="B180" s="72" t="s">
        <v>319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3511430'!$C180:$N180)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2"/>
        <v>0</v>
      </c>
    </row>
    <row r="181" spans="1:27" x14ac:dyDescent="0.35">
      <c r="A181" s="71" t="s">
        <v>320</v>
      </c>
      <c r="B181" s="72" t="s">
        <v>243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3511430'!$C181:$N181)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2"/>
        <v>0</v>
      </c>
    </row>
    <row r="182" spans="1:27" x14ac:dyDescent="0.35">
      <c r="A182" s="71" t="s">
        <v>321</v>
      </c>
      <c r="B182" s="72" t="s">
        <v>322</v>
      </c>
      <c r="C182" s="73"/>
      <c r="D182" s="73">
        <v>1</v>
      </c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3511430'!$C182:$N182)</f>
        <v>1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2"/>
        <v>0</v>
      </c>
    </row>
    <row r="183" spans="1:27" x14ac:dyDescent="0.35">
      <c r="A183" s="71" t="s">
        <v>323</v>
      </c>
      <c r="B183" s="72" t="s">
        <v>324</v>
      </c>
      <c r="C183" s="73"/>
      <c r="D183" s="73">
        <v>15</v>
      </c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3511430'!$C183:$N183)</f>
        <v>15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2"/>
        <v>0</v>
      </c>
    </row>
    <row r="184" spans="1:27" x14ac:dyDescent="0.35">
      <c r="A184" s="71" t="s">
        <v>325</v>
      </c>
      <c r="B184" s="72" t="s">
        <v>326</v>
      </c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4">
        <f>SUM('Ref 3511430'!$C184:$N184)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2"/>
        <v>0</v>
      </c>
    </row>
    <row r="185" spans="1:27" x14ac:dyDescent="0.35">
      <c r="A185" s="71" t="s">
        <v>327</v>
      </c>
      <c r="B185" s="72" t="s">
        <v>328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3511430'!$C185:$N185)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2"/>
        <v>0</v>
      </c>
    </row>
    <row r="186" spans="1:27" x14ac:dyDescent="0.35">
      <c r="A186" s="71" t="s">
        <v>329</v>
      </c>
      <c r="B186" s="72" t="s">
        <v>35</v>
      </c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4">
        <f>SUM('Ref 3511430'!$C186:$N186)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2"/>
        <v>0</v>
      </c>
    </row>
    <row r="187" spans="1:27" x14ac:dyDescent="0.35">
      <c r="A187" s="71" t="s">
        <v>329</v>
      </c>
      <c r="B187" s="72" t="s">
        <v>330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3511430'!$C187:$N187)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2"/>
        <v>0</v>
      </c>
    </row>
    <row r="188" spans="1:27" x14ac:dyDescent="0.35">
      <c r="A188" s="71" t="s">
        <v>329</v>
      </c>
      <c r="B188" s="72" t="s">
        <v>331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3511430'!$C188:$N188)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2"/>
        <v>0</v>
      </c>
    </row>
    <row r="189" spans="1:27" x14ac:dyDescent="0.35">
      <c r="A189" s="71" t="s">
        <v>332</v>
      </c>
      <c r="B189" s="72" t="s">
        <v>130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3511430'!$C189:$N189)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2"/>
        <v>0</v>
      </c>
    </row>
    <row r="190" spans="1:27" x14ac:dyDescent="0.35">
      <c r="A190" s="71" t="s">
        <v>333</v>
      </c>
      <c r="B190" s="72" t="s">
        <v>334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3511430'!$C190:$N190)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2"/>
        <v>0</v>
      </c>
    </row>
    <row r="191" spans="1:27" x14ac:dyDescent="0.35">
      <c r="A191" s="71" t="s">
        <v>335</v>
      </c>
      <c r="B191" s="72" t="s">
        <v>60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3511430'!$C191:$N191)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2"/>
        <v>0</v>
      </c>
    </row>
    <row r="192" spans="1:27" x14ac:dyDescent="0.35">
      <c r="A192" s="71" t="s">
        <v>336</v>
      </c>
      <c r="B192" s="72" t="s">
        <v>337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3511430'!$C192:$N192)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2"/>
        <v>0</v>
      </c>
    </row>
    <row r="193" spans="1:27" x14ac:dyDescent="0.35">
      <c r="A193" s="71" t="s">
        <v>338</v>
      </c>
      <c r="B193" s="72" t="s">
        <v>339</v>
      </c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4">
        <f>SUM('Ref 3511430'!$C193:$N193)</f>
        <v>0</v>
      </c>
      <c r="P193" s="9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45">
        <f t="shared" si="2"/>
        <v>0</v>
      </c>
    </row>
    <row r="194" spans="1:27" x14ac:dyDescent="0.35">
      <c r="A194" s="71" t="s">
        <v>340</v>
      </c>
      <c r="B194" s="72" t="s">
        <v>341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3511430'!$C194:$N194)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si="2"/>
        <v>0</v>
      </c>
    </row>
    <row r="195" spans="1:27" x14ac:dyDescent="0.35">
      <c r="A195" s="71" t="s">
        <v>342</v>
      </c>
      <c r="B195" s="72" t="s">
        <v>62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3511430'!$C195:$N195)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2"/>
        <v>0</v>
      </c>
    </row>
    <row r="196" spans="1:27" x14ac:dyDescent="0.35">
      <c r="A196" s="71" t="s">
        <v>342</v>
      </c>
      <c r="B196" s="72" t="s">
        <v>343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3511430'!$C196:$N196)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2"/>
        <v>0</v>
      </c>
    </row>
    <row r="197" spans="1:27" x14ac:dyDescent="0.35">
      <c r="A197" s="71" t="s">
        <v>344</v>
      </c>
      <c r="B197" s="72" t="s">
        <v>60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4">
        <f>SUM('Ref 3511430'!$C197:$N197)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ref="AA197:AA237" si="3">SUM(P197:Z197)</f>
        <v>0</v>
      </c>
    </row>
    <row r="198" spans="1:27" x14ac:dyDescent="0.35">
      <c r="A198" s="71" t="s">
        <v>345</v>
      </c>
      <c r="B198" s="72" t="s">
        <v>346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3511430'!$C198:$N198)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3"/>
        <v>0</v>
      </c>
    </row>
    <row r="199" spans="1:27" x14ac:dyDescent="0.35">
      <c r="A199" s="71" t="s">
        <v>347</v>
      </c>
      <c r="B199" s="72" t="s">
        <v>348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3511430'!$C199:$N199)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3"/>
        <v>0</v>
      </c>
    </row>
    <row r="200" spans="1:27" x14ac:dyDescent="0.35">
      <c r="A200" s="71" t="s">
        <v>349</v>
      </c>
      <c r="B200" s="72" t="s">
        <v>350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3511430'!$C200:$N200)</f>
        <v>0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3"/>
        <v>0</v>
      </c>
    </row>
    <row r="201" spans="1:27" x14ac:dyDescent="0.35">
      <c r="A201" s="71" t="s">
        <v>351</v>
      </c>
      <c r="B201" s="72" t="s">
        <v>60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3511430'!$C201:$N201)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3"/>
        <v>0</v>
      </c>
    </row>
    <row r="202" spans="1:27" x14ac:dyDescent="0.35">
      <c r="A202" s="71" t="s">
        <v>351</v>
      </c>
      <c r="B202" s="72" t="s">
        <v>352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3511430'!$C202:$N202)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3"/>
        <v>0</v>
      </c>
    </row>
    <row r="203" spans="1:27" x14ac:dyDescent="0.35">
      <c r="A203" s="71" t="s">
        <v>353</v>
      </c>
      <c r="B203" s="72" t="s">
        <v>354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3511430'!$C203:$N203)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3"/>
        <v>0</v>
      </c>
    </row>
    <row r="204" spans="1:27" x14ac:dyDescent="0.35">
      <c r="A204" s="71" t="s">
        <v>355</v>
      </c>
      <c r="B204" s="72" t="s">
        <v>60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3511430'!$C204:$N204)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3"/>
        <v>0</v>
      </c>
    </row>
    <row r="205" spans="1:27" x14ac:dyDescent="0.35">
      <c r="A205" s="71" t="s">
        <v>356</v>
      </c>
      <c r="B205" s="72" t="s">
        <v>357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3511430'!$C205:$N205)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3"/>
        <v>0</v>
      </c>
    </row>
    <row r="206" spans="1:27" x14ac:dyDescent="0.35">
      <c r="A206" s="71" t="s">
        <v>358</v>
      </c>
      <c r="B206" s="72" t="s">
        <v>60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3511430'!$C206:$N206)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3"/>
        <v>0</v>
      </c>
    </row>
    <row r="207" spans="1:27" x14ac:dyDescent="0.35">
      <c r="A207" s="71" t="s">
        <v>359</v>
      </c>
      <c r="B207" s="72" t="s">
        <v>60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3511430'!$C207:$N207)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3"/>
        <v>0</v>
      </c>
    </row>
    <row r="208" spans="1:27" x14ac:dyDescent="0.35">
      <c r="A208" s="71" t="s">
        <v>360</v>
      </c>
      <c r="B208" s="72" t="s">
        <v>130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3511430'!$C208:$N208)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3"/>
        <v>0</v>
      </c>
    </row>
    <row r="209" spans="1:27" x14ac:dyDescent="0.35">
      <c r="A209" s="71" t="s">
        <v>361</v>
      </c>
      <c r="B209" s="72" t="s">
        <v>362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3511430'!$C209:$N209)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3"/>
        <v>0</v>
      </c>
    </row>
    <row r="210" spans="1:27" x14ac:dyDescent="0.35">
      <c r="A210" s="71" t="s">
        <v>361</v>
      </c>
      <c r="B210" s="72" t="s">
        <v>363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3511430'!$C210:$N210)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3"/>
        <v>0</v>
      </c>
    </row>
    <row r="211" spans="1:27" x14ac:dyDescent="0.35">
      <c r="A211" s="71" t="s">
        <v>364</v>
      </c>
      <c r="B211" s="72" t="s">
        <v>60</v>
      </c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4">
        <f>SUM('Ref 3511430'!$C211:$N211)</f>
        <v>0</v>
      </c>
      <c r="P211" s="9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45">
        <f t="shared" si="3"/>
        <v>0</v>
      </c>
    </row>
    <row r="212" spans="1:27" x14ac:dyDescent="0.35">
      <c r="A212" s="71" t="s">
        <v>365</v>
      </c>
      <c r="B212" s="72" t="s">
        <v>60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3511430'!$C212:$N212)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si="3"/>
        <v>0</v>
      </c>
    </row>
    <row r="213" spans="1:27" x14ac:dyDescent="0.35">
      <c r="A213" s="71" t="s">
        <v>365</v>
      </c>
      <c r="B213" s="72" t="s">
        <v>366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3511430'!$C213:$N213)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3"/>
        <v>0</v>
      </c>
    </row>
    <row r="214" spans="1:27" x14ac:dyDescent="0.35">
      <c r="A214" s="71" t="s">
        <v>365</v>
      </c>
      <c r="B214" s="72" t="s">
        <v>367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3511430'!$C214:$N214)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3"/>
        <v>0</v>
      </c>
    </row>
    <row r="215" spans="1:27" x14ac:dyDescent="0.35">
      <c r="A215" s="71" t="s">
        <v>368</v>
      </c>
      <c r="B215" s="72" t="s">
        <v>369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3511430'!$C215:$N215)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3"/>
        <v>0</v>
      </c>
    </row>
    <row r="216" spans="1:27" x14ac:dyDescent="0.35">
      <c r="A216" s="71" t="s">
        <v>370</v>
      </c>
      <c r="B216" s="72" t="s">
        <v>371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3511430'!$C216:$N216)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3"/>
        <v>0</v>
      </c>
    </row>
    <row r="217" spans="1:27" x14ac:dyDescent="0.35">
      <c r="A217" s="71" t="s">
        <v>372</v>
      </c>
      <c r="B217" s="72" t="s">
        <v>373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3511430'!$C217:$N217)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3"/>
        <v>0</v>
      </c>
    </row>
    <row r="218" spans="1:27" x14ac:dyDescent="0.35">
      <c r="A218" s="71" t="s">
        <v>372</v>
      </c>
      <c r="B218" s="72" t="s">
        <v>374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3511430'!$C218:$N218)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3"/>
        <v>0</v>
      </c>
    </row>
    <row r="219" spans="1:27" x14ac:dyDescent="0.35">
      <c r="A219" s="71" t="s">
        <v>375</v>
      </c>
      <c r="B219" s="72" t="s">
        <v>376</v>
      </c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4">
        <f>SUM('Ref 3511430'!$C219:$N219)</f>
        <v>0</v>
      </c>
      <c r="P219" s="9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45">
        <f t="shared" si="3"/>
        <v>0</v>
      </c>
    </row>
    <row r="220" spans="1:27" x14ac:dyDescent="0.35">
      <c r="A220" s="71" t="s">
        <v>375</v>
      </c>
      <c r="B220" s="72" t="s">
        <v>377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3511430'!$C220:$N220)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3"/>
        <v>0</v>
      </c>
    </row>
    <row r="221" spans="1:27" x14ac:dyDescent="0.35">
      <c r="A221" s="71" t="s">
        <v>378</v>
      </c>
      <c r="B221" s="72" t="s">
        <v>51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3511430'!$C221:$N221)</f>
        <v>0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3"/>
        <v>0</v>
      </c>
    </row>
    <row r="222" spans="1:27" x14ac:dyDescent="0.35">
      <c r="A222" s="71" t="s">
        <v>379</v>
      </c>
      <c r="B222" s="72" t="s">
        <v>62</v>
      </c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4">
        <f>SUM('Ref 3511430'!$C222:$N222)</f>
        <v>0</v>
      </c>
      <c r="P222" s="9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45">
        <f t="shared" si="3"/>
        <v>0</v>
      </c>
    </row>
    <row r="223" spans="1:27" x14ac:dyDescent="0.35">
      <c r="A223" s="71" t="s">
        <v>379</v>
      </c>
      <c r="B223" s="72" t="s">
        <v>380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3511430'!$C223:$N223)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3"/>
        <v>0</v>
      </c>
    </row>
    <row r="224" spans="1:27" x14ac:dyDescent="0.35">
      <c r="A224" s="71" t="s">
        <v>381</v>
      </c>
      <c r="B224" s="72" t="s">
        <v>382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3511430'!$C224:$N224)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3"/>
        <v>0</v>
      </c>
    </row>
    <row r="225" spans="1:27" x14ac:dyDescent="0.35">
      <c r="A225" s="71" t="s">
        <v>381</v>
      </c>
      <c r="B225" s="72" t="s">
        <v>383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3511430'!$C225:$N225)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3"/>
        <v>0</v>
      </c>
    </row>
    <row r="226" spans="1:27" x14ac:dyDescent="0.35">
      <c r="A226" s="71" t="s">
        <v>384</v>
      </c>
      <c r="B226" s="72" t="s">
        <v>51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3511430'!$C226:$N226)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3"/>
        <v>0</v>
      </c>
    </row>
    <row r="227" spans="1:27" x14ac:dyDescent="0.35">
      <c r="A227" s="71" t="s">
        <v>385</v>
      </c>
      <c r="B227" s="72" t="s">
        <v>386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3511430'!$C227:$N227)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3"/>
        <v>0</v>
      </c>
    </row>
    <row r="228" spans="1:27" x14ac:dyDescent="0.35">
      <c r="A228" s="71" t="s">
        <v>385</v>
      </c>
      <c r="B228" s="72" t="s">
        <v>387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3511430'!$C228:$N228)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3"/>
        <v>0</v>
      </c>
    </row>
    <row r="229" spans="1:27" x14ac:dyDescent="0.35">
      <c r="A229" s="71" t="s">
        <v>388</v>
      </c>
      <c r="B229" s="72" t="s">
        <v>389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3511430'!$C229:$N229)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3"/>
        <v>0</v>
      </c>
    </row>
    <row r="230" spans="1:27" x14ac:dyDescent="0.35">
      <c r="A230" s="71" t="s">
        <v>390</v>
      </c>
      <c r="B230" s="72" t="s">
        <v>391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>
        <v>15</v>
      </c>
      <c r="M230" s="73"/>
      <c r="N230" s="73"/>
      <c r="O230" s="74">
        <f>SUM('Ref 3511430'!$C230:$N230)</f>
        <v>15</v>
      </c>
      <c r="P230" s="9"/>
      <c r="Q230" s="8"/>
      <c r="R230" s="8"/>
      <c r="S230" s="8"/>
      <c r="T230" s="8"/>
      <c r="U230" s="8"/>
      <c r="V230" s="8"/>
      <c r="W230" s="8"/>
      <c r="X230" s="8"/>
      <c r="Y230" s="8">
        <v>15</v>
      </c>
      <c r="Z230" s="8"/>
      <c r="AA230" s="45">
        <f t="shared" si="3"/>
        <v>15</v>
      </c>
    </row>
    <row r="231" spans="1:27" x14ac:dyDescent="0.35">
      <c r="A231" s="71" t="s">
        <v>392</v>
      </c>
      <c r="B231" s="72" t="s">
        <v>393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3511430'!$C231:$N231)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3"/>
        <v>0</v>
      </c>
    </row>
    <row r="232" spans="1:27" x14ac:dyDescent="0.35">
      <c r="A232" s="71" t="s">
        <v>394</v>
      </c>
      <c r="B232" s="72" t="s">
        <v>395</v>
      </c>
      <c r="C232" s="73"/>
      <c r="D232" s="73"/>
      <c r="E232" s="73"/>
      <c r="F232" s="73"/>
      <c r="G232" s="73"/>
      <c r="H232" s="73"/>
      <c r="I232" s="73"/>
      <c r="J232" s="73">
        <v>7</v>
      </c>
      <c r="K232" s="73"/>
      <c r="L232" s="73"/>
      <c r="M232" s="73"/>
      <c r="N232" s="73"/>
      <c r="O232" s="74">
        <f>SUM('Ref 3511430'!$C232:$N232)</f>
        <v>7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3"/>
        <v>0</v>
      </c>
    </row>
    <row r="233" spans="1:27" x14ac:dyDescent="0.35">
      <c r="A233" s="71" t="s">
        <v>396</v>
      </c>
      <c r="B233" s="72" t="s">
        <v>397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3511430'!$C233:$N233)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3"/>
        <v>0</v>
      </c>
    </row>
    <row r="234" spans="1:27" x14ac:dyDescent="0.35">
      <c r="A234" s="71" t="s">
        <v>398</v>
      </c>
      <c r="B234" s="72" t="s">
        <v>399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3511430'!$C234:$N234)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3"/>
        <v>0</v>
      </c>
    </row>
    <row r="235" spans="1:27" x14ac:dyDescent="0.35">
      <c r="A235" s="71" t="s">
        <v>400</v>
      </c>
      <c r="B235" s="72" t="s">
        <v>401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3511430'!$C235:$N235)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3"/>
        <v>0</v>
      </c>
    </row>
    <row r="236" spans="1:27" x14ac:dyDescent="0.35">
      <c r="A236" s="71" t="s">
        <v>402</v>
      </c>
      <c r="B236" s="72" t="s">
        <v>130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3511430'!$C236:$N236)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3"/>
        <v>0</v>
      </c>
    </row>
    <row r="237" spans="1:27" ht="15" thickBot="1" x14ac:dyDescent="0.4">
      <c r="A237" s="71" t="s">
        <v>403</v>
      </c>
      <c r="B237" s="72" t="s">
        <v>404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3511430'!$C237:$N237)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3"/>
        <v>0</v>
      </c>
    </row>
    <row r="238" spans="1:27" ht="15" thickTop="1" x14ac:dyDescent="0.35">
      <c r="A238" s="76" t="s">
        <v>423</v>
      </c>
      <c r="B238" s="77"/>
      <c r="C238" s="78">
        <f t="shared" ref="C238:M238" si="4">SUBTOTAL(109,C3:C237)</f>
        <v>0</v>
      </c>
      <c r="D238" s="78">
        <f t="shared" si="4"/>
        <v>16</v>
      </c>
      <c r="E238" s="78">
        <f t="shared" si="4"/>
        <v>0</v>
      </c>
      <c r="F238" s="78">
        <f t="shared" si="4"/>
        <v>2</v>
      </c>
      <c r="G238" s="78">
        <f t="shared" si="4"/>
        <v>0</v>
      </c>
      <c r="H238" s="78">
        <f t="shared" si="4"/>
        <v>15</v>
      </c>
      <c r="I238" s="78">
        <f t="shared" si="4"/>
        <v>15</v>
      </c>
      <c r="J238" s="78">
        <f t="shared" si="4"/>
        <v>121</v>
      </c>
      <c r="K238" s="78">
        <f t="shared" si="4"/>
        <v>5</v>
      </c>
      <c r="L238" s="78">
        <f t="shared" si="4"/>
        <v>50</v>
      </c>
      <c r="M238" s="78">
        <f t="shared" si="4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5">SUM(Q3:Q237)</f>
        <v>0</v>
      </c>
      <c r="R238" s="6">
        <f t="shared" si="5"/>
        <v>0</v>
      </c>
      <c r="S238" s="6">
        <f t="shared" si="5"/>
        <v>2</v>
      </c>
      <c r="T238" s="6">
        <f t="shared" si="5"/>
        <v>0</v>
      </c>
      <c r="U238" s="6">
        <f t="shared" si="5"/>
        <v>15</v>
      </c>
      <c r="V238" s="6">
        <f t="shared" si="5"/>
        <v>0</v>
      </c>
      <c r="W238" s="6">
        <f t="shared" si="5"/>
        <v>19</v>
      </c>
      <c r="X238" s="6">
        <f t="shared" si="5"/>
        <v>20</v>
      </c>
      <c r="Y238" s="6">
        <f t="shared" si="5"/>
        <v>44</v>
      </c>
      <c r="Z238" s="6">
        <f t="shared" si="5"/>
        <v>0</v>
      </c>
      <c r="AA238" s="28">
        <f t="shared" si="5"/>
        <v>100</v>
      </c>
    </row>
  </sheetData>
  <autoFilter ref="A2:AA237"/>
  <customSheetViews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B1:AB1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4"/>
      <autoFilter ref="B1:AB1"/>
    </customSheetView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A2:AA237"/>
    </customSheetView>
  </customSheetViews>
  <mergeCells count="2">
    <mergeCell ref="C1:O1"/>
    <mergeCell ref="P1:Z1"/>
  </mergeCells>
  <conditionalFormatting sqref="C3:O237">
    <cfRule type="notContainsBlanks" dxfId="8" priority="2">
      <formula>LEN(TRIM(C3))&gt;0</formula>
    </cfRule>
  </conditionalFormatting>
  <conditionalFormatting sqref="P3:Z237">
    <cfRule type="notContainsBlanks" dxfId="7" priority="1">
      <formula>LEN(TRIM(P3))&gt;0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AA238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21" sqref="C21"/>
    </sheetView>
  </sheetViews>
  <sheetFormatPr baseColWidth="10" defaultRowHeight="14.5" x14ac:dyDescent="0.35"/>
  <cols>
    <col min="1" max="1" width="24.08984375" bestFit="1" customWidth="1"/>
    <col min="2" max="2" width="29.6328125" bestFit="1" customWidth="1"/>
    <col min="3" max="3" width="13.6328125" customWidth="1"/>
    <col min="4" max="13" width="12.6328125" customWidth="1"/>
    <col min="14" max="14" width="12.6328125" style="26" customWidth="1"/>
    <col min="15" max="15" width="12.6328125" customWidth="1"/>
    <col min="16" max="23" width="13.6328125" customWidth="1"/>
    <col min="24" max="26" width="14.6328125" customWidth="1"/>
  </cols>
  <sheetData>
    <row r="1" spans="1:27" x14ac:dyDescent="0.35">
      <c r="A1" s="5"/>
      <c r="B1" s="5"/>
      <c r="C1" s="183" t="s">
        <v>2</v>
      </c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30"/>
      <c r="O1" s="10"/>
      <c r="P1" s="184" t="s">
        <v>3</v>
      </c>
      <c r="Q1" s="184"/>
      <c r="R1" s="184"/>
      <c r="S1" s="184"/>
      <c r="T1" s="184"/>
      <c r="U1" s="184"/>
      <c r="V1" s="184"/>
      <c r="W1" s="184"/>
      <c r="X1" s="184"/>
      <c r="Y1" s="184"/>
      <c r="Z1" s="184"/>
      <c r="AA1" s="184"/>
    </row>
    <row r="2" spans="1:27" x14ac:dyDescent="0.35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 x14ac:dyDescent="0.35">
      <c r="A3" s="82" t="s">
        <v>34</v>
      </c>
      <c r="B3" s="83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9">
        <f>SUM('Ref 3511448'!$C3:$N3)</f>
        <v>0</v>
      </c>
      <c r="P3" s="8" t="s">
        <v>687</v>
      </c>
      <c r="Q3" s="8"/>
      <c r="R3" s="8"/>
      <c r="S3" s="8"/>
      <c r="T3" s="8"/>
      <c r="U3" s="8"/>
      <c r="V3" s="8"/>
      <c r="W3" s="8"/>
      <c r="X3" s="8"/>
      <c r="Y3" s="8"/>
      <c r="Z3" s="8"/>
      <c r="AA3" s="8">
        <f>SUM(P3:Z3)</f>
        <v>0</v>
      </c>
    </row>
    <row r="4" spans="1:27" x14ac:dyDescent="0.35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 x14ac:dyDescent="0.35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 x14ac:dyDescent="0.35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 x14ac:dyDescent="0.35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 x14ac:dyDescent="0.35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 x14ac:dyDescent="0.35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 x14ac:dyDescent="0.35">
      <c r="A10" s="82" t="s">
        <v>47</v>
      </c>
      <c r="B10" s="83" t="s">
        <v>48</v>
      </c>
      <c r="C10" s="84"/>
      <c r="D10" s="84"/>
      <c r="E10" s="84">
        <v>5</v>
      </c>
      <c r="F10" s="84">
        <v>6</v>
      </c>
      <c r="G10" s="84"/>
      <c r="H10" s="84"/>
      <c r="I10" s="84"/>
      <c r="J10" s="84"/>
      <c r="K10" s="84"/>
      <c r="L10" s="84">
        <v>5</v>
      </c>
      <c r="M10" s="84"/>
      <c r="N10" s="84"/>
      <c r="O10" s="85">
        <f>SUM('Ref 3511448'!$C10:$N10)</f>
        <v>16</v>
      </c>
      <c r="P10" s="8"/>
      <c r="Q10" s="8"/>
      <c r="R10" s="8">
        <v>5</v>
      </c>
      <c r="S10" s="8">
        <v>6</v>
      </c>
      <c r="T10" s="8"/>
      <c r="U10" s="8"/>
      <c r="V10" s="8"/>
      <c r="W10" s="8"/>
      <c r="X10" s="8"/>
      <c r="Y10" s="8">
        <v>5</v>
      </c>
      <c r="Z10" s="8"/>
      <c r="AA10" s="29">
        <f t="shared" si="0"/>
        <v>16</v>
      </c>
    </row>
    <row r="11" spans="1:27" x14ac:dyDescent="0.35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 x14ac:dyDescent="0.35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 x14ac:dyDescent="0.35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 x14ac:dyDescent="0.35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 x14ac:dyDescent="0.35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 x14ac:dyDescent="0.35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 x14ac:dyDescent="0.35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 x14ac:dyDescent="0.35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 x14ac:dyDescent="0.35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 x14ac:dyDescent="0.35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 x14ac:dyDescent="0.35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 x14ac:dyDescent="0.35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 x14ac:dyDescent="0.35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 x14ac:dyDescent="0.35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 x14ac:dyDescent="0.35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 x14ac:dyDescent="0.35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 x14ac:dyDescent="0.35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 x14ac:dyDescent="0.35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 x14ac:dyDescent="0.35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 x14ac:dyDescent="0.35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 x14ac:dyDescent="0.35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 x14ac:dyDescent="0.35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 x14ac:dyDescent="0.35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 x14ac:dyDescent="0.35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 x14ac:dyDescent="0.35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 x14ac:dyDescent="0.35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 x14ac:dyDescent="0.35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 x14ac:dyDescent="0.35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 x14ac:dyDescent="0.35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 x14ac:dyDescent="0.35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 x14ac:dyDescent="0.35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 x14ac:dyDescent="0.35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 x14ac:dyDescent="0.35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 x14ac:dyDescent="0.35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 x14ac:dyDescent="0.35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 x14ac:dyDescent="0.35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 x14ac:dyDescent="0.35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 x14ac:dyDescent="0.35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 x14ac:dyDescent="0.35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 x14ac:dyDescent="0.35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 x14ac:dyDescent="0.35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 x14ac:dyDescent="0.35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 x14ac:dyDescent="0.35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 x14ac:dyDescent="0.35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 x14ac:dyDescent="0.35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 x14ac:dyDescent="0.35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 x14ac:dyDescent="0.35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 x14ac:dyDescent="0.35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 x14ac:dyDescent="0.35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 x14ac:dyDescent="0.35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 x14ac:dyDescent="0.35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 x14ac:dyDescent="0.35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 x14ac:dyDescent="0.35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 x14ac:dyDescent="0.35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 x14ac:dyDescent="0.35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 x14ac:dyDescent="0.35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 x14ac:dyDescent="0.35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 x14ac:dyDescent="0.35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 x14ac:dyDescent="0.35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 x14ac:dyDescent="0.35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 x14ac:dyDescent="0.35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 x14ac:dyDescent="0.35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 x14ac:dyDescent="0.35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 x14ac:dyDescent="0.35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 x14ac:dyDescent="0.35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 x14ac:dyDescent="0.35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 x14ac:dyDescent="0.35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 x14ac:dyDescent="0.35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 x14ac:dyDescent="0.35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 x14ac:dyDescent="0.35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 x14ac:dyDescent="0.35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 x14ac:dyDescent="0.35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 x14ac:dyDescent="0.35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 x14ac:dyDescent="0.35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 x14ac:dyDescent="0.35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 x14ac:dyDescent="0.35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 x14ac:dyDescent="0.35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 x14ac:dyDescent="0.35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 x14ac:dyDescent="0.35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 x14ac:dyDescent="0.35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 x14ac:dyDescent="0.35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 x14ac:dyDescent="0.35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 x14ac:dyDescent="0.35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 x14ac:dyDescent="0.35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 x14ac:dyDescent="0.35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 x14ac:dyDescent="0.35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 x14ac:dyDescent="0.35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 x14ac:dyDescent="0.35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 x14ac:dyDescent="0.35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 x14ac:dyDescent="0.35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 x14ac:dyDescent="0.35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 x14ac:dyDescent="0.35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 x14ac:dyDescent="0.35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 x14ac:dyDescent="0.35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 x14ac:dyDescent="0.35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 x14ac:dyDescent="0.35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 x14ac:dyDescent="0.35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 x14ac:dyDescent="0.35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 x14ac:dyDescent="0.35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 x14ac:dyDescent="0.35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 x14ac:dyDescent="0.35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 x14ac:dyDescent="0.35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 x14ac:dyDescent="0.35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 x14ac:dyDescent="0.35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 x14ac:dyDescent="0.35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 x14ac:dyDescent="0.35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 x14ac:dyDescent="0.35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 x14ac:dyDescent="0.35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 x14ac:dyDescent="0.35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 x14ac:dyDescent="0.35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 x14ac:dyDescent="0.35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 x14ac:dyDescent="0.35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 x14ac:dyDescent="0.35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 x14ac:dyDescent="0.35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 x14ac:dyDescent="0.35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 x14ac:dyDescent="0.35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 x14ac:dyDescent="0.35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 x14ac:dyDescent="0.35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 x14ac:dyDescent="0.35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 x14ac:dyDescent="0.35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 x14ac:dyDescent="0.35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 x14ac:dyDescent="0.35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 x14ac:dyDescent="0.35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 x14ac:dyDescent="0.35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 x14ac:dyDescent="0.35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 x14ac:dyDescent="0.35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 x14ac:dyDescent="0.35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 x14ac:dyDescent="0.35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 x14ac:dyDescent="0.35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 x14ac:dyDescent="0.35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 x14ac:dyDescent="0.35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 x14ac:dyDescent="0.35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 x14ac:dyDescent="0.35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 x14ac:dyDescent="0.35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 x14ac:dyDescent="0.35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 x14ac:dyDescent="0.35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 x14ac:dyDescent="0.35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 x14ac:dyDescent="0.35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 x14ac:dyDescent="0.35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 x14ac:dyDescent="0.35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 x14ac:dyDescent="0.35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 x14ac:dyDescent="0.35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 x14ac:dyDescent="0.35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 x14ac:dyDescent="0.35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 x14ac:dyDescent="0.35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 x14ac:dyDescent="0.35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 x14ac:dyDescent="0.35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 x14ac:dyDescent="0.35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 x14ac:dyDescent="0.35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 x14ac:dyDescent="0.35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 x14ac:dyDescent="0.35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 x14ac:dyDescent="0.35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 x14ac:dyDescent="0.35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 x14ac:dyDescent="0.35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 x14ac:dyDescent="0.35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 x14ac:dyDescent="0.35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 x14ac:dyDescent="0.35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 x14ac:dyDescent="0.35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 x14ac:dyDescent="0.35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 x14ac:dyDescent="0.35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 x14ac:dyDescent="0.35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 x14ac:dyDescent="0.35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 x14ac:dyDescent="0.35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 x14ac:dyDescent="0.35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 x14ac:dyDescent="0.35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 x14ac:dyDescent="0.35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 x14ac:dyDescent="0.35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 x14ac:dyDescent="0.35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 x14ac:dyDescent="0.35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 x14ac:dyDescent="0.35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 x14ac:dyDescent="0.35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 x14ac:dyDescent="0.35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 x14ac:dyDescent="0.35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 x14ac:dyDescent="0.35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 x14ac:dyDescent="0.35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 x14ac:dyDescent="0.35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 x14ac:dyDescent="0.35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 x14ac:dyDescent="0.35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 x14ac:dyDescent="0.35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 x14ac:dyDescent="0.35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 x14ac:dyDescent="0.35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 x14ac:dyDescent="0.35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 x14ac:dyDescent="0.35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 x14ac:dyDescent="0.35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 x14ac:dyDescent="0.35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 x14ac:dyDescent="0.35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 x14ac:dyDescent="0.35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 x14ac:dyDescent="0.35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 x14ac:dyDescent="0.35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 x14ac:dyDescent="0.35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 x14ac:dyDescent="0.35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 x14ac:dyDescent="0.35">
      <c r="A202" s="82" t="s">
        <v>351</v>
      </c>
      <c r="B202" s="83" t="s">
        <v>352</v>
      </c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5">
        <f>SUM('Ref 3511448'!$C202:$N202)</f>
        <v>0</v>
      </c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29">
        <f t="shared" si="3"/>
        <v>0</v>
      </c>
    </row>
    <row r="203" spans="1:27" x14ac:dyDescent="0.35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 x14ac:dyDescent="0.35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 x14ac:dyDescent="0.35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 x14ac:dyDescent="0.35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 x14ac:dyDescent="0.35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 x14ac:dyDescent="0.35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 x14ac:dyDescent="0.35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 x14ac:dyDescent="0.35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 x14ac:dyDescent="0.35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 x14ac:dyDescent="0.35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 x14ac:dyDescent="0.35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 x14ac:dyDescent="0.35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 x14ac:dyDescent="0.35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 x14ac:dyDescent="0.35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 x14ac:dyDescent="0.35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 x14ac:dyDescent="0.35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 x14ac:dyDescent="0.35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 x14ac:dyDescent="0.35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 x14ac:dyDescent="0.35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 x14ac:dyDescent="0.35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 x14ac:dyDescent="0.35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 x14ac:dyDescent="0.35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 x14ac:dyDescent="0.35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 x14ac:dyDescent="0.35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 x14ac:dyDescent="0.35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 x14ac:dyDescent="0.35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 x14ac:dyDescent="0.35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 x14ac:dyDescent="0.35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 x14ac:dyDescent="0.35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 x14ac:dyDescent="0.35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 x14ac:dyDescent="0.35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 x14ac:dyDescent="0.35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 x14ac:dyDescent="0.35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 x14ac:dyDescent="0.35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" thickBot="1" x14ac:dyDescent="0.4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" thickTop="1" x14ac:dyDescent="0.35">
      <c r="A238" s="90" t="s">
        <v>423</v>
      </c>
      <c r="B238" s="91"/>
      <c r="C238" s="91">
        <f t="shared" ref="C238:M238" si="4">SUBTOTAL(109,C3:C237)</f>
        <v>12</v>
      </c>
      <c r="D238" s="91">
        <f t="shared" si="4"/>
        <v>12</v>
      </c>
      <c r="E238" s="91">
        <f t="shared" si="4"/>
        <v>25</v>
      </c>
      <c r="F238" s="91">
        <f t="shared" si="4"/>
        <v>6</v>
      </c>
      <c r="G238" s="91">
        <f t="shared" si="4"/>
        <v>59</v>
      </c>
      <c r="H238" s="91">
        <f t="shared" si="4"/>
        <v>35</v>
      </c>
      <c r="I238" s="91">
        <f t="shared" si="4"/>
        <v>35</v>
      </c>
      <c r="J238" s="91">
        <f t="shared" si="4"/>
        <v>0</v>
      </c>
      <c r="K238" s="91">
        <f t="shared" si="4"/>
        <v>57</v>
      </c>
      <c r="L238" s="91">
        <f t="shared" si="4"/>
        <v>21</v>
      </c>
      <c r="M238" s="91">
        <f t="shared" si="4"/>
        <v>129</v>
      </c>
      <c r="N238" s="91"/>
      <c r="O238" s="92">
        <f>SUBTOTAL(109,O3:O237)</f>
        <v>396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15</v>
      </c>
      <c r="S238" s="22">
        <f t="shared" si="5"/>
        <v>6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19</v>
      </c>
      <c r="Z238" s="22">
        <f t="shared" si="5"/>
        <v>101</v>
      </c>
      <c r="AA238" s="22">
        <f t="shared" si="5"/>
        <v>320</v>
      </c>
    </row>
  </sheetData>
  <autoFilter ref="A2:AA237"/>
  <customSheetViews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B1:AB1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4"/>
      <autoFilter ref="B1:AB1"/>
    </customSheetView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A2:AA237"/>
    </customSheetView>
  </customSheetViews>
  <mergeCells count="2">
    <mergeCell ref="C1:M1"/>
    <mergeCell ref="P1:AA1"/>
  </mergeCells>
  <conditionalFormatting sqref="C3:O237">
    <cfRule type="notContainsBlanks" dxfId="6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W241"/>
  <sheetViews>
    <sheetView zoomScale="85" zoomScaleNormal="85" workbookViewId="0">
      <selection activeCell="X2" sqref="X2"/>
    </sheetView>
  </sheetViews>
  <sheetFormatPr baseColWidth="10" defaultRowHeight="14.5" x14ac:dyDescent="0.35"/>
  <cols>
    <col min="1" max="1" width="24.08984375" bestFit="1" customWidth="1"/>
    <col min="2" max="2" width="29.6328125" bestFit="1" customWidth="1"/>
    <col min="3" max="24" width="12.6328125" customWidth="1"/>
    <col min="25" max="25" width="12.6328125" style="26" customWidth="1"/>
    <col min="26" max="26" width="12.6328125" customWidth="1"/>
    <col min="27" max="34" width="13.6328125" customWidth="1"/>
    <col min="35" max="48" width="14.6328125" customWidth="1"/>
  </cols>
  <sheetData>
    <row r="1" spans="1:49" x14ac:dyDescent="0.35">
      <c r="C1" s="185" t="s">
        <v>405</v>
      </c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34"/>
      <c r="Z1" s="13"/>
      <c r="AA1" s="186" t="s">
        <v>657</v>
      </c>
      <c r="AB1" s="186"/>
      <c r="AC1" s="186"/>
      <c r="AD1" s="186"/>
      <c r="AE1" s="186"/>
      <c r="AF1" s="186"/>
      <c r="AG1" s="186"/>
      <c r="AH1" s="186"/>
      <c r="AI1" s="186"/>
      <c r="AJ1" s="186"/>
      <c r="AK1" s="186"/>
      <c r="AL1" s="186"/>
      <c r="AM1" s="186"/>
      <c r="AN1" s="186"/>
      <c r="AO1" s="186"/>
      <c r="AP1" s="186"/>
      <c r="AQ1" s="186"/>
      <c r="AR1" s="186"/>
      <c r="AS1" s="186"/>
      <c r="AT1" s="186"/>
      <c r="AU1" s="186"/>
      <c r="AV1" s="186"/>
      <c r="AW1" s="186"/>
    </row>
    <row r="2" spans="1:49" x14ac:dyDescent="0.35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 x14ac:dyDescent="0.35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 x14ac:dyDescent="0.35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 x14ac:dyDescent="0.35">
      <c r="A5" s="170" t="s">
        <v>606</v>
      </c>
      <c r="B5" s="171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 x14ac:dyDescent="0.35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 x14ac:dyDescent="0.35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 x14ac:dyDescent="0.35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 x14ac:dyDescent="0.35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 x14ac:dyDescent="0.35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 x14ac:dyDescent="0.35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 x14ac:dyDescent="0.35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 x14ac:dyDescent="0.35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 x14ac:dyDescent="0.35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 x14ac:dyDescent="0.35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 x14ac:dyDescent="0.35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 x14ac:dyDescent="0.35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 x14ac:dyDescent="0.35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 x14ac:dyDescent="0.35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 x14ac:dyDescent="0.35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 x14ac:dyDescent="0.35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 x14ac:dyDescent="0.35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 x14ac:dyDescent="0.35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 x14ac:dyDescent="0.35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 x14ac:dyDescent="0.35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 x14ac:dyDescent="0.35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 x14ac:dyDescent="0.35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 x14ac:dyDescent="0.35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 x14ac:dyDescent="0.35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 x14ac:dyDescent="0.35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 x14ac:dyDescent="0.35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 x14ac:dyDescent="0.35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 x14ac:dyDescent="0.35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 x14ac:dyDescent="0.35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 x14ac:dyDescent="0.35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 x14ac:dyDescent="0.35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 x14ac:dyDescent="0.35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 x14ac:dyDescent="0.35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 x14ac:dyDescent="0.35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 x14ac:dyDescent="0.35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 x14ac:dyDescent="0.35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 x14ac:dyDescent="0.35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 x14ac:dyDescent="0.35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 x14ac:dyDescent="0.35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 x14ac:dyDescent="0.35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 x14ac:dyDescent="0.35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 x14ac:dyDescent="0.35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 x14ac:dyDescent="0.35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 x14ac:dyDescent="0.35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 x14ac:dyDescent="0.35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 x14ac:dyDescent="0.35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 x14ac:dyDescent="0.35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 x14ac:dyDescent="0.35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 x14ac:dyDescent="0.35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 x14ac:dyDescent="0.35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 x14ac:dyDescent="0.35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 x14ac:dyDescent="0.35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 x14ac:dyDescent="0.35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 x14ac:dyDescent="0.35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 x14ac:dyDescent="0.35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 x14ac:dyDescent="0.35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 x14ac:dyDescent="0.35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 x14ac:dyDescent="0.35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 x14ac:dyDescent="0.35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 x14ac:dyDescent="0.35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 x14ac:dyDescent="0.35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 x14ac:dyDescent="0.35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 x14ac:dyDescent="0.35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 x14ac:dyDescent="0.35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 x14ac:dyDescent="0.35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 x14ac:dyDescent="0.35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 x14ac:dyDescent="0.35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 x14ac:dyDescent="0.35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 x14ac:dyDescent="0.35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 x14ac:dyDescent="0.35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 x14ac:dyDescent="0.35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 x14ac:dyDescent="0.35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 x14ac:dyDescent="0.35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 x14ac:dyDescent="0.35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 x14ac:dyDescent="0.35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 x14ac:dyDescent="0.35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 x14ac:dyDescent="0.35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 x14ac:dyDescent="0.35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 x14ac:dyDescent="0.35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 x14ac:dyDescent="0.35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 x14ac:dyDescent="0.35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 x14ac:dyDescent="0.35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 x14ac:dyDescent="0.35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 x14ac:dyDescent="0.35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 x14ac:dyDescent="0.35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 x14ac:dyDescent="0.35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 x14ac:dyDescent="0.35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 x14ac:dyDescent="0.35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 x14ac:dyDescent="0.35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 x14ac:dyDescent="0.35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 x14ac:dyDescent="0.35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 x14ac:dyDescent="0.35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 x14ac:dyDescent="0.35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 x14ac:dyDescent="0.35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 x14ac:dyDescent="0.35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 x14ac:dyDescent="0.35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 x14ac:dyDescent="0.35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 x14ac:dyDescent="0.35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 x14ac:dyDescent="0.35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 x14ac:dyDescent="0.35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 x14ac:dyDescent="0.35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 x14ac:dyDescent="0.35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 x14ac:dyDescent="0.35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 x14ac:dyDescent="0.35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 x14ac:dyDescent="0.35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 x14ac:dyDescent="0.35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 x14ac:dyDescent="0.35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 x14ac:dyDescent="0.35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 x14ac:dyDescent="0.35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 x14ac:dyDescent="0.35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 x14ac:dyDescent="0.35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 x14ac:dyDescent="0.35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 x14ac:dyDescent="0.35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 x14ac:dyDescent="0.35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 x14ac:dyDescent="0.35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 x14ac:dyDescent="0.35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 x14ac:dyDescent="0.35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 x14ac:dyDescent="0.35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 x14ac:dyDescent="0.35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 x14ac:dyDescent="0.35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 x14ac:dyDescent="0.35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 x14ac:dyDescent="0.35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 x14ac:dyDescent="0.35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 x14ac:dyDescent="0.35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 x14ac:dyDescent="0.35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 x14ac:dyDescent="0.35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 x14ac:dyDescent="0.35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 x14ac:dyDescent="0.35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 x14ac:dyDescent="0.35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 x14ac:dyDescent="0.35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 x14ac:dyDescent="0.35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 x14ac:dyDescent="0.35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 x14ac:dyDescent="0.35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 x14ac:dyDescent="0.35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 x14ac:dyDescent="0.35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 x14ac:dyDescent="0.35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 x14ac:dyDescent="0.35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 x14ac:dyDescent="0.35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 x14ac:dyDescent="0.35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 x14ac:dyDescent="0.35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 x14ac:dyDescent="0.35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 x14ac:dyDescent="0.35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 x14ac:dyDescent="0.35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 x14ac:dyDescent="0.35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 x14ac:dyDescent="0.35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 x14ac:dyDescent="0.35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 x14ac:dyDescent="0.35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 x14ac:dyDescent="0.35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 x14ac:dyDescent="0.35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 x14ac:dyDescent="0.35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 x14ac:dyDescent="0.35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 x14ac:dyDescent="0.35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 x14ac:dyDescent="0.35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 x14ac:dyDescent="0.35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 x14ac:dyDescent="0.35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 x14ac:dyDescent="0.35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 x14ac:dyDescent="0.35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 x14ac:dyDescent="0.35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 x14ac:dyDescent="0.35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 x14ac:dyDescent="0.35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 x14ac:dyDescent="0.35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 x14ac:dyDescent="0.35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 x14ac:dyDescent="0.35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 x14ac:dyDescent="0.35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 x14ac:dyDescent="0.35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 x14ac:dyDescent="0.35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 x14ac:dyDescent="0.35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 x14ac:dyDescent="0.35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 x14ac:dyDescent="0.35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 x14ac:dyDescent="0.35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 x14ac:dyDescent="0.35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 x14ac:dyDescent="0.35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 x14ac:dyDescent="0.35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 x14ac:dyDescent="0.35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 x14ac:dyDescent="0.35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 x14ac:dyDescent="0.35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 x14ac:dyDescent="0.35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 x14ac:dyDescent="0.35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 x14ac:dyDescent="0.35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 x14ac:dyDescent="0.35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 x14ac:dyDescent="0.35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 x14ac:dyDescent="0.35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 x14ac:dyDescent="0.35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 x14ac:dyDescent="0.35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 x14ac:dyDescent="0.35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 x14ac:dyDescent="0.35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 x14ac:dyDescent="0.35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 x14ac:dyDescent="0.35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 x14ac:dyDescent="0.35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 x14ac:dyDescent="0.35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 x14ac:dyDescent="0.35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 x14ac:dyDescent="0.35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 x14ac:dyDescent="0.35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 x14ac:dyDescent="0.35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 x14ac:dyDescent="0.35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 x14ac:dyDescent="0.35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 x14ac:dyDescent="0.35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 x14ac:dyDescent="0.35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 x14ac:dyDescent="0.35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 x14ac:dyDescent="0.35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 x14ac:dyDescent="0.35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 x14ac:dyDescent="0.35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 x14ac:dyDescent="0.35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 x14ac:dyDescent="0.35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 x14ac:dyDescent="0.35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 x14ac:dyDescent="0.35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 x14ac:dyDescent="0.35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 x14ac:dyDescent="0.35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 x14ac:dyDescent="0.35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 x14ac:dyDescent="0.35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 x14ac:dyDescent="0.35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 x14ac:dyDescent="0.35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 x14ac:dyDescent="0.35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 x14ac:dyDescent="0.35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 x14ac:dyDescent="0.35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 x14ac:dyDescent="0.35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 x14ac:dyDescent="0.35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 x14ac:dyDescent="0.35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 x14ac:dyDescent="0.35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 x14ac:dyDescent="0.35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 x14ac:dyDescent="0.35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 x14ac:dyDescent="0.35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 x14ac:dyDescent="0.35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 x14ac:dyDescent="0.35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 x14ac:dyDescent="0.35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 x14ac:dyDescent="0.35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 x14ac:dyDescent="0.35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 x14ac:dyDescent="0.35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 x14ac:dyDescent="0.35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 x14ac:dyDescent="0.35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 x14ac:dyDescent="0.35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 x14ac:dyDescent="0.35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 x14ac:dyDescent="0.35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 x14ac:dyDescent="0.35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" thickBot="1" x14ac:dyDescent="0.4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" thickTop="1" x14ac:dyDescent="0.35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/>
  <customSheetViews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B1:AX1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2"/>
      <autoFilter ref="B1:AX1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4"/>
      <autoFilter ref="B1:AX1"/>
    </customSheetView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A2:AW240"/>
    </customSheetView>
  </customSheetViews>
  <mergeCells count="2">
    <mergeCell ref="C1:X1"/>
    <mergeCell ref="AA1:AW1"/>
  </mergeCells>
  <conditionalFormatting sqref="C3:Z240">
    <cfRule type="notContainsBlanks" dxfId="5" priority="2">
      <formula>LEN(TRIM(C3))&gt;0</formula>
    </cfRule>
  </conditionalFormatting>
  <conditionalFormatting sqref="AA3:AW240">
    <cfRule type="notContainsBlanks" dxfId="4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BS237"/>
  <sheetViews>
    <sheetView workbookViewId="0">
      <pane xSplit="2" ySplit="2" topLeftCell="C72" activePane="bottomRight" state="frozen"/>
      <selection pane="topRight" activeCell="C1" sqref="C1"/>
      <selection pane="bottomLeft" activeCell="A3" sqref="A3"/>
      <selection pane="bottomRight" activeCell="A192" sqref="A192:XFD192"/>
    </sheetView>
  </sheetViews>
  <sheetFormatPr baseColWidth="10" defaultRowHeight="14.5" x14ac:dyDescent="0.35"/>
  <cols>
    <col min="1" max="1" width="24.08984375" bestFit="1" customWidth="1"/>
    <col min="2" max="2" width="29.6328125" bestFit="1" customWidth="1"/>
    <col min="3" max="35" width="12.6328125" customWidth="1"/>
    <col min="36" max="36" width="12.6328125" style="26" customWidth="1"/>
    <col min="37" max="37" width="12.6328125" customWidth="1"/>
    <col min="38" max="45" width="13.6328125" customWidth="1"/>
    <col min="46" max="70" width="14.6328125" customWidth="1"/>
    <col min="71" max="71" width="10.90625" style="27" customWidth="1"/>
  </cols>
  <sheetData>
    <row r="1" spans="1:71" x14ac:dyDescent="0.35">
      <c r="C1" s="187" t="s">
        <v>2</v>
      </c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  <c r="Y1" s="187"/>
      <c r="Z1" s="187"/>
      <c r="AA1" s="187"/>
      <c r="AB1" s="187"/>
      <c r="AC1" s="187"/>
      <c r="AD1" s="187"/>
      <c r="AE1" s="187"/>
      <c r="AF1" s="187"/>
      <c r="AG1" s="187"/>
      <c r="AH1" s="187"/>
      <c r="AI1" s="187"/>
      <c r="AJ1" s="31"/>
      <c r="AK1" s="11"/>
      <c r="AL1" s="188" t="s">
        <v>3</v>
      </c>
      <c r="AM1" s="188"/>
      <c r="AN1" s="188"/>
      <c r="AO1" s="188"/>
      <c r="AP1" s="188"/>
      <c r="AQ1" s="188"/>
      <c r="AR1" s="188"/>
      <c r="AS1" s="188"/>
      <c r="AT1" s="188"/>
      <c r="AU1" s="188"/>
      <c r="AV1" s="188"/>
      <c r="AW1" s="188"/>
      <c r="AX1" s="188"/>
      <c r="AY1" s="188"/>
      <c r="AZ1" s="188"/>
      <c r="BA1" s="188"/>
      <c r="BB1" s="188"/>
      <c r="BC1" s="188"/>
      <c r="BD1" s="188"/>
      <c r="BE1" s="188"/>
      <c r="BF1" s="188"/>
      <c r="BG1" s="188"/>
      <c r="BH1" s="188"/>
      <c r="BI1" s="188"/>
      <c r="BJ1" s="188"/>
      <c r="BK1" s="188"/>
      <c r="BL1" s="188"/>
      <c r="BM1" s="188"/>
      <c r="BN1" s="188"/>
      <c r="BO1" s="188"/>
      <c r="BP1" s="188"/>
      <c r="BQ1" s="188"/>
      <c r="BR1" s="188"/>
    </row>
    <row r="2" spans="1:71" x14ac:dyDescent="0.35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 x14ac:dyDescent="0.35">
      <c r="A3" s="105" t="s">
        <v>34</v>
      </c>
      <c r="B3" s="106" t="s">
        <v>35</v>
      </c>
      <c r="C3" s="88" t="s">
        <v>689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 x14ac:dyDescent="0.35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 x14ac:dyDescent="0.35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 x14ac:dyDescent="0.35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 x14ac:dyDescent="0.35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 x14ac:dyDescent="0.35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 x14ac:dyDescent="0.35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 x14ac:dyDescent="0.35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 x14ac:dyDescent="0.35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 x14ac:dyDescent="0.35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 x14ac:dyDescent="0.35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 x14ac:dyDescent="0.35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 x14ac:dyDescent="0.35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 x14ac:dyDescent="0.35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 x14ac:dyDescent="0.35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 x14ac:dyDescent="0.35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 x14ac:dyDescent="0.35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 x14ac:dyDescent="0.35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 x14ac:dyDescent="0.35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 x14ac:dyDescent="0.35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 x14ac:dyDescent="0.35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 x14ac:dyDescent="0.35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 x14ac:dyDescent="0.35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 x14ac:dyDescent="0.35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 x14ac:dyDescent="0.35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 x14ac:dyDescent="0.35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 x14ac:dyDescent="0.35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 x14ac:dyDescent="0.35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 x14ac:dyDescent="0.35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 x14ac:dyDescent="0.35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 x14ac:dyDescent="0.35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 x14ac:dyDescent="0.35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 x14ac:dyDescent="0.35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 x14ac:dyDescent="0.35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 x14ac:dyDescent="0.35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 x14ac:dyDescent="0.35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 x14ac:dyDescent="0.35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 x14ac:dyDescent="0.35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 x14ac:dyDescent="0.35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 x14ac:dyDescent="0.35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 x14ac:dyDescent="0.35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 x14ac:dyDescent="0.35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 x14ac:dyDescent="0.35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 x14ac:dyDescent="0.35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 x14ac:dyDescent="0.35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 x14ac:dyDescent="0.35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 x14ac:dyDescent="0.35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 x14ac:dyDescent="0.35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 x14ac:dyDescent="0.35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 x14ac:dyDescent="0.35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 x14ac:dyDescent="0.35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 x14ac:dyDescent="0.35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 x14ac:dyDescent="0.35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 x14ac:dyDescent="0.35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 x14ac:dyDescent="0.35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 x14ac:dyDescent="0.35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 x14ac:dyDescent="0.35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 x14ac:dyDescent="0.35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 x14ac:dyDescent="0.35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 x14ac:dyDescent="0.35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 x14ac:dyDescent="0.35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 x14ac:dyDescent="0.35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 x14ac:dyDescent="0.35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 x14ac:dyDescent="0.35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 x14ac:dyDescent="0.35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 x14ac:dyDescent="0.35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 x14ac:dyDescent="0.35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 x14ac:dyDescent="0.35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 x14ac:dyDescent="0.35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 x14ac:dyDescent="0.35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 x14ac:dyDescent="0.35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 x14ac:dyDescent="0.35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 x14ac:dyDescent="0.35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 x14ac:dyDescent="0.35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 x14ac:dyDescent="0.35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 x14ac:dyDescent="0.35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 x14ac:dyDescent="0.35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 x14ac:dyDescent="0.35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 x14ac:dyDescent="0.35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 x14ac:dyDescent="0.35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 x14ac:dyDescent="0.35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 x14ac:dyDescent="0.35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 x14ac:dyDescent="0.35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 x14ac:dyDescent="0.35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 x14ac:dyDescent="0.35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 x14ac:dyDescent="0.35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 x14ac:dyDescent="0.35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 x14ac:dyDescent="0.35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 x14ac:dyDescent="0.35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 x14ac:dyDescent="0.35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 x14ac:dyDescent="0.35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 x14ac:dyDescent="0.35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 x14ac:dyDescent="0.35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 x14ac:dyDescent="0.35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 x14ac:dyDescent="0.35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 x14ac:dyDescent="0.35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 x14ac:dyDescent="0.35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 x14ac:dyDescent="0.35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 x14ac:dyDescent="0.35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 x14ac:dyDescent="0.35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 x14ac:dyDescent="0.35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 x14ac:dyDescent="0.35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 x14ac:dyDescent="0.35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 x14ac:dyDescent="0.35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 x14ac:dyDescent="0.35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 x14ac:dyDescent="0.35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 x14ac:dyDescent="0.35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 x14ac:dyDescent="0.35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 x14ac:dyDescent="0.35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 x14ac:dyDescent="0.35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 x14ac:dyDescent="0.35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 x14ac:dyDescent="0.35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 x14ac:dyDescent="0.35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 x14ac:dyDescent="0.35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 x14ac:dyDescent="0.35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 x14ac:dyDescent="0.35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 x14ac:dyDescent="0.35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 x14ac:dyDescent="0.35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 x14ac:dyDescent="0.35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 x14ac:dyDescent="0.35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 x14ac:dyDescent="0.35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 x14ac:dyDescent="0.35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 x14ac:dyDescent="0.35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 x14ac:dyDescent="0.35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 x14ac:dyDescent="0.35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 x14ac:dyDescent="0.35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 x14ac:dyDescent="0.35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 x14ac:dyDescent="0.35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 x14ac:dyDescent="0.35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 x14ac:dyDescent="0.35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 x14ac:dyDescent="0.35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 x14ac:dyDescent="0.35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 x14ac:dyDescent="0.35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 x14ac:dyDescent="0.35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 x14ac:dyDescent="0.35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 x14ac:dyDescent="0.35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 x14ac:dyDescent="0.35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 x14ac:dyDescent="0.35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 x14ac:dyDescent="0.35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 x14ac:dyDescent="0.35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 x14ac:dyDescent="0.35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 x14ac:dyDescent="0.35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 x14ac:dyDescent="0.35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 x14ac:dyDescent="0.35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 x14ac:dyDescent="0.35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 x14ac:dyDescent="0.35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 x14ac:dyDescent="0.35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 x14ac:dyDescent="0.35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 x14ac:dyDescent="0.35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 x14ac:dyDescent="0.35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 x14ac:dyDescent="0.35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 x14ac:dyDescent="0.35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 x14ac:dyDescent="0.35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 x14ac:dyDescent="0.35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 x14ac:dyDescent="0.35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 x14ac:dyDescent="0.35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 x14ac:dyDescent="0.35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 x14ac:dyDescent="0.35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 x14ac:dyDescent="0.35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 x14ac:dyDescent="0.35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 x14ac:dyDescent="0.35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 x14ac:dyDescent="0.35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 x14ac:dyDescent="0.35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 x14ac:dyDescent="0.35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 x14ac:dyDescent="0.35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 x14ac:dyDescent="0.35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 x14ac:dyDescent="0.35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 x14ac:dyDescent="0.35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 x14ac:dyDescent="0.35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 x14ac:dyDescent="0.35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 x14ac:dyDescent="0.35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 x14ac:dyDescent="0.35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 x14ac:dyDescent="0.35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 x14ac:dyDescent="0.35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 x14ac:dyDescent="0.35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 x14ac:dyDescent="0.35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 x14ac:dyDescent="0.35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 x14ac:dyDescent="0.35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 x14ac:dyDescent="0.35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 x14ac:dyDescent="0.35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 x14ac:dyDescent="0.35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 x14ac:dyDescent="0.35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 x14ac:dyDescent="0.35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 x14ac:dyDescent="0.35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 x14ac:dyDescent="0.35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 x14ac:dyDescent="0.35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 x14ac:dyDescent="0.35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 x14ac:dyDescent="0.35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 x14ac:dyDescent="0.35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 x14ac:dyDescent="0.35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 x14ac:dyDescent="0.35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 x14ac:dyDescent="0.35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 x14ac:dyDescent="0.35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 x14ac:dyDescent="0.35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 x14ac:dyDescent="0.35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 x14ac:dyDescent="0.35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 x14ac:dyDescent="0.35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 x14ac:dyDescent="0.35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 x14ac:dyDescent="0.35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 x14ac:dyDescent="0.35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 x14ac:dyDescent="0.35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 x14ac:dyDescent="0.35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 x14ac:dyDescent="0.35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 x14ac:dyDescent="0.35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 x14ac:dyDescent="0.35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 x14ac:dyDescent="0.35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 x14ac:dyDescent="0.35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 x14ac:dyDescent="0.35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 x14ac:dyDescent="0.35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 x14ac:dyDescent="0.35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 x14ac:dyDescent="0.35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 x14ac:dyDescent="0.35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 x14ac:dyDescent="0.35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 x14ac:dyDescent="0.35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 x14ac:dyDescent="0.35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 x14ac:dyDescent="0.35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 x14ac:dyDescent="0.35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 x14ac:dyDescent="0.35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 x14ac:dyDescent="0.35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 x14ac:dyDescent="0.35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 x14ac:dyDescent="0.35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 x14ac:dyDescent="0.35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 x14ac:dyDescent="0.35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 x14ac:dyDescent="0.35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 x14ac:dyDescent="0.35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 x14ac:dyDescent="0.35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 x14ac:dyDescent="0.35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 x14ac:dyDescent="0.35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 x14ac:dyDescent="0.35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 x14ac:dyDescent="0.35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 x14ac:dyDescent="0.35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 x14ac:dyDescent="0.35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 x14ac:dyDescent="0.35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" thickBot="1" x14ac:dyDescent="0.4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" thickTop="1" x14ac:dyDescent="0.35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/>
  <customSheetViews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B1:BT1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2"/>
      <autoFilter ref="B1:BT1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4"/>
      <autoFilter ref="B1:BT1"/>
    </customSheetView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A2:BS236"/>
    </customSheetView>
  </customSheetViews>
  <mergeCells count="2">
    <mergeCell ref="C1:AI1"/>
    <mergeCell ref="AL1:BR1"/>
  </mergeCells>
  <conditionalFormatting sqref="C3:AK236">
    <cfRule type="notContainsBlanks" dxfId="3" priority="3">
      <formula>LEN(TRIM(C3))&gt;0</formula>
    </cfRule>
  </conditionalFormatting>
  <conditionalFormatting sqref="AL3:BR236">
    <cfRule type="notContainsBlanks" dxfId="2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U237"/>
  <sheetViews>
    <sheetView workbookViewId="0">
      <pane xSplit="2" ySplit="2" topLeftCell="AC153" activePane="bottomRight" state="frozen"/>
      <selection pane="topRight" activeCell="C1" sqref="C1"/>
      <selection pane="bottomLeft" activeCell="A3" sqref="A3"/>
      <selection pane="bottomRight" activeCell="AD213" sqref="AD213"/>
    </sheetView>
  </sheetViews>
  <sheetFormatPr baseColWidth="10" defaultRowHeight="14.5" x14ac:dyDescent="0.35"/>
  <cols>
    <col min="1" max="1" width="24.08984375" bestFit="1" customWidth="1"/>
    <col min="2" max="2" width="29.6328125" bestFit="1" customWidth="1"/>
    <col min="3" max="11" width="15.36328125" bestFit="1" customWidth="1"/>
    <col min="12" max="14" width="12.6328125" customWidth="1"/>
    <col min="15" max="15" width="15.453125" customWidth="1"/>
    <col min="16" max="16" width="15.36328125" customWidth="1"/>
    <col min="17" max="20" width="12.6328125" customWidth="1"/>
    <col min="21" max="23" width="15.36328125" bestFit="1" customWidth="1"/>
    <col min="24" max="24" width="15.36328125" style="26" customWidth="1"/>
    <col min="25" max="25" width="12.6328125" customWidth="1"/>
    <col min="26" max="33" width="13.6328125" customWidth="1"/>
    <col min="34" max="46" width="14.6328125" customWidth="1"/>
    <col min="47" max="47" width="10.90625" style="27" customWidth="1"/>
  </cols>
  <sheetData>
    <row r="1" spans="1:47" s="2" customFormat="1" ht="14.4" customHeight="1" x14ac:dyDescent="0.35">
      <c r="C1" s="189" t="s">
        <v>2</v>
      </c>
      <c r="D1" s="189"/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39"/>
      <c r="Y1" s="20"/>
      <c r="Z1" s="190" t="s">
        <v>3</v>
      </c>
      <c r="AA1" s="190"/>
      <c r="AB1" s="190"/>
      <c r="AC1" s="190"/>
      <c r="AD1" s="190"/>
      <c r="AE1" s="190"/>
      <c r="AF1" s="190"/>
      <c r="AG1" s="190"/>
      <c r="AH1" s="190"/>
      <c r="AI1" s="190"/>
      <c r="AJ1" s="190"/>
      <c r="AK1" s="190"/>
      <c r="AL1" s="190"/>
      <c r="AM1" s="190"/>
      <c r="AN1" s="190"/>
      <c r="AO1" s="190"/>
      <c r="AP1" s="190"/>
      <c r="AQ1" s="190"/>
      <c r="AR1" s="190"/>
      <c r="AS1" s="190"/>
      <c r="AT1" s="190"/>
      <c r="AU1" s="32"/>
    </row>
    <row r="2" spans="1:47" s="51" customFormat="1" x14ac:dyDescent="0.35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 x14ac:dyDescent="0.35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 x14ac:dyDescent="0.35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 x14ac:dyDescent="0.35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 x14ac:dyDescent="0.35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 x14ac:dyDescent="0.35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 x14ac:dyDescent="0.35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 x14ac:dyDescent="0.35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 x14ac:dyDescent="0.35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 x14ac:dyDescent="0.35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 x14ac:dyDescent="0.35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 x14ac:dyDescent="0.35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 x14ac:dyDescent="0.35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 x14ac:dyDescent="0.35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 x14ac:dyDescent="0.35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 x14ac:dyDescent="0.35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 x14ac:dyDescent="0.35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 x14ac:dyDescent="0.35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 x14ac:dyDescent="0.35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 x14ac:dyDescent="0.35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 x14ac:dyDescent="0.35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 x14ac:dyDescent="0.35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 x14ac:dyDescent="0.35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 x14ac:dyDescent="0.35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 x14ac:dyDescent="0.35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 x14ac:dyDescent="0.35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 x14ac:dyDescent="0.35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 x14ac:dyDescent="0.35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 x14ac:dyDescent="0.35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 x14ac:dyDescent="0.35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 x14ac:dyDescent="0.35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 x14ac:dyDescent="0.35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 x14ac:dyDescent="0.35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 x14ac:dyDescent="0.35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 x14ac:dyDescent="0.35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 x14ac:dyDescent="0.35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 x14ac:dyDescent="0.35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 x14ac:dyDescent="0.35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 x14ac:dyDescent="0.35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 x14ac:dyDescent="0.35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 x14ac:dyDescent="0.35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 x14ac:dyDescent="0.35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 x14ac:dyDescent="0.35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 x14ac:dyDescent="0.35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 x14ac:dyDescent="0.35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 x14ac:dyDescent="0.35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 x14ac:dyDescent="0.35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 x14ac:dyDescent="0.35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 x14ac:dyDescent="0.35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 x14ac:dyDescent="0.35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 x14ac:dyDescent="0.35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 x14ac:dyDescent="0.35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 x14ac:dyDescent="0.35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 x14ac:dyDescent="0.35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 x14ac:dyDescent="0.35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 x14ac:dyDescent="0.35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 x14ac:dyDescent="0.35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 x14ac:dyDescent="0.35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 x14ac:dyDescent="0.35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 x14ac:dyDescent="0.35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 x14ac:dyDescent="0.35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 x14ac:dyDescent="0.35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 x14ac:dyDescent="0.35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 x14ac:dyDescent="0.35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 x14ac:dyDescent="0.35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 x14ac:dyDescent="0.35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 x14ac:dyDescent="0.35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 x14ac:dyDescent="0.35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 x14ac:dyDescent="0.35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 x14ac:dyDescent="0.35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 x14ac:dyDescent="0.35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 x14ac:dyDescent="0.35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 x14ac:dyDescent="0.35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 x14ac:dyDescent="0.35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 x14ac:dyDescent="0.35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 x14ac:dyDescent="0.35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 x14ac:dyDescent="0.35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 x14ac:dyDescent="0.35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 x14ac:dyDescent="0.35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 x14ac:dyDescent="0.35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 x14ac:dyDescent="0.35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 x14ac:dyDescent="0.35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 x14ac:dyDescent="0.35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 x14ac:dyDescent="0.35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 x14ac:dyDescent="0.35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 x14ac:dyDescent="0.35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 x14ac:dyDescent="0.35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 x14ac:dyDescent="0.35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 x14ac:dyDescent="0.35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 x14ac:dyDescent="0.35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 x14ac:dyDescent="0.35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 x14ac:dyDescent="0.35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 x14ac:dyDescent="0.35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 x14ac:dyDescent="0.35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 x14ac:dyDescent="0.35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 x14ac:dyDescent="0.35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 x14ac:dyDescent="0.35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 x14ac:dyDescent="0.35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 x14ac:dyDescent="0.35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 x14ac:dyDescent="0.35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 x14ac:dyDescent="0.35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 x14ac:dyDescent="0.35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 x14ac:dyDescent="0.35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 x14ac:dyDescent="0.35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 x14ac:dyDescent="0.35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 x14ac:dyDescent="0.35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 x14ac:dyDescent="0.35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 x14ac:dyDescent="0.35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 x14ac:dyDescent="0.35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 x14ac:dyDescent="0.35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 x14ac:dyDescent="0.35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 x14ac:dyDescent="0.35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 x14ac:dyDescent="0.35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 x14ac:dyDescent="0.35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 x14ac:dyDescent="0.35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 x14ac:dyDescent="0.35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 x14ac:dyDescent="0.35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 x14ac:dyDescent="0.35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 x14ac:dyDescent="0.35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 x14ac:dyDescent="0.35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 x14ac:dyDescent="0.35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 x14ac:dyDescent="0.35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 x14ac:dyDescent="0.35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 x14ac:dyDescent="0.35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 x14ac:dyDescent="0.35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 x14ac:dyDescent="0.35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 x14ac:dyDescent="0.35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 x14ac:dyDescent="0.35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 x14ac:dyDescent="0.35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 x14ac:dyDescent="0.35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 x14ac:dyDescent="0.35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 x14ac:dyDescent="0.35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 x14ac:dyDescent="0.35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 x14ac:dyDescent="0.35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 x14ac:dyDescent="0.35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 x14ac:dyDescent="0.35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 x14ac:dyDescent="0.35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 x14ac:dyDescent="0.35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 x14ac:dyDescent="0.35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 x14ac:dyDescent="0.35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 x14ac:dyDescent="0.35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 x14ac:dyDescent="0.35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 x14ac:dyDescent="0.35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 x14ac:dyDescent="0.35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 x14ac:dyDescent="0.35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 x14ac:dyDescent="0.35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 x14ac:dyDescent="0.35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 x14ac:dyDescent="0.35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 x14ac:dyDescent="0.35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 x14ac:dyDescent="0.35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 x14ac:dyDescent="0.35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 x14ac:dyDescent="0.35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 x14ac:dyDescent="0.35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 x14ac:dyDescent="0.35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 x14ac:dyDescent="0.35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 x14ac:dyDescent="0.35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 x14ac:dyDescent="0.35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 x14ac:dyDescent="0.35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 x14ac:dyDescent="0.35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 x14ac:dyDescent="0.35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 x14ac:dyDescent="0.35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 x14ac:dyDescent="0.35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 x14ac:dyDescent="0.35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 x14ac:dyDescent="0.35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 x14ac:dyDescent="0.35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 x14ac:dyDescent="0.35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 x14ac:dyDescent="0.35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 x14ac:dyDescent="0.35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 x14ac:dyDescent="0.35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 x14ac:dyDescent="0.35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 x14ac:dyDescent="0.35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 x14ac:dyDescent="0.35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 x14ac:dyDescent="0.35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 x14ac:dyDescent="0.35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 x14ac:dyDescent="0.35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 x14ac:dyDescent="0.35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 x14ac:dyDescent="0.35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 x14ac:dyDescent="0.35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 x14ac:dyDescent="0.35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 x14ac:dyDescent="0.35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 x14ac:dyDescent="0.35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 x14ac:dyDescent="0.35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 x14ac:dyDescent="0.35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 x14ac:dyDescent="0.35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 x14ac:dyDescent="0.35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 x14ac:dyDescent="0.35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 x14ac:dyDescent="0.35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 x14ac:dyDescent="0.35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 x14ac:dyDescent="0.35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 x14ac:dyDescent="0.35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 x14ac:dyDescent="0.35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 x14ac:dyDescent="0.35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 x14ac:dyDescent="0.35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 x14ac:dyDescent="0.35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 x14ac:dyDescent="0.35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 x14ac:dyDescent="0.35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 x14ac:dyDescent="0.35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 x14ac:dyDescent="0.35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 x14ac:dyDescent="0.35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 x14ac:dyDescent="0.35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 x14ac:dyDescent="0.35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 x14ac:dyDescent="0.35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 x14ac:dyDescent="0.35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 x14ac:dyDescent="0.35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 x14ac:dyDescent="0.35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 x14ac:dyDescent="0.35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 x14ac:dyDescent="0.35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 x14ac:dyDescent="0.35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 x14ac:dyDescent="0.35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 x14ac:dyDescent="0.35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 x14ac:dyDescent="0.35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 x14ac:dyDescent="0.35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 x14ac:dyDescent="0.35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 x14ac:dyDescent="0.35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 x14ac:dyDescent="0.35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 x14ac:dyDescent="0.35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 x14ac:dyDescent="0.35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 x14ac:dyDescent="0.35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 x14ac:dyDescent="0.35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 x14ac:dyDescent="0.35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 x14ac:dyDescent="0.35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 x14ac:dyDescent="0.35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 x14ac:dyDescent="0.35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 x14ac:dyDescent="0.35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 x14ac:dyDescent="0.35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 x14ac:dyDescent="0.35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 x14ac:dyDescent="0.35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 x14ac:dyDescent="0.35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 x14ac:dyDescent="0.35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 x14ac:dyDescent="0.35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 x14ac:dyDescent="0.35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 x14ac:dyDescent="0.35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 x14ac:dyDescent="0.35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 x14ac:dyDescent="0.35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" thickBot="1" x14ac:dyDescent="0.4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" thickTop="1" x14ac:dyDescent="0.35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/>
  <customSheetViews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B1:AV1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2"/>
      <autoFilter ref="B1:AV1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4"/>
      <autoFilter ref="B1:AV1"/>
    </customSheetView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A2:AU236"/>
    </customSheetView>
  </customSheetViews>
  <mergeCells count="2">
    <mergeCell ref="C1:W1"/>
    <mergeCell ref="Z1:AT1"/>
  </mergeCells>
  <conditionalFormatting sqref="C3:Y236">
    <cfRule type="notContainsBlanks" dxfId="1" priority="2">
      <formula>LEN(TRIM(C3))&gt;0</formula>
    </cfRule>
  </conditionalFormatting>
  <conditionalFormatting sqref="Z3:AT236">
    <cfRule type="notContainsBlanks" dxfId="0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35"/>
  <sheetViews>
    <sheetView topLeftCell="A10" workbookViewId="0">
      <selection activeCell="D1" sqref="D1:H34"/>
    </sheetView>
  </sheetViews>
  <sheetFormatPr baseColWidth="10" defaultRowHeight="14.5" x14ac:dyDescent="0.35"/>
  <cols>
    <col min="1" max="1" width="25" bestFit="1" customWidth="1"/>
    <col min="2" max="2" width="29.08984375" bestFit="1" customWidth="1"/>
    <col min="3" max="3" width="27.36328125" bestFit="1" customWidth="1"/>
    <col min="4" max="8" width="12.08984375" customWidth="1"/>
  </cols>
  <sheetData>
    <row r="1" spans="1:8" x14ac:dyDescent="0.35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 x14ac:dyDescent="0.35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 x14ac:dyDescent="0.35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 x14ac:dyDescent="0.35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 x14ac:dyDescent="0.35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 x14ac:dyDescent="0.35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 x14ac:dyDescent="0.35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 x14ac:dyDescent="0.35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 x14ac:dyDescent="0.35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 x14ac:dyDescent="0.35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 x14ac:dyDescent="0.35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 x14ac:dyDescent="0.35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 x14ac:dyDescent="0.35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 x14ac:dyDescent="0.35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 x14ac:dyDescent="0.35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 x14ac:dyDescent="0.35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 x14ac:dyDescent="0.35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 x14ac:dyDescent="0.35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 x14ac:dyDescent="0.35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 x14ac:dyDescent="0.35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 x14ac:dyDescent="0.35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 x14ac:dyDescent="0.35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 x14ac:dyDescent="0.35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 x14ac:dyDescent="0.35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 x14ac:dyDescent="0.35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 x14ac:dyDescent="0.35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 x14ac:dyDescent="0.35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 x14ac:dyDescent="0.35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 x14ac:dyDescent="0.35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 x14ac:dyDescent="0.35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 x14ac:dyDescent="0.35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 x14ac:dyDescent="0.35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 x14ac:dyDescent="0.35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 x14ac:dyDescent="0.35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 x14ac:dyDescent="0.35">
      <c r="A35" s="2" t="s">
        <v>84</v>
      </c>
      <c r="B35" t="s">
        <v>86</v>
      </c>
    </row>
    <row r="36" spans="1:8" x14ac:dyDescent="0.35">
      <c r="A36" s="2" t="s">
        <v>84</v>
      </c>
      <c r="B36" t="s">
        <v>87</v>
      </c>
    </row>
    <row r="37" spans="1:8" x14ac:dyDescent="0.35">
      <c r="A37" s="2" t="s">
        <v>88</v>
      </c>
      <c r="B37" t="s">
        <v>35</v>
      </c>
    </row>
    <row r="38" spans="1:8" x14ac:dyDescent="0.35">
      <c r="A38" s="2" t="s">
        <v>89</v>
      </c>
      <c r="B38" t="s">
        <v>90</v>
      </c>
    </row>
    <row r="39" spans="1:8" x14ac:dyDescent="0.35">
      <c r="A39" s="2" t="s">
        <v>91</v>
      </c>
      <c r="B39" t="s">
        <v>60</v>
      </c>
    </row>
    <row r="40" spans="1:8" x14ac:dyDescent="0.35">
      <c r="A40" s="2" t="s">
        <v>92</v>
      </c>
      <c r="B40" t="s">
        <v>93</v>
      </c>
    </row>
    <row r="41" spans="1:8" x14ac:dyDescent="0.35">
      <c r="A41" s="2" t="s">
        <v>94</v>
      </c>
      <c r="B41" t="s">
        <v>95</v>
      </c>
    </row>
    <row r="42" spans="1:8" x14ac:dyDescent="0.35">
      <c r="A42" s="2" t="s">
        <v>96</v>
      </c>
      <c r="B42" t="s">
        <v>97</v>
      </c>
    </row>
    <row r="43" spans="1:8" x14ac:dyDescent="0.35">
      <c r="A43" s="2" t="s">
        <v>98</v>
      </c>
      <c r="B43" t="s">
        <v>99</v>
      </c>
    </row>
    <row r="44" spans="1:8" x14ac:dyDescent="0.35">
      <c r="A44" s="2" t="s">
        <v>98</v>
      </c>
      <c r="B44" t="s">
        <v>100</v>
      </c>
    </row>
    <row r="45" spans="1:8" x14ac:dyDescent="0.35">
      <c r="A45" s="2" t="s">
        <v>101</v>
      </c>
      <c r="B45" t="s">
        <v>62</v>
      </c>
    </row>
    <row r="46" spans="1:8" x14ac:dyDescent="0.35">
      <c r="A46" s="2" t="s">
        <v>102</v>
      </c>
      <c r="B46" t="s">
        <v>103</v>
      </c>
    </row>
    <row r="47" spans="1:8" x14ac:dyDescent="0.35">
      <c r="A47" s="2" t="s">
        <v>102</v>
      </c>
      <c r="B47" t="s">
        <v>104</v>
      </c>
    </row>
    <row r="48" spans="1:8" x14ac:dyDescent="0.35">
      <c r="A48" s="2" t="s">
        <v>105</v>
      </c>
      <c r="B48" t="s">
        <v>106</v>
      </c>
    </row>
    <row r="49" spans="1:2" x14ac:dyDescent="0.35">
      <c r="A49" s="2" t="s">
        <v>105</v>
      </c>
      <c r="B49" t="s">
        <v>106</v>
      </c>
    </row>
    <row r="50" spans="1:2" x14ac:dyDescent="0.35">
      <c r="A50" s="2" t="s">
        <v>107</v>
      </c>
      <c r="B50" t="s">
        <v>108</v>
      </c>
    </row>
    <row r="51" spans="1:2" x14ac:dyDescent="0.35">
      <c r="A51" s="2" t="s">
        <v>109</v>
      </c>
      <c r="B51" t="s">
        <v>110</v>
      </c>
    </row>
    <row r="52" spans="1:2" x14ac:dyDescent="0.35">
      <c r="A52" s="2" t="s">
        <v>111</v>
      </c>
      <c r="B52" t="s">
        <v>112</v>
      </c>
    </row>
    <row r="53" spans="1:2" x14ac:dyDescent="0.35">
      <c r="A53" s="2" t="s">
        <v>113</v>
      </c>
      <c r="B53" t="s">
        <v>51</v>
      </c>
    </row>
    <row r="54" spans="1:2" x14ac:dyDescent="0.35">
      <c r="A54" s="2" t="s">
        <v>114</v>
      </c>
      <c r="B54" t="s">
        <v>115</v>
      </c>
    </row>
    <row r="55" spans="1:2" x14ac:dyDescent="0.35">
      <c r="A55" s="2" t="s">
        <v>116</v>
      </c>
      <c r="B55" t="s">
        <v>117</v>
      </c>
    </row>
    <row r="56" spans="1:2" x14ac:dyDescent="0.35">
      <c r="A56" s="2" t="s">
        <v>118</v>
      </c>
      <c r="B56" t="s">
        <v>35</v>
      </c>
    </row>
    <row r="57" spans="1:2" x14ac:dyDescent="0.35">
      <c r="A57" s="2" t="s">
        <v>119</v>
      </c>
      <c r="B57" t="s">
        <v>120</v>
      </c>
    </row>
    <row r="58" spans="1:2" x14ac:dyDescent="0.35">
      <c r="A58" s="2" t="s">
        <v>121</v>
      </c>
      <c r="B58" t="s">
        <v>122</v>
      </c>
    </row>
    <row r="59" spans="1:2" x14ac:dyDescent="0.35">
      <c r="A59" s="2" t="s">
        <v>123</v>
      </c>
      <c r="B59" t="s">
        <v>124</v>
      </c>
    </row>
    <row r="60" spans="1:2" x14ac:dyDescent="0.35">
      <c r="A60" s="2" t="s">
        <v>125</v>
      </c>
      <c r="B60" t="s">
        <v>126</v>
      </c>
    </row>
    <row r="61" spans="1:2" x14ac:dyDescent="0.35">
      <c r="A61" s="2" t="s">
        <v>127</v>
      </c>
      <c r="B61" t="s">
        <v>128</v>
      </c>
    </row>
    <row r="62" spans="1:2" x14ac:dyDescent="0.35">
      <c r="A62" s="2" t="s">
        <v>129</v>
      </c>
      <c r="B62" t="s">
        <v>130</v>
      </c>
    </row>
    <row r="63" spans="1:2" x14ac:dyDescent="0.35">
      <c r="A63" s="2" t="s">
        <v>131</v>
      </c>
      <c r="B63" t="s">
        <v>132</v>
      </c>
    </row>
    <row r="64" spans="1:2" x14ac:dyDescent="0.35">
      <c r="A64" s="2" t="s">
        <v>133</v>
      </c>
      <c r="B64" t="s">
        <v>60</v>
      </c>
    </row>
    <row r="65" spans="1:2" x14ac:dyDescent="0.35">
      <c r="A65" s="2" t="s">
        <v>134</v>
      </c>
      <c r="B65" t="s">
        <v>60</v>
      </c>
    </row>
    <row r="66" spans="1:2" x14ac:dyDescent="0.35">
      <c r="A66" s="2" t="s">
        <v>135</v>
      </c>
      <c r="B66" t="s">
        <v>136</v>
      </c>
    </row>
    <row r="67" spans="1:2" x14ac:dyDescent="0.35">
      <c r="A67" s="2" t="s">
        <v>137</v>
      </c>
      <c r="B67" t="s">
        <v>138</v>
      </c>
    </row>
    <row r="68" spans="1:2" x14ac:dyDescent="0.35">
      <c r="A68" s="2" t="s">
        <v>139</v>
      </c>
      <c r="B68" t="s">
        <v>140</v>
      </c>
    </row>
    <row r="69" spans="1:2" x14ac:dyDescent="0.35">
      <c r="A69" s="2" t="s">
        <v>141</v>
      </c>
      <c r="B69" t="s">
        <v>142</v>
      </c>
    </row>
    <row r="70" spans="1:2" x14ac:dyDescent="0.35">
      <c r="A70" s="2" t="s">
        <v>143</v>
      </c>
      <c r="B70" t="s">
        <v>144</v>
      </c>
    </row>
    <row r="71" spans="1:2" x14ac:dyDescent="0.35">
      <c r="A71" s="2" t="s">
        <v>145</v>
      </c>
      <c r="B71" t="s">
        <v>146</v>
      </c>
    </row>
    <row r="72" spans="1:2" x14ac:dyDescent="0.35">
      <c r="A72" s="2" t="s">
        <v>147</v>
      </c>
      <c r="B72" t="s">
        <v>60</v>
      </c>
    </row>
    <row r="73" spans="1:2" x14ac:dyDescent="0.35">
      <c r="A73" s="2" t="s">
        <v>148</v>
      </c>
      <c r="B73" t="s">
        <v>149</v>
      </c>
    </row>
    <row r="74" spans="1:2" x14ac:dyDescent="0.35">
      <c r="A74" s="2" t="s">
        <v>150</v>
      </c>
      <c r="B74" t="s">
        <v>151</v>
      </c>
    </row>
    <row r="75" spans="1:2" x14ac:dyDescent="0.35">
      <c r="A75" s="2" t="s">
        <v>152</v>
      </c>
      <c r="B75" t="s">
        <v>153</v>
      </c>
    </row>
    <row r="76" spans="1:2" x14ac:dyDescent="0.35">
      <c r="A76" s="2" t="s">
        <v>154</v>
      </c>
      <c r="B76" t="s">
        <v>155</v>
      </c>
    </row>
    <row r="77" spans="1:2" x14ac:dyDescent="0.35">
      <c r="A77" s="2" t="s">
        <v>156</v>
      </c>
      <c r="B77" t="s">
        <v>100</v>
      </c>
    </row>
    <row r="78" spans="1:2" x14ac:dyDescent="0.35">
      <c r="A78" s="2" t="s">
        <v>157</v>
      </c>
      <c r="B78" t="s">
        <v>158</v>
      </c>
    </row>
    <row r="79" spans="1:2" x14ac:dyDescent="0.35">
      <c r="A79" s="2" t="s">
        <v>159</v>
      </c>
      <c r="B79" t="s">
        <v>160</v>
      </c>
    </row>
    <row r="80" spans="1:2" x14ac:dyDescent="0.35">
      <c r="A80" s="2" t="s">
        <v>159</v>
      </c>
      <c r="B80" t="s">
        <v>161</v>
      </c>
    </row>
    <row r="81" spans="1:2" x14ac:dyDescent="0.35">
      <c r="A81" s="2" t="s">
        <v>162</v>
      </c>
      <c r="B81" t="s">
        <v>163</v>
      </c>
    </row>
    <row r="82" spans="1:2" x14ac:dyDescent="0.35">
      <c r="A82" s="2" t="s">
        <v>164</v>
      </c>
      <c r="B82" t="s">
        <v>35</v>
      </c>
    </row>
    <row r="83" spans="1:2" x14ac:dyDescent="0.35">
      <c r="A83" s="2" t="s">
        <v>165</v>
      </c>
      <c r="B83" t="s">
        <v>166</v>
      </c>
    </row>
    <row r="84" spans="1:2" x14ac:dyDescent="0.35">
      <c r="A84" s="2" t="s">
        <v>167</v>
      </c>
      <c r="B84" t="s">
        <v>168</v>
      </c>
    </row>
    <row r="85" spans="1:2" x14ac:dyDescent="0.35">
      <c r="A85" s="2" t="s">
        <v>169</v>
      </c>
      <c r="B85" t="s">
        <v>170</v>
      </c>
    </row>
    <row r="86" spans="1:2" x14ac:dyDescent="0.35">
      <c r="A86" s="2" t="s">
        <v>171</v>
      </c>
      <c r="B86" t="s">
        <v>62</v>
      </c>
    </row>
    <row r="87" spans="1:2" x14ac:dyDescent="0.35">
      <c r="A87" s="2" t="s">
        <v>172</v>
      </c>
      <c r="B87" t="s">
        <v>173</v>
      </c>
    </row>
    <row r="88" spans="1:2" x14ac:dyDescent="0.35">
      <c r="A88" s="2" t="s">
        <v>174</v>
      </c>
      <c r="B88" t="s">
        <v>175</v>
      </c>
    </row>
    <row r="89" spans="1:2" x14ac:dyDescent="0.35">
      <c r="A89" s="2" t="s">
        <v>176</v>
      </c>
      <c r="B89" t="s">
        <v>177</v>
      </c>
    </row>
    <row r="90" spans="1:2" x14ac:dyDescent="0.35">
      <c r="A90" s="2" t="s">
        <v>178</v>
      </c>
      <c r="B90" t="s">
        <v>51</v>
      </c>
    </row>
    <row r="91" spans="1:2" x14ac:dyDescent="0.35">
      <c r="A91" s="2" t="s">
        <v>179</v>
      </c>
      <c r="B91" t="s">
        <v>60</v>
      </c>
    </row>
    <row r="92" spans="1:2" x14ac:dyDescent="0.35">
      <c r="A92" s="2" t="s">
        <v>180</v>
      </c>
      <c r="B92" t="s">
        <v>181</v>
      </c>
    </row>
    <row r="93" spans="1:2" x14ac:dyDescent="0.35">
      <c r="A93" s="2" t="s">
        <v>182</v>
      </c>
      <c r="B93" t="s">
        <v>183</v>
      </c>
    </row>
    <row r="94" spans="1:2" x14ac:dyDescent="0.35">
      <c r="A94" s="2" t="s">
        <v>184</v>
      </c>
      <c r="B94" t="s">
        <v>35</v>
      </c>
    </row>
    <row r="95" spans="1:2" x14ac:dyDescent="0.35">
      <c r="A95" s="2" t="s">
        <v>185</v>
      </c>
      <c r="B95" t="s">
        <v>35</v>
      </c>
    </row>
    <row r="96" spans="1:2" x14ac:dyDescent="0.35">
      <c r="A96" s="2" t="s">
        <v>186</v>
      </c>
      <c r="B96" t="s">
        <v>60</v>
      </c>
    </row>
    <row r="97" spans="1:2" x14ac:dyDescent="0.35">
      <c r="A97" s="2" t="s">
        <v>187</v>
      </c>
      <c r="B97" t="s">
        <v>60</v>
      </c>
    </row>
    <row r="98" spans="1:2" x14ac:dyDescent="0.35">
      <c r="A98" s="2" t="s">
        <v>188</v>
      </c>
      <c r="B98" t="s">
        <v>189</v>
      </c>
    </row>
    <row r="99" spans="1:2" x14ac:dyDescent="0.35">
      <c r="A99" s="2" t="s">
        <v>190</v>
      </c>
      <c r="B99" t="s">
        <v>60</v>
      </c>
    </row>
    <row r="100" spans="1:2" x14ac:dyDescent="0.35">
      <c r="A100" s="2" t="s">
        <v>191</v>
      </c>
      <c r="B100" t="s">
        <v>192</v>
      </c>
    </row>
    <row r="101" spans="1:2" x14ac:dyDescent="0.35">
      <c r="A101" s="2" t="s">
        <v>193</v>
      </c>
      <c r="B101" t="s">
        <v>130</v>
      </c>
    </row>
    <row r="102" spans="1:2" x14ac:dyDescent="0.35">
      <c r="A102" s="2" t="s">
        <v>194</v>
      </c>
      <c r="B102" t="s">
        <v>60</v>
      </c>
    </row>
    <row r="103" spans="1:2" x14ac:dyDescent="0.35">
      <c r="A103" s="2" t="s">
        <v>195</v>
      </c>
      <c r="B103" t="s">
        <v>196</v>
      </c>
    </row>
    <row r="104" spans="1:2" x14ac:dyDescent="0.35">
      <c r="A104" s="2" t="s">
        <v>197</v>
      </c>
      <c r="B104" t="s">
        <v>60</v>
      </c>
    </row>
    <row r="105" spans="1:2" x14ac:dyDescent="0.35">
      <c r="A105" s="2" t="s">
        <v>198</v>
      </c>
      <c r="B105" t="s">
        <v>199</v>
      </c>
    </row>
    <row r="106" spans="1:2" x14ac:dyDescent="0.35">
      <c r="A106" s="2" t="s">
        <v>200</v>
      </c>
      <c r="B106" t="s">
        <v>62</v>
      </c>
    </row>
    <row r="107" spans="1:2" x14ac:dyDescent="0.35">
      <c r="A107" s="2" t="s">
        <v>201</v>
      </c>
      <c r="B107" t="s">
        <v>202</v>
      </c>
    </row>
    <row r="108" spans="1:2" x14ac:dyDescent="0.35">
      <c r="A108" s="2" t="s">
        <v>203</v>
      </c>
      <c r="B108" t="s">
        <v>35</v>
      </c>
    </row>
    <row r="109" spans="1:2" x14ac:dyDescent="0.35">
      <c r="A109" s="2" t="s">
        <v>204</v>
      </c>
      <c r="B109" t="s">
        <v>205</v>
      </c>
    </row>
    <row r="110" spans="1:2" x14ac:dyDescent="0.35">
      <c r="A110" s="2" t="s">
        <v>206</v>
      </c>
      <c r="B110" t="s">
        <v>207</v>
      </c>
    </row>
    <row r="111" spans="1:2" x14ac:dyDescent="0.35">
      <c r="A111" s="2" t="s">
        <v>208</v>
      </c>
      <c r="B111" t="s">
        <v>62</v>
      </c>
    </row>
    <row r="112" spans="1:2" x14ac:dyDescent="0.35">
      <c r="A112" s="2" t="s">
        <v>209</v>
      </c>
      <c r="B112" t="s">
        <v>62</v>
      </c>
    </row>
    <row r="113" spans="1:2" x14ac:dyDescent="0.35">
      <c r="A113" s="2" t="s">
        <v>210</v>
      </c>
      <c r="B113" t="s">
        <v>211</v>
      </c>
    </row>
    <row r="114" spans="1:2" x14ac:dyDescent="0.35">
      <c r="A114" s="2" t="s">
        <v>212</v>
      </c>
      <c r="B114" t="s">
        <v>213</v>
      </c>
    </row>
    <row r="115" spans="1:2" x14ac:dyDescent="0.35">
      <c r="A115" s="2" t="s">
        <v>214</v>
      </c>
      <c r="B115" t="s">
        <v>93</v>
      </c>
    </row>
    <row r="116" spans="1:2" x14ac:dyDescent="0.35">
      <c r="A116" s="2" t="s">
        <v>215</v>
      </c>
      <c r="B116" t="s">
        <v>216</v>
      </c>
    </row>
    <row r="117" spans="1:2" x14ac:dyDescent="0.35">
      <c r="A117" s="2" t="s">
        <v>217</v>
      </c>
      <c r="B117" t="s">
        <v>218</v>
      </c>
    </row>
    <row r="118" spans="1:2" x14ac:dyDescent="0.35">
      <c r="A118" s="2" t="s">
        <v>219</v>
      </c>
      <c r="B118" t="s">
        <v>62</v>
      </c>
    </row>
    <row r="119" spans="1:2" x14ac:dyDescent="0.35">
      <c r="A119" s="2" t="s">
        <v>220</v>
      </c>
      <c r="B119" t="s">
        <v>221</v>
      </c>
    </row>
    <row r="120" spans="1:2" x14ac:dyDescent="0.35">
      <c r="A120" s="2" t="s">
        <v>222</v>
      </c>
      <c r="B120" t="s">
        <v>223</v>
      </c>
    </row>
    <row r="121" spans="1:2" x14ac:dyDescent="0.35">
      <c r="A121" s="2" t="s">
        <v>224</v>
      </c>
      <c r="B121" t="s">
        <v>62</v>
      </c>
    </row>
    <row r="122" spans="1:2" x14ac:dyDescent="0.35">
      <c r="A122" s="2" t="s">
        <v>225</v>
      </c>
      <c r="B122" t="s">
        <v>226</v>
      </c>
    </row>
    <row r="123" spans="1:2" x14ac:dyDescent="0.35">
      <c r="A123" s="2" t="s">
        <v>225</v>
      </c>
      <c r="B123" t="s">
        <v>227</v>
      </c>
    </row>
    <row r="124" spans="1:2" x14ac:dyDescent="0.35">
      <c r="A124" s="2" t="s">
        <v>228</v>
      </c>
      <c r="B124" t="s">
        <v>62</v>
      </c>
    </row>
    <row r="125" spans="1:2" x14ac:dyDescent="0.35">
      <c r="A125" s="2" t="s">
        <v>229</v>
      </c>
      <c r="B125" t="s">
        <v>230</v>
      </c>
    </row>
    <row r="126" spans="1:2" x14ac:dyDescent="0.35">
      <c r="A126" s="2" t="s">
        <v>231</v>
      </c>
      <c r="B126" t="s">
        <v>232</v>
      </c>
    </row>
    <row r="127" spans="1:2" x14ac:dyDescent="0.35">
      <c r="A127" s="2" t="s">
        <v>233</v>
      </c>
      <c r="B127" t="s">
        <v>234</v>
      </c>
    </row>
    <row r="128" spans="1:2" x14ac:dyDescent="0.35">
      <c r="A128" s="2" t="s">
        <v>235</v>
      </c>
      <c r="B128" t="s">
        <v>236</v>
      </c>
    </row>
    <row r="129" spans="1:2" x14ac:dyDescent="0.35">
      <c r="A129" s="2" t="s">
        <v>237</v>
      </c>
      <c r="B129" t="s">
        <v>238</v>
      </c>
    </row>
    <row r="130" spans="1:2" x14ac:dyDescent="0.35">
      <c r="A130" s="2" t="s">
        <v>239</v>
      </c>
      <c r="B130" t="s">
        <v>240</v>
      </c>
    </row>
    <row r="131" spans="1:2" x14ac:dyDescent="0.35">
      <c r="A131" s="2" t="s">
        <v>241</v>
      </c>
      <c r="B131" t="s">
        <v>242</v>
      </c>
    </row>
    <row r="132" spans="1:2" x14ac:dyDescent="0.35">
      <c r="A132" s="2" t="s">
        <v>241</v>
      </c>
      <c r="B132" t="s">
        <v>243</v>
      </c>
    </row>
    <row r="133" spans="1:2" x14ac:dyDescent="0.35">
      <c r="A133" s="2" t="s">
        <v>244</v>
      </c>
      <c r="B133" t="s">
        <v>242</v>
      </c>
    </row>
    <row r="134" spans="1:2" x14ac:dyDescent="0.35">
      <c r="A134" s="2" t="s">
        <v>245</v>
      </c>
      <c r="B134" t="s">
        <v>246</v>
      </c>
    </row>
    <row r="135" spans="1:2" x14ac:dyDescent="0.35">
      <c r="A135" s="2" t="s">
        <v>247</v>
      </c>
      <c r="B135" t="s">
        <v>248</v>
      </c>
    </row>
    <row r="136" spans="1:2" x14ac:dyDescent="0.35">
      <c r="A136" s="2" t="s">
        <v>249</v>
      </c>
      <c r="B136" t="s">
        <v>250</v>
      </c>
    </row>
    <row r="137" spans="1:2" x14ac:dyDescent="0.35">
      <c r="A137" s="2" t="s">
        <v>251</v>
      </c>
      <c r="B137" t="s">
        <v>60</v>
      </c>
    </row>
    <row r="138" spans="1:2" x14ac:dyDescent="0.35">
      <c r="A138" s="2" t="s">
        <v>252</v>
      </c>
      <c r="B138" t="s">
        <v>130</v>
      </c>
    </row>
    <row r="139" spans="1:2" x14ac:dyDescent="0.35">
      <c r="A139" s="2" t="s">
        <v>253</v>
      </c>
      <c r="B139" t="s">
        <v>254</v>
      </c>
    </row>
    <row r="140" spans="1:2" x14ac:dyDescent="0.35">
      <c r="A140" s="2" t="s">
        <v>255</v>
      </c>
      <c r="B140" t="s">
        <v>60</v>
      </c>
    </row>
    <row r="141" spans="1:2" x14ac:dyDescent="0.35">
      <c r="A141" s="2" t="s">
        <v>256</v>
      </c>
      <c r="B141" t="s">
        <v>257</v>
      </c>
    </row>
    <row r="142" spans="1:2" x14ac:dyDescent="0.35">
      <c r="A142" s="2" t="s">
        <v>258</v>
      </c>
      <c r="B142" t="s">
        <v>259</v>
      </c>
    </row>
    <row r="143" spans="1:2" x14ac:dyDescent="0.35">
      <c r="A143" s="2" t="s">
        <v>260</v>
      </c>
      <c r="B143" t="s">
        <v>261</v>
      </c>
    </row>
    <row r="144" spans="1:2" x14ac:dyDescent="0.35">
      <c r="A144" s="2" t="s">
        <v>262</v>
      </c>
      <c r="B144" t="s">
        <v>263</v>
      </c>
    </row>
    <row r="145" spans="1:2" x14ac:dyDescent="0.35">
      <c r="A145" s="2" t="s">
        <v>264</v>
      </c>
      <c r="B145" t="s">
        <v>265</v>
      </c>
    </row>
    <row r="146" spans="1:2" x14ac:dyDescent="0.35">
      <c r="A146" s="2" t="s">
        <v>266</v>
      </c>
      <c r="B146" t="s">
        <v>267</v>
      </c>
    </row>
    <row r="147" spans="1:2" x14ac:dyDescent="0.35">
      <c r="A147" s="2" t="s">
        <v>268</v>
      </c>
      <c r="B147" t="s">
        <v>269</v>
      </c>
    </row>
    <row r="148" spans="1:2" x14ac:dyDescent="0.35">
      <c r="A148" s="2" t="s">
        <v>270</v>
      </c>
      <c r="B148" t="s">
        <v>271</v>
      </c>
    </row>
    <row r="149" spans="1:2" x14ac:dyDescent="0.35">
      <c r="A149" s="2" t="s">
        <v>272</v>
      </c>
      <c r="B149" t="s">
        <v>60</v>
      </c>
    </row>
    <row r="150" spans="1:2" x14ac:dyDescent="0.35">
      <c r="A150" s="2" t="s">
        <v>273</v>
      </c>
      <c r="B150" t="s">
        <v>274</v>
      </c>
    </row>
    <row r="151" spans="1:2" x14ac:dyDescent="0.35">
      <c r="A151" s="2" t="s">
        <v>273</v>
      </c>
      <c r="B151" t="s">
        <v>275</v>
      </c>
    </row>
    <row r="152" spans="1:2" x14ac:dyDescent="0.35">
      <c r="A152" s="2" t="s">
        <v>273</v>
      </c>
      <c r="B152" t="s">
        <v>276</v>
      </c>
    </row>
    <row r="153" spans="1:2" x14ac:dyDescent="0.35">
      <c r="A153" s="2" t="s">
        <v>277</v>
      </c>
      <c r="B153" t="s">
        <v>278</v>
      </c>
    </row>
    <row r="154" spans="1:2" x14ac:dyDescent="0.35">
      <c r="A154" s="2" t="s">
        <v>279</v>
      </c>
      <c r="B154" t="s">
        <v>280</v>
      </c>
    </row>
    <row r="155" spans="1:2" x14ac:dyDescent="0.35">
      <c r="A155" s="2" t="s">
        <v>281</v>
      </c>
      <c r="B155" t="s">
        <v>60</v>
      </c>
    </row>
    <row r="156" spans="1:2" x14ac:dyDescent="0.35">
      <c r="A156" s="2" t="s">
        <v>282</v>
      </c>
      <c r="B156" t="s">
        <v>283</v>
      </c>
    </row>
    <row r="157" spans="1:2" x14ac:dyDescent="0.35">
      <c r="A157" s="2" t="s">
        <v>282</v>
      </c>
      <c r="B157" t="s">
        <v>284</v>
      </c>
    </row>
    <row r="158" spans="1:2" x14ac:dyDescent="0.35">
      <c r="A158" s="2" t="s">
        <v>285</v>
      </c>
      <c r="B158" t="s">
        <v>286</v>
      </c>
    </row>
    <row r="159" spans="1:2" x14ac:dyDescent="0.35">
      <c r="A159" s="2" t="s">
        <v>287</v>
      </c>
      <c r="B159" t="s">
        <v>288</v>
      </c>
    </row>
    <row r="160" spans="1:2" x14ac:dyDescent="0.35">
      <c r="A160" s="2" t="s">
        <v>289</v>
      </c>
      <c r="B160" t="s">
        <v>290</v>
      </c>
    </row>
    <row r="161" spans="1:2" x14ac:dyDescent="0.35">
      <c r="A161" s="2" t="s">
        <v>289</v>
      </c>
      <c r="B161" t="s">
        <v>130</v>
      </c>
    </row>
    <row r="162" spans="1:2" x14ac:dyDescent="0.35">
      <c r="A162" s="2" t="s">
        <v>291</v>
      </c>
      <c r="B162" t="s">
        <v>60</v>
      </c>
    </row>
    <row r="163" spans="1:2" x14ac:dyDescent="0.35">
      <c r="A163" s="2" t="s">
        <v>292</v>
      </c>
      <c r="B163" t="s">
        <v>293</v>
      </c>
    </row>
    <row r="164" spans="1:2" x14ac:dyDescent="0.35">
      <c r="A164" s="2" t="s">
        <v>294</v>
      </c>
      <c r="B164" t="s">
        <v>295</v>
      </c>
    </row>
    <row r="165" spans="1:2" x14ac:dyDescent="0.35">
      <c r="A165" s="2" t="s">
        <v>296</v>
      </c>
      <c r="B165" t="s">
        <v>297</v>
      </c>
    </row>
    <row r="166" spans="1:2" x14ac:dyDescent="0.35">
      <c r="A166" s="2" t="s">
        <v>298</v>
      </c>
      <c r="B166" t="s">
        <v>62</v>
      </c>
    </row>
    <row r="167" spans="1:2" x14ac:dyDescent="0.35">
      <c r="A167" s="2" t="s">
        <v>299</v>
      </c>
      <c r="B167" t="s">
        <v>300</v>
      </c>
    </row>
    <row r="168" spans="1:2" x14ac:dyDescent="0.35">
      <c r="A168" s="2" t="s">
        <v>301</v>
      </c>
      <c r="B168" t="s">
        <v>130</v>
      </c>
    </row>
    <row r="169" spans="1:2" x14ac:dyDescent="0.35">
      <c r="A169" s="2" t="s">
        <v>302</v>
      </c>
      <c r="B169" t="s">
        <v>303</v>
      </c>
    </row>
    <row r="170" spans="1:2" x14ac:dyDescent="0.35">
      <c r="A170" s="2" t="s">
        <v>302</v>
      </c>
      <c r="B170" t="s">
        <v>304</v>
      </c>
    </row>
    <row r="171" spans="1:2" x14ac:dyDescent="0.35">
      <c r="A171" s="2" t="s">
        <v>305</v>
      </c>
      <c r="B171" t="s">
        <v>306</v>
      </c>
    </row>
    <row r="172" spans="1:2" x14ac:dyDescent="0.35">
      <c r="A172" s="2" t="s">
        <v>307</v>
      </c>
      <c r="B172" t="s">
        <v>308</v>
      </c>
    </row>
    <row r="173" spans="1:2" x14ac:dyDescent="0.35">
      <c r="A173" s="2" t="s">
        <v>309</v>
      </c>
      <c r="B173" t="s">
        <v>310</v>
      </c>
    </row>
    <row r="174" spans="1:2" x14ac:dyDescent="0.35">
      <c r="A174" s="2" t="s">
        <v>311</v>
      </c>
      <c r="B174" t="s">
        <v>312</v>
      </c>
    </row>
    <row r="175" spans="1:2" x14ac:dyDescent="0.35">
      <c r="A175" s="2" t="s">
        <v>313</v>
      </c>
      <c r="B175" t="s">
        <v>314</v>
      </c>
    </row>
    <row r="176" spans="1:2" x14ac:dyDescent="0.35">
      <c r="A176" s="2" t="s">
        <v>315</v>
      </c>
      <c r="B176" t="s">
        <v>316</v>
      </c>
    </row>
    <row r="177" spans="1:2" x14ac:dyDescent="0.35">
      <c r="A177" s="2" t="s">
        <v>317</v>
      </c>
      <c r="B177" t="s">
        <v>100</v>
      </c>
    </row>
    <row r="178" spans="1:2" x14ac:dyDescent="0.35">
      <c r="A178" s="2" t="s">
        <v>318</v>
      </c>
      <c r="B178" t="s">
        <v>319</v>
      </c>
    </row>
    <row r="179" spans="1:2" x14ac:dyDescent="0.35">
      <c r="A179" s="2" t="s">
        <v>320</v>
      </c>
      <c r="B179" t="s">
        <v>243</v>
      </c>
    </row>
    <row r="180" spans="1:2" x14ac:dyDescent="0.35">
      <c r="A180" s="2" t="s">
        <v>321</v>
      </c>
      <c r="B180" t="s">
        <v>322</v>
      </c>
    </row>
    <row r="181" spans="1:2" x14ac:dyDescent="0.35">
      <c r="A181" s="2" t="s">
        <v>323</v>
      </c>
      <c r="B181" t="s">
        <v>324</v>
      </c>
    </row>
    <row r="182" spans="1:2" x14ac:dyDescent="0.35">
      <c r="A182" s="2" t="s">
        <v>325</v>
      </c>
      <c r="B182" t="s">
        <v>326</v>
      </c>
    </row>
    <row r="183" spans="1:2" x14ac:dyDescent="0.35">
      <c r="A183" s="2" t="s">
        <v>327</v>
      </c>
      <c r="B183" t="s">
        <v>328</v>
      </c>
    </row>
    <row r="184" spans="1:2" x14ac:dyDescent="0.35">
      <c r="A184" s="2" t="s">
        <v>329</v>
      </c>
      <c r="B184" t="s">
        <v>35</v>
      </c>
    </row>
    <row r="185" spans="1:2" x14ac:dyDescent="0.35">
      <c r="A185" s="2" t="s">
        <v>329</v>
      </c>
      <c r="B185" t="s">
        <v>330</v>
      </c>
    </row>
    <row r="186" spans="1:2" x14ac:dyDescent="0.35">
      <c r="A186" s="2" t="s">
        <v>329</v>
      </c>
      <c r="B186" t="s">
        <v>331</v>
      </c>
    </row>
    <row r="187" spans="1:2" x14ac:dyDescent="0.35">
      <c r="A187" s="2" t="s">
        <v>332</v>
      </c>
      <c r="B187" t="s">
        <v>130</v>
      </c>
    </row>
    <row r="188" spans="1:2" x14ac:dyDescent="0.35">
      <c r="A188" s="2" t="s">
        <v>333</v>
      </c>
      <c r="B188" t="s">
        <v>334</v>
      </c>
    </row>
    <row r="189" spans="1:2" x14ac:dyDescent="0.35">
      <c r="A189" s="2" t="s">
        <v>335</v>
      </c>
      <c r="B189" t="s">
        <v>60</v>
      </c>
    </row>
    <row r="190" spans="1:2" x14ac:dyDescent="0.35">
      <c r="A190" s="2" t="s">
        <v>336</v>
      </c>
      <c r="B190" t="s">
        <v>337</v>
      </c>
    </row>
    <row r="191" spans="1:2" x14ac:dyDescent="0.35">
      <c r="A191" s="2" t="s">
        <v>338</v>
      </c>
      <c r="B191" t="s">
        <v>339</v>
      </c>
    </row>
    <row r="192" spans="1:2" x14ac:dyDescent="0.35">
      <c r="A192" s="2" t="s">
        <v>340</v>
      </c>
      <c r="B192" t="s">
        <v>341</v>
      </c>
    </row>
    <row r="193" spans="1:2" x14ac:dyDescent="0.35">
      <c r="A193" s="2" t="s">
        <v>342</v>
      </c>
      <c r="B193" t="s">
        <v>62</v>
      </c>
    </row>
    <row r="194" spans="1:2" x14ac:dyDescent="0.35">
      <c r="A194" s="2" t="s">
        <v>342</v>
      </c>
      <c r="B194" t="s">
        <v>343</v>
      </c>
    </row>
    <row r="195" spans="1:2" x14ac:dyDescent="0.35">
      <c r="A195" s="2" t="s">
        <v>344</v>
      </c>
      <c r="B195" t="s">
        <v>60</v>
      </c>
    </row>
    <row r="196" spans="1:2" x14ac:dyDescent="0.35">
      <c r="A196" s="2" t="s">
        <v>345</v>
      </c>
      <c r="B196" t="s">
        <v>346</v>
      </c>
    </row>
    <row r="197" spans="1:2" x14ac:dyDescent="0.35">
      <c r="A197" s="2" t="s">
        <v>347</v>
      </c>
      <c r="B197" t="s">
        <v>348</v>
      </c>
    </row>
    <row r="198" spans="1:2" x14ac:dyDescent="0.35">
      <c r="A198" s="2" t="s">
        <v>349</v>
      </c>
      <c r="B198" t="s">
        <v>350</v>
      </c>
    </row>
    <row r="199" spans="1:2" x14ac:dyDescent="0.35">
      <c r="A199" s="2" t="s">
        <v>351</v>
      </c>
      <c r="B199" t="s">
        <v>60</v>
      </c>
    </row>
    <row r="200" spans="1:2" x14ac:dyDescent="0.35">
      <c r="A200" s="2" t="s">
        <v>351</v>
      </c>
      <c r="B200" t="s">
        <v>352</v>
      </c>
    </row>
    <row r="201" spans="1:2" x14ac:dyDescent="0.35">
      <c r="A201" s="2" t="s">
        <v>353</v>
      </c>
      <c r="B201" t="s">
        <v>354</v>
      </c>
    </row>
    <row r="202" spans="1:2" x14ac:dyDescent="0.35">
      <c r="A202" s="2" t="s">
        <v>355</v>
      </c>
      <c r="B202" t="s">
        <v>60</v>
      </c>
    </row>
    <row r="203" spans="1:2" x14ac:dyDescent="0.35">
      <c r="A203" s="2" t="s">
        <v>356</v>
      </c>
      <c r="B203" t="s">
        <v>357</v>
      </c>
    </row>
    <row r="204" spans="1:2" x14ac:dyDescent="0.35">
      <c r="A204" s="2" t="s">
        <v>358</v>
      </c>
      <c r="B204" t="s">
        <v>60</v>
      </c>
    </row>
    <row r="205" spans="1:2" x14ac:dyDescent="0.35">
      <c r="A205" s="2" t="s">
        <v>359</v>
      </c>
      <c r="B205" t="s">
        <v>60</v>
      </c>
    </row>
    <row r="206" spans="1:2" x14ac:dyDescent="0.35">
      <c r="A206" s="2" t="s">
        <v>360</v>
      </c>
      <c r="B206" t="s">
        <v>130</v>
      </c>
    </row>
    <row r="207" spans="1:2" x14ac:dyDescent="0.35">
      <c r="A207" s="2" t="s">
        <v>361</v>
      </c>
      <c r="B207" t="s">
        <v>362</v>
      </c>
    </row>
    <row r="208" spans="1:2" x14ac:dyDescent="0.35">
      <c r="A208" s="2" t="s">
        <v>361</v>
      </c>
      <c r="B208" t="s">
        <v>363</v>
      </c>
    </row>
    <row r="209" spans="1:2" x14ac:dyDescent="0.35">
      <c r="A209" s="2" t="s">
        <v>364</v>
      </c>
      <c r="B209" t="s">
        <v>60</v>
      </c>
    </row>
    <row r="210" spans="1:2" x14ac:dyDescent="0.35">
      <c r="A210" s="2" t="s">
        <v>365</v>
      </c>
      <c r="B210" t="s">
        <v>60</v>
      </c>
    </row>
    <row r="211" spans="1:2" x14ac:dyDescent="0.35">
      <c r="A211" s="2" t="s">
        <v>365</v>
      </c>
      <c r="B211" t="s">
        <v>366</v>
      </c>
    </row>
    <row r="212" spans="1:2" x14ac:dyDescent="0.35">
      <c r="A212" s="2" t="s">
        <v>365</v>
      </c>
      <c r="B212" t="s">
        <v>367</v>
      </c>
    </row>
    <row r="213" spans="1:2" x14ac:dyDescent="0.35">
      <c r="A213" s="2" t="s">
        <v>368</v>
      </c>
      <c r="B213" t="s">
        <v>369</v>
      </c>
    </row>
    <row r="214" spans="1:2" x14ac:dyDescent="0.35">
      <c r="A214" s="2" t="s">
        <v>370</v>
      </c>
      <c r="B214" t="s">
        <v>371</v>
      </c>
    </row>
    <row r="215" spans="1:2" x14ac:dyDescent="0.35">
      <c r="A215" s="2" t="s">
        <v>372</v>
      </c>
      <c r="B215" t="s">
        <v>373</v>
      </c>
    </row>
    <row r="216" spans="1:2" x14ac:dyDescent="0.35">
      <c r="A216" s="2" t="s">
        <v>372</v>
      </c>
      <c r="B216" t="s">
        <v>374</v>
      </c>
    </row>
    <row r="217" spans="1:2" x14ac:dyDescent="0.35">
      <c r="A217" s="2" t="s">
        <v>375</v>
      </c>
      <c r="B217" t="s">
        <v>376</v>
      </c>
    </row>
    <row r="218" spans="1:2" x14ac:dyDescent="0.35">
      <c r="A218" s="2" t="s">
        <v>375</v>
      </c>
      <c r="B218" t="s">
        <v>377</v>
      </c>
    </row>
    <row r="219" spans="1:2" x14ac:dyDescent="0.35">
      <c r="A219" s="2" t="s">
        <v>378</v>
      </c>
      <c r="B219" t="s">
        <v>51</v>
      </c>
    </row>
    <row r="220" spans="1:2" x14ac:dyDescent="0.35">
      <c r="A220" s="2" t="s">
        <v>379</v>
      </c>
      <c r="B220" t="s">
        <v>62</v>
      </c>
    </row>
    <row r="221" spans="1:2" x14ac:dyDescent="0.35">
      <c r="A221" s="2" t="s">
        <v>379</v>
      </c>
      <c r="B221" t="s">
        <v>380</v>
      </c>
    </row>
    <row r="222" spans="1:2" x14ac:dyDescent="0.35">
      <c r="A222" s="2" t="s">
        <v>381</v>
      </c>
      <c r="B222" t="s">
        <v>382</v>
      </c>
    </row>
    <row r="223" spans="1:2" x14ac:dyDescent="0.35">
      <c r="A223" s="2" t="s">
        <v>381</v>
      </c>
      <c r="B223" t="s">
        <v>383</v>
      </c>
    </row>
    <row r="224" spans="1:2" x14ac:dyDescent="0.35">
      <c r="A224" s="2" t="s">
        <v>384</v>
      </c>
      <c r="B224" t="s">
        <v>51</v>
      </c>
    </row>
    <row r="225" spans="1:2" x14ac:dyDescent="0.35">
      <c r="A225" s="2" t="s">
        <v>385</v>
      </c>
      <c r="B225" t="s">
        <v>386</v>
      </c>
    </row>
    <row r="226" spans="1:2" x14ac:dyDescent="0.35">
      <c r="A226" s="2" t="s">
        <v>385</v>
      </c>
      <c r="B226" t="s">
        <v>387</v>
      </c>
    </row>
    <row r="227" spans="1:2" x14ac:dyDescent="0.35">
      <c r="A227" s="2" t="s">
        <v>388</v>
      </c>
      <c r="B227" t="s">
        <v>389</v>
      </c>
    </row>
    <row r="228" spans="1:2" x14ac:dyDescent="0.35">
      <c r="A228" s="2" t="s">
        <v>390</v>
      </c>
      <c r="B228" t="s">
        <v>391</v>
      </c>
    </row>
    <row r="229" spans="1:2" x14ac:dyDescent="0.35">
      <c r="A229" s="2" t="s">
        <v>392</v>
      </c>
      <c r="B229" t="s">
        <v>393</v>
      </c>
    </row>
    <row r="230" spans="1:2" x14ac:dyDescent="0.35">
      <c r="A230" s="2" t="s">
        <v>394</v>
      </c>
      <c r="B230" t="s">
        <v>395</v>
      </c>
    </row>
    <row r="231" spans="1:2" x14ac:dyDescent="0.35">
      <c r="A231" s="2" t="s">
        <v>396</v>
      </c>
      <c r="B231" t="s">
        <v>397</v>
      </c>
    </row>
    <row r="232" spans="1:2" x14ac:dyDescent="0.35">
      <c r="A232" s="2" t="s">
        <v>398</v>
      </c>
      <c r="B232" t="s">
        <v>399</v>
      </c>
    </row>
    <row r="233" spans="1:2" x14ac:dyDescent="0.35">
      <c r="A233" s="2" t="s">
        <v>400</v>
      </c>
      <c r="B233" t="s">
        <v>401</v>
      </c>
    </row>
    <row r="234" spans="1:2" x14ac:dyDescent="0.35">
      <c r="A234" s="2" t="s">
        <v>402</v>
      </c>
      <c r="B234" t="s">
        <v>130</v>
      </c>
    </row>
    <row r="235" spans="1:2" x14ac:dyDescent="0.35">
      <c r="A235" s="2" t="s">
        <v>403</v>
      </c>
      <c r="B235" t="s">
        <v>404</v>
      </c>
    </row>
  </sheetData>
  <customSheetViews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Jeremy Bresler</cp:lastModifiedBy>
  <dcterms:created xsi:type="dcterms:W3CDTF">2006-09-16T00:00:00Z</dcterms:created>
  <dcterms:modified xsi:type="dcterms:W3CDTF">2019-12-24T14:42:45Z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