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s\Desktop\"/>
    </mc:Choice>
  </mc:AlternateContent>
  <xr:revisionPtr revIDLastSave="0" documentId="13_ncr:1_{37DD99CD-DCA0-49B3-BE3F-81B238BE51D5}" xr6:coauthVersionLast="43" xr6:coauthVersionMax="43" xr10:uidLastSave="{00000000-0000-0000-0000-000000000000}"/>
  <bookViews>
    <workbookView xWindow="28680" yWindow="1155" windowWidth="29040" windowHeight="16440" xr2:uid="{00000000-000D-0000-FFFF-FFFF00000000}"/>
  </bookViews>
  <sheets>
    <sheet name="OPEM 2018-2019" sheetId="1" r:id="rId1"/>
  </sheets>
  <definedNames>
    <definedName name="OPEM">#REF!</definedName>
    <definedName name="TOUR">'OPEM 2018-2019'!$B$3:$B$32,'OPEM 2018-2019'!$E$3:$E$33,'OPEM 2018-2019'!$H$3:$H$32,'OPEM 2018-2019'!$K$3:$K$33,'OPEM 2018-2019'!$N$3:$N$33,'OPEM 2018-2019'!$Q$3:$Q$31,'OPEM 2018-2019'!$T$3:$T$33,'OPEM 2018-2019'!$W$3:$W$32,'OPEM 2018-2019'!$Z$3:$Z$33,'OPEM 2018-2019'!$AC$3:$AC$32,'OPEM 2018-2019'!$AF$3:$AF$33,'OPEM 2018-2019'!$AI$3:$AI$33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3" i="1" l="1"/>
  <c r="C54" i="1"/>
  <c r="C55" i="1"/>
  <c r="C56" i="1"/>
  <c r="C52" i="1"/>
  <c r="C45" i="1" l="1"/>
  <c r="C46" i="1"/>
  <c r="C47" i="1"/>
  <c r="C48" i="1"/>
  <c r="C44" i="1"/>
  <c r="C40" i="1"/>
  <c r="C39" i="1"/>
  <c r="C38" i="1"/>
  <c r="C37" i="1"/>
  <c r="C36" i="1"/>
  <c r="D3" i="1"/>
  <c r="A3" i="1"/>
  <c r="D4" i="1" l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AB3" i="1"/>
  <c r="AB4" i="1" s="1"/>
  <c r="AM4" i="1"/>
  <c r="AM3" i="1"/>
  <c r="AM2" i="1"/>
  <c r="M1" i="1"/>
  <c r="AH3" i="1" s="1"/>
  <c r="AH4" i="1" s="1"/>
  <c r="AH5" i="1" s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E3" i="1" l="1"/>
  <c r="AE4" i="1" s="1"/>
  <c r="S3" i="1"/>
  <c r="S4" i="1" s="1"/>
  <c r="P3" i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Y3" i="1"/>
  <c r="Y4" i="1" s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V3" i="1"/>
  <c r="V4" i="1" s="1"/>
  <c r="AM9" i="1"/>
  <c r="AM5" i="1"/>
  <c r="AM13" i="1"/>
  <c r="AM6" i="1"/>
  <c r="AM11" i="1" s="1"/>
  <c r="AM14" i="1"/>
  <c r="AM8" i="1"/>
  <c r="AE5" i="1"/>
  <c r="AE6" i="1" s="1"/>
  <c r="AE7" i="1" s="1"/>
  <c r="AE8" i="1" s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S5" i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Y5" i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AB5" i="1"/>
  <c r="AB6" i="1" s="1"/>
  <c r="AB7" i="1" s="1"/>
  <c r="AB8" i="1" s="1"/>
  <c r="AB9" i="1" s="1"/>
  <c r="AB10" i="1" s="1"/>
  <c r="AB11" i="1" s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V5" i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AM7" i="1" l="1"/>
  <c r="AM12" i="1"/>
  <c r="AM10" i="1"/>
</calcChain>
</file>

<file path=xl/sharedStrings.xml><?xml version="1.0" encoding="utf-8"?>
<sst xmlns="http://schemas.openxmlformats.org/spreadsheetml/2006/main" count="113" uniqueCount="43">
  <si>
    <t>JANVIER</t>
  </si>
  <si>
    <t>OPEM</t>
  </si>
  <si>
    <t>REMPLACANT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</si>
  <si>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</si>
  <si>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</si>
  <si>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</si>
  <si>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</si>
  <si>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</si>
  <si>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</si>
  <si>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</si>
  <si>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</si>
  <si>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</si>
  <si>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</si>
  <si>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</si>
  <si>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l'an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</si>
  <si>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</si>
  <si>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</si>
  <si>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</si>
  <si>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</si>
  <si>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</si>
  <si>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</si>
  <si>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</si>
  <si>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</si>
  <si>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</si>
  <si>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</si>
  <si>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</si>
  <si>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Pâques</t>
  </si>
  <si>
    <t>Liste JF</t>
  </si>
  <si>
    <t>BARON</t>
  </si>
  <si>
    <t>TRUC</t>
  </si>
  <si>
    <t>MACHIN</t>
  </si>
  <si>
    <t>CHOSE</t>
  </si>
  <si>
    <t>FRITE</t>
  </si>
  <si>
    <t>STEACK</t>
  </si>
  <si>
    <t>CAROTTE</t>
  </si>
  <si>
    <t>POIRE</t>
  </si>
  <si>
    <t>SOLO</t>
  </si>
  <si>
    <t>LOURD</t>
  </si>
  <si>
    <t>BOULE</t>
  </si>
  <si>
    <t>semaine</t>
  </si>
  <si>
    <t>VSD</t>
  </si>
  <si>
    <t>truc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</si>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</sst>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1"/>
      <name val="Arial Rounded MT Bold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2" xfId="0" applyBorder="1"/>
    <xf numFmtId="164" fontId="1" fillId="5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0" borderId="0" xfId="0" applyAlignment="1">
      <alignment vertical="center" wrapText="1"/>
    </xf>
    <xf numFmtId="164" fontId="0" fillId="7" borderId="1" xfId="0" applyNumberFormat="1" applyFill="1" applyBorder="1" applyAlignment="1">
      <alignment horizontal="right" vertical="center"/>
    </xf>
    <xf numFmtId="164" fontId="0" fillId="7" borderId="2" xfId="0" applyNumberFormat="1" applyFill="1" applyBorder="1" applyAlignment="1">
      <alignment horizontal="right" vertical="center"/>
    </xf>
    <xf numFmtId="0" fontId="2" fillId="0" borderId="0" xfId="0" applyFont="1"/>
    <xf numFmtId="164" fontId="0" fillId="8" borderId="1" xfId="0" applyNumberForma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5">
    <dxf>
      <fill>
        <patternFill>
          <bgColor theme="6" tint="0.59996337778862885"/>
        </patternFill>
      </fill>
    </dxf>
    <dxf>
      <fill>
        <patternFill patternType="solid">
          <fgColor auto="1"/>
          <bgColor theme="8" tint="0.59996337778862885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C00000"/>
      </font>
      <fill>
        <patternFill patternType="solid">
          <fgColor auto="1"/>
          <bgColor theme="8" tint="0.39994506668294322"/>
        </patternFill>
      </fill>
    </dxf>
  </dxfs>
  <tableStyles count="0" defaultTableStyle="TableStyleMedium2" defaultPivotStyle="PivotStyleLight16"/>
  <colors>
    <mruColors>
      <color rgb="FF99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56"/>
  <sheetViews>
    <sheetView tabSelected="1" topLeftCell="A10" workbookViewId="0">
      <selection activeCell="B52" sqref="B52"/>
    </sheetView>
  </sheetViews>
  <sheetFormatPr baseColWidth="10" defaultRowHeight="15" x14ac:dyDescent="0.25"/>
  <cols>
    <col min="1" max="1" width="13.7109375" style="3" customWidth="1"/>
    <col min="2" max="3" width="17.7109375" customWidth="1"/>
    <col min="4" max="4" width="13.7109375" style="3" customWidth="1"/>
    <col min="5" max="6" width="17.7109375" customWidth="1"/>
    <col min="7" max="7" width="13.7109375" style="3" customWidth="1"/>
    <col min="8" max="9" width="17.7109375" customWidth="1"/>
    <col min="10" max="10" width="13.7109375" style="3" customWidth="1"/>
    <col min="11" max="12" width="17.7109375" customWidth="1"/>
    <col min="13" max="13" width="13.7109375" style="3" customWidth="1"/>
    <col min="14" max="15" width="17.7109375" customWidth="1"/>
    <col min="16" max="16" width="13.7109375" style="3" customWidth="1"/>
    <col min="17" max="18" width="17.7109375" customWidth="1"/>
    <col min="19" max="19" width="13.7109375" style="3" customWidth="1"/>
    <col min="20" max="21" width="17.7109375" customWidth="1"/>
    <col min="22" max="22" width="13.7109375" style="3" customWidth="1"/>
    <col min="23" max="24" width="17.7109375" customWidth="1"/>
    <col min="25" max="25" width="13.7109375" style="3" customWidth="1"/>
    <col min="26" max="27" width="17.7109375" customWidth="1"/>
    <col min="28" max="28" width="13.7109375" style="3" customWidth="1"/>
    <col min="29" max="30" width="17.7109375" customWidth="1"/>
    <col min="31" max="31" width="13.7109375" style="3" customWidth="1"/>
    <col min="32" max="33" width="17.7109375" customWidth="1"/>
    <col min="34" max="34" width="13.7109375" style="3" customWidth="1"/>
    <col min="35" max="37" width="17.7109375" customWidth="1"/>
    <col min="38" max="38" width="20.140625" customWidth="1"/>
    <col min="39" max="39" width="25.85546875" customWidth="1"/>
    <col min="40" max="40" width="29" customWidth="1"/>
    <col min="41" max="46" width="17.7109375" customWidth="1"/>
  </cols>
  <sheetData>
    <row r="1" spans="1:40" s="11" customFormat="1" ht="34.5" x14ac:dyDescent="0.45">
      <c r="A1" s="19">
        <v>2019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>
        <f>A1+1</f>
        <v>2020</v>
      </c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L1" s="21" t="s">
        <v>27</v>
      </c>
      <c r="AM1" s="21"/>
      <c r="AN1" s="13"/>
    </row>
    <row r="2" spans="1:40" s="1" customFormat="1" x14ac:dyDescent="0.25">
      <c r="A2" s="6" t="s">
        <v>10</v>
      </c>
      <c r="B2" s="7" t="s">
        <v>1</v>
      </c>
      <c r="C2" s="2" t="s">
        <v>2</v>
      </c>
      <c r="D2" s="6" t="s">
        <v>11</v>
      </c>
      <c r="E2" s="7" t="s">
        <v>1</v>
      </c>
      <c r="F2" s="2" t="s">
        <v>2</v>
      </c>
      <c r="G2" s="6" t="s">
        <v>12</v>
      </c>
      <c r="H2" s="7" t="s">
        <v>1</v>
      </c>
      <c r="I2" s="2" t="s">
        <v>2</v>
      </c>
      <c r="J2" s="6" t="s">
        <v>13</v>
      </c>
      <c r="K2" s="7" t="s">
        <v>1</v>
      </c>
      <c r="L2" s="2" t="s">
        <v>2</v>
      </c>
      <c r="M2" s="6" t="s">
        <v>0</v>
      </c>
      <c r="N2" s="7" t="s">
        <v>1</v>
      </c>
      <c r="O2" s="2" t="s">
        <v>2</v>
      </c>
      <c r="P2" s="6" t="s">
        <v>3</v>
      </c>
      <c r="Q2" s="7" t="s">
        <v>1</v>
      </c>
      <c r="R2" s="2" t="s">
        <v>2</v>
      </c>
      <c r="S2" s="6" t="s">
        <v>4</v>
      </c>
      <c r="T2" s="7" t="s">
        <v>1</v>
      </c>
      <c r="U2" s="2" t="s">
        <v>2</v>
      </c>
      <c r="V2" s="6" t="s">
        <v>5</v>
      </c>
      <c r="W2" s="7" t="s">
        <v>1</v>
      </c>
      <c r="X2" s="2" t="s">
        <v>2</v>
      </c>
      <c r="Y2" s="6" t="s">
        <v>6</v>
      </c>
      <c r="Z2" s="7" t="s">
        <v>1</v>
      </c>
      <c r="AA2" s="2" t="s">
        <v>2</v>
      </c>
      <c r="AB2" s="6" t="s">
        <v>7</v>
      </c>
      <c r="AC2" s="7" t="s">
        <v>1</v>
      </c>
      <c r="AD2" s="2" t="s">
        <v>2</v>
      </c>
      <c r="AE2" s="6" t="s">
        <v>8</v>
      </c>
      <c r="AF2" s="7" t="s">
        <v>1</v>
      </c>
      <c r="AG2" s="2" t="s">
        <v>2</v>
      </c>
      <c r="AH2" s="6" t="s">
        <v>9</v>
      </c>
      <c r="AI2" s="7" t="s">
        <v>1</v>
      </c>
      <c r="AJ2" s="2" t="s">
        <v>2</v>
      </c>
      <c r="AL2" s="8" t="s">
        <v>23</v>
      </c>
      <c r="AM2" s="15">
        <f xml:space="preserve"> DATE($A$1,11,1)</f>
        <v>43770</v>
      </c>
      <c r="AN2" s="14"/>
    </row>
    <row r="3" spans="1:40" x14ac:dyDescent="0.25">
      <c r="A3" s="9">
        <f>DATE($A$1,COLUMN()+8,1)</f>
        <v>43709</v>
      </c>
      <c r="B3" s="16" t="s">
        <v>29</v>
      </c>
      <c r="C3" s="4"/>
      <c r="D3" s="9">
        <f>DATE($A$1,COLUMN()+6,1)</f>
        <v>43739</v>
      </c>
      <c r="E3" s="4"/>
      <c r="F3" s="4"/>
      <c r="G3" s="9">
        <f>DATE($A$1,COLUMN()+4,1)</f>
        <v>43770</v>
      </c>
      <c r="H3" s="4" t="s">
        <v>41</v>
      </c>
      <c r="I3" s="4"/>
      <c r="J3" s="9">
        <f>DATE($A$1,COLUMN()+2,1)</f>
        <v>43800</v>
      </c>
      <c r="K3" s="4"/>
      <c r="L3" s="4"/>
      <c r="M3" s="9">
        <f>DATE($M$1,COLUMN()-12,1)</f>
        <v>43831</v>
      </c>
      <c r="N3" s="4"/>
      <c r="O3" s="4"/>
      <c r="P3" s="9">
        <f>DATE($M$1,COLUMN()-14,1)</f>
        <v>43862</v>
      </c>
      <c r="Q3" s="4"/>
      <c r="R3" s="4"/>
      <c r="S3" s="9">
        <f>DATE($M$1,COLUMN()-16,1)</f>
        <v>43891</v>
      </c>
      <c r="T3" s="4"/>
      <c r="U3" s="4"/>
      <c r="V3" s="9">
        <f>DATE($M$1,COLUMN()-18,1)</f>
        <v>43922</v>
      </c>
      <c r="W3" s="4"/>
      <c r="X3" s="4"/>
      <c r="Y3" s="9">
        <f>DATE($M$1,COLUMN()-20,1)</f>
        <v>43952</v>
      </c>
      <c r="Z3" s="4"/>
      <c r="AA3" s="4"/>
      <c r="AB3" s="9">
        <f>DATE($M$1,COLUMN()-22,1)</f>
        <v>43983</v>
      </c>
      <c r="AC3" s="4"/>
      <c r="AD3" s="4"/>
      <c r="AE3" s="9">
        <f>DATE($M$1,COLUMN()-24,1)</f>
        <v>44013</v>
      </c>
      <c r="AF3" s="4"/>
      <c r="AG3" s="4"/>
      <c r="AH3" s="9">
        <f>DATE($M$1,COLUMN()-26,1)</f>
        <v>44044</v>
      </c>
      <c r="AI3" s="4"/>
      <c r="AJ3" s="4"/>
      <c r="AL3" s="8" t="s">
        <v>24</v>
      </c>
      <c r="AM3" s="15">
        <f xml:space="preserve"> DATE($A$1,11,11)</f>
        <v>43780</v>
      </c>
      <c r="AN3" s="14"/>
    </row>
    <row r="4" spans="1:40" x14ac:dyDescent="0.25">
      <c r="A4" s="9">
        <f>A3+1</f>
        <v>43710</v>
      </c>
      <c r="B4" s="16" t="s">
        <v>30</v>
      </c>
      <c r="C4" s="4"/>
      <c r="D4" s="9">
        <f t="shared" ref="D4:D33" si="0">D3+1</f>
        <v>43740</v>
      </c>
      <c r="E4" s="4"/>
      <c r="F4" s="4"/>
      <c r="G4" s="9">
        <f t="shared" ref="G4:G32" si="1">G3+1</f>
        <v>43771</v>
      </c>
      <c r="H4" s="4" t="s">
        <v>41</v>
      </c>
      <c r="I4" s="4"/>
      <c r="J4" s="9">
        <f t="shared" ref="J4:J33" si="2">J3+1</f>
        <v>43801</v>
      </c>
      <c r="K4" s="4"/>
      <c r="L4" s="4"/>
      <c r="M4" s="9">
        <f>M3+1</f>
        <v>43832</v>
      </c>
      <c r="N4" s="4"/>
      <c r="O4" s="4"/>
      <c r="P4" s="9">
        <f t="shared" ref="P4:P30" si="3">P3+1</f>
        <v>43863</v>
      </c>
      <c r="Q4" s="4"/>
      <c r="R4" s="4"/>
      <c r="S4" s="9">
        <f t="shared" ref="S4:S33" si="4">S3+1</f>
        <v>43892</v>
      </c>
      <c r="T4" s="4"/>
      <c r="U4" s="4"/>
      <c r="V4" s="9">
        <f t="shared" ref="V4:V32" si="5">V3+1</f>
        <v>43923</v>
      </c>
      <c r="W4" s="4"/>
      <c r="X4" s="4"/>
      <c r="Y4" s="9">
        <f t="shared" ref="Y4" si="6">Y3+1</f>
        <v>43953</v>
      </c>
      <c r="Z4" s="4"/>
      <c r="AA4" s="4"/>
      <c r="AB4" s="9">
        <f t="shared" ref="AB4" si="7">AB3+1</f>
        <v>43984</v>
      </c>
      <c r="AC4" s="4"/>
      <c r="AD4" s="4"/>
      <c r="AE4" s="9">
        <f t="shared" ref="AE4" si="8">AE3+1</f>
        <v>44014</v>
      </c>
      <c r="AF4" s="4"/>
      <c r="AG4" s="4"/>
      <c r="AH4" s="9">
        <f t="shared" ref="AH4" si="9">AH3+1</f>
        <v>44045</v>
      </c>
      <c r="AI4" s="4"/>
      <c r="AJ4" s="4"/>
      <c r="AL4" s="8" t="s">
        <v>25</v>
      </c>
      <c r="AM4" s="15">
        <f xml:space="preserve"> DATE($A$1,12,25)</f>
        <v>43824</v>
      </c>
      <c r="AN4" s="14"/>
    </row>
    <row r="5" spans="1:40" x14ac:dyDescent="0.25">
      <c r="A5" s="9">
        <f t="shared" ref="A5:A32" si="10">A4+1</f>
        <v>43711</v>
      </c>
      <c r="B5" s="16" t="s">
        <v>31</v>
      </c>
      <c r="C5" s="16"/>
      <c r="D5" s="9">
        <f t="shared" si="0"/>
        <v>43741</v>
      </c>
      <c r="E5" s="4"/>
      <c r="F5" s="4"/>
      <c r="G5" s="9">
        <f t="shared" si="1"/>
        <v>43772</v>
      </c>
      <c r="H5" s="4" t="s">
        <v>41</v>
      </c>
      <c r="I5" s="4"/>
      <c r="J5" s="9">
        <f t="shared" si="2"/>
        <v>43802</v>
      </c>
      <c r="K5" s="4"/>
      <c r="L5" s="4"/>
      <c r="M5" s="9">
        <f>M4+1</f>
        <v>43833</v>
      </c>
      <c r="N5" s="4"/>
      <c r="O5" s="4"/>
      <c r="P5" s="9">
        <f t="shared" si="3"/>
        <v>43864</v>
      </c>
      <c r="Q5" s="4"/>
      <c r="R5" s="4"/>
      <c r="S5" s="9">
        <f t="shared" si="4"/>
        <v>43893</v>
      </c>
      <c r="T5" s="4"/>
      <c r="U5" s="4"/>
      <c r="V5" s="9">
        <f t="shared" si="5"/>
        <v>43924</v>
      </c>
      <c r="W5" s="4"/>
      <c r="X5" s="4"/>
      <c r="Y5" s="9">
        <f t="shared" ref="Y5:Y33" si="11">Y4+1</f>
        <v>43954</v>
      </c>
      <c r="Z5" s="4"/>
      <c r="AA5" s="4"/>
      <c r="AB5" s="9">
        <f t="shared" ref="AB5:AB32" si="12">AB4+1</f>
        <v>43985</v>
      </c>
      <c r="AC5" s="4"/>
      <c r="AD5" s="4"/>
      <c r="AE5" s="9">
        <f t="shared" ref="AE5:AE33" si="13">AE4+1</f>
        <v>44015</v>
      </c>
      <c r="AF5" s="4"/>
      <c r="AG5" s="4"/>
      <c r="AH5" s="9">
        <f t="shared" ref="AH5:AH33" si="14">AH4+1</f>
        <v>44046</v>
      </c>
      <c r="AI5" s="4"/>
      <c r="AJ5" s="4"/>
      <c r="AL5" s="8" t="s">
        <v>14</v>
      </c>
      <c r="AM5" s="15">
        <f xml:space="preserve"> DATE($M$1,1,1)</f>
        <v>43831</v>
      </c>
      <c r="AN5" s="14"/>
    </row>
    <row r="6" spans="1:40" x14ac:dyDescent="0.25">
      <c r="A6" s="9">
        <f t="shared" si="10"/>
        <v>43712</v>
      </c>
      <c r="B6" s="16" t="s">
        <v>30</v>
      </c>
      <c r="D6" s="9">
        <f t="shared" si="0"/>
        <v>43742</v>
      </c>
      <c r="E6" s="4"/>
      <c r="F6" s="4"/>
      <c r="G6" s="9">
        <f t="shared" si="1"/>
        <v>43773</v>
      </c>
      <c r="H6" s="4" t="s">
        <v>41</v>
      </c>
      <c r="I6" s="4"/>
      <c r="J6" s="9">
        <f t="shared" si="2"/>
        <v>43803</v>
      </c>
      <c r="K6" s="4"/>
      <c r="L6" s="4"/>
      <c r="M6" s="9">
        <f t="shared" ref="M6:M32" si="15">M5+1</f>
        <v>43834</v>
      </c>
      <c r="N6" s="4"/>
      <c r="O6" s="4"/>
      <c r="P6" s="9">
        <f t="shared" si="3"/>
        <v>43865</v>
      </c>
      <c r="Q6" s="4"/>
      <c r="R6" s="4"/>
      <c r="S6" s="9">
        <f t="shared" si="4"/>
        <v>43894</v>
      </c>
      <c r="T6" s="4"/>
      <c r="U6" s="4"/>
      <c r="V6" s="9">
        <f t="shared" si="5"/>
        <v>43925</v>
      </c>
      <c r="W6" s="4"/>
      <c r="X6" s="4"/>
      <c r="Y6" s="9">
        <f t="shared" si="11"/>
        <v>43955</v>
      </c>
      <c r="Z6" s="4"/>
      <c r="AA6" s="4"/>
      <c r="AB6" s="9">
        <f t="shared" si="12"/>
        <v>43986</v>
      </c>
      <c r="AC6" s="4"/>
      <c r="AD6" s="4"/>
      <c r="AE6" s="9">
        <f t="shared" si="13"/>
        <v>44016</v>
      </c>
      <c r="AF6" s="4"/>
      <c r="AG6" s="4"/>
      <c r="AH6" s="9">
        <f t="shared" si="14"/>
        <v>44047</v>
      </c>
      <c r="AI6" s="4"/>
      <c r="AJ6" s="4"/>
      <c r="AL6" s="8" t="s">
        <v>26</v>
      </c>
      <c r="AM6" s="15">
        <f xml:space="preserve"> FLOOR(DAY(MINUTE($M$1/38)/2+56)&amp;"/5/"&amp;$M$1,7)-34</f>
        <v>43933</v>
      </c>
      <c r="AN6" s="14"/>
    </row>
    <row r="7" spans="1:40" x14ac:dyDescent="0.25">
      <c r="A7" s="9">
        <f t="shared" si="10"/>
        <v>43713</v>
      </c>
      <c r="B7" s="16" t="s">
        <v>32</v>
      </c>
      <c r="C7" s="16"/>
      <c r="D7" s="9">
        <f t="shared" si="0"/>
        <v>43743</v>
      </c>
      <c r="E7" s="4"/>
      <c r="F7" s="4"/>
      <c r="G7" s="9">
        <f t="shared" si="1"/>
        <v>43774</v>
      </c>
      <c r="H7" s="4" t="s">
        <v>41</v>
      </c>
      <c r="I7" s="4"/>
      <c r="J7" s="9">
        <f t="shared" si="2"/>
        <v>43804</v>
      </c>
      <c r="K7" s="4"/>
      <c r="L7" s="4"/>
      <c r="M7" s="9">
        <f t="shared" si="15"/>
        <v>43835</v>
      </c>
      <c r="N7" s="4"/>
      <c r="O7" s="4"/>
      <c r="P7" s="9">
        <f t="shared" si="3"/>
        <v>43866</v>
      </c>
      <c r="Q7" s="4"/>
      <c r="R7" s="4"/>
      <c r="S7" s="9">
        <f t="shared" si="4"/>
        <v>43895</v>
      </c>
      <c r="T7" s="4"/>
      <c r="U7" s="4"/>
      <c r="V7" s="9">
        <f t="shared" si="5"/>
        <v>43926</v>
      </c>
      <c r="W7" s="4"/>
      <c r="X7" s="4"/>
      <c r="Y7" s="9">
        <f t="shared" si="11"/>
        <v>43956</v>
      </c>
      <c r="Z7" s="4"/>
      <c r="AA7" s="4"/>
      <c r="AB7" s="9">
        <f t="shared" si="12"/>
        <v>43987</v>
      </c>
      <c r="AC7" s="4"/>
      <c r="AD7" s="4"/>
      <c r="AE7" s="9">
        <f t="shared" si="13"/>
        <v>44017</v>
      </c>
      <c r="AF7" s="4"/>
      <c r="AG7" s="4"/>
      <c r="AH7" s="9">
        <f t="shared" si="14"/>
        <v>44048</v>
      </c>
      <c r="AI7" s="4"/>
      <c r="AJ7" s="4"/>
      <c r="AL7" s="8" t="s">
        <v>15</v>
      </c>
      <c r="AM7" s="15">
        <f xml:space="preserve"> AM6 + 1</f>
        <v>43934</v>
      </c>
      <c r="AN7" s="14"/>
    </row>
    <row r="8" spans="1:40" x14ac:dyDescent="0.25">
      <c r="A8" s="9">
        <f t="shared" si="10"/>
        <v>43714</v>
      </c>
      <c r="B8" s="16" t="s">
        <v>33</v>
      </c>
      <c r="D8" s="9">
        <f t="shared" si="0"/>
        <v>43744</v>
      </c>
      <c r="E8" s="4"/>
      <c r="F8" s="4"/>
      <c r="G8" s="9">
        <f t="shared" si="1"/>
        <v>43775</v>
      </c>
      <c r="H8" s="4" t="s">
        <v>41</v>
      </c>
      <c r="I8" s="4"/>
      <c r="J8" s="9">
        <f t="shared" si="2"/>
        <v>43805</v>
      </c>
      <c r="K8" s="4"/>
      <c r="L8" s="4"/>
      <c r="M8" s="9">
        <f t="shared" si="15"/>
        <v>43836</v>
      </c>
      <c r="N8" s="4"/>
      <c r="O8" s="4"/>
      <c r="P8" s="9">
        <f t="shared" si="3"/>
        <v>43867</v>
      </c>
      <c r="Q8" s="4"/>
      <c r="R8" s="4"/>
      <c r="S8" s="9">
        <f t="shared" si="4"/>
        <v>43896</v>
      </c>
      <c r="T8" s="4"/>
      <c r="U8" s="4"/>
      <c r="V8" s="9">
        <f t="shared" si="5"/>
        <v>43927</v>
      </c>
      <c r="W8" s="4"/>
      <c r="X8" s="4"/>
      <c r="Y8" s="9">
        <f t="shared" si="11"/>
        <v>43957</v>
      </c>
      <c r="Z8" s="4"/>
      <c r="AA8" s="4"/>
      <c r="AB8" s="9">
        <f t="shared" si="12"/>
        <v>43988</v>
      </c>
      <c r="AC8" s="4"/>
      <c r="AD8" s="4"/>
      <c r="AE8" s="9">
        <f t="shared" si="13"/>
        <v>44018</v>
      </c>
      <c r="AF8" s="4"/>
      <c r="AG8" s="4"/>
      <c r="AH8" s="9">
        <f t="shared" si="14"/>
        <v>44049</v>
      </c>
      <c r="AI8" s="4"/>
      <c r="AJ8" s="4"/>
      <c r="AL8" s="8" t="s">
        <v>16</v>
      </c>
      <c r="AM8" s="15">
        <f xml:space="preserve"> DATE($M$1,5,1)</f>
        <v>43952</v>
      </c>
      <c r="AN8" s="14"/>
    </row>
    <row r="9" spans="1:40" x14ac:dyDescent="0.25">
      <c r="A9" s="9">
        <f t="shared" si="10"/>
        <v>43715</v>
      </c>
      <c r="B9" s="16" t="s">
        <v>33</v>
      </c>
      <c r="C9" s="16"/>
      <c r="D9" s="9">
        <f t="shared" si="0"/>
        <v>43745</v>
      </c>
      <c r="E9" s="4"/>
      <c r="F9" s="4"/>
      <c r="G9" s="9">
        <f t="shared" si="1"/>
        <v>43776</v>
      </c>
      <c r="H9" s="4" t="s">
        <v>41</v>
      </c>
      <c r="I9" s="4"/>
      <c r="J9" s="9">
        <f t="shared" si="2"/>
        <v>43806</v>
      </c>
      <c r="K9" s="4"/>
      <c r="L9" s="4"/>
      <c r="M9" s="9">
        <f t="shared" si="15"/>
        <v>43837</v>
      </c>
      <c r="N9" s="4"/>
      <c r="O9" s="4"/>
      <c r="P9" s="9">
        <f t="shared" si="3"/>
        <v>43868</v>
      </c>
      <c r="Q9" s="4"/>
      <c r="R9" s="4"/>
      <c r="S9" s="9">
        <f t="shared" si="4"/>
        <v>43897</v>
      </c>
      <c r="T9" s="4"/>
      <c r="U9" s="4"/>
      <c r="V9" s="9">
        <f t="shared" si="5"/>
        <v>43928</v>
      </c>
      <c r="W9" s="4"/>
      <c r="X9" s="4"/>
      <c r="Y9" s="9">
        <f t="shared" si="11"/>
        <v>43958</v>
      </c>
      <c r="Z9" s="4"/>
      <c r="AA9" s="4"/>
      <c r="AB9" s="9">
        <f t="shared" si="12"/>
        <v>43989</v>
      </c>
      <c r="AC9" s="4"/>
      <c r="AD9" s="4"/>
      <c r="AE9" s="9">
        <f t="shared" si="13"/>
        <v>44019</v>
      </c>
      <c r="AF9" s="4"/>
      <c r="AG9" s="4"/>
      <c r="AH9" s="9">
        <f t="shared" si="14"/>
        <v>44050</v>
      </c>
      <c r="AI9" s="4"/>
      <c r="AJ9" s="4"/>
      <c r="AL9" s="8" t="s">
        <v>17</v>
      </c>
      <c r="AM9" s="15">
        <f xml:space="preserve"> DATE($M$1,5,8)</f>
        <v>43959</v>
      </c>
      <c r="AN9" s="14"/>
    </row>
    <row r="10" spans="1:40" x14ac:dyDescent="0.25">
      <c r="A10" s="9">
        <f t="shared" si="10"/>
        <v>43716</v>
      </c>
      <c r="B10" s="16" t="s">
        <v>33</v>
      </c>
      <c r="C10" s="16"/>
      <c r="D10" s="9">
        <f t="shared" si="0"/>
        <v>43746</v>
      </c>
      <c r="E10" s="4"/>
      <c r="F10" s="4"/>
      <c r="G10" s="9">
        <f t="shared" si="1"/>
        <v>43777</v>
      </c>
      <c r="H10" s="4" t="s">
        <v>41</v>
      </c>
      <c r="I10" s="4"/>
      <c r="J10" s="9">
        <f t="shared" si="2"/>
        <v>43807</v>
      </c>
      <c r="K10" s="4"/>
      <c r="L10" s="4"/>
      <c r="M10" s="9">
        <f t="shared" si="15"/>
        <v>43838</v>
      </c>
      <c r="N10" s="4"/>
      <c r="O10" s="4"/>
      <c r="P10" s="9">
        <f t="shared" si="3"/>
        <v>43869</v>
      </c>
      <c r="Q10" s="4"/>
      <c r="R10" s="4"/>
      <c r="S10" s="9">
        <f t="shared" si="4"/>
        <v>43898</v>
      </c>
      <c r="T10" s="4"/>
      <c r="U10" s="4"/>
      <c r="V10" s="9">
        <f t="shared" si="5"/>
        <v>43929</v>
      </c>
      <c r="W10" s="4"/>
      <c r="X10" s="4"/>
      <c r="Y10" s="9">
        <f t="shared" si="11"/>
        <v>43959</v>
      </c>
      <c r="Z10" s="4"/>
      <c r="AA10" s="4"/>
      <c r="AB10" s="9">
        <f t="shared" si="12"/>
        <v>43990</v>
      </c>
      <c r="AC10" s="4"/>
      <c r="AD10" s="4"/>
      <c r="AE10" s="9">
        <f t="shared" si="13"/>
        <v>44020</v>
      </c>
      <c r="AF10" s="4"/>
      <c r="AG10" s="4"/>
      <c r="AH10" s="9">
        <f t="shared" si="14"/>
        <v>44051</v>
      </c>
      <c r="AI10" s="4"/>
      <c r="AJ10" s="4"/>
      <c r="AL10" s="8" t="s">
        <v>18</v>
      </c>
      <c r="AM10" s="15">
        <f xml:space="preserve"> AM6 + 39</f>
        <v>43972</v>
      </c>
      <c r="AN10" s="14"/>
    </row>
    <row r="11" spans="1:40" x14ac:dyDescent="0.25">
      <c r="A11" s="9">
        <f t="shared" si="10"/>
        <v>43717</v>
      </c>
      <c r="B11" s="16" t="s">
        <v>32</v>
      </c>
      <c r="C11" s="16"/>
      <c r="D11" s="9">
        <f t="shared" si="0"/>
        <v>43747</v>
      </c>
      <c r="E11" s="4"/>
      <c r="F11" s="4"/>
      <c r="G11" s="9">
        <f t="shared" si="1"/>
        <v>43778</v>
      </c>
      <c r="H11" s="4" t="s">
        <v>41</v>
      </c>
      <c r="I11" s="4"/>
      <c r="J11" s="9">
        <f t="shared" si="2"/>
        <v>43808</v>
      </c>
      <c r="K11" s="4"/>
      <c r="L11" s="4"/>
      <c r="M11" s="9">
        <f t="shared" si="15"/>
        <v>43839</v>
      </c>
      <c r="N11" s="4"/>
      <c r="O11" s="4"/>
      <c r="P11" s="9">
        <f t="shared" si="3"/>
        <v>43870</v>
      </c>
      <c r="Q11" s="4"/>
      <c r="R11" s="4"/>
      <c r="S11" s="9">
        <f t="shared" si="4"/>
        <v>43899</v>
      </c>
      <c r="T11" s="4"/>
      <c r="U11" s="4"/>
      <c r="V11" s="9">
        <f t="shared" si="5"/>
        <v>43930</v>
      </c>
      <c r="W11" s="4"/>
      <c r="X11" s="4"/>
      <c r="Y11" s="9">
        <f t="shared" si="11"/>
        <v>43960</v>
      </c>
      <c r="Z11" s="4"/>
      <c r="AA11" s="4"/>
      <c r="AB11" s="9">
        <f t="shared" si="12"/>
        <v>43991</v>
      </c>
      <c r="AC11" s="4"/>
      <c r="AD11" s="4"/>
      <c r="AE11" s="9">
        <f t="shared" si="13"/>
        <v>44021</v>
      </c>
      <c r="AF11" s="4"/>
      <c r="AG11" s="4"/>
      <c r="AH11" s="9">
        <f t="shared" si="14"/>
        <v>44052</v>
      </c>
      <c r="AI11" s="4"/>
      <c r="AJ11" s="4"/>
      <c r="AL11" s="8" t="s">
        <v>19</v>
      </c>
      <c r="AM11" s="15">
        <f xml:space="preserve"> AM6 + 49</f>
        <v>43982</v>
      </c>
      <c r="AN11" s="14"/>
    </row>
    <row r="12" spans="1:40" x14ac:dyDescent="0.25">
      <c r="A12" s="9">
        <f t="shared" si="10"/>
        <v>43718</v>
      </c>
      <c r="B12" s="16" t="s">
        <v>30</v>
      </c>
      <c r="C12" s="16"/>
      <c r="D12" s="9">
        <f t="shared" si="0"/>
        <v>43748</v>
      </c>
      <c r="E12" s="4"/>
      <c r="F12" s="4"/>
      <c r="G12" s="9">
        <f t="shared" si="1"/>
        <v>43779</v>
      </c>
      <c r="H12" s="4" t="s">
        <v>41</v>
      </c>
      <c r="I12" s="4"/>
      <c r="J12" s="9">
        <f t="shared" si="2"/>
        <v>43809</v>
      </c>
      <c r="K12" s="4"/>
      <c r="L12" s="4"/>
      <c r="M12" s="9">
        <f t="shared" si="15"/>
        <v>43840</v>
      </c>
      <c r="N12" s="4"/>
      <c r="O12" s="4"/>
      <c r="P12" s="9">
        <f t="shared" si="3"/>
        <v>43871</v>
      </c>
      <c r="Q12" s="4"/>
      <c r="R12" s="4"/>
      <c r="S12" s="9">
        <f t="shared" si="4"/>
        <v>43900</v>
      </c>
      <c r="T12" s="4"/>
      <c r="U12" s="4"/>
      <c r="V12" s="9">
        <f t="shared" si="5"/>
        <v>43931</v>
      </c>
      <c r="W12" s="4"/>
      <c r="X12" s="4"/>
      <c r="Y12" s="9">
        <f t="shared" si="11"/>
        <v>43961</v>
      </c>
      <c r="Z12" s="4"/>
      <c r="AA12" s="4"/>
      <c r="AB12" s="9">
        <f t="shared" si="12"/>
        <v>43992</v>
      </c>
      <c r="AC12" s="4"/>
      <c r="AD12" s="4"/>
      <c r="AE12" s="9">
        <f t="shared" si="13"/>
        <v>44022</v>
      </c>
      <c r="AF12" s="4"/>
      <c r="AG12" s="4"/>
      <c r="AH12" s="9">
        <f t="shared" si="14"/>
        <v>44053</v>
      </c>
      <c r="AI12" s="4"/>
      <c r="AJ12" s="4"/>
      <c r="AL12" s="8" t="s">
        <v>20</v>
      </c>
      <c r="AM12" s="15">
        <f xml:space="preserve"> AM6 + 50</f>
        <v>43983</v>
      </c>
      <c r="AN12" s="14"/>
    </row>
    <row r="13" spans="1:40" x14ac:dyDescent="0.25">
      <c r="A13" s="9">
        <f t="shared" si="10"/>
        <v>43719</v>
      </c>
      <c r="B13" s="16" t="s">
        <v>31</v>
      </c>
      <c r="C13" s="16"/>
      <c r="D13" s="9">
        <f t="shared" si="0"/>
        <v>43749</v>
      </c>
      <c r="E13" s="4"/>
      <c r="F13" s="4"/>
      <c r="G13" s="9">
        <f t="shared" si="1"/>
        <v>43780</v>
      </c>
      <c r="H13" s="4" t="s">
        <v>41</v>
      </c>
      <c r="I13" s="4"/>
      <c r="J13" s="9">
        <f t="shared" si="2"/>
        <v>43810</v>
      </c>
      <c r="K13" s="4"/>
      <c r="L13" s="4"/>
      <c r="M13" s="9">
        <f t="shared" si="15"/>
        <v>43841</v>
      </c>
      <c r="N13" s="4"/>
      <c r="O13" s="4"/>
      <c r="P13" s="9">
        <f t="shared" si="3"/>
        <v>43872</v>
      </c>
      <c r="Q13" s="4"/>
      <c r="R13" s="4"/>
      <c r="S13" s="9">
        <f t="shared" si="4"/>
        <v>43901</v>
      </c>
      <c r="T13" s="4"/>
      <c r="U13" s="4"/>
      <c r="V13" s="9">
        <f t="shared" si="5"/>
        <v>43932</v>
      </c>
      <c r="W13" s="4"/>
      <c r="X13" s="4"/>
      <c r="Y13" s="9">
        <f t="shared" si="11"/>
        <v>43962</v>
      </c>
      <c r="Z13" s="4"/>
      <c r="AA13" s="4"/>
      <c r="AB13" s="9">
        <f t="shared" si="12"/>
        <v>43993</v>
      </c>
      <c r="AC13" s="4"/>
      <c r="AD13" s="4"/>
      <c r="AE13" s="9">
        <f t="shared" si="13"/>
        <v>44023</v>
      </c>
      <c r="AF13" s="4"/>
      <c r="AG13" s="4"/>
      <c r="AH13" s="9">
        <f t="shared" si="14"/>
        <v>44054</v>
      </c>
      <c r="AI13" s="4"/>
      <c r="AJ13" s="4"/>
      <c r="AL13" s="8" t="s">
        <v>21</v>
      </c>
      <c r="AM13" s="15">
        <f xml:space="preserve"> DATE($M$1,7,14)</f>
        <v>44026</v>
      </c>
      <c r="AN13" s="14"/>
    </row>
    <row r="14" spans="1:40" x14ac:dyDescent="0.25">
      <c r="A14" s="9">
        <f t="shared" si="10"/>
        <v>43720</v>
      </c>
      <c r="B14" s="16" t="s">
        <v>32</v>
      </c>
      <c r="C14" s="4"/>
      <c r="D14" s="9">
        <f t="shared" si="0"/>
        <v>43750</v>
      </c>
      <c r="E14" s="4"/>
      <c r="F14" s="4"/>
      <c r="G14" s="9">
        <f t="shared" si="1"/>
        <v>43781</v>
      </c>
      <c r="H14" s="4" t="s">
        <v>41</v>
      </c>
      <c r="I14" s="4"/>
      <c r="J14" s="9">
        <f t="shared" si="2"/>
        <v>43811</v>
      </c>
      <c r="K14" s="4"/>
      <c r="L14" s="4"/>
      <c r="M14" s="9">
        <f t="shared" si="15"/>
        <v>43842</v>
      </c>
      <c r="N14" s="4"/>
      <c r="O14" s="4"/>
      <c r="P14" s="9">
        <f t="shared" si="3"/>
        <v>43873</v>
      </c>
      <c r="Q14" s="4"/>
      <c r="R14" s="4"/>
      <c r="S14" s="9">
        <f t="shared" si="4"/>
        <v>43902</v>
      </c>
      <c r="T14" s="4"/>
      <c r="U14" s="4"/>
      <c r="V14" s="9">
        <f t="shared" si="5"/>
        <v>43933</v>
      </c>
      <c r="W14" s="4"/>
      <c r="X14" s="4"/>
      <c r="Y14" s="9">
        <f t="shared" si="11"/>
        <v>43963</v>
      </c>
      <c r="Z14" s="4"/>
      <c r="AA14" s="4"/>
      <c r="AB14" s="9">
        <f t="shared" si="12"/>
        <v>43994</v>
      </c>
      <c r="AC14" s="4"/>
      <c r="AD14" s="4"/>
      <c r="AE14" s="9">
        <f t="shared" si="13"/>
        <v>44024</v>
      </c>
      <c r="AF14" s="4"/>
      <c r="AG14" s="4"/>
      <c r="AH14" s="9">
        <f t="shared" si="14"/>
        <v>44055</v>
      </c>
      <c r="AI14" s="4"/>
      <c r="AJ14" s="4"/>
      <c r="AL14" s="8" t="s">
        <v>22</v>
      </c>
      <c r="AM14" s="15">
        <f xml:space="preserve"> DATE($M$1,8,15)</f>
        <v>44058</v>
      </c>
      <c r="AN14" s="14"/>
    </row>
    <row r="15" spans="1:40" x14ac:dyDescent="0.25">
      <c r="A15" s="9">
        <f t="shared" si="10"/>
        <v>43721</v>
      </c>
      <c r="B15" s="16" t="s">
        <v>29</v>
      </c>
      <c r="C15" s="4"/>
      <c r="D15" s="9">
        <f t="shared" si="0"/>
        <v>43751</v>
      </c>
      <c r="E15" s="4"/>
      <c r="F15" s="4"/>
      <c r="G15" s="9">
        <f t="shared" si="1"/>
        <v>43782</v>
      </c>
      <c r="H15" s="4" t="s">
        <v>41</v>
      </c>
      <c r="I15" s="4"/>
      <c r="J15" s="9">
        <f t="shared" si="2"/>
        <v>43812</v>
      </c>
      <c r="K15" s="4"/>
      <c r="L15" s="4"/>
      <c r="M15" s="9">
        <f t="shared" si="15"/>
        <v>43843</v>
      </c>
      <c r="N15" s="4"/>
      <c r="O15" s="4"/>
      <c r="P15" s="9">
        <f t="shared" si="3"/>
        <v>43874</v>
      </c>
      <c r="Q15" s="4"/>
      <c r="R15" s="4"/>
      <c r="S15" s="9">
        <f t="shared" si="4"/>
        <v>43903</v>
      </c>
      <c r="T15" s="4"/>
      <c r="U15" s="4"/>
      <c r="V15" s="9">
        <f t="shared" si="5"/>
        <v>43934</v>
      </c>
      <c r="W15" s="4"/>
      <c r="X15" s="4"/>
      <c r="Y15" s="9">
        <f t="shared" si="11"/>
        <v>43964</v>
      </c>
      <c r="Z15" s="4"/>
      <c r="AA15" s="4"/>
      <c r="AB15" s="9">
        <f t="shared" si="12"/>
        <v>43995</v>
      </c>
      <c r="AC15" s="4"/>
      <c r="AD15" s="4"/>
      <c r="AE15" s="9">
        <f t="shared" si="13"/>
        <v>44025</v>
      </c>
      <c r="AF15" s="4"/>
      <c r="AG15" s="4"/>
      <c r="AH15" s="9">
        <f t="shared" si="14"/>
        <v>44056</v>
      </c>
      <c r="AI15" s="4"/>
      <c r="AJ15" s="4"/>
    </row>
    <row r="16" spans="1:40" x14ac:dyDescent="0.25">
      <c r="A16" s="9">
        <f t="shared" si="10"/>
        <v>43722</v>
      </c>
      <c r="B16" s="16" t="s">
        <v>29</v>
      </c>
      <c r="C16" s="16"/>
      <c r="D16" s="9">
        <f t="shared" si="0"/>
        <v>43752</v>
      </c>
      <c r="E16" s="4"/>
      <c r="F16" s="4"/>
      <c r="G16" s="9">
        <f t="shared" si="1"/>
        <v>43783</v>
      </c>
      <c r="H16" s="4" t="s">
        <v>41</v>
      </c>
      <c r="I16" s="4"/>
      <c r="J16" s="9">
        <f t="shared" si="2"/>
        <v>43813</v>
      </c>
      <c r="K16" s="4"/>
      <c r="L16" s="4"/>
      <c r="M16" s="9">
        <f t="shared" si="15"/>
        <v>43844</v>
      </c>
      <c r="N16" s="4"/>
      <c r="O16" s="4"/>
      <c r="P16" s="9">
        <f t="shared" si="3"/>
        <v>43875</v>
      </c>
      <c r="Q16" s="4"/>
      <c r="R16" s="4"/>
      <c r="S16" s="9">
        <f t="shared" si="4"/>
        <v>43904</v>
      </c>
      <c r="T16" s="4"/>
      <c r="U16" s="4"/>
      <c r="V16" s="9">
        <f t="shared" si="5"/>
        <v>43935</v>
      </c>
      <c r="W16" s="4"/>
      <c r="X16" s="4"/>
      <c r="Y16" s="9">
        <f t="shared" si="11"/>
        <v>43965</v>
      </c>
      <c r="Z16" s="4"/>
      <c r="AA16" s="4"/>
      <c r="AB16" s="9">
        <f t="shared" si="12"/>
        <v>43996</v>
      </c>
      <c r="AC16" s="4"/>
      <c r="AD16" s="4"/>
      <c r="AE16" s="9">
        <f t="shared" si="13"/>
        <v>44026</v>
      </c>
      <c r="AF16" s="4"/>
      <c r="AG16" s="4"/>
      <c r="AH16" s="9">
        <f t="shared" si="14"/>
        <v>44057</v>
      </c>
      <c r="AI16" s="4"/>
      <c r="AJ16" s="4"/>
    </row>
    <row r="17" spans="1:36" x14ac:dyDescent="0.25">
      <c r="A17" s="9">
        <f t="shared" si="10"/>
        <v>43723</v>
      </c>
      <c r="B17" s="16" t="s">
        <v>29</v>
      </c>
      <c r="C17" s="16"/>
      <c r="D17" s="9">
        <f t="shared" si="0"/>
        <v>43753</v>
      </c>
      <c r="E17" s="4"/>
      <c r="F17" s="4"/>
      <c r="G17" s="9">
        <f t="shared" si="1"/>
        <v>43784</v>
      </c>
      <c r="H17" s="4" t="s">
        <v>41</v>
      </c>
      <c r="I17" s="4"/>
      <c r="J17" s="9">
        <f t="shared" si="2"/>
        <v>43814</v>
      </c>
      <c r="K17" s="4"/>
      <c r="L17" s="4"/>
      <c r="M17" s="9">
        <f t="shared" si="15"/>
        <v>43845</v>
      </c>
      <c r="N17" s="4"/>
      <c r="O17" s="4"/>
      <c r="P17" s="9">
        <f t="shared" si="3"/>
        <v>43876</v>
      </c>
      <c r="Q17" s="4"/>
      <c r="R17" s="4"/>
      <c r="S17" s="9">
        <f t="shared" si="4"/>
        <v>43905</v>
      </c>
      <c r="T17" s="4"/>
      <c r="U17" s="4"/>
      <c r="V17" s="9">
        <f t="shared" si="5"/>
        <v>43936</v>
      </c>
      <c r="W17" s="4"/>
      <c r="X17" s="4"/>
      <c r="Y17" s="9">
        <f t="shared" si="11"/>
        <v>43966</v>
      </c>
      <c r="Z17" s="4"/>
      <c r="AA17" s="4"/>
      <c r="AB17" s="9">
        <f t="shared" si="12"/>
        <v>43997</v>
      </c>
      <c r="AC17" s="4"/>
      <c r="AD17" s="4"/>
      <c r="AE17" s="9">
        <f t="shared" si="13"/>
        <v>44027</v>
      </c>
      <c r="AF17" s="4"/>
      <c r="AG17" s="4"/>
      <c r="AH17" s="9">
        <f t="shared" si="14"/>
        <v>44058</v>
      </c>
      <c r="AI17" s="4"/>
      <c r="AJ17" s="4"/>
    </row>
    <row r="18" spans="1:36" x14ac:dyDescent="0.25">
      <c r="A18" s="9">
        <f t="shared" si="10"/>
        <v>43724</v>
      </c>
      <c r="B18" s="16" t="s">
        <v>34</v>
      </c>
      <c r="C18" s="16"/>
      <c r="D18" s="9">
        <f t="shared" si="0"/>
        <v>43754</v>
      </c>
      <c r="E18" s="4"/>
      <c r="F18" s="4"/>
      <c r="G18" s="9">
        <f t="shared" si="1"/>
        <v>43785</v>
      </c>
      <c r="H18" s="4"/>
      <c r="I18" s="4"/>
      <c r="J18" s="9">
        <f t="shared" si="2"/>
        <v>43815</v>
      </c>
      <c r="K18" s="4"/>
      <c r="L18" s="4"/>
      <c r="M18" s="9">
        <f t="shared" si="15"/>
        <v>43846</v>
      </c>
      <c r="N18" s="4"/>
      <c r="O18" s="4"/>
      <c r="P18" s="9">
        <f t="shared" si="3"/>
        <v>43877</v>
      </c>
      <c r="Q18" s="4"/>
      <c r="R18" s="4"/>
      <c r="S18" s="9">
        <f t="shared" si="4"/>
        <v>43906</v>
      </c>
      <c r="T18" s="4"/>
      <c r="U18" s="4"/>
      <c r="V18" s="9">
        <f t="shared" si="5"/>
        <v>43937</v>
      </c>
      <c r="W18" s="4"/>
      <c r="X18" s="4"/>
      <c r="Y18" s="9">
        <f t="shared" si="11"/>
        <v>43967</v>
      </c>
      <c r="Z18" s="4"/>
      <c r="AA18" s="4"/>
      <c r="AB18" s="9">
        <f t="shared" si="12"/>
        <v>43998</v>
      </c>
      <c r="AC18" s="4"/>
      <c r="AD18" s="4"/>
      <c r="AE18" s="9">
        <f t="shared" si="13"/>
        <v>44028</v>
      </c>
      <c r="AF18" s="4"/>
      <c r="AG18" s="4"/>
      <c r="AH18" s="9">
        <f t="shared" si="14"/>
        <v>44059</v>
      </c>
      <c r="AI18" s="4"/>
      <c r="AJ18" s="4"/>
    </row>
    <row r="19" spans="1:36" x14ac:dyDescent="0.25">
      <c r="A19" s="9">
        <f t="shared" si="10"/>
        <v>43725</v>
      </c>
      <c r="B19" s="16" t="s">
        <v>35</v>
      </c>
      <c r="C19" s="16"/>
      <c r="D19" s="9">
        <f t="shared" si="0"/>
        <v>43755</v>
      </c>
      <c r="E19" s="4"/>
      <c r="F19" s="4"/>
      <c r="G19" s="9">
        <f t="shared" si="1"/>
        <v>43786</v>
      </c>
      <c r="H19" s="4"/>
      <c r="I19" s="4"/>
      <c r="J19" s="9">
        <f t="shared" si="2"/>
        <v>43816</v>
      </c>
      <c r="K19" s="4"/>
      <c r="L19" s="4"/>
      <c r="M19" s="9">
        <f t="shared" si="15"/>
        <v>43847</v>
      </c>
      <c r="N19" s="4"/>
      <c r="O19" s="4"/>
      <c r="P19" s="9">
        <f t="shared" si="3"/>
        <v>43878</v>
      </c>
      <c r="Q19" s="4"/>
      <c r="R19" s="4"/>
      <c r="S19" s="9">
        <f t="shared" si="4"/>
        <v>43907</v>
      </c>
      <c r="T19" s="4"/>
      <c r="U19" s="4"/>
      <c r="V19" s="9">
        <f t="shared" si="5"/>
        <v>43938</v>
      </c>
      <c r="W19" s="4"/>
      <c r="X19" s="4"/>
      <c r="Y19" s="9">
        <f t="shared" si="11"/>
        <v>43968</v>
      </c>
      <c r="Z19" s="4"/>
      <c r="AA19" s="4"/>
      <c r="AB19" s="9">
        <f t="shared" si="12"/>
        <v>43999</v>
      </c>
      <c r="AC19" s="4"/>
      <c r="AD19" s="4"/>
      <c r="AE19" s="9">
        <f t="shared" si="13"/>
        <v>44029</v>
      </c>
      <c r="AF19" s="4"/>
      <c r="AG19" s="4"/>
      <c r="AH19" s="9">
        <f t="shared" si="14"/>
        <v>44060</v>
      </c>
      <c r="AI19" s="4"/>
      <c r="AJ19" s="4"/>
    </row>
    <row r="20" spans="1:36" x14ac:dyDescent="0.25">
      <c r="A20" s="9">
        <f t="shared" si="10"/>
        <v>43726</v>
      </c>
      <c r="B20" s="16" t="s">
        <v>28</v>
      </c>
      <c r="C20" s="16"/>
      <c r="D20" s="9">
        <f t="shared" si="0"/>
        <v>43756</v>
      </c>
      <c r="E20" s="4"/>
      <c r="F20" s="4"/>
      <c r="G20" s="9">
        <f t="shared" si="1"/>
        <v>43787</v>
      </c>
      <c r="H20" s="4"/>
      <c r="I20" s="4"/>
      <c r="J20" s="9">
        <f t="shared" si="2"/>
        <v>43817</v>
      </c>
      <c r="K20" s="4"/>
      <c r="L20" s="4"/>
      <c r="M20" s="9">
        <f t="shared" si="15"/>
        <v>43848</v>
      </c>
      <c r="N20" s="4"/>
      <c r="O20" s="4"/>
      <c r="P20" s="9">
        <f t="shared" si="3"/>
        <v>43879</v>
      </c>
      <c r="Q20" s="4"/>
      <c r="R20" s="4"/>
      <c r="S20" s="9">
        <f t="shared" si="4"/>
        <v>43908</v>
      </c>
      <c r="T20" s="4"/>
      <c r="U20" s="4"/>
      <c r="V20" s="9">
        <f t="shared" si="5"/>
        <v>43939</v>
      </c>
      <c r="W20" s="4"/>
      <c r="X20" s="4"/>
      <c r="Y20" s="9">
        <f t="shared" si="11"/>
        <v>43969</v>
      </c>
      <c r="Z20" s="4"/>
      <c r="AA20" s="4"/>
      <c r="AB20" s="9">
        <f t="shared" si="12"/>
        <v>44000</v>
      </c>
      <c r="AC20" s="4"/>
      <c r="AD20" s="4"/>
      <c r="AE20" s="9">
        <f t="shared" si="13"/>
        <v>44030</v>
      </c>
      <c r="AF20" s="4"/>
      <c r="AG20" s="4"/>
      <c r="AH20" s="9">
        <f t="shared" si="14"/>
        <v>44061</v>
      </c>
      <c r="AI20" s="4"/>
      <c r="AJ20" s="4"/>
    </row>
    <row r="21" spans="1:36" x14ac:dyDescent="0.25">
      <c r="A21" s="9">
        <f t="shared" si="10"/>
        <v>43727</v>
      </c>
      <c r="B21" s="16" t="s">
        <v>36</v>
      </c>
      <c r="D21" s="9">
        <f t="shared" si="0"/>
        <v>43757</v>
      </c>
      <c r="E21" s="4"/>
      <c r="F21" s="4"/>
      <c r="G21" s="9">
        <f t="shared" si="1"/>
        <v>43788</v>
      </c>
      <c r="H21" s="4"/>
      <c r="I21" s="4"/>
      <c r="J21" s="9">
        <f t="shared" si="2"/>
        <v>43818</v>
      </c>
      <c r="K21" s="4"/>
      <c r="L21" s="4"/>
      <c r="M21" s="9">
        <f t="shared" si="15"/>
        <v>43849</v>
      </c>
      <c r="N21" s="4"/>
      <c r="O21" s="4"/>
      <c r="P21" s="9">
        <f t="shared" si="3"/>
        <v>43880</v>
      </c>
      <c r="Q21" s="4"/>
      <c r="R21" s="4"/>
      <c r="S21" s="9">
        <f t="shared" si="4"/>
        <v>43909</v>
      </c>
      <c r="T21" s="4"/>
      <c r="U21" s="4"/>
      <c r="V21" s="9">
        <f t="shared" si="5"/>
        <v>43940</v>
      </c>
      <c r="W21" s="4"/>
      <c r="X21" s="4"/>
      <c r="Y21" s="9">
        <f t="shared" si="11"/>
        <v>43970</v>
      </c>
      <c r="Z21" s="4"/>
      <c r="AA21" s="4"/>
      <c r="AB21" s="9">
        <f t="shared" si="12"/>
        <v>44001</v>
      </c>
      <c r="AC21" s="4"/>
      <c r="AD21" s="4"/>
      <c r="AE21" s="9">
        <f t="shared" si="13"/>
        <v>44031</v>
      </c>
      <c r="AF21" s="4"/>
      <c r="AG21" s="4"/>
      <c r="AH21" s="9">
        <f t="shared" si="14"/>
        <v>44062</v>
      </c>
      <c r="AI21" s="4"/>
      <c r="AJ21" s="4"/>
    </row>
    <row r="22" spans="1:36" x14ac:dyDescent="0.25">
      <c r="A22" s="9">
        <f t="shared" si="10"/>
        <v>43728</v>
      </c>
      <c r="B22" s="16" t="s">
        <v>31</v>
      </c>
      <c r="C22" s="16"/>
      <c r="D22" s="9">
        <f t="shared" si="0"/>
        <v>43758</v>
      </c>
      <c r="E22" s="4"/>
      <c r="F22" s="4"/>
      <c r="G22" s="9">
        <f t="shared" si="1"/>
        <v>43789</v>
      </c>
      <c r="H22" s="4"/>
      <c r="I22" s="4"/>
      <c r="J22" s="9">
        <f t="shared" si="2"/>
        <v>43819</v>
      </c>
      <c r="K22" s="4"/>
      <c r="L22" s="4"/>
      <c r="M22" s="9">
        <f t="shared" si="15"/>
        <v>43850</v>
      </c>
      <c r="N22" s="4"/>
      <c r="O22" s="4"/>
      <c r="P22" s="9">
        <f t="shared" si="3"/>
        <v>43881</v>
      </c>
      <c r="Q22" s="4"/>
      <c r="R22" s="4"/>
      <c r="S22" s="9">
        <f t="shared" si="4"/>
        <v>43910</v>
      </c>
      <c r="T22" s="4"/>
      <c r="U22" s="4"/>
      <c r="V22" s="9">
        <f t="shared" si="5"/>
        <v>43941</v>
      </c>
      <c r="W22" s="4"/>
      <c r="X22" s="4"/>
      <c r="Y22" s="9">
        <f t="shared" si="11"/>
        <v>43971</v>
      </c>
      <c r="Z22" s="4"/>
      <c r="AA22" s="4"/>
      <c r="AB22" s="9">
        <f t="shared" si="12"/>
        <v>44002</v>
      </c>
      <c r="AC22" s="4"/>
      <c r="AD22" s="4"/>
      <c r="AE22" s="9">
        <f t="shared" si="13"/>
        <v>44032</v>
      </c>
      <c r="AF22" s="4"/>
      <c r="AG22" s="4"/>
      <c r="AH22" s="9">
        <f t="shared" si="14"/>
        <v>44063</v>
      </c>
      <c r="AI22" s="4"/>
      <c r="AJ22" s="4"/>
    </row>
    <row r="23" spans="1:36" x14ac:dyDescent="0.25">
      <c r="A23" s="9">
        <f t="shared" si="10"/>
        <v>43729</v>
      </c>
      <c r="B23" s="16" t="s">
        <v>31</v>
      </c>
      <c r="C23" s="16"/>
      <c r="D23" s="9">
        <f t="shared" si="0"/>
        <v>43759</v>
      </c>
      <c r="E23" s="4"/>
      <c r="F23" s="4"/>
      <c r="G23" s="9">
        <f t="shared" si="1"/>
        <v>43790</v>
      </c>
      <c r="H23" s="4"/>
      <c r="I23" s="4"/>
      <c r="J23" s="9">
        <f t="shared" si="2"/>
        <v>43820</v>
      </c>
      <c r="K23" s="4"/>
      <c r="L23" s="4"/>
      <c r="M23" s="9">
        <f t="shared" si="15"/>
        <v>43851</v>
      </c>
      <c r="N23" s="4"/>
      <c r="O23" s="4"/>
      <c r="P23" s="9">
        <f t="shared" si="3"/>
        <v>43882</v>
      </c>
      <c r="Q23" s="4"/>
      <c r="R23" s="4"/>
      <c r="S23" s="9">
        <f t="shared" si="4"/>
        <v>43911</v>
      </c>
      <c r="T23" s="4"/>
      <c r="U23" s="4"/>
      <c r="V23" s="9">
        <f t="shared" si="5"/>
        <v>43942</v>
      </c>
      <c r="W23" s="4"/>
      <c r="X23" s="4"/>
      <c r="Y23" s="9">
        <f t="shared" si="11"/>
        <v>43972</v>
      </c>
      <c r="Z23" s="4"/>
      <c r="AA23" s="4"/>
      <c r="AB23" s="9">
        <f t="shared" si="12"/>
        <v>44003</v>
      </c>
      <c r="AC23" s="4"/>
      <c r="AD23" s="4"/>
      <c r="AE23" s="9">
        <f t="shared" si="13"/>
        <v>44033</v>
      </c>
      <c r="AF23" s="4"/>
      <c r="AG23" s="4"/>
      <c r="AH23" s="9">
        <f t="shared" si="14"/>
        <v>44064</v>
      </c>
      <c r="AI23" s="4"/>
      <c r="AJ23" s="4"/>
    </row>
    <row r="24" spans="1:36" x14ac:dyDescent="0.25">
      <c r="A24" s="9">
        <f t="shared" si="10"/>
        <v>43730</v>
      </c>
      <c r="B24" s="16" t="s">
        <v>31</v>
      </c>
      <c r="C24" s="16"/>
      <c r="D24" s="9">
        <f t="shared" si="0"/>
        <v>43760</v>
      </c>
      <c r="E24" s="4"/>
      <c r="F24" s="4"/>
      <c r="G24" s="9">
        <f t="shared" si="1"/>
        <v>43791</v>
      </c>
      <c r="H24" s="4"/>
      <c r="I24" s="4"/>
      <c r="J24" s="9">
        <f t="shared" si="2"/>
        <v>43821</v>
      </c>
      <c r="K24" s="4"/>
      <c r="L24" s="4"/>
      <c r="M24" s="9">
        <f t="shared" si="15"/>
        <v>43852</v>
      </c>
      <c r="N24" s="4"/>
      <c r="O24" s="4"/>
      <c r="P24" s="9">
        <f t="shared" si="3"/>
        <v>43883</v>
      </c>
      <c r="Q24" s="4"/>
      <c r="R24" s="4"/>
      <c r="S24" s="9">
        <f t="shared" si="4"/>
        <v>43912</v>
      </c>
      <c r="T24" s="4"/>
      <c r="U24" s="4"/>
      <c r="V24" s="9">
        <f t="shared" si="5"/>
        <v>43943</v>
      </c>
      <c r="W24" s="4"/>
      <c r="X24" s="4"/>
      <c r="Y24" s="9">
        <f t="shared" si="11"/>
        <v>43973</v>
      </c>
      <c r="Z24" s="4"/>
      <c r="AA24" s="4"/>
      <c r="AB24" s="9">
        <f t="shared" si="12"/>
        <v>44004</v>
      </c>
      <c r="AC24" s="4"/>
      <c r="AD24" s="4"/>
      <c r="AE24" s="9">
        <f t="shared" si="13"/>
        <v>44034</v>
      </c>
      <c r="AF24" s="4"/>
      <c r="AG24" s="4"/>
      <c r="AH24" s="9">
        <f t="shared" si="14"/>
        <v>44065</v>
      </c>
      <c r="AI24" s="4"/>
      <c r="AJ24" s="4"/>
    </row>
    <row r="25" spans="1:36" x14ac:dyDescent="0.25">
      <c r="A25" s="9">
        <f t="shared" si="10"/>
        <v>43731</v>
      </c>
      <c r="B25" s="16" t="s">
        <v>37</v>
      </c>
      <c r="C25" s="16"/>
      <c r="D25" s="9">
        <f t="shared" si="0"/>
        <v>43761</v>
      </c>
      <c r="E25" s="4"/>
      <c r="F25" s="4"/>
      <c r="G25" s="9">
        <f t="shared" si="1"/>
        <v>43792</v>
      </c>
      <c r="H25" s="4"/>
      <c r="I25" s="4"/>
      <c r="J25" s="9">
        <f t="shared" si="2"/>
        <v>43822</v>
      </c>
      <c r="K25" s="4"/>
      <c r="L25" s="4"/>
      <c r="M25" s="9">
        <f t="shared" si="15"/>
        <v>43853</v>
      </c>
      <c r="N25" s="4"/>
      <c r="O25" s="4"/>
      <c r="P25" s="9">
        <f t="shared" si="3"/>
        <v>43884</v>
      </c>
      <c r="Q25" s="4"/>
      <c r="R25" s="4"/>
      <c r="S25" s="9">
        <f t="shared" si="4"/>
        <v>43913</v>
      </c>
      <c r="T25" s="4"/>
      <c r="U25" s="4"/>
      <c r="V25" s="9">
        <f t="shared" si="5"/>
        <v>43944</v>
      </c>
      <c r="W25" s="4"/>
      <c r="X25" s="4"/>
      <c r="Y25" s="9">
        <f t="shared" si="11"/>
        <v>43974</v>
      </c>
      <c r="Z25" s="4"/>
      <c r="AA25" s="4"/>
      <c r="AB25" s="9">
        <f t="shared" si="12"/>
        <v>44005</v>
      </c>
      <c r="AC25" s="4"/>
      <c r="AD25" s="4"/>
      <c r="AE25" s="9">
        <f t="shared" si="13"/>
        <v>44035</v>
      </c>
      <c r="AF25" s="4"/>
      <c r="AG25" s="4"/>
      <c r="AH25" s="9">
        <f t="shared" si="14"/>
        <v>44066</v>
      </c>
      <c r="AI25" s="4"/>
      <c r="AJ25" s="4"/>
    </row>
    <row r="26" spans="1:36" x14ac:dyDescent="0.25">
      <c r="A26" s="9">
        <f t="shared" si="10"/>
        <v>43732</v>
      </c>
      <c r="B26" s="16" t="s">
        <v>33</v>
      </c>
      <c r="C26" s="16"/>
      <c r="D26" s="9">
        <f t="shared" si="0"/>
        <v>43762</v>
      </c>
      <c r="E26" s="4"/>
      <c r="F26" s="4"/>
      <c r="G26" s="9">
        <f t="shared" si="1"/>
        <v>43793</v>
      </c>
      <c r="H26" s="4"/>
      <c r="I26" s="4"/>
      <c r="J26" s="9">
        <f t="shared" si="2"/>
        <v>43823</v>
      </c>
      <c r="K26" s="4"/>
      <c r="L26" s="4"/>
      <c r="M26" s="9">
        <f t="shared" si="15"/>
        <v>43854</v>
      </c>
      <c r="N26" s="4"/>
      <c r="O26" s="4"/>
      <c r="P26" s="9">
        <f t="shared" si="3"/>
        <v>43885</v>
      </c>
      <c r="Q26" s="4"/>
      <c r="R26" s="4"/>
      <c r="S26" s="9">
        <f t="shared" si="4"/>
        <v>43914</v>
      </c>
      <c r="T26" s="4"/>
      <c r="U26" s="4"/>
      <c r="V26" s="9">
        <f t="shared" si="5"/>
        <v>43945</v>
      </c>
      <c r="W26" s="4"/>
      <c r="X26" s="4"/>
      <c r="Y26" s="9">
        <f t="shared" si="11"/>
        <v>43975</v>
      </c>
      <c r="Z26" s="4"/>
      <c r="AA26" s="4"/>
      <c r="AB26" s="9">
        <f t="shared" si="12"/>
        <v>44006</v>
      </c>
      <c r="AC26" s="4"/>
      <c r="AD26" s="4"/>
      <c r="AE26" s="9">
        <f t="shared" si="13"/>
        <v>44036</v>
      </c>
      <c r="AF26" s="4"/>
      <c r="AG26" s="4"/>
      <c r="AH26" s="9">
        <f t="shared" si="14"/>
        <v>44067</v>
      </c>
      <c r="AI26" s="4"/>
      <c r="AJ26" s="4"/>
    </row>
    <row r="27" spans="1:36" x14ac:dyDescent="0.25">
      <c r="A27" s="9">
        <f t="shared" si="10"/>
        <v>43733</v>
      </c>
      <c r="B27" s="16" t="s">
        <v>30</v>
      </c>
      <c r="C27" s="16"/>
      <c r="D27" s="9">
        <f t="shared" si="0"/>
        <v>43763</v>
      </c>
      <c r="E27" s="4"/>
      <c r="F27" s="4"/>
      <c r="G27" s="9">
        <f t="shared" si="1"/>
        <v>43794</v>
      </c>
      <c r="H27" s="4"/>
      <c r="I27" s="4"/>
      <c r="J27" s="9">
        <f t="shared" si="2"/>
        <v>43824</v>
      </c>
      <c r="K27" s="4"/>
      <c r="L27" s="4"/>
      <c r="M27" s="9">
        <f t="shared" si="15"/>
        <v>43855</v>
      </c>
      <c r="N27" s="4"/>
      <c r="O27" s="4"/>
      <c r="P27" s="9">
        <f t="shared" si="3"/>
        <v>43886</v>
      </c>
      <c r="Q27" s="4"/>
      <c r="R27" s="4"/>
      <c r="S27" s="9">
        <f t="shared" si="4"/>
        <v>43915</v>
      </c>
      <c r="T27" s="4"/>
      <c r="U27" s="4"/>
      <c r="V27" s="9">
        <f t="shared" si="5"/>
        <v>43946</v>
      </c>
      <c r="W27" s="4"/>
      <c r="X27" s="4"/>
      <c r="Y27" s="9">
        <f t="shared" si="11"/>
        <v>43976</v>
      </c>
      <c r="Z27" s="4"/>
      <c r="AA27" s="4"/>
      <c r="AB27" s="9">
        <f t="shared" si="12"/>
        <v>44007</v>
      </c>
      <c r="AC27" s="4"/>
      <c r="AD27" s="4"/>
      <c r="AE27" s="9">
        <f t="shared" si="13"/>
        <v>44037</v>
      </c>
      <c r="AF27" s="4"/>
      <c r="AG27" s="4"/>
      <c r="AH27" s="9">
        <f t="shared" si="14"/>
        <v>44068</v>
      </c>
      <c r="AI27" s="4"/>
      <c r="AJ27" s="4"/>
    </row>
    <row r="28" spans="1:36" x14ac:dyDescent="0.25">
      <c r="A28" s="9">
        <f t="shared" si="10"/>
        <v>43734</v>
      </c>
      <c r="B28" s="16" t="s">
        <v>38</v>
      </c>
      <c r="C28" s="16"/>
      <c r="D28" s="9">
        <f t="shared" si="0"/>
        <v>43764</v>
      </c>
      <c r="E28" s="4"/>
      <c r="F28" s="4"/>
      <c r="G28" s="9">
        <f t="shared" si="1"/>
        <v>43795</v>
      </c>
      <c r="H28" s="4"/>
      <c r="I28" s="4"/>
      <c r="J28" s="9">
        <f t="shared" si="2"/>
        <v>43825</v>
      </c>
      <c r="K28" s="4"/>
      <c r="L28" s="4"/>
      <c r="M28" s="9">
        <f t="shared" si="15"/>
        <v>43856</v>
      </c>
      <c r="N28" s="4"/>
      <c r="O28" s="4"/>
      <c r="P28" s="9">
        <f t="shared" si="3"/>
        <v>43887</v>
      </c>
      <c r="Q28" s="4"/>
      <c r="R28" s="4"/>
      <c r="S28" s="9">
        <f t="shared" si="4"/>
        <v>43916</v>
      </c>
      <c r="T28" s="4"/>
      <c r="U28" s="4"/>
      <c r="V28" s="9">
        <f t="shared" si="5"/>
        <v>43947</v>
      </c>
      <c r="W28" s="4"/>
      <c r="X28" s="4"/>
      <c r="Y28" s="9">
        <f t="shared" si="11"/>
        <v>43977</v>
      </c>
      <c r="Z28" s="4"/>
      <c r="AA28" s="4"/>
      <c r="AB28" s="9">
        <f t="shared" si="12"/>
        <v>44008</v>
      </c>
      <c r="AC28" s="4"/>
      <c r="AD28" s="4"/>
      <c r="AE28" s="9">
        <f t="shared" si="13"/>
        <v>44038</v>
      </c>
      <c r="AF28" s="4"/>
      <c r="AG28" s="4"/>
      <c r="AH28" s="9">
        <f t="shared" si="14"/>
        <v>44069</v>
      </c>
      <c r="AI28" s="4"/>
      <c r="AJ28" s="4"/>
    </row>
    <row r="29" spans="1:36" x14ac:dyDescent="0.25">
      <c r="A29" s="9">
        <f t="shared" si="10"/>
        <v>43735</v>
      </c>
      <c r="B29" s="16" t="s">
        <v>32</v>
      </c>
      <c r="C29" s="16"/>
      <c r="D29" s="9">
        <f t="shared" si="0"/>
        <v>43765</v>
      </c>
      <c r="E29" s="4"/>
      <c r="F29" s="4"/>
      <c r="G29" s="9">
        <f t="shared" si="1"/>
        <v>43796</v>
      </c>
      <c r="H29" s="4"/>
      <c r="I29" s="4"/>
      <c r="J29" s="9">
        <f t="shared" si="2"/>
        <v>43826</v>
      </c>
      <c r="K29" s="4"/>
      <c r="L29" s="4"/>
      <c r="M29" s="9">
        <f t="shared" si="15"/>
        <v>43857</v>
      </c>
      <c r="N29" s="4"/>
      <c r="O29" s="4"/>
      <c r="P29" s="9">
        <f t="shared" si="3"/>
        <v>43888</v>
      </c>
      <c r="Q29" s="4"/>
      <c r="R29" s="4"/>
      <c r="S29" s="9">
        <f t="shared" si="4"/>
        <v>43917</v>
      </c>
      <c r="T29" s="4"/>
      <c r="U29" s="4"/>
      <c r="V29" s="9">
        <f t="shared" si="5"/>
        <v>43948</v>
      </c>
      <c r="W29" s="4"/>
      <c r="X29" s="4"/>
      <c r="Y29" s="9">
        <f t="shared" si="11"/>
        <v>43978</v>
      </c>
      <c r="Z29" s="4"/>
      <c r="AA29" s="4"/>
      <c r="AB29" s="9">
        <f t="shared" si="12"/>
        <v>44009</v>
      </c>
      <c r="AC29" s="4"/>
      <c r="AD29" s="4"/>
      <c r="AE29" s="9">
        <f t="shared" si="13"/>
        <v>44039</v>
      </c>
      <c r="AF29" s="4"/>
      <c r="AG29" s="4"/>
      <c r="AH29" s="9">
        <f t="shared" si="14"/>
        <v>44070</v>
      </c>
      <c r="AI29" s="4"/>
      <c r="AJ29" s="4"/>
    </row>
    <row r="30" spans="1:36" x14ac:dyDescent="0.25">
      <c r="A30" s="9">
        <f t="shared" si="10"/>
        <v>43736</v>
      </c>
      <c r="B30" s="16" t="s">
        <v>32</v>
      </c>
      <c r="C30" s="16"/>
      <c r="D30" s="9">
        <f t="shared" si="0"/>
        <v>43766</v>
      </c>
      <c r="E30" s="4"/>
      <c r="F30" s="4"/>
      <c r="G30" s="9">
        <f t="shared" si="1"/>
        <v>43797</v>
      </c>
      <c r="H30" s="4"/>
      <c r="I30" s="4"/>
      <c r="J30" s="9">
        <f t="shared" si="2"/>
        <v>43827</v>
      </c>
      <c r="K30" s="4"/>
      <c r="L30" s="4"/>
      <c r="M30" s="9">
        <f t="shared" si="15"/>
        <v>43858</v>
      </c>
      <c r="N30" s="4"/>
      <c r="O30" s="4"/>
      <c r="P30" s="9">
        <f t="shared" si="3"/>
        <v>43889</v>
      </c>
      <c r="Q30" s="4"/>
      <c r="R30" s="4"/>
      <c r="S30" s="9">
        <f t="shared" si="4"/>
        <v>43918</v>
      </c>
      <c r="T30" s="4"/>
      <c r="U30" s="4"/>
      <c r="V30" s="9">
        <f t="shared" si="5"/>
        <v>43949</v>
      </c>
      <c r="W30" s="4"/>
      <c r="X30" s="4"/>
      <c r="Y30" s="9">
        <f t="shared" si="11"/>
        <v>43979</v>
      </c>
      <c r="Z30" s="4"/>
      <c r="AA30" s="4"/>
      <c r="AB30" s="9">
        <f t="shared" si="12"/>
        <v>44010</v>
      </c>
      <c r="AC30" s="4"/>
      <c r="AD30" s="4"/>
      <c r="AE30" s="9">
        <f t="shared" si="13"/>
        <v>44040</v>
      </c>
      <c r="AF30" s="4"/>
      <c r="AG30" s="4"/>
      <c r="AH30" s="9">
        <f t="shared" si="14"/>
        <v>44071</v>
      </c>
      <c r="AI30" s="4"/>
      <c r="AJ30" s="4"/>
    </row>
    <row r="31" spans="1:36" x14ac:dyDescent="0.25">
      <c r="A31" s="9">
        <f t="shared" si="10"/>
        <v>43737</v>
      </c>
      <c r="B31" s="16" t="s">
        <v>32</v>
      </c>
      <c r="C31" s="16"/>
      <c r="D31" s="9">
        <f t="shared" si="0"/>
        <v>43767</v>
      </c>
      <c r="E31" s="4"/>
      <c r="F31" s="4"/>
      <c r="G31" s="9">
        <f t="shared" si="1"/>
        <v>43798</v>
      </c>
      <c r="H31" s="4"/>
      <c r="I31" s="4"/>
      <c r="J31" s="9">
        <f t="shared" si="2"/>
        <v>43828</v>
      </c>
      <c r="K31" s="4"/>
      <c r="L31" s="4"/>
      <c r="M31" s="9">
        <f t="shared" si="15"/>
        <v>43859</v>
      </c>
      <c r="N31" s="4"/>
      <c r="O31" s="4"/>
      <c r="P31" s="12">
        <f>IF(DAY(P30+1)=29, DATE(M1,COLUMN()-14,29),"")</f>
        <v>43890</v>
      </c>
      <c r="Q31" s="4"/>
      <c r="R31" s="4"/>
      <c r="S31" s="9">
        <f t="shared" si="4"/>
        <v>43919</v>
      </c>
      <c r="T31" s="4"/>
      <c r="U31" s="4"/>
      <c r="V31" s="9">
        <f t="shared" si="5"/>
        <v>43950</v>
      </c>
      <c r="W31" s="4"/>
      <c r="X31" s="4"/>
      <c r="Y31" s="9">
        <f t="shared" si="11"/>
        <v>43980</v>
      </c>
      <c r="Z31" s="4"/>
      <c r="AA31" s="4"/>
      <c r="AB31" s="9">
        <f t="shared" si="12"/>
        <v>44011</v>
      </c>
      <c r="AC31" s="4"/>
      <c r="AD31" s="4"/>
      <c r="AE31" s="9">
        <f t="shared" si="13"/>
        <v>44041</v>
      </c>
      <c r="AF31" s="4"/>
      <c r="AG31" s="4"/>
      <c r="AH31" s="9">
        <f t="shared" si="14"/>
        <v>44072</v>
      </c>
      <c r="AI31" s="4"/>
      <c r="AJ31" s="4"/>
    </row>
    <row r="32" spans="1:36" x14ac:dyDescent="0.25">
      <c r="A32" s="9">
        <f t="shared" si="10"/>
        <v>43738</v>
      </c>
      <c r="B32" s="16" t="s">
        <v>28</v>
      </c>
      <c r="C32" s="16"/>
      <c r="D32" s="9">
        <f t="shared" si="0"/>
        <v>43768</v>
      </c>
      <c r="E32" s="4"/>
      <c r="F32" s="4"/>
      <c r="G32" s="9">
        <f t="shared" si="1"/>
        <v>43799</v>
      </c>
      <c r="H32" s="4"/>
      <c r="I32" s="4"/>
      <c r="J32" s="9">
        <f t="shared" si="2"/>
        <v>43829</v>
      </c>
      <c r="K32" s="4"/>
      <c r="L32" s="4"/>
      <c r="M32" s="9">
        <f t="shared" si="15"/>
        <v>43860</v>
      </c>
      <c r="N32" s="4"/>
      <c r="O32" s="4"/>
      <c r="S32" s="9">
        <f t="shared" si="4"/>
        <v>43920</v>
      </c>
      <c r="T32" s="4"/>
      <c r="U32" s="4"/>
      <c r="V32" s="9">
        <f t="shared" si="5"/>
        <v>43951</v>
      </c>
      <c r="W32" s="4"/>
      <c r="X32" s="4"/>
      <c r="Y32" s="9">
        <f t="shared" si="11"/>
        <v>43981</v>
      </c>
      <c r="Z32" s="4"/>
      <c r="AA32" s="4"/>
      <c r="AB32" s="9">
        <f t="shared" si="12"/>
        <v>44012</v>
      </c>
      <c r="AC32" s="4"/>
      <c r="AD32" s="4"/>
      <c r="AE32" s="10">
        <f t="shared" si="13"/>
        <v>44042</v>
      </c>
      <c r="AF32" s="5"/>
      <c r="AG32" s="5"/>
      <c r="AH32" s="9">
        <f t="shared" si="14"/>
        <v>44073</v>
      </c>
      <c r="AI32" s="4"/>
      <c r="AJ32" s="4"/>
    </row>
    <row r="33" spans="1:36" x14ac:dyDescent="0.25">
      <c r="D33" s="9">
        <f t="shared" si="0"/>
        <v>43769</v>
      </c>
      <c r="E33" s="4"/>
      <c r="F33" s="4"/>
      <c r="J33" s="9">
        <f t="shared" si="2"/>
        <v>43830</v>
      </c>
      <c r="K33" s="4"/>
      <c r="L33" s="4"/>
      <c r="M33" s="9">
        <f>M32+1</f>
        <v>43861</v>
      </c>
      <c r="N33" s="4"/>
      <c r="O33" s="4"/>
      <c r="S33" s="9">
        <f t="shared" si="4"/>
        <v>43921</v>
      </c>
      <c r="T33" s="4"/>
      <c r="U33" s="4"/>
      <c r="Y33" s="9">
        <f t="shared" si="11"/>
        <v>43982</v>
      </c>
      <c r="Z33" s="4"/>
      <c r="AA33" s="4"/>
      <c r="AE33" s="9">
        <f t="shared" si="13"/>
        <v>44043</v>
      </c>
      <c r="AF33" s="4"/>
      <c r="AG33" s="4"/>
      <c r="AH33" s="9">
        <f t="shared" si="14"/>
        <v>44074</v>
      </c>
      <c r="AI33" s="4"/>
      <c r="AJ33" s="4"/>
    </row>
    <row r="34" spans="1:36" x14ac:dyDescent="0.25">
      <c r="A34" s="17"/>
      <c r="B34" s="18"/>
      <c r="C34" s="18"/>
      <c r="D34" s="17"/>
      <c r="E34" s="18"/>
      <c r="F34" s="18"/>
    </row>
    <row r="35" spans="1:36" x14ac:dyDescent="0.25">
      <c r="A35" s="17"/>
      <c r="B35" s="18"/>
      <c r="C35" s="18"/>
      <c r="D35" s="17"/>
      <c r="E35" s="18"/>
      <c r="F35" s="18"/>
    </row>
    <row r="36" spans="1:36" x14ac:dyDescent="0.25">
      <c r="A36" s="17" t="s">
        <v>39</v>
      </c>
      <c r="B36" s="18" t="s">
        <v>31</v>
      </c>
      <c r="C36" s="18">
        <f>SUMPRODUCT(($B$3:$B$32=B36)*(WEEKDAY($A$3:$A$32,2)&lt;5))</f>
        <v>2</v>
      </c>
      <c r="D36" s="17"/>
      <c r="E36" s="18"/>
      <c r="F36" s="18"/>
    </row>
    <row r="37" spans="1:36" x14ac:dyDescent="0.25">
      <c r="A37" s="17"/>
      <c r="B37" s="18" t="s">
        <v>29</v>
      </c>
      <c r="C37" s="18">
        <f t="shared" ref="C37:C40" si="16">SUMPRODUCT(($B$3:$B$32=B37)*(WEEKDAY($A$3:$A$32,2)&lt;5))</f>
        <v>0</v>
      </c>
      <c r="D37" s="17"/>
      <c r="E37" s="18"/>
    </row>
    <row r="38" spans="1:36" x14ac:dyDescent="0.25">
      <c r="A38" s="17"/>
      <c r="B38" s="18" t="s">
        <v>30</v>
      </c>
      <c r="C38" s="18">
        <f t="shared" si="16"/>
        <v>4</v>
      </c>
      <c r="D38" s="17"/>
      <c r="E38" s="18"/>
      <c r="F38" s="18"/>
    </row>
    <row r="39" spans="1:36" x14ac:dyDescent="0.25">
      <c r="A39" s="17"/>
      <c r="B39" s="18" t="s">
        <v>32</v>
      </c>
      <c r="C39" s="18">
        <f t="shared" si="16"/>
        <v>3</v>
      </c>
      <c r="D39" s="17"/>
      <c r="E39" s="18"/>
      <c r="F39" s="18"/>
    </row>
    <row r="40" spans="1:36" x14ac:dyDescent="0.25">
      <c r="B40" s="18" t="s">
        <v>33</v>
      </c>
      <c r="C40" s="18">
        <f t="shared" si="16"/>
        <v>1</v>
      </c>
    </row>
    <row r="44" spans="1:36" x14ac:dyDescent="0.25">
      <c r="A44" s="3" t="s">
        <v>40</v>
      </c>
      <c r="B44" s="18" t="s">
        <v>31</v>
      </c>
      <c r="C44" s="18">
        <f>SUMPRODUCT(($B$3:$B$32=B44)*(WEEKDAY($A$3:$A$32,2)&gt;4))</f>
        <v>3</v>
      </c>
    </row>
    <row r="45" spans="1:36" x14ac:dyDescent="0.25">
      <c r="B45" s="18" t="s">
        <v>29</v>
      </c>
      <c r="C45" s="18">
        <f t="shared" ref="C45:C48" si="17">SUMPRODUCT(($B$3:$B$32=B45)*(WEEKDAY($A$3:$A$32,2)&gt;4))</f>
        <v>4</v>
      </c>
    </row>
    <row r="46" spans="1:36" x14ac:dyDescent="0.25">
      <c r="B46" s="18" t="s">
        <v>30</v>
      </c>
      <c r="C46" s="18">
        <f t="shared" si="17"/>
        <v>0</v>
      </c>
    </row>
    <row r="47" spans="1:36" x14ac:dyDescent="0.25">
      <c r="B47" s="18" t="s">
        <v>32</v>
      </c>
      <c r="C47" s="18">
        <f t="shared" si="17"/>
        <v>3</v>
      </c>
    </row>
    <row r="48" spans="1:36" x14ac:dyDescent="0.25">
      <c r="B48" s="18" t="s">
        <v>33</v>
      </c>
      <c r="C48" s="18">
        <f t="shared" si="17"/>
        <v>3</v>
      </c>
    </row>
    <row r="52" spans="1:3" x14ac:dyDescent="0.25">
      <c r="A52" s="3" t="s">
        <v>42</v>
      </c>
      <c r="B52" s="18" t="s">
        <v>31</v>
      </c>
      <c r="C52">
        <f>SUMPRODUCT(($B$3:$B$32=B52)*(COUNTIF($AM$2:$AM$14,$A$3:$A$32)&gt;0))</f>
        <v>0</v>
      </c>
    </row>
    <row r="53" spans="1:3" x14ac:dyDescent="0.25">
      <c r="B53" s="18" t="s">
        <v>29</v>
      </c>
      <c r="C53">
        <f t="shared" ref="C53:C56" si="18">SUMPRODUCT(($B$3:$B$32=B53)*(COUNTIF($AM$2:$AM$14,$A$3:$A$32)&gt;0))</f>
        <v>0</v>
      </c>
    </row>
    <row r="54" spans="1:3" x14ac:dyDescent="0.25">
      <c r="B54" s="18" t="s">
        <v>30</v>
      </c>
      <c r="C54">
        <f t="shared" si="18"/>
        <v>0</v>
      </c>
    </row>
    <row r="55" spans="1:3" x14ac:dyDescent="0.25">
      <c r="B55" s="18" t="s">
        <v>32</v>
      </c>
      <c r="C55">
        <f t="shared" si="18"/>
        <v>0</v>
      </c>
    </row>
    <row r="56" spans="1:3" x14ac:dyDescent="0.25">
      <c r="B56" s="18" t="s">
        <v>33</v>
      </c>
      <c r="C56">
        <f t="shared" si="18"/>
        <v>0</v>
      </c>
    </row>
  </sheetData>
  <mergeCells count="3">
    <mergeCell ref="A1:L1"/>
    <mergeCell ref="M1:AJ1"/>
    <mergeCell ref="AL1:AM1"/>
  </mergeCells>
  <conditionalFormatting sqref="A3:A32 D3:D33 G3:G32 J3:J33 M3:M33 P3:P31 S3:S33 V3:V32 Y3:Y33 AB3:AB32 AE3:AE33 AH3:AH33">
    <cfRule type="expression" dxfId="4" priority="12">
      <formula>WEEKDAY(A3,2)&gt;5</formula>
    </cfRule>
  </conditionalFormatting>
  <conditionalFormatting sqref="A3:A32 D3:D33 G3:G32 J3:J33 M3:M33 P3:P31 V3:V32 Y3:Y33 AB3:AB32 AE3:AE33 AH3:AH33 S3:T33">
    <cfRule type="expression" dxfId="3" priority="1">
      <formula>COUNTIF($AN$2:$AN$4,A3)&gt;0</formula>
    </cfRule>
    <cfRule type="expression" dxfId="2" priority="2">
      <formula>COUNTIF($AM$2:$AM$14,A3)&gt;0</formula>
    </cfRule>
    <cfRule type="expression" dxfId="1" priority="4">
      <formula>WEEKDAY(A3,2)=5</formula>
    </cfRule>
  </conditionalFormatting>
  <conditionalFormatting sqref="P31">
    <cfRule type="expression" dxfId="0" priority="13">
      <formula>DAY(P30+1)=29</formula>
    </cfRule>
  </conditionalFormatting>
  <dataValidations count="1">
    <dataValidation type="list" allowBlank="1" showInputMessage="1" showErrorMessage="1" sqref="B3:B32" xr:uid="{00000000-0002-0000-0000-000000000000}">
      <formula1>OPEM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OPEM 2018-2019</vt:lpstr>
      <vt:lpstr>TOUR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Clement Passet</cp:lastModifiedBy>
  <dcterms:created xsi:type="dcterms:W3CDTF">2019-05-23T12:31:36Z</dcterms:created>
  <dcterms:modified xsi:type="dcterms:W3CDTF">2019-05-24T08:58:13Z</dcterms:modified>
</cp:coreProperties>
</file>