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8565" yWindow="510" windowWidth="14910" windowHeight="11490" tabRatio="761" firstSheet="1" activeTab="16"/>
  </bookViews>
  <sheets>
    <sheet name="DIRECTION" sheetId="32" r:id="rId1"/>
    <sheet name="COMPTA" sheetId="46" r:id="rId2"/>
    <sheet name="ACCUEIL" sheetId="45" r:id="rId3"/>
    <sheet name="ADV" sheetId="33" r:id="rId4"/>
    <sheet name="COMMERCIAUX" sheetId="40" r:id="rId5"/>
    <sheet name="MARKETING" sheetId="36" r:id="rId6"/>
    <sheet name="MAINTENANCE" sheetId="19" r:id="rId7"/>
    <sheet name="PRODUCTION" sheetId="43" r:id="rId8"/>
    <sheet name="EMBALLAGE" sheetId="39" r:id="rId9"/>
    <sheet name="EXPEDITION" sheetId="38" r:id="rId10"/>
    <sheet name="RECEPTION" sheetId="37" r:id="rId11"/>
    <sheet name="LABO" sheetId="44" r:id="rId12"/>
    <sheet name="R&amp;D" sheetId="35" r:id="rId13"/>
    <sheet name="QUALITE" sheetId="34" r:id="rId14"/>
    <sheet name="UCIA" sheetId="49" r:id="rId15"/>
    <sheet name="GLOBAL 2016 SERVICES" sheetId="42" r:id="rId16"/>
    <sheet name="INVENTAIRE" sheetId="47" r:id="rId17"/>
    <sheet name="CONSO CARTOUCHE PAR AGENT" sheetId="48" state="hidden" r:id="rId18"/>
  </sheets>
  <definedNames>
    <definedName name="_xlnm._FilterDatabase" localSheetId="4" hidden="1">COMMERCIAUX!$A$16:$A$81</definedName>
    <definedName name="_xlnm.Print_Titles" localSheetId="6">MAINTENANCE!#REF!</definedName>
    <definedName name="_xlnm.Print_Titles" localSheetId="10">RECEPTION!#REF!</definedName>
    <definedName name="_xlnm.Print_Area" localSheetId="17">'CONSO CARTOUCHE PAR AGENT'!$A$3:$D$53</definedName>
  </definedNames>
  <calcPr calcId="145621"/>
</workbook>
</file>

<file path=xl/calcChain.xml><?xml version="1.0" encoding="utf-8"?>
<calcChain xmlns="http://schemas.openxmlformats.org/spreadsheetml/2006/main">
  <c r="BK4" i="47" l="1"/>
  <c r="BK5" i="47"/>
  <c r="BJ5" i="47" s="1"/>
  <c r="BK6" i="47"/>
  <c r="BK7" i="47"/>
  <c r="BJ7" i="47" s="1"/>
  <c r="BK8" i="47"/>
  <c r="BK9" i="47"/>
  <c r="BJ9" i="47" s="1"/>
  <c r="BK10" i="47"/>
  <c r="BK11" i="47"/>
  <c r="BJ11" i="47" s="1"/>
  <c r="BK13" i="47"/>
  <c r="BK14" i="47"/>
  <c r="BK15" i="47"/>
  <c r="BK16" i="47"/>
  <c r="BK17" i="47"/>
  <c r="BK18" i="47"/>
  <c r="BK19" i="47"/>
  <c r="BK20" i="47"/>
  <c r="BK21" i="47"/>
  <c r="BK22" i="47"/>
  <c r="BK23" i="47"/>
  <c r="BK24" i="47"/>
  <c r="BK25" i="47"/>
  <c r="BK26" i="47"/>
  <c r="BK27" i="47"/>
  <c r="BK28" i="47"/>
  <c r="BK29" i="47"/>
  <c r="BK30" i="47"/>
  <c r="BK31" i="47"/>
  <c r="BK32" i="47"/>
  <c r="BK33" i="47"/>
  <c r="BK34" i="47"/>
  <c r="BK35" i="47"/>
  <c r="BK36" i="47"/>
  <c r="BK37" i="47"/>
  <c r="BK38" i="47"/>
  <c r="BK39" i="47"/>
  <c r="BK40" i="47"/>
  <c r="BK41" i="47"/>
  <c r="BK42" i="47"/>
  <c r="BK43" i="47"/>
  <c r="BK44" i="47"/>
  <c r="BK45" i="47"/>
  <c r="BK3" i="47"/>
  <c r="BK46" i="47"/>
  <c r="BK47" i="47"/>
  <c r="BK48" i="47"/>
  <c r="BK49" i="47"/>
  <c r="BK50" i="47"/>
  <c r="BK51" i="47"/>
  <c r="BK52" i="47"/>
  <c r="BK53" i="47"/>
  <c r="BK54" i="47"/>
  <c r="BK55" i="47"/>
  <c r="BK56" i="47"/>
  <c r="BK57" i="47"/>
  <c r="BK58" i="47"/>
  <c r="BK59" i="47"/>
  <c r="BK60" i="47"/>
  <c r="BK61" i="47"/>
  <c r="BK62" i="47"/>
  <c r="BK63" i="47"/>
  <c r="BK64" i="47"/>
  <c r="BK65" i="47"/>
  <c r="BK66" i="47"/>
  <c r="BK67" i="47"/>
  <c r="BK68" i="47"/>
  <c r="BK69" i="47"/>
  <c r="BK70" i="47"/>
  <c r="BK71" i="47"/>
  <c r="BK72" i="47"/>
  <c r="BK73" i="47"/>
  <c r="BK74" i="47"/>
  <c r="BK75" i="47"/>
  <c r="BK76" i="47"/>
  <c r="BK77" i="47"/>
  <c r="BK78" i="47"/>
  <c r="BK80" i="47"/>
  <c r="BK81" i="47"/>
  <c r="BK82" i="47"/>
  <c r="BK83" i="47"/>
  <c r="BK84" i="47"/>
  <c r="BK85" i="47"/>
  <c r="BK86" i="47"/>
  <c r="BK87" i="47"/>
  <c r="BK88" i="47"/>
  <c r="BK89" i="47"/>
  <c r="BK90" i="47"/>
  <c r="BK91" i="47"/>
  <c r="BK92" i="47"/>
  <c r="BK93" i="47"/>
  <c r="BK94" i="47"/>
  <c r="BK95" i="47"/>
  <c r="BK96" i="47"/>
  <c r="BK97" i="47"/>
  <c r="BK98" i="47"/>
  <c r="BB4" i="47"/>
  <c r="BB5" i="47"/>
  <c r="BB6" i="47"/>
  <c r="BB7" i="47"/>
  <c r="BB8" i="47"/>
  <c r="BB9" i="47"/>
  <c r="BB10" i="47"/>
  <c r="BB11" i="47"/>
  <c r="BB13" i="47"/>
  <c r="BB14" i="47"/>
  <c r="BB15" i="47"/>
  <c r="BB16" i="47"/>
  <c r="BB17" i="47"/>
  <c r="BB18" i="47"/>
  <c r="BB19" i="47"/>
  <c r="BB20" i="47"/>
  <c r="BB21" i="47"/>
  <c r="BB22" i="47"/>
  <c r="BB23" i="47"/>
  <c r="BB24" i="47"/>
  <c r="BB25" i="47"/>
  <c r="BB26" i="47"/>
  <c r="BB27" i="47"/>
  <c r="BB28" i="47"/>
  <c r="BB29" i="47"/>
  <c r="BB30" i="47"/>
  <c r="BB31" i="47"/>
  <c r="BB32" i="47"/>
  <c r="BB33" i="47"/>
  <c r="BB34" i="47"/>
  <c r="BB35" i="47"/>
  <c r="BB36" i="47"/>
  <c r="BB37" i="47"/>
  <c r="BB38" i="47"/>
  <c r="BB39" i="47"/>
  <c r="BB40" i="47"/>
  <c r="BB41" i="47"/>
  <c r="BB42" i="47"/>
  <c r="BB43" i="47"/>
  <c r="BB44" i="47"/>
  <c r="BB45" i="47"/>
  <c r="BB46" i="47"/>
  <c r="BB47" i="47"/>
  <c r="BB48" i="47"/>
  <c r="BB49" i="47"/>
  <c r="BB50" i="47"/>
  <c r="BB51" i="47"/>
  <c r="BB52" i="47"/>
  <c r="BB53" i="47"/>
  <c r="BB54" i="47"/>
  <c r="BB55" i="47"/>
  <c r="BB56" i="47"/>
  <c r="BB57" i="47"/>
  <c r="BB58" i="47"/>
  <c r="BB59" i="47"/>
  <c r="BB60" i="47"/>
  <c r="BB61" i="47"/>
  <c r="BB62" i="47"/>
  <c r="BB63" i="47"/>
  <c r="BB64" i="47"/>
  <c r="BB65" i="47"/>
  <c r="BB66" i="47"/>
  <c r="BB67" i="47"/>
  <c r="BB68" i="47"/>
  <c r="BB69" i="47"/>
  <c r="BB70" i="47"/>
  <c r="BB71" i="47"/>
  <c r="BB72" i="47"/>
  <c r="BB73" i="47"/>
  <c r="BB74" i="47"/>
  <c r="BB75" i="47"/>
  <c r="BB76" i="47"/>
  <c r="BB77" i="47"/>
  <c r="BB78" i="47"/>
  <c r="BB80" i="47"/>
  <c r="BB81" i="47"/>
  <c r="BB82" i="47"/>
  <c r="BB83" i="47"/>
  <c r="BB84" i="47"/>
  <c r="BB85" i="47"/>
  <c r="BB86" i="47"/>
  <c r="BB87" i="47"/>
  <c r="BB88" i="47"/>
  <c r="BB89" i="47"/>
  <c r="BB90" i="47"/>
  <c r="BB91" i="47"/>
  <c r="BB92" i="47"/>
  <c r="BB93" i="47"/>
  <c r="BB94" i="47"/>
  <c r="BB95" i="47"/>
  <c r="BB96" i="47"/>
  <c r="BB97" i="47"/>
  <c r="BB98" i="47"/>
  <c r="BB3" i="47"/>
  <c r="AS4" i="47"/>
  <c r="AS5" i="47"/>
  <c r="AS6" i="47"/>
  <c r="AS7" i="47"/>
  <c r="AS8" i="47"/>
  <c r="AS9" i="47"/>
  <c r="AS10" i="47"/>
  <c r="AS11" i="47"/>
  <c r="AS13" i="47"/>
  <c r="AS14" i="47"/>
  <c r="AS15" i="47"/>
  <c r="AR15" i="47" s="1"/>
  <c r="AS16" i="47"/>
  <c r="AS17" i="47"/>
  <c r="AR17" i="47" s="1"/>
  <c r="AS18" i="47"/>
  <c r="AS19" i="47"/>
  <c r="AR19" i="47" s="1"/>
  <c r="AS20" i="47"/>
  <c r="AS21" i="47"/>
  <c r="AR21" i="47" s="1"/>
  <c r="AS22" i="47"/>
  <c r="AS23" i="47"/>
  <c r="AR23" i="47" s="1"/>
  <c r="AS24" i="47"/>
  <c r="AS25" i="47"/>
  <c r="AR25" i="47" s="1"/>
  <c r="AS26" i="47"/>
  <c r="AS27" i="47"/>
  <c r="AR27" i="47" s="1"/>
  <c r="AS28" i="47"/>
  <c r="AS29" i="47"/>
  <c r="AR29" i="47" s="1"/>
  <c r="AS30" i="47"/>
  <c r="AS31" i="47"/>
  <c r="AR31" i="47" s="1"/>
  <c r="AS32" i="47"/>
  <c r="AS33" i="47"/>
  <c r="AR33" i="47" s="1"/>
  <c r="AS34" i="47"/>
  <c r="AS35" i="47"/>
  <c r="AR35" i="47" s="1"/>
  <c r="AS36" i="47"/>
  <c r="AS37" i="47"/>
  <c r="AR37" i="47" s="1"/>
  <c r="AS38" i="47"/>
  <c r="AS39" i="47"/>
  <c r="AR39" i="47" s="1"/>
  <c r="AS40" i="47"/>
  <c r="AS41" i="47"/>
  <c r="AR41" i="47" s="1"/>
  <c r="AS42" i="47"/>
  <c r="AS43" i="47"/>
  <c r="AR43" i="47" s="1"/>
  <c r="AS44" i="47"/>
  <c r="AS45" i="47"/>
  <c r="AR45" i="47" s="1"/>
  <c r="AS46" i="47"/>
  <c r="AS47" i="47"/>
  <c r="AR47" i="47" s="1"/>
  <c r="AS48" i="47"/>
  <c r="AS49" i="47"/>
  <c r="AR49" i="47" s="1"/>
  <c r="AS50" i="47"/>
  <c r="AS51" i="47"/>
  <c r="AR51" i="47" s="1"/>
  <c r="AS52" i="47"/>
  <c r="AS53" i="47"/>
  <c r="AR53" i="47" s="1"/>
  <c r="AS54" i="47"/>
  <c r="AS55" i="47"/>
  <c r="AR55" i="47" s="1"/>
  <c r="AS56" i="47"/>
  <c r="AS57" i="47"/>
  <c r="AR57" i="47" s="1"/>
  <c r="AS58" i="47"/>
  <c r="AS59" i="47"/>
  <c r="AR59" i="47" s="1"/>
  <c r="AS60" i="47"/>
  <c r="AS61" i="47"/>
  <c r="AR61" i="47" s="1"/>
  <c r="AS62" i="47"/>
  <c r="AS63" i="47"/>
  <c r="AR63" i="47" s="1"/>
  <c r="AS64" i="47"/>
  <c r="AS65" i="47"/>
  <c r="AR65" i="47" s="1"/>
  <c r="AS66" i="47"/>
  <c r="AS67" i="47"/>
  <c r="AR67" i="47" s="1"/>
  <c r="AS68" i="47"/>
  <c r="AS69" i="47"/>
  <c r="AR69" i="47" s="1"/>
  <c r="AS70" i="47"/>
  <c r="AS71" i="47"/>
  <c r="AR71" i="47" s="1"/>
  <c r="AS72" i="47"/>
  <c r="AS73" i="47"/>
  <c r="AR73" i="47" s="1"/>
  <c r="AS74" i="47"/>
  <c r="AS75" i="47"/>
  <c r="AR75" i="47" s="1"/>
  <c r="AS76" i="47"/>
  <c r="AS77" i="47"/>
  <c r="AR77" i="47" s="1"/>
  <c r="AS78" i="47"/>
  <c r="AS80" i="47"/>
  <c r="AS81" i="47"/>
  <c r="AS82" i="47"/>
  <c r="AS83" i="47"/>
  <c r="AS84" i="47"/>
  <c r="AS85" i="47"/>
  <c r="AS86" i="47"/>
  <c r="AS87" i="47"/>
  <c r="AS88" i="47"/>
  <c r="AS89" i="47"/>
  <c r="AS90" i="47"/>
  <c r="AS91" i="47"/>
  <c r="AS92" i="47"/>
  <c r="AS93" i="47"/>
  <c r="AS94" i="47"/>
  <c r="AS95" i="47"/>
  <c r="AS96" i="47"/>
  <c r="AS97" i="47"/>
  <c r="AS98" i="47"/>
  <c r="AS3" i="47"/>
  <c r="AJ4" i="47"/>
  <c r="AJ5" i="47"/>
  <c r="AJ6" i="47"/>
  <c r="AJ7" i="47"/>
  <c r="AJ8" i="47"/>
  <c r="AJ9" i="47"/>
  <c r="AJ10" i="47"/>
  <c r="AJ11" i="47"/>
  <c r="AJ13" i="47"/>
  <c r="AJ14" i="47"/>
  <c r="AJ15" i="47"/>
  <c r="AJ16" i="47"/>
  <c r="AJ17" i="47"/>
  <c r="AJ18" i="47"/>
  <c r="AJ19" i="47"/>
  <c r="AJ20" i="47"/>
  <c r="AJ21" i="47"/>
  <c r="AJ22" i="47"/>
  <c r="AJ23" i="47"/>
  <c r="AJ24" i="47"/>
  <c r="AJ25" i="47"/>
  <c r="AJ26" i="47"/>
  <c r="AJ27" i="47"/>
  <c r="AJ28" i="47"/>
  <c r="AJ29" i="47"/>
  <c r="AJ30" i="47"/>
  <c r="AJ31" i="47"/>
  <c r="AJ32" i="47"/>
  <c r="AJ33" i="47"/>
  <c r="AJ34" i="47"/>
  <c r="AJ35" i="47"/>
  <c r="AJ36" i="47"/>
  <c r="AJ37" i="47"/>
  <c r="AJ38" i="47"/>
  <c r="AJ39" i="47"/>
  <c r="AJ40" i="47"/>
  <c r="AJ41" i="47"/>
  <c r="AJ42" i="47"/>
  <c r="AJ43" i="47"/>
  <c r="AJ44" i="47"/>
  <c r="AJ45" i="47"/>
  <c r="AJ46" i="47"/>
  <c r="AJ47" i="47"/>
  <c r="AJ48" i="47"/>
  <c r="AJ49" i="47"/>
  <c r="AJ50" i="47"/>
  <c r="AJ51" i="47"/>
  <c r="AJ52" i="47"/>
  <c r="AJ53" i="47"/>
  <c r="AJ54" i="47"/>
  <c r="AJ55" i="47"/>
  <c r="AJ56" i="47"/>
  <c r="AJ57" i="47"/>
  <c r="AJ58" i="47"/>
  <c r="AJ59" i="47"/>
  <c r="AJ60" i="47"/>
  <c r="AJ61" i="47"/>
  <c r="AJ62" i="47"/>
  <c r="AJ63" i="47"/>
  <c r="AJ64" i="47"/>
  <c r="AJ65" i="47"/>
  <c r="AJ66" i="47"/>
  <c r="AJ67" i="47"/>
  <c r="AJ68" i="47"/>
  <c r="AJ69" i="47"/>
  <c r="AJ70" i="47"/>
  <c r="AJ71" i="47"/>
  <c r="AJ72" i="47"/>
  <c r="AJ73" i="47"/>
  <c r="AJ74" i="47"/>
  <c r="AJ75" i="47"/>
  <c r="AJ76" i="47"/>
  <c r="AJ77" i="47"/>
  <c r="AJ78" i="47"/>
  <c r="AJ80" i="47"/>
  <c r="AJ81" i="47"/>
  <c r="AJ82" i="47"/>
  <c r="AJ83" i="47"/>
  <c r="AJ84" i="47"/>
  <c r="AJ85" i="47"/>
  <c r="AJ86" i="47"/>
  <c r="AJ87" i="47"/>
  <c r="AJ88" i="47"/>
  <c r="AJ89" i="47"/>
  <c r="AJ90" i="47"/>
  <c r="AJ91" i="47"/>
  <c r="AJ92" i="47"/>
  <c r="AJ93" i="47"/>
  <c r="AJ94" i="47"/>
  <c r="AJ95" i="47"/>
  <c r="AJ96" i="47"/>
  <c r="AJ97" i="47"/>
  <c r="AJ98" i="47"/>
  <c r="AJ3" i="47"/>
  <c r="AA4" i="47"/>
  <c r="AA5" i="47"/>
  <c r="AA6" i="47"/>
  <c r="AA7" i="47"/>
  <c r="AA8" i="47"/>
  <c r="AA9" i="47"/>
  <c r="AA10" i="47"/>
  <c r="AA11" i="47"/>
  <c r="AA13" i="47"/>
  <c r="AA14" i="47"/>
  <c r="AA15" i="47"/>
  <c r="AA16" i="47"/>
  <c r="AA17" i="47"/>
  <c r="AA18" i="47"/>
  <c r="AA19" i="47"/>
  <c r="AA20" i="47"/>
  <c r="AA21" i="47"/>
  <c r="AA22" i="47"/>
  <c r="AA23" i="47"/>
  <c r="AA24" i="47"/>
  <c r="AA25" i="47"/>
  <c r="AA26" i="47"/>
  <c r="AA27" i="47"/>
  <c r="AA28" i="47"/>
  <c r="AA29" i="47"/>
  <c r="AA30" i="47"/>
  <c r="AA31" i="47"/>
  <c r="AA32" i="47"/>
  <c r="AA33" i="47"/>
  <c r="AA34" i="47"/>
  <c r="AA35" i="47"/>
  <c r="AA36" i="47"/>
  <c r="AA37" i="47"/>
  <c r="AA38" i="47"/>
  <c r="AA39" i="47"/>
  <c r="AA40" i="47"/>
  <c r="AA41" i="47"/>
  <c r="AA42" i="47"/>
  <c r="AA43" i="47"/>
  <c r="AA44" i="47"/>
  <c r="AA45" i="47"/>
  <c r="AA46" i="47"/>
  <c r="AA47" i="47"/>
  <c r="AA48" i="47"/>
  <c r="AA49" i="47"/>
  <c r="AA50" i="47"/>
  <c r="AA51" i="47"/>
  <c r="AA52" i="47"/>
  <c r="AA53" i="47"/>
  <c r="AA54" i="47"/>
  <c r="AA55" i="47"/>
  <c r="AA56" i="47"/>
  <c r="AA57" i="47"/>
  <c r="AA58" i="47"/>
  <c r="AA59" i="47"/>
  <c r="AA60" i="47"/>
  <c r="AA61" i="47"/>
  <c r="AA62" i="47"/>
  <c r="AA63" i="47"/>
  <c r="AA64" i="47"/>
  <c r="AA65" i="47"/>
  <c r="AA66" i="47"/>
  <c r="AA67" i="47"/>
  <c r="AA68" i="47"/>
  <c r="AA69" i="47"/>
  <c r="AA70" i="47"/>
  <c r="AA71" i="47"/>
  <c r="AA72" i="47"/>
  <c r="AA73" i="47"/>
  <c r="AA74" i="47"/>
  <c r="AA75" i="47"/>
  <c r="AA76" i="47"/>
  <c r="AA77" i="47"/>
  <c r="AA78" i="47"/>
  <c r="AA80" i="47"/>
  <c r="AA81" i="47"/>
  <c r="AA82" i="47"/>
  <c r="AA83" i="47"/>
  <c r="AA84" i="47"/>
  <c r="AA85" i="47"/>
  <c r="AA86" i="47"/>
  <c r="AA87" i="47"/>
  <c r="AA88" i="47"/>
  <c r="AA89" i="47"/>
  <c r="AA90" i="47"/>
  <c r="AA91" i="47"/>
  <c r="AA92" i="47"/>
  <c r="AA93" i="47"/>
  <c r="AA94" i="47"/>
  <c r="AA95" i="47"/>
  <c r="AA96" i="47"/>
  <c r="AA97" i="47"/>
  <c r="AA98" i="47"/>
  <c r="AA3" i="47"/>
  <c r="R22" i="47"/>
  <c r="R23" i="47"/>
  <c r="R24" i="47"/>
  <c r="R25" i="47"/>
  <c r="R26" i="47"/>
  <c r="R27" i="47"/>
  <c r="R28" i="47"/>
  <c r="R29" i="47"/>
  <c r="R30" i="47"/>
  <c r="R31" i="47"/>
  <c r="R32" i="47"/>
  <c r="R33" i="47"/>
  <c r="R34" i="47"/>
  <c r="R35" i="47"/>
  <c r="R36" i="47"/>
  <c r="R37" i="47"/>
  <c r="R38" i="47"/>
  <c r="R39" i="47"/>
  <c r="R40" i="47"/>
  <c r="R41" i="47"/>
  <c r="R42" i="47"/>
  <c r="R43" i="47"/>
  <c r="R44" i="47"/>
  <c r="R45" i="47"/>
  <c r="R46" i="47"/>
  <c r="R47" i="47"/>
  <c r="R48" i="47"/>
  <c r="R49" i="47"/>
  <c r="R50" i="47"/>
  <c r="R51" i="47"/>
  <c r="R52" i="47"/>
  <c r="R53" i="47"/>
  <c r="R54" i="47"/>
  <c r="R55" i="47"/>
  <c r="R56" i="47"/>
  <c r="R57" i="47"/>
  <c r="R58" i="47"/>
  <c r="R59" i="47"/>
  <c r="R60" i="47"/>
  <c r="R61" i="47"/>
  <c r="R62" i="47"/>
  <c r="R63" i="47"/>
  <c r="R64" i="47"/>
  <c r="R65" i="47"/>
  <c r="R66" i="47"/>
  <c r="R67" i="47"/>
  <c r="R68" i="47"/>
  <c r="R69" i="47"/>
  <c r="R70" i="47"/>
  <c r="R71" i="47"/>
  <c r="R72" i="47"/>
  <c r="R73" i="47"/>
  <c r="R74" i="47"/>
  <c r="R75" i="47"/>
  <c r="R76" i="47"/>
  <c r="R77" i="47"/>
  <c r="R78" i="47"/>
  <c r="R80" i="47"/>
  <c r="R81" i="47"/>
  <c r="R82" i="47"/>
  <c r="R83" i="47"/>
  <c r="R84" i="47"/>
  <c r="R85" i="47"/>
  <c r="R86" i="47"/>
  <c r="R87" i="47"/>
  <c r="R88" i="47"/>
  <c r="R89" i="47"/>
  <c r="R90" i="47"/>
  <c r="R91" i="47"/>
  <c r="R92" i="47"/>
  <c r="R93" i="47"/>
  <c r="R94" i="47"/>
  <c r="R95" i="47"/>
  <c r="R96" i="47"/>
  <c r="R97" i="47"/>
  <c r="R98" i="47"/>
  <c r="R4" i="47"/>
  <c r="R5" i="47"/>
  <c r="R6" i="47"/>
  <c r="R7" i="47"/>
  <c r="R8" i="47"/>
  <c r="Q8" i="47" s="1"/>
  <c r="R9" i="47"/>
  <c r="R10" i="47"/>
  <c r="Q10" i="47" s="1"/>
  <c r="R11" i="47"/>
  <c r="R13" i="47"/>
  <c r="R14" i="47"/>
  <c r="R15" i="47"/>
  <c r="R16" i="47"/>
  <c r="R17" i="47"/>
  <c r="R18" i="47"/>
  <c r="R19" i="47"/>
  <c r="R20" i="47"/>
  <c r="R21" i="47"/>
  <c r="R3" i="47"/>
  <c r="Q9" i="47"/>
  <c r="Q11" i="47"/>
  <c r="Q13" i="47"/>
  <c r="Q14" i="47"/>
  <c r="Q15" i="47"/>
  <c r="Q16" i="47"/>
  <c r="Q17" i="47"/>
  <c r="Q18" i="47"/>
  <c r="Q19" i="47"/>
  <c r="Q20" i="47"/>
  <c r="Q21" i="47"/>
  <c r="Q22" i="47"/>
  <c r="Q23" i="47"/>
  <c r="Q24" i="47"/>
  <c r="Q25" i="47"/>
  <c r="Q26" i="47"/>
  <c r="Q27" i="47"/>
  <c r="Q28" i="47"/>
  <c r="Q29" i="47"/>
  <c r="Q30" i="47"/>
  <c r="Q31" i="47"/>
  <c r="Q32" i="47"/>
  <c r="Q33" i="47"/>
  <c r="Q34" i="47"/>
  <c r="Q35" i="47"/>
  <c r="Q36" i="47"/>
  <c r="Q37" i="47"/>
  <c r="Q38" i="47"/>
  <c r="Q39" i="47"/>
  <c r="Q40" i="47"/>
  <c r="Q41" i="47"/>
  <c r="Q42" i="47"/>
  <c r="Q43" i="47"/>
  <c r="Q44" i="47"/>
  <c r="Q45" i="47"/>
  <c r="Q46" i="47"/>
  <c r="Q47" i="47"/>
  <c r="Q48" i="47"/>
  <c r="Q49" i="47"/>
  <c r="Q50" i="47"/>
  <c r="Q51" i="47"/>
  <c r="Q52" i="47"/>
  <c r="Q53" i="47"/>
  <c r="Q54" i="47"/>
  <c r="Q55" i="47"/>
  <c r="Q56" i="47"/>
  <c r="Q57" i="47"/>
  <c r="Q58" i="47"/>
  <c r="Q59" i="47"/>
  <c r="Q60" i="47"/>
  <c r="Q61" i="47"/>
  <c r="Q62" i="47"/>
  <c r="Q63" i="47"/>
  <c r="Q64" i="47"/>
  <c r="Q65" i="47"/>
  <c r="Q66" i="47"/>
  <c r="Q67" i="47"/>
  <c r="Q68" i="47"/>
  <c r="Q69" i="47"/>
  <c r="Q70" i="47"/>
  <c r="Q71" i="47"/>
  <c r="Q72" i="47"/>
  <c r="Q73" i="47"/>
  <c r="Q74" i="47"/>
  <c r="Q75" i="47"/>
  <c r="Q76" i="47"/>
  <c r="Q77" i="47"/>
  <c r="Q78" i="47"/>
  <c r="Q80" i="47"/>
  <c r="Q81" i="47"/>
  <c r="Q82" i="47"/>
  <c r="Q83" i="47"/>
  <c r="Q84" i="47"/>
  <c r="Q85" i="47"/>
  <c r="Q86" i="47"/>
  <c r="Q87" i="47"/>
  <c r="Q88" i="47"/>
  <c r="Q89" i="47"/>
  <c r="Q90" i="47"/>
  <c r="Q91" i="47"/>
  <c r="Q92" i="47"/>
  <c r="Q93" i="47"/>
  <c r="Q94" i="47"/>
  <c r="Q95" i="47"/>
  <c r="Q96" i="47"/>
  <c r="Q97" i="47"/>
  <c r="Q98" i="47"/>
  <c r="Q4" i="47"/>
  <c r="Q5" i="47"/>
  <c r="Q6" i="47"/>
  <c r="Q7" i="47"/>
  <c r="Q3" i="47"/>
  <c r="BJ4" i="47"/>
  <c r="BJ6" i="47"/>
  <c r="BJ8" i="47"/>
  <c r="BJ10" i="47"/>
  <c r="BJ13" i="47"/>
  <c r="BJ14" i="47"/>
  <c r="BJ15" i="47"/>
  <c r="BJ16" i="47"/>
  <c r="BJ17" i="47"/>
  <c r="BJ18" i="47"/>
  <c r="BJ19" i="47"/>
  <c r="BJ20" i="47"/>
  <c r="BJ21" i="47"/>
  <c r="BJ22" i="47"/>
  <c r="BJ23" i="47"/>
  <c r="BJ24" i="47"/>
  <c r="BJ25" i="47"/>
  <c r="BJ26" i="47"/>
  <c r="BJ27" i="47"/>
  <c r="BJ28" i="47"/>
  <c r="BJ29" i="47"/>
  <c r="BJ30" i="47"/>
  <c r="BJ31" i="47"/>
  <c r="BJ32" i="47"/>
  <c r="BJ33" i="47"/>
  <c r="BJ34" i="47"/>
  <c r="BJ35" i="47"/>
  <c r="BJ36" i="47"/>
  <c r="BJ37" i="47"/>
  <c r="BJ38" i="47"/>
  <c r="BJ39" i="47"/>
  <c r="BJ40" i="47"/>
  <c r="BJ41" i="47"/>
  <c r="BJ42" i="47"/>
  <c r="BJ43" i="47"/>
  <c r="BJ44" i="47"/>
  <c r="BJ45" i="47"/>
  <c r="BJ46" i="47"/>
  <c r="BJ47" i="47"/>
  <c r="BJ48" i="47"/>
  <c r="BJ49" i="47"/>
  <c r="BJ50" i="47"/>
  <c r="BJ51" i="47"/>
  <c r="BJ52" i="47"/>
  <c r="BJ53" i="47"/>
  <c r="BJ54" i="47"/>
  <c r="BJ55" i="47"/>
  <c r="BJ56" i="47"/>
  <c r="BJ57" i="47"/>
  <c r="BJ58" i="47"/>
  <c r="BJ59" i="47"/>
  <c r="BJ60" i="47"/>
  <c r="BJ61" i="47"/>
  <c r="BJ62" i="47"/>
  <c r="BJ63" i="47"/>
  <c r="BJ64" i="47"/>
  <c r="BJ65" i="47"/>
  <c r="BJ66" i="47"/>
  <c r="BJ67" i="47"/>
  <c r="BJ68" i="47"/>
  <c r="BJ69" i="47"/>
  <c r="BJ70" i="47"/>
  <c r="BJ71" i="47"/>
  <c r="BJ72" i="47"/>
  <c r="BJ73" i="47"/>
  <c r="BJ74" i="47"/>
  <c r="BJ75" i="47"/>
  <c r="BJ76" i="47"/>
  <c r="BJ77" i="47"/>
  <c r="BJ78" i="47"/>
  <c r="BJ80" i="47"/>
  <c r="BJ81" i="47"/>
  <c r="BJ82" i="47"/>
  <c r="BJ83" i="47"/>
  <c r="BJ84" i="47"/>
  <c r="BJ85" i="47"/>
  <c r="BJ86" i="47"/>
  <c r="BJ87" i="47"/>
  <c r="BJ88" i="47"/>
  <c r="BJ89" i="47"/>
  <c r="BJ90" i="47"/>
  <c r="BJ91" i="47"/>
  <c r="BJ92" i="47"/>
  <c r="BJ93" i="47"/>
  <c r="BJ94" i="47"/>
  <c r="BJ95" i="47"/>
  <c r="BJ96" i="47"/>
  <c r="BJ97" i="47"/>
  <c r="BJ98" i="47"/>
  <c r="BJ3" i="47"/>
  <c r="BA13" i="47"/>
  <c r="BA14" i="47"/>
  <c r="BA15" i="47"/>
  <c r="BA16" i="47"/>
  <c r="BA17" i="47"/>
  <c r="BA18" i="47"/>
  <c r="BA19" i="47"/>
  <c r="BA20" i="47"/>
  <c r="BA21" i="47"/>
  <c r="BA22" i="47"/>
  <c r="BA23" i="47"/>
  <c r="BA24" i="47"/>
  <c r="BA25" i="47"/>
  <c r="BA26" i="47"/>
  <c r="BA27" i="47"/>
  <c r="BA28" i="47"/>
  <c r="BA29" i="47"/>
  <c r="BA30" i="47"/>
  <c r="BA31" i="47"/>
  <c r="BA32" i="47"/>
  <c r="BA33" i="47"/>
  <c r="BA34" i="47"/>
  <c r="BA35" i="47"/>
  <c r="BA36" i="47"/>
  <c r="BA37" i="47"/>
  <c r="BA38" i="47"/>
  <c r="BA39" i="47"/>
  <c r="BA40" i="47"/>
  <c r="BA41" i="47"/>
  <c r="BA42" i="47"/>
  <c r="BA43" i="47"/>
  <c r="BA44" i="47"/>
  <c r="BA45" i="47"/>
  <c r="BA46" i="47"/>
  <c r="BA47" i="47"/>
  <c r="BA48" i="47"/>
  <c r="BA49" i="47"/>
  <c r="BA50" i="47"/>
  <c r="BA51" i="47"/>
  <c r="BA52" i="47"/>
  <c r="BA53" i="47"/>
  <c r="BA54" i="47"/>
  <c r="BA55" i="47"/>
  <c r="BA56" i="47"/>
  <c r="BA57" i="47"/>
  <c r="BA58" i="47"/>
  <c r="BA59" i="47"/>
  <c r="BA60" i="47"/>
  <c r="BA61" i="47"/>
  <c r="BA62" i="47"/>
  <c r="BA63" i="47"/>
  <c r="BA64" i="47"/>
  <c r="BA65" i="47"/>
  <c r="BA66" i="47"/>
  <c r="BA67" i="47"/>
  <c r="BA68" i="47"/>
  <c r="BA69" i="47"/>
  <c r="BA70" i="47"/>
  <c r="BA71" i="47"/>
  <c r="BA72" i="47"/>
  <c r="BA73" i="47"/>
  <c r="BA74" i="47"/>
  <c r="BA75" i="47"/>
  <c r="BA76" i="47"/>
  <c r="BA77" i="47"/>
  <c r="BA78" i="47"/>
  <c r="BA80" i="47"/>
  <c r="BA81" i="47"/>
  <c r="BA82" i="47"/>
  <c r="BA83" i="47"/>
  <c r="BA84" i="47"/>
  <c r="BA85" i="47"/>
  <c r="BA86" i="47"/>
  <c r="BA87" i="47"/>
  <c r="BA88" i="47"/>
  <c r="BA89" i="47"/>
  <c r="BA90" i="47"/>
  <c r="BA91" i="47"/>
  <c r="BA92" i="47"/>
  <c r="BA93" i="47"/>
  <c r="BA94" i="47"/>
  <c r="BA95" i="47"/>
  <c r="BA96" i="47"/>
  <c r="BA97" i="47"/>
  <c r="BA98" i="47"/>
  <c r="BA4" i="47"/>
  <c r="BA5" i="47"/>
  <c r="BA6" i="47"/>
  <c r="BA7" i="47"/>
  <c r="BA8" i="47"/>
  <c r="BA9" i="47"/>
  <c r="BA10" i="47"/>
  <c r="BA11" i="47"/>
  <c r="BA3" i="47"/>
  <c r="AR4" i="47"/>
  <c r="AR5" i="47"/>
  <c r="AR6" i="47"/>
  <c r="AR7" i="47"/>
  <c r="AR8" i="47"/>
  <c r="AR9" i="47"/>
  <c r="AR10" i="47"/>
  <c r="AR11" i="47"/>
  <c r="AR3" i="47"/>
  <c r="AR14" i="47"/>
  <c r="AR16" i="47"/>
  <c r="AR18" i="47"/>
  <c r="AR20" i="47"/>
  <c r="AR22" i="47"/>
  <c r="AR24" i="47"/>
  <c r="AR26" i="47"/>
  <c r="AR28" i="47"/>
  <c r="AR30" i="47"/>
  <c r="AR32" i="47"/>
  <c r="AR34" i="47"/>
  <c r="AR36" i="47"/>
  <c r="AR38" i="47"/>
  <c r="AR40" i="47"/>
  <c r="AR42" i="47"/>
  <c r="AR44" i="47"/>
  <c r="AR46" i="47"/>
  <c r="AR48" i="47"/>
  <c r="AR50" i="47"/>
  <c r="AR52" i="47"/>
  <c r="AR54" i="47"/>
  <c r="AR56" i="47"/>
  <c r="AR58" i="47"/>
  <c r="AR60" i="47"/>
  <c r="AR62" i="47"/>
  <c r="AR64" i="47"/>
  <c r="AR66" i="47"/>
  <c r="AR68" i="47"/>
  <c r="AR70" i="47"/>
  <c r="AR72" i="47"/>
  <c r="AR74" i="47"/>
  <c r="AR76" i="47"/>
  <c r="AR78" i="47"/>
  <c r="AR13" i="47"/>
  <c r="AR81" i="47"/>
  <c r="AR82" i="47"/>
  <c r="AR83" i="47"/>
  <c r="AR84" i="47"/>
  <c r="AR85" i="47"/>
  <c r="AR86" i="47"/>
  <c r="AR87" i="47"/>
  <c r="AR88" i="47"/>
  <c r="AR89" i="47"/>
  <c r="AR90" i="47"/>
  <c r="AR91" i="47"/>
  <c r="AR92" i="47"/>
  <c r="AR93" i="47"/>
  <c r="AR94" i="47"/>
  <c r="AR95" i="47"/>
  <c r="AR96" i="47"/>
  <c r="AR97" i="47"/>
  <c r="AR98" i="47"/>
  <c r="AR80" i="47"/>
  <c r="AI81" i="47"/>
  <c r="AI82" i="47"/>
  <c r="AI83" i="47"/>
  <c r="AI84" i="47"/>
  <c r="AI85" i="47"/>
  <c r="AI86" i="47"/>
  <c r="AI87" i="47"/>
  <c r="AI88" i="47"/>
  <c r="AI89" i="47"/>
  <c r="AI90" i="47"/>
  <c r="AI91" i="47"/>
  <c r="AI92" i="47"/>
  <c r="AI93" i="47"/>
  <c r="AI94" i="47"/>
  <c r="AI95" i="47"/>
  <c r="AI96" i="47"/>
  <c r="AI97" i="47"/>
  <c r="AI98" i="47"/>
  <c r="AI80" i="47"/>
  <c r="AI14" i="47"/>
  <c r="AI15" i="47"/>
  <c r="AI16" i="47"/>
  <c r="AI17" i="47"/>
  <c r="AI18" i="47"/>
  <c r="AI19" i="47"/>
  <c r="AI20" i="47"/>
  <c r="AI21" i="47"/>
  <c r="AI22" i="47"/>
  <c r="AI23" i="47"/>
  <c r="AI24" i="47"/>
  <c r="AI25" i="47"/>
  <c r="AI26" i="47"/>
  <c r="AI27" i="47"/>
  <c r="AI28" i="47"/>
  <c r="AI29" i="47"/>
  <c r="AI30" i="47"/>
  <c r="AI31" i="47"/>
  <c r="AI32" i="47"/>
  <c r="AI33" i="47"/>
  <c r="AI34" i="47"/>
  <c r="AI35" i="47"/>
  <c r="AI36" i="47"/>
  <c r="AI37" i="47"/>
  <c r="AI38" i="47"/>
  <c r="AI39" i="47"/>
  <c r="AI40" i="47"/>
  <c r="AI41" i="47"/>
  <c r="AI42" i="47"/>
  <c r="AI43" i="47"/>
  <c r="AI44" i="47"/>
  <c r="AI45" i="47"/>
  <c r="AI46" i="47"/>
  <c r="AI47" i="47"/>
  <c r="AI48" i="47"/>
  <c r="AI49" i="47"/>
  <c r="AI50" i="47"/>
  <c r="AI51" i="47"/>
  <c r="AI52" i="47"/>
  <c r="AI53" i="47"/>
  <c r="AI54" i="47"/>
  <c r="AI55" i="47"/>
  <c r="AI56" i="47"/>
  <c r="AI57" i="47"/>
  <c r="AI58" i="47"/>
  <c r="AI59" i="47"/>
  <c r="AI60" i="47"/>
  <c r="AI61" i="47"/>
  <c r="AI62" i="47"/>
  <c r="AI63" i="47"/>
  <c r="AI64" i="47"/>
  <c r="AI65" i="47"/>
  <c r="AI66" i="47"/>
  <c r="AI67" i="47"/>
  <c r="AI68" i="47"/>
  <c r="AI69" i="47"/>
  <c r="AI70" i="47"/>
  <c r="AI71" i="47"/>
  <c r="AI72" i="47"/>
  <c r="AI73" i="47"/>
  <c r="AI74" i="47"/>
  <c r="AI75" i="47"/>
  <c r="AI76" i="47"/>
  <c r="AI77" i="47"/>
  <c r="AI78" i="47"/>
  <c r="AI13" i="47"/>
  <c r="AI4" i="47"/>
  <c r="AI5" i="47"/>
  <c r="AI6" i="47"/>
  <c r="AI7" i="47"/>
  <c r="AI8" i="47"/>
  <c r="AI9" i="47"/>
  <c r="AI10" i="47"/>
  <c r="AI11" i="47"/>
  <c r="AI3" i="47"/>
  <c r="Z81" i="47"/>
  <c r="Z82" i="47"/>
  <c r="Z83" i="47"/>
  <c r="Z84" i="47"/>
  <c r="Z85" i="47"/>
  <c r="Z86" i="47"/>
  <c r="Z87" i="47"/>
  <c r="Z88" i="47"/>
  <c r="Z89" i="47"/>
  <c r="Z90" i="47"/>
  <c r="Z91" i="47"/>
  <c r="Z92" i="47"/>
  <c r="Z93" i="47"/>
  <c r="Z94" i="47"/>
  <c r="Z95" i="47"/>
  <c r="Z96" i="47"/>
  <c r="Z97" i="47"/>
  <c r="Z98" i="47"/>
  <c r="Z80" i="47"/>
  <c r="Z14" i="47"/>
  <c r="Z15" i="47"/>
  <c r="Z16" i="47"/>
  <c r="Z17" i="47"/>
  <c r="Z18" i="47"/>
  <c r="Z19" i="47"/>
  <c r="Z20" i="47"/>
  <c r="Z21" i="47"/>
  <c r="Z22" i="47"/>
  <c r="Z23" i="47"/>
  <c r="Z24" i="47"/>
  <c r="Z25" i="47"/>
  <c r="Z26" i="47"/>
  <c r="Z27" i="47"/>
  <c r="Z28" i="47"/>
  <c r="Z29" i="47"/>
  <c r="Z30" i="47"/>
  <c r="Z31" i="47"/>
  <c r="Z32" i="47"/>
  <c r="Z33" i="47"/>
  <c r="Z34" i="47"/>
  <c r="Z35" i="47"/>
  <c r="Z36" i="47"/>
  <c r="Z37" i="47"/>
  <c r="Z38" i="47"/>
  <c r="Z39" i="47"/>
  <c r="Z40" i="47"/>
  <c r="Z41" i="47"/>
  <c r="Z42" i="47"/>
  <c r="Z43" i="47"/>
  <c r="Z44" i="47"/>
  <c r="Z45" i="47"/>
  <c r="Z46" i="47"/>
  <c r="Z47" i="47"/>
  <c r="Z48" i="47"/>
  <c r="Z49" i="47"/>
  <c r="Z50" i="47"/>
  <c r="Z51" i="47"/>
  <c r="Z52" i="47"/>
  <c r="Z53" i="47"/>
  <c r="Z54" i="47"/>
  <c r="Z55" i="47"/>
  <c r="Z56" i="47"/>
  <c r="Z57" i="47"/>
  <c r="Z58" i="47"/>
  <c r="Z59" i="47"/>
  <c r="Z60" i="47"/>
  <c r="Z61" i="47"/>
  <c r="Z62" i="47"/>
  <c r="Z63" i="47"/>
  <c r="Z64" i="47"/>
  <c r="Z65" i="47"/>
  <c r="Z66" i="47"/>
  <c r="Z67" i="47"/>
  <c r="Z68" i="47"/>
  <c r="Z69" i="47"/>
  <c r="Z70" i="47"/>
  <c r="Z71" i="47"/>
  <c r="Z72" i="47"/>
  <c r="Z73" i="47"/>
  <c r="Z74" i="47"/>
  <c r="Z75" i="47"/>
  <c r="Z76" i="47"/>
  <c r="Z77" i="47"/>
  <c r="Z78" i="47"/>
  <c r="Z13" i="47"/>
  <c r="Z4" i="47"/>
  <c r="Z5" i="47"/>
  <c r="Z6" i="47"/>
  <c r="Z7" i="47"/>
  <c r="Z8" i="47"/>
  <c r="Z9" i="47"/>
  <c r="Z10" i="47"/>
  <c r="Z11" i="47"/>
  <c r="Z3" i="47"/>
  <c r="BP3" i="47" l="1"/>
  <c r="BO98" i="47"/>
  <c r="BO97" i="47"/>
  <c r="BO96" i="47"/>
  <c r="BO95" i="47"/>
  <c r="BO94" i="47"/>
  <c r="BO93" i="47"/>
  <c r="BO92" i="47"/>
  <c r="BO91" i="47"/>
  <c r="BO90" i="47"/>
  <c r="BO89" i="47"/>
  <c r="BO88" i="47"/>
  <c r="BO87" i="47"/>
  <c r="BO86" i="47"/>
  <c r="BO85" i="47"/>
  <c r="BO84" i="47"/>
  <c r="BO83" i="47"/>
  <c r="BO82" i="47"/>
  <c r="BO81" i="47"/>
  <c r="BO80" i="47"/>
  <c r="BO78" i="47"/>
  <c r="BO77" i="47"/>
  <c r="BO76" i="47"/>
  <c r="BO75" i="47"/>
  <c r="BO74" i="47"/>
  <c r="BO73" i="47"/>
  <c r="BO72" i="47"/>
  <c r="BO71" i="47"/>
  <c r="BO70" i="47"/>
  <c r="BO69" i="47"/>
  <c r="BO68" i="47"/>
  <c r="BO67" i="47"/>
  <c r="BO66" i="47"/>
  <c r="BO65" i="47"/>
  <c r="BO64" i="47"/>
  <c r="BO63" i="47"/>
  <c r="BO62" i="47"/>
  <c r="BO61" i="47"/>
  <c r="BO60" i="47"/>
  <c r="BO59" i="47"/>
  <c r="BO58" i="47"/>
  <c r="BO57" i="47"/>
  <c r="BO56" i="47"/>
  <c r="BO55" i="47"/>
  <c r="BO54" i="47"/>
  <c r="BO53" i="47"/>
  <c r="BO52" i="47"/>
  <c r="BO51" i="47"/>
  <c r="BO50" i="47"/>
  <c r="BO49" i="47"/>
  <c r="BO48" i="47"/>
  <c r="BO47" i="47"/>
  <c r="BO46" i="47"/>
  <c r="BO45" i="47"/>
  <c r="BO44" i="47"/>
  <c r="BO43" i="47"/>
  <c r="BO42" i="47"/>
  <c r="BO41" i="47"/>
  <c r="BO40" i="47"/>
  <c r="BO39" i="47"/>
  <c r="BO38" i="47"/>
  <c r="BO37" i="47"/>
  <c r="BO36" i="47"/>
  <c r="BO35" i="47"/>
  <c r="BO34" i="47"/>
  <c r="BO33" i="47"/>
  <c r="BO32" i="47"/>
  <c r="BO31" i="47"/>
  <c r="BO30" i="47"/>
  <c r="BO29" i="47"/>
  <c r="BO28" i="47"/>
  <c r="BO27" i="47"/>
  <c r="BO26" i="47"/>
  <c r="BO25" i="47"/>
  <c r="BO24" i="47"/>
  <c r="BO23" i="47"/>
  <c r="BO22" i="47"/>
  <c r="BO21" i="47"/>
  <c r="BO20" i="47"/>
  <c r="BO19" i="47"/>
  <c r="BO18" i="47"/>
  <c r="BO17" i="47"/>
  <c r="BO16" i="47"/>
  <c r="BO15" i="47"/>
  <c r="BO14" i="47"/>
  <c r="BO13" i="47"/>
  <c r="BO4" i="47"/>
  <c r="BO5" i="47"/>
  <c r="BO6" i="47"/>
  <c r="BO7" i="47"/>
  <c r="BO8" i="47"/>
  <c r="BO9" i="47"/>
  <c r="BO10" i="47"/>
  <c r="BO11" i="47"/>
  <c r="BO3" i="47"/>
  <c r="H98" i="47"/>
  <c r="H97" i="47"/>
  <c r="H96" i="47"/>
  <c r="H95" i="47"/>
  <c r="H94" i="47"/>
  <c r="H93" i="47"/>
  <c r="H92" i="47"/>
  <c r="H91" i="47"/>
  <c r="H90" i="47"/>
  <c r="H89" i="47"/>
  <c r="H88" i="47"/>
  <c r="H87" i="47"/>
  <c r="H86" i="47"/>
  <c r="H85" i="47"/>
  <c r="H84" i="47"/>
  <c r="H83" i="47"/>
  <c r="H82" i="47"/>
  <c r="H81" i="47"/>
  <c r="H80" i="47"/>
  <c r="H78" i="47"/>
  <c r="H77" i="47"/>
  <c r="H76" i="47"/>
  <c r="H75" i="47"/>
  <c r="H74" i="47"/>
  <c r="H73" i="47"/>
  <c r="H72" i="47"/>
  <c r="H71" i="47"/>
  <c r="H70" i="47"/>
  <c r="H69" i="47"/>
  <c r="H68" i="47"/>
  <c r="H67" i="47"/>
  <c r="H66" i="47"/>
  <c r="H65" i="47"/>
  <c r="H64" i="47"/>
  <c r="H63" i="47"/>
  <c r="H62" i="47"/>
  <c r="H61" i="47"/>
  <c r="H60" i="47"/>
  <c r="H59" i="47"/>
  <c r="H58" i="47"/>
  <c r="H57" i="47"/>
  <c r="H56" i="47"/>
  <c r="H55" i="47"/>
  <c r="H54" i="47"/>
  <c r="H53" i="47"/>
  <c r="H52" i="47"/>
  <c r="H51" i="47"/>
  <c r="H50" i="47"/>
  <c r="H49" i="47"/>
  <c r="H48" i="47"/>
  <c r="H47" i="47"/>
  <c r="H46" i="47"/>
  <c r="H45" i="47"/>
  <c r="H44" i="47"/>
  <c r="H43" i="47"/>
  <c r="H42" i="47"/>
  <c r="H41" i="47"/>
  <c r="H40" i="47"/>
  <c r="H39" i="47"/>
  <c r="H38" i="47"/>
  <c r="H37" i="47"/>
  <c r="H36" i="47"/>
  <c r="H35" i="47"/>
  <c r="H34" i="47"/>
  <c r="H33" i="47"/>
  <c r="H32" i="47"/>
  <c r="H31" i="47"/>
  <c r="H30" i="47"/>
  <c r="H29" i="47"/>
  <c r="H28" i="47"/>
  <c r="H27" i="47"/>
  <c r="H26" i="47"/>
  <c r="H25" i="47"/>
  <c r="H24" i="47"/>
  <c r="H23" i="47"/>
  <c r="H22" i="47"/>
  <c r="H21" i="47"/>
  <c r="H20" i="47"/>
  <c r="H19" i="47"/>
  <c r="H18" i="47"/>
  <c r="H17" i="47"/>
  <c r="H16" i="47"/>
  <c r="H15" i="47"/>
  <c r="H14" i="47"/>
  <c r="H13" i="47"/>
  <c r="H11" i="47"/>
  <c r="H10" i="47"/>
  <c r="H9" i="47"/>
  <c r="H8" i="47"/>
  <c r="H7" i="47"/>
  <c r="H6" i="47"/>
  <c r="H5" i="47"/>
  <c r="H4" i="47"/>
  <c r="H3" i="47"/>
  <c r="AC3" i="47"/>
  <c r="AC4" i="47"/>
  <c r="AC5" i="47"/>
  <c r="AC6" i="47"/>
  <c r="AC7" i="47"/>
  <c r="AC8" i="47"/>
  <c r="AC9" i="47"/>
  <c r="AL3" i="47"/>
  <c r="AL4" i="47"/>
  <c r="AL5" i="47"/>
  <c r="AL6" i="47"/>
  <c r="AL7" i="47"/>
  <c r="AL8" i="47"/>
  <c r="AL9" i="47"/>
  <c r="AU3" i="47"/>
  <c r="AU4" i="47"/>
  <c r="AU5" i="47"/>
  <c r="AU6" i="47"/>
  <c r="AU7" i="47"/>
  <c r="AU8" i="47"/>
  <c r="AU9" i="47"/>
  <c r="BD3" i="47"/>
  <c r="BD4" i="47"/>
  <c r="BD5" i="47"/>
  <c r="BD6" i="47"/>
  <c r="BD7" i="47"/>
  <c r="BD8" i="47"/>
  <c r="BD9" i="47"/>
  <c r="T3" i="47"/>
  <c r="T4" i="47"/>
  <c r="T5" i="47"/>
  <c r="T6" i="47"/>
  <c r="T7" i="47"/>
  <c r="T8" i="47"/>
  <c r="T9" i="47"/>
  <c r="N13" i="49" l="1"/>
  <c r="N6" i="49"/>
  <c r="N24" i="49"/>
  <c r="K66" i="47" l="1"/>
  <c r="K60" i="47" l="1"/>
  <c r="K17" i="47"/>
  <c r="K15" i="47"/>
  <c r="K16" i="47"/>
  <c r="P76" i="47"/>
  <c r="P68" i="47"/>
  <c r="P27" i="47"/>
  <c r="P23" i="47"/>
  <c r="P17" i="47"/>
  <c r="Q34" i="48" l="1"/>
  <c r="Q35" i="48"/>
  <c r="Q36" i="48"/>
  <c r="Q37" i="48"/>
  <c r="H92" i="33" l="1"/>
  <c r="H24" i="19" l="1"/>
  <c r="G17" i="47" l="1"/>
  <c r="E89" i="47"/>
  <c r="O16" i="47"/>
  <c r="G92" i="33" l="1"/>
  <c r="Q19" i="48" l="1"/>
  <c r="Q20" i="48"/>
  <c r="AD14" i="42" l="1"/>
  <c r="AD13" i="42"/>
  <c r="AD12" i="42"/>
  <c r="AD11" i="42"/>
  <c r="AD10" i="42"/>
  <c r="AD9" i="42"/>
  <c r="AD8" i="42"/>
  <c r="AD7" i="42"/>
  <c r="AD6" i="42"/>
  <c r="AD84" i="42"/>
  <c r="AD85" i="42"/>
  <c r="AD86" i="42"/>
  <c r="AD87" i="42"/>
  <c r="AD88" i="42"/>
  <c r="AD89" i="42"/>
  <c r="AD90" i="42"/>
  <c r="AD91" i="42"/>
  <c r="AD92" i="42"/>
  <c r="AD93" i="42"/>
  <c r="AD94" i="42"/>
  <c r="AD95" i="42"/>
  <c r="AD96" i="42"/>
  <c r="AD97" i="42"/>
  <c r="AD98" i="42"/>
  <c r="AD99" i="42"/>
  <c r="AD100" i="42"/>
  <c r="AD101" i="42"/>
  <c r="AD83" i="42"/>
  <c r="AD40" i="42"/>
  <c r="AD41" i="42"/>
  <c r="AD42" i="42"/>
  <c r="AD43" i="42"/>
  <c r="AD44" i="42"/>
  <c r="AD45" i="42"/>
  <c r="AD46" i="42"/>
  <c r="AD47" i="42"/>
  <c r="AD48" i="42"/>
  <c r="AD49" i="42"/>
  <c r="AD50" i="42"/>
  <c r="AD51" i="42"/>
  <c r="AD52" i="42"/>
  <c r="AD53" i="42"/>
  <c r="AD54" i="42"/>
  <c r="AD55" i="42"/>
  <c r="AD56" i="42"/>
  <c r="AD57" i="42"/>
  <c r="AD58" i="42"/>
  <c r="AD59" i="42"/>
  <c r="AD60" i="42"/>
  <c r="AD61" i="42"/>
  <c r="AD62" i="42"/>
  <c r="AD63" i="42"/>
  <c r="AD64" i="42"/>
  <c r="AD65" i="42"/>
  <c r="AD66" i="42"/>
  <c r="AD67" i="42"/>
  <c r="AD68" i="42"/>
  <c r="AD69" i="42"/>
  <c r="AD70" i="42"/>
  <c r="AD71" i="42"/>
  <c r="AD72" i="42"/>
  <c r="AD73" i="42"/>
  <c r="AD74" i="42"/>
  <c r="AD75" i="42"/>
  <c r="AD76" i="42"/>
  <c r="AD77" i="42"/>
  <c r="AD78" i="42"/>
  <c r="AD79" i="42"/>
  <c r="AD80" i="42"/>
  <c r="AD81" i="42"/>
  <c r="AD16" i="42"/>
  <c r="AD17" i="42"/>
  <c r="AD19" i="42"/>
  <c r="AD20" i="42"/>
  <c r="AD21" i="42"/>
  <c r="AD22" i="42"/>
  <c r="AD23" i="42"/>
  <c r="AD24" i="42"/>
  <c r="AD25" i="42"/>
  <c r="AD26" i="42"/>
  <c r="AD27" i="42"/>
  <c r="AD28" i="42"/>
  <c r="AD29" i="42"/>
  <c r="AD30" i="42"/>
  <c r="AD31" i="42"/>
  <c r="AD32" i="42"/>
  <c r="AD33" i="42"/>
  <c r="AD34" i="42"/>
  <c r="AD35" i="42"/>
  <c r="AD36" i="42"/>
  <c r="AD37" i="42"/>
  <c r="AD38" i="42"/>
  <c r="AD39" i="42"/>
  <c r="B84" i="42"/>
  <c r="C84" i="42"/>
  <c r="D84" i="42"/>
  <c r="E84" i="42"/>
  <c r="F84" i="42"/>
  <c r="G84" i="42"/>
  <c r="H84" i="42"/>
  <c r="I84" i="42"/>
  <c r="J84" i="42"/>
  <c r="K84" i="42"/>
  <c r="L84" i="42"/>
  <c r="M84" i="42"/>
  <c r="B85" i="42"/>
  <c r="C85" i="42"/>
  <c r="D85" i="42"/>
  <c r="E85" i="42"/>
  <c r="F85" i="42"/>
  <c r="G85" i="42"/>
  <c r="H85" i="42"/>
  <c r="I85" i="42"/>
  <c r="J85" i="42"/>
  <c r="K85" i="42"/>
  <c r="L85" i="42"/>
  <c r="M85" i="42"/>
  <c r="B86" i="42"/>
  <c r="C86" i="42"/>
  <c r="D86" i="42"/>
  <c r="E86" i="42"/>
  <c r="F86" i="42"/>
  <c r="G86" i="42"/>
  <c r="H86" i="42"/>
  <c r="I86" i="42"/>
  <c r="J86" i="42"/>
  <c r="K86" i="42"/>
  <c r="L86" i="42"/>
  <c r="M86" i="42"/>
  <c r="B87" i="42"/>
  <c r="C87" i="42"/>
  <c r="D87" i="42"/>
  <c r="E87" i="42"/>
  <c r="F87" i="42"/>
  <c r="G87" i="42"/>
  <c r="H87" i="42"/>
  <c r="I87" i="42"/>
  <c r="J87" i="42"/>
  <c r="K87" i="42"/>
  <c r="L87" i="42"/>
  <c r="M87" i="42"/>
  <c r="B88" i="42"/>
  <c r="C88" i="42"/>
  <c r="D88" i="42"/>
  <c r="E88" i="42"/>
  <c r="F88" i="42"/>
  <c r="G88" i="42"/>
  <c r="H88" i="42"/>
  <c r="I88" i="42"/>
  <c r="J88" i="42"/>
  <c r="K88" i="42"/>
  <c r="L88" i="42"/>
  <c r="M88" i="42"/>
  <c r="B89" i="42"/>
  <c r="C89" i="42"/>
  <c r="D89" i="42"/>
  <c r="E89" i="42"/>
  <c r="F89" i="42"/>
  <c r="G89" i="42"/>
  <c r="H89" i="42"/>
  <c r="I89" i="42"/>
  <c r="J89" i="42"/>
  <c r="K89" i="42"/>
  <c r="L89" i="42"/>
  <c r="M89" i="42"/>
  <c r="B90" i="42"/>
  <c r="C90" i="42"/>
  <c r="D90" i="42"/>
  <c r="E90" i="42"/>
  <c r="F90" i="42"/>
  <c r="G90" i="42"/>
  <c r="H90" i="42"/>
  <c r="I90" i="42"/>
  <c r="J90" i="42"/>
  <c r="K90" i="42"/>
  <c r="L90" i="42"/>
  <c r="M90" i="42"/>
  <c r="B91" i="42"/>
  <c r="C91" i="42"/>
  <c r="D91" i="42"/>
  <c r="E91" i="42"/>
  <c r="F91" i="42"/>
  <c r="G91" i="42"/>
  <c r="H91" i="42"/>
  <c r="I91" i="42"/>
  <c r="J91" i="42"/>
  <c r="K91" i="42"/>
  <c r="L91" i="42"/>
  <c r="M91" i="42"/>
  <c r="B92" i="42"/>
  <c r="C92" i="42"/>
  <c r="D92" i="42"/>
  <c r="E92" i="42"/>
  <c r="F92" i="42"/>
  <c r="G92" i="42"/>
  <c r="H92" i="42"/>
  <c r="I92" i="42"/>
  <c r="J92" i="42"/>
  <c r="K92" i="42"/>
  <c r="L92" i="42"/>
  <c r="M92" i="42"/>
  <c r="B93" i="42"/>
  <c r="C93" i="42"/>
  <c r="D93" i="42"/>
  <c r="E93" i="42"/>
  <c r="F93" i="42"/>
  <c r="G93" i="42"/>
  <c r="H93" i="42"/>
  <c r="I93" i="42"/>
  <c r="J93" i="42"/>
  <c r="K93" i="42"/>
  <c r="L93" i="42"/>
  <c r="M93" i="42"/>
  <c r="B94" i="42"/>
  <c r="C94" i="42"/>
  <c r="D94" i="42"/>
  <c r="E94" i="42"/>
  <c r="F94" i="42"/>
  <c r="G94" i="42"/>
  <c r="H94" i="42"/>
  <c r="I94" i="42"/>
  <c r="J94" i="42"/>
  <c r="K94" i="42"/>
  <c r="L94" i="42"/>
  <c r="M94" i="42"/>
  <c r="B95" i="42"/>
  <c r="C95" i="42"/>
  <c r="D95" i="42"/>
  <c r="E95" i="42"/>
  <c r="F95" i="42"/>
  <c r="G95" i="42"/>
  <c r="H95" i="42"/>
  <c r="I95" i="42"/>
  <c r="J95" i="42"/>
  <c r="K95" i="42"/>
  <c r="L95" i="42"/>
  <c r="M95" i="42"/>
  <c r="B96" i="42"/>
  <c r="C96" i="42"/>
  <c r="D96" i="42"/>
  <c r="E96" i="42"/>
  <c r="F96" i="42"/>
  <c r="G96" i="42"/>
  <c r="H96" i="42"/>
  <c r="I96" i="42"/>
  <c r="J96" i="42"/>
  <c r="K96" i="42"/>
  <c r="L96" i="42"/>
  <c r="M96" i="42"/>
  <c r="B97" i="42"/>
  <c r="C97" i="42"/>
  <c r="D97" i="42"/>
  <c r="E97" i="42"/>
  <c r="F97" i="42"/>
  <c r="G97" i="42"/>
  <c r="H97" i="42"/>
  <c r="I97" i="42"/>
  <c r="J97" i="42"/>
  <c r="K97" i="42"/>
  <c r="L97" i="42"/>
  <c r="M97" i="42"/>
  <c r="B98" i="42"/>
  <c r="C98" i="42"/>
  <c r="D98" i="42"/>
  <c r="E98" i="42"/>
  <c r="F98" i="42"/>
  <c r="G98" i="42"/>
  <c r="H98" i="42"/>
  <c r="I98" i="42"/>
  <c r="J98" i="42"/>
  <c r="K98" i="42"/>
  <c r="L98" i="42"/>
  <c r="M98" i="42"/>
  <c r="B99" i="42"/>
  <c r="C99" i="42"/>
  <c r="D99" i="42"/>
  <c r="E99" i="42"/>
  <c r="F99" i="42"/>
  <c r="G99" i="42"/>
  <c r="H99" i="42"/>
  <c r="I99" i="42"/>
  <c r="J99" i="42"/>
  <c r="K99" i="42"/>
  <c r="L99" i="42"/>
  <c r="M99" i="42"/>
  <c r="B100" i="42"/>
  <c r="C100" i="42"/>
  <c r="D100" i="42"/>
  <c r="E100" i="42"/>
  <c r="F100" i="42"/>
  <c r="G100" i="42"/>
  <c r="H100" i="42"/>
  <c r="I100" i="42"/>
  <c r="J100" i="42"/>
  <c r="K100" i="42"/>
  <c r="L100" i="42"/>
  <c r="M100" i="42"/>
  <c r="B101" i="42"/>
  <c r="C101" i="42"/>
  <c r="D101" i="42"/>
  <c r="E101" i="42"/>
  <c r="F101" i="42"/>
  <c r="G101" i="42"/>
  <c r="H101" i="42"/>
  <c r="I101" i="42"/>
  <c r="J101" i="42"/>
  <c r="K101" i="42"/>
  <c r="L101" i="42"/>
  <c r="M101" i="42"/>
  <c r="C83" i="42"/>
  <c r="D83" i="42"/>
  <c r="E83" i="42"/>
  <c r="F83" i="42"/>
  <c r="G83" i="42"/>
  <c r="H83" i="42"/>
  <c r="I83" i="42"/>
  <c r="J83" i="42"/>
  <c r="K83" i="42"/>
  <c r="L83" i="42"/>
  <c r="M83" i="42"/>
  <c r="B83" i="42"/>
  <c r="B17" i="42"/>
  <c r="C17" i="42"/>
  <c r="D17" i="42"/>
  <c r="E17" i="42"/>
  <c r="F17" i="42"/>
  <c r="G17" i="42"/>
  <c r="H17" i="42"/>
  <c r="I17" i="42"/>
  <c r="J17" i="42"/>
  <c r="K17" i="42"/>
  <c r="L17" i="42"/>
  <c r="M17" i="42"/>
  <c r="B18" i="42"/>
  <c r="C18" i="42"/>
  <c r="D18" i="42"/>
  <c r="E18" i="42"/>
  <c r="F18" i="42"/>
  <c r="G18" i="42"/>
  <c r="H18" i="42"/>
  <c r="I18" i="42"/>
  <c r="J18" i="42"/>
  <c r="K18" i="42"/>
  <c r="L18" i="42"/>
  <c r="M18" i="42"/>
  <c r="B19" i="42"/>
  <c r="C19" i="42"/>
  <c r="D19" i="42"/>
  <c r="E19" i="42"/>
  <c r="F19" i="42"/>
  <c r="G19" i="42"/>
  <c r="H19" i="42"/>
  <c r="I19" i="42"/>
  <c r="J19" i="42"/>
  <c r="K19" i="42"/>
  <c r="L19" i="42"/>
  <c r="M19" i="42"/>
  <c r="B20" i="42"/>
  <c r="C20" i="42"/>
  <c r="D20" i="42"/>
  <c r="E20" i="42"/>
  <c r="F20" i="42"/>
  <c r="G20" i="42"/>
  <c r="H20" i="42"/>
  <c r="I20" i="42"/>
  <c r="J20" i="42"/>
  <c r="K20" i="42"/>
  <c r="L20" i="42"/>
  <c r="M20" i="42"/>
  <c r="B21" i="42"/>
  <c r="C21" i="42"/>
  <c r="D21" i="42"/>
  <c r="E21" i="42"/>
  <c r="F21" i="42"/>
  <c r="G21" i="42"/>
  <c r="H21" i="42"/>
  <c r="I21" i="42"/>
  <c r="J21" i="42"/>
  <c r="K21" i="42"/>
  <c r="L21" i="42"/>
  <c r="M21" i="42"/>
  <c r="B22" i="42"/>
  <c r="C22" i="42"/>
  <c r="D22" i="42"/>
  <c r="E22" i="42"/>
  <c r="F22" i="42"/>
  <c r="G22" i="42"/>
  <c r="H22" i="42"/>
  <c r="I22" i="42"/>
  <c r="J22" i="42"/>
  <c r="K22" i="42"/>
  <c r="L22" i="42"/>
  <c r="M22" i="42"/>
  <c r="B23" i="42"/>
  <c r="C23" i="42"/>
  <c r="D23" i="42"/>
  <c r="E23" i="42"/>
  <c r="F23" i="42"/>
  <c r="G23" i="42"/>
  <c r="H23" i="42"/>
  <c r="I23" i="42"/>
  <c r="J23" i="42"/>
  <c r="K23" i="42"/>
  <c r="L23" i="42"/>
  <c r="M23" i="42"/>
  <c r="B24" i="42"/>
  <c r="C24" i="42"/>
  <c r="D24" i="42"/>
  <c r="E24" i="42"/>
  <c r="F24" i="42"/>
  <c r="G24" i="42"/>
  <c r="H24" i="42"/>
  <c r="I24" i="42"/>
  <c r="J24" i="42"/>
  <c r="K24" i="42"/>
  <c r="L24" i="42"/>
  <c r="M24" i="42"/>
  <c r="B25" i="42"/>
  <c r="C25" i="42"/>
  <c r="D25" i="42"/>
  <c r="E25" i="42"/>
  <c r="F25" i="42"/>
  <c r="G25" i="42"/>
  <c r="H25" i="42"/>
  <c r="I25" i="42"/>
  <c r="J25" i="42"/>
  <c r="K25" i="42"/>
  <c r="L25" i="42"/>
  <c r="M25" i="42"/>
  <c r="B26" i="42"/>
  <c r="C26" i="42"/>
  <c r="D26" i="42"/>
  <c r="E26" i="42"/>
  <c r="F26" i="42"/>
  <c r="G26" i="42"/>
  <c r="H26" i="42"/>
  <c r="I26" i="42"/>
  <c r="J26" i="42"/>
  <c r="K26" i="42"/>
  <c r="L26" i="42"/>
  <c r="M26" i="42"/>
  <c r="B27" i="42"/>
  <c r="C27" i="42"/>
  <c r="D27" i="42"/>
  <c r="E27" i="42"/>
  <c r="F27" i="42"/>
  <c r="G27" i="42"/>
  <c r="H27" i="42"/>
  <c r="I27" i="42"/>
  <c r="J27" i="42"/>
  <c r="K27" i="42"/>
  <c r="L27" i="42"/>
  <c r="M27" i="42"/>
  <c r="B28" i="42"/>
  <c r="C28" i="42"/>
  <c r="D28" i="42"/>
  <c r="E28" i="42"/>
  <c r="F28" i="42"/>
  <c r="G28" i="42"/>
  <c r="H28" i="42"/>
  <c r="I28" i="42"/>
  <c r="J28" i="42"/>
  <c r="K28" i="42"/>
  <c r="L28" i="42"/>
  <c r="M28" i="42"/>
  <c r="B29" i="42"/>
  <c r="C29" i="42"/>
  <c r="D29" i="42"/>
  <c r="E29" i="42"/>
  <c r="F29" i="42"/>
  <c r="G29" i="42"/>
  <c r="H29" i="42"/>
  <c r="I29" i="42"/>
  <c r="J29" i="42"/>
  <c r="K29" i="42"/>
  <c r="L29" i="42"/>
  <c r="M29" i="42"/>
  <c r="B30" i="42"/>
  <c r="C30" i="42"/>
  <c r="D30" i="42"/>
  <c r="E30" i="42"/>
  <c r="F30" i="42"/>
  <c r="G30" i="42"/>
  <c r="H30" i="42"/>
  <c r="I30" i="42"/>
  <c r="J30" i="42"/>
  <c r="K30" i="42"/>
  <c r="L30" i="42"/>
  <c r="M30" i="42"/>
  <c r="B31" i="42"/>
  <c r="C31" i="42"/>
  <c r="D31" i="42"/>
  <c r="E31" i="42"/>
  <c r="F31" i="42"/>
  <c r="G31" i="42"/>
  <c r="H31" i="42"/>
  <c r="I31" i="42"/>
  <c r="J31" i="42"/>
  <c r="K31" i="42"/>
  <c r="L31" i="42"/>
  <c r="M31" i="42"/>
  <c r="B32" i="42"/>
  <c r="C32" i="42"/>
  <c r="D32" i="42"/>
  <c r="E32" i="42"/>
  <c r="F32" i="42"/>
  <c r="G32" i="42"/>
  <c r="H32" i="42"/>
  <c r="I32" i="42"/>
  <c r="J32" i="42"/>
  <c r="K32" i="42"/>
  <c r="L32" i="42"/>
  <c r="M32" i="42"/>
  <c r="B33" i="42"/>
  <c r="C33" i="42"/>
  <c r="D33" i="42"/>
  <c r="E33" i="42"/>
  <c r="F33" i="42"/>
  <c r="G33" i="42"/>
  <c r="H33" i="42"/>
  <c r="I33" i="42"/>
  <c r="J33" i="42"/>
  <c r="K33" i="42"/>
  <c r="L33" i="42"/>
  <c r="M33" i="42"/>
  <c r="B34" i="42"/>
  <c r="C34" i="42"/>
  <c r="D34" i="42"/>
  <c r="E34" i="42"/>
  <c r="F34" i="42"/>
  <c r="G34" i="42"/>
  <c r="H34" i="42"/>
  <c r="I34" i="42"/>
  <c r="J34" i="42"/>
  <c r="K34" i="42"/>
  <c r="L34" i="42"/>
  <c r="M34" i="42"/>
  <c r="B35" i="42"/>
  <c r="C35" i="42"/>
  <c r="D35" i="42"/>
  <c r="E35" i="42"/>
  <c r="F35" i="42"/>
  <c r="G35" i="42"/>
  <c r="H35" i="42"/>
  <c r="I35" i="42"/>
  <c r="J35" i="42"/>
  <c r="K35" i="42"/>
  <c r="L35" i="42"/>
  <c r="M35" i="42"/>
  <c r="B36" i="42"/>
  <c r="C36" i="42"/>
  <c r="D36" i="42"/>
  <c r="E36" i="42"/>
  <c r="F36" i="42"/>
  <c r="G36" i="42"/>
  <c r="H36" i="42"/>
  <c r="I36" i="42"/>
  <c r="J36" i="42"/>
  <c r="K36" i="42"/>
  <c r="L36" i="42"/>
  <c r="M36" i="42"/>
  <c r="B37" i="42"/>
  <c r="C37" i="42"/>
  <c r="D37" i="42"/>
  <c r="E37" i="42"/>
  <c r="F37" i="42"/>
  <c r="G37" i="42"/>
  <c r="H37" i="42"/>
  <c r="I37" i="42"/>
  <c r="J37" i="42"/>
  <c r="K37" i="42"/>
  <c r="L37" i="42"/>
  <c r="M37" i="42"/>
  <c r="B38" i="42"/>
  <c r="C38" i="42"/>
  <c r="D38" i="42"/>
  <c r="E38" i="42"/>
  <c r="F38" i="42"/>
  <c r="G38" i="42"/>
  <c r="H38" i="42"/>
  <c r="I38" i="42"/>
  <c r="J38" i="42"/>
  <c r="K38" i="42"/>
  <c r="L38" i="42"/>
  <c r="M38" i="42"/>
  <c r="B39" i="42"/>
  <c r="C39" i="42"/>
  <c r="D39" i="42"/>
  <c r="E39" i="42"/>
  <c r="F39" i="42"/>
  <c r="G39" i="42"/>
  <c r="H39" i="42"/>
  <c r="I39" i="42"/>
  <c r="J39" i="42"/>
  <c r="K39" i="42"/>
  <c r="L39" i="42"/>
  <c r="M39" i="42"/>
  <c r="B40" i="42"/>
  <c r="C40" i="42"/>
  <c r="D40" i="42"/>
  <c r="E40" i="42"/>
  <c r="F40" i="42"/>
  <c r="G40" i="42"/>
  <c r="H40" i="42"/>
  <c r="I40" i="42"/>
  <c r="J40" i="42"/>
  <c r="K40" i="42"/>
  <c r="L40" i="42"/>
  <c r="M40" i="42"/>
  <c r="B41" i="42"/>
  <c r="C41" i="42"/>
  <c r="D41" i="42"/>
  <c r="E41" i="42"/>
  <c r="F41" i="42"/>
  <c r="G41" i="42"/>
  <c r="H41" i="42"/>
  <c r="I41" i="42"/>
  <c r="J41" i="42"/>
  <c r="K41" i="42"/>
  <c r="L41" i="42"/>
  <c r="M41" i="42"/>
  <c r="B42" i="42"/>
  <c r="C42" i="42"/>
  <c r="D42" i="42"/>
  <c r="E42" i="42"/>
  <c r="F42" i="42"/>
  <c r="G42" i="42"/>
  <c r="H42" i="42"/>
  <c r="I42" i="42"/>
  <c r="J42" i="42"/>
  <c r="K42" i="42"/>
  <c r="L42" i="42"/>
  <c r="M42" i="42"/>
  <c r="B43" i="42"/>
  <c r="C43" i="42"/>
  <c r="D43" i="42"/>
  <c r="E43" i="42"/>
  <c r="F43" i="42"/>
  <c r="G43" i="42"/>
  <c r="H43" i="42"/>
  <c r="I43" i="42"/>
  <c r="J43" i="42"/>
  <c r="K43" i="42"/>
  <c r="L43" i="42"/>
  <c r="M43" i="42"/>
  <c r="B44" i="42"/>
  <c r="C44" i="42"/>
  <c r="D44" i="42"/>
  <c r="E44" i="42"/>
  <c r="F44" i="42"/>
  <c r="G44" i="42"/>
  <c r="H44" i="42"/>
  <c r="I44" i="42"/>
  <c r="J44" i="42"/>
  <c r="K44" i="42"/>
  <c r="L44" i="42"/>
  <c r="M44" i="42"/>
  <c r="B45" i="42"/>
  <c r="C45" i="42"/>
  <c r="D45" i="42"/>
  <c r="E45" i="42"/>
  <c r="F45" i="42"/>
  <c r="G45" i="42"/>
  <c r="H45" i="42"/>
  <c r="I45" i="42"/>
  <c r="J45" i="42"/>
  <c r="K45" i="42"/>
  <c r="L45" i="42"/>
  <c r="M45" i="42"/>
  <c r="B46" i="42"/>
  <c r="C46" i="42"/>
  <c r="D46" i="42"/>
  <c r="E46" i="42"/>
  <c r="F46" i="42"/>
  <c r="G46" i="42"/>
  <c r="H46" i="42"/>
  <c r="I46" i="42"/>
  <c r="J46" i="42"/>
  <c r="K46" i="42"/>
  <c r="L46" i="42"/>
  <c r="M46" i="42"/>
  <c r="B47" i="42"/>
  <c r="C47" i="42"/>
  <c r="D47" i="42"/>
  <c r="E47" i="42"/>
  <c r="F47" i="42"/>
  <c r="G47" i="42"/>
  <c r="H47" i="42"/>
  <c r="I47" i="42"/>
  <c r="J47" i="42"/>
  <c r="K47" i="42"/>
  <c r="L47" i="42"/>
  <c r="M47" i="42"/>
  <c r="B48" i="42"/>
  <c r="C48" i="42"/>
  <c r="D48" i="42"/>
  <c r="E48" i="42"/>
  <c r="F48" i="42"/>
  <c r="G48" i="42"/>
  <c r="H48" i="42"/>
  <c r="I48" i="42"/>
  <c r="J48" i="42"/>
  <c r="K48" i="42"/>
  <c r="L48" i="42"/>
  <c r="M48" i="42"/>
  <c r="B49" i="42"/>
  <c r="C49" i="42"/>
  <c r="D49" i="42"/>
  <c r="E49" i="42"/>
  <c r="F49" i="42"/>
  <c r="G49" i="42"/>
  <c r="H49" i="42"/>
  <c r="I49" i="42"/>
  <c r="J49" i="42"/>
  <c r="K49" i="42"/>
  <c r="L49" i="42"/>
  <c r="M49" i="42"/>
  <c r="B50" i="42"/>
  <c r="C50" i="42"/>
  <c r="D50" i="42"/>
  <c r="E50" i="42"/>
  <c r="F50" i="42"/>
  <c r="G50" i="42"/>
  <c r="H50" i="42"/>
  <c r="I50" i="42"/>
  <c r="J50" i="42"/>
  <c r="K50" i="42"/>
  <c r="L50" i="42"/>
  <c r="M50" i="42"/>
  <c r="B51" i="42"/>
  <c r="C51" i="42"/>
  <c r="D51" i="42"/>
  <c r="E51" i="42"/>
  <c r="F51" i="42"/>
  <c r="G51" i="42"/>
  <c r="H51" i="42"/>
  <c r="I51" i="42"/>
  <c r="J51" i="42"/>
  <c r="K51" i="42"/>
  <c r="L51" i="42"/>
  <c r="M51" i="42"/>
  <c r="B52" i="42"/>
  <c r="C52" i="42"/>
  <c r="D52" i="42"/>
  <c r="E52" i="42"/>
  <c r="F52" i="42"/>
  <c r="G52" i="42"/>
  <c r="H52" i="42"/>
  <c r="I52" i="42"/>
  <c r="J52" i="42"/>
  <c r="K52" i="42"/>
  <c r="L52" i="42"/>
  <c r="M52" i="42"/>
  <c r="B53" i="42"/>
  <c r="C53" i="42"/>
  <c r="D53" i="42"/>
  <c r="E53" i="42"/>
  <c r="F53" i="42"/>
  <c r="G53" i="42"/>
  <c r="H53" i="42"/>
  <c r="I53" i="42"/>
  <c r="J53" i="42"/>
  <c r="K53" i="42"/>
  <c r="L53" i="42"/>
  <c r="M53" i="42"/>
  <c r="B54" i="42"/>
  <c r="C54" i="42"/>
  <c r="D54" i="42"/>
  <c r="E54" i="42"/>
  <c r="F54" i="42"/>
  <c r="G54" i="42"/>
  <c r="H54" i="42"/>
  <c r="I54" i="42"/>
  <c r="J54" i="42"/>
  <c r="K54" i="42"/>
  <c r="L54" i="42"/>
  <c r="M54" i="42"/>
  <c r="B55" i="42"/>
  <c r="C55" i="42"/>
  <c r="D55" i="42"/>
  <c r="E55" i="42"/>
  <c r="F55" i="42"/>
  <c r="G55" i="42"/>
  <c r="H55" i="42"/>
  <c r="I55" i="42"/>
  <c r="J55" i="42"/>
  <c r="K55" i="42"/>
  <c r="L55" i="42"/>
  <c r="M55" i="42"/>
  <c r="B56" i="42"/>
  <c r="C56" i="42"/>
  <c r="D56" i="42"/>
  <c r="E56" i="42"/>
  <c r="F56" i="42"/>
  <c r="G56" i="42"/>
  <c r="H56" i="42"/>
  <c r="I56" i="42"/>
  <c r="J56" i="42"/>
  <c r="K56" i="42"/>
  <c r="L56" i="42"/>
  <c r="M56" i="42"/>
  <c r="B57" i="42"/>
  <c r="C57" i="42"/>
  <c r="D57" i="42"/>
  <c r="E57" i="42"/>
  <c r="F57" i="42"/>
  <c r="G57" i="42"/>
  <c r="H57" i="42"/>
  <c r="I57" i="42"/>
  <c r="J57" i="42"/>
  <c r="K57" i="42"/>
  <c r="L57" i="42"/>
  <c r="M57" i="42"/>
  <c r="B58" i="42"/>
  <c r="C58" i="42"/>
  <c r="D58" i="42"/>
  <c r="E58" i="42"/>
  <c r="F58" i="42"/>
  <c r="G58" i="42"/>
  <c r="H58" i="42"/>
  <c r="I58" i="42"/>
  <c r="J58" i="42"/>
  <c r="K58" i="42"/>
  <c r="L58" i="42"/>
  <c r="M58" i="42"/>
  <c r="B59" i="42"/>
  <c r="C59" i="42"/>
  <c r="D59" i="42"/>
  <c r="E59" i="42"/>
  <c r="F59" i="42"/>
  <c r="G59" i="42"/>
  <c r="H59" i="42"/>
  <c r="I59" i="42"/>
  <c r="J59" i="42"/>
  <c r="K59" i="42"/>
  <c r="L59" i="42"/>
  <c r="M59" i="42"/>
  <c r="B60" i="42"/>
  <c r="C60" i="42"/>
  <c r="D60" i="42"/>
  <c r="E60" i="42"/>
  <c r="F60" i="42"/>
  <c r="G60" i="42"/>
  <c r="H60" i="42"/>
  <c r="I60" i="42"/>
  <c r="J60" i="42"/>
  <c r="K60" i="42"/>
  <c r="L60" i="42"/>
  <c r="M60" i="42"/>
  <c r="B61" i="42"/>
  <c r="C61" i="42"/>
  <c r="D61" i="42"/>
  <c r="E61" i="42"/>
  <c r="F61" i="42"/>
  <c r="G61" i="42"/>
  <c r="H61" i="42"/>
  <c r="I61" i="42"/>
  <c r="J61" i="42"/>
  <c r="K61" i="42"/>
  <c r="L61" i="42"/>
  <c r="M61" i="42"/>
  <c r="B62" i="42"/>
  <c r="C62" i="42"/>
  <c r="D62" i="42"/>
  <c r="E62" i="42"/>
  <c r="F62" i="42"/>
  <c r="G62" i="42"/>
  <c r="H62" i="42"/>
  <c r="I62" i="42"/>
  <c r="J62" i="42"/>
  <c r="K62" i="42"/>
  <c r="L62" i="42"/>
  <c r="M62" i="42"/>
  <c r="B63" i="42"/>
  <c r="C63" i="42"/>
  <c r="D63" i="42"/>
  <c r="E63" i="42"/>
  <c r="F63" i="42"/>
  <c r="G63" i="42"/>
  <c r="H63" i="42"/>
  <c r="I63" i="42"/>
  <c r="J63" i="42"/>
  <c r="K63" i="42"/>
  <c r="L63" i="42"/>
  <c r="M63" i="42"/>
  <c r="B64" i="42"/>
  <c r="C64" i="42"/>
  <c r="D64" i="42"/>
  <c r="E64" i="42"/>
  <c r="F64" i="42"/>
  <c r="G64" i="42"/>
  <c r="H64" i="42"/>
  <c r="I64" i="42"/>
  <c r="J64" i="42"/>
  <c r="K64" i="42"/>
  <c r="L64" i="42"/>
  <c r="M64" i="42"/>
  <c r="B65" i="42"/>
  <c r="C65" i="42"/>
  <c r="D65" i="42"/>
  <c r="E65" i="42"/>
  <c r="F65" i="42"/>
  <c r="G65" i="42"/>
  <c r="H65" i="42"/>
  <c r="I65" i="42"/>
  <c r="J65" i="42"/>
  <c r="K65" i="42"/>
  <c r="L65" i="42"/>
  <c r="M65" i="42"/>
  <c r="B66" i="42"/>
  <c r="C66" i="42"/>
  <c r="D66" i="42"/>
  <c r="E66" i="42"/>
  <c r="F66" i="42"/>
  <c r="G66" i="42"/>
  <c r="H66" i="42"/>
  <c r="I66" i="42"/>
  <c r="J66" i="42"/>
  <c r="K66" i="42"/>
  <c r="L66" i="42"/>
  <c r="M66" i="42"/>
  <c r="B67" i="42"/>
  <c r="C67" i="42"/>
  <c r="D67" i="42"/>
  <c r="E67" i="42"/>
  <c r="F67" i="42"/>
  <c r="G67" i="42"/>
  <c r="H67" i="42"/>
  <c r="I67" i="42"/>
  <c r="J67" i="42"/>
  <c r="K67" i="42"/>
  <c r="L67" i="42"/>
  <c r="M67" i="42"/>
  <c r="B68" i="42"/>
  <c r="C68" i="42"/>
  <c r="D68" i="42"/>
  <c r="E68" i="42"/>
  <c r="F68" i="42"/>
  <c r="G68" i="42"/>
  <c r="H68" i="42"/>
  <c r="I68" i="42"/>
  <c r="J68" i="42"/>
  <c r="K68" i="42"/>
  <c r="L68" i="42"/>
  <c r="M68" i="42"/>
  <c r="B69" i="42"/>
  <c r="C69" i="42"/>
  <c r="D69" i="42"/>
  <c r="E69" i="42"/>
  <c r="F69" i="42"/>
  <c r="G69" i="42"/>
  <c r="H69" i="42"/>
  <c r="I69" i="42"/>
  <c r="J69" i="42"/>
  <c r="K69" i="42"/>
  <c r="L69" i="42"/>
  <c r="M69" i="42"/>
  <c r="B70" i="42"/>
  <c r="C70" i="42"/>
  <c r="D70" i="42"/>
  <c r="E70" i="42"/>
  <c r="F70" i="42"/>
  <c r="G70" i="42"/>
  <c r="H70" i="42"/>
  <c r="I70" i="42"/>
  <c r="J70" i="42"/>
  <c r="K70" i="42"/>
  <c r="L70" i="42"/>
  <c r="M70" i="42"/>
  <c r="B71" i="42"/>
  <c r="C71" i="42"/>
  <c r="D71" i="42"/>
  <c r="E71" i="42"/>
  <c r="F71" i="42"/>
  <c r="G71" i="42"/>
  <c r="H71" i="42"/>
  <c r="I71" i="42"/>
  <c r="J71" i="42"/>
  <c r="K71" i="42"/>
  <c r="L71" i="42"/>
  <c r="M71" i="42"/>
  <c r="B72" i="42"/>
  <c r="C72" i="42"/>
  <c r="D72" i="42"/>
  <c r="E72" i="42"/>
  <c r="F72" i="42"/>
  <c r="G72" i="42"/>
  <c r="H72" i="42"/>
  <c r="I72" i="42"/>
  <c r="J72" i="42"/>
  <c r="K72" i="42"/>
  <c r="L72" i="42"/>
  <c r="M72" i="42"/>
  <c r="B73" i="42"/>
  <c r="C73" i="42"/>
  <c r="D73" i="42"/>
  <c r="E73" i="42"/>
  <c r="F73" i="42"/>
  <c r="G73" i="42"/>
  <c r="H73" i="42"/>
  <c r="I73" i="42"/>
  <c r="J73" i="42"/>
  <c r="K73" i="42"/>
  <c r="L73" i="42"/>
  <c r="M73" i="42"/>
  <c r="B74" i="42"/>
  <c r="C74" i="42"/>
  <c r="D74" i="42"/>
  <c r="E74" i="42"/>
  <c r="F74" i="42"/>
  <c r="G74" i="42"/>
  <c r="H74" i="42"/>
  <c r="I74" i="42"/>
  <c r="J74" i="42"/>
  <c r="K74" i="42"/>
  <c r="L74" i="42"/>
  <c r="M74" i="42"/>
  <c r="B75" i="42"/>
  <c r="C75" i="42"/>
  <c r="D75" i="42"/>
  <c r="E75" i="42"/>
  <c r="F75" i="42"/>
  <c r="G75" i="42"/>
  <c r="H75" i="42"/>
  <c r="I75" i="42"/>
  <c r="J75" i="42"/>
  <c r="K75" i="42"/>
  <c r="L75" i="42"/>
  <c r="M75" i="42"/>
  <c r="B76" i="42"/>
  <c r="C76" i="42"/>
  <c r="D76" i="42"/>
  <c r="E76" i="42"/>
  <c r="F76" i="42"/>
  <c r="G76" i="42"/>
  <c r="H76" i="42"/>
  <c r="I76" i="42"/>
  <c r="J76" i="42"/>
  <c r="K76" i="42"/>
  <c r="L76" i="42"/>
  <c r="M76" i="42"/>
  <c r="B77" i="42"/>
  <c r="C77" i="42"/>
  <c r="D77" i="42"/>
  <c r="E77" i="42"/>
  <c r="F77" i="42"/>
  <c r="G77" i="42"/>
  <c r="H77" i="42"/>
  <c r="I77" i="42"/>
  <c r="J77" i="42"/>
  <c r="K77" i="42"/>
  <c r="L77" i="42"/>
  <c r="M77" i="42"/>
  <c r="B78" i="42"/>
  <c r="C78" i="42"/>
  <c r="D78" i="42"/>
  <c r="E78" i="42"/>
  <c r="F78" i="42"/>
  <c r="G78" i="42"/>
  <c r="H78" i="42"/>
  <c r="I78" i="42"/>
  <c r="J78" i="42"/>
  <c r="K78" i="42"/>
  <c r="L78" i="42"/>
  <c r="M78" i="42"/>
  <c r="B79" i="42"/>
  <c r="C79" i="42"/>
  <c r="D79" i="42"/>
  <c r="E79" i="42"/>
  <c r="F79" i="42"/>
  <c r="G79" i="42"/>
  <c r="H79" i="42"/>
  <c r="I79" i="42"/>
  <c r="J79" i="42"/>
  <c r="K79" i="42"/>
  <c r="L79" i="42"/>
  <c r="M79" i="42"/>
  <c r="B80" i="42"/>
  <c r="C80" i="42"/>
  <c r="D80" i="42"/>
  <c r="E80" i="42"/>
  <c r="F80" i="42"/>
  <c r="G80" i="42"/>
  <c r="H80" i="42"/>
  <c r="I80" i="42"/>
  <c r="J80" i="42"/>
  <c r="K80" i="42"/>
  <c r="L80" i="42"/>
  <c r="M80" i="42"/>
  <c r="B81" i="42"/>
  <c r="C81" i="42"/>
  <c r="D81" i="42"/>
  <c r="E81" i="42"/>
  <c r="F81" i="42"/>
  <c r="G81" i="42"/>
  <c r="H81" i="42"/>
  <c r="I81" i="42"/>
  <c r="J81" i="42"/>
  <c r="K81" i="42"/>
  <c r="L81" i="42"/>
  <c r="M81" i="42"/>
  <c r="C16" i="42"/>
  <c r="D16" i="42"/>
  <c r="E16" i="42"/>
  <c r="F16" i="42"/>
  <c r="G16" i="42"/>
  <c r="H16" i="42"/>
  <c r="I16" i="42"/>
  <c r="J16" i="42"/>
  <c r="K16" i="42"/>
  <c r="L16" i="42"/>
  <c r="M16" i="42"/>
  <c r="B16" i="42"/>
  <c r="B7" i="42"/>
  <c r="C7" i="42"/>
  <c r="D7" i="42"/>
  <c r="E7" i="42"/>
  <c r="F7" i="42"/>
  <c r="G7" i="42"/>
  <c r="H7" i="42"/>
  <c r="I7" i="42"/>
  <c r="J7" i="42"/>
  <c r="K7" i="42"/>
  <c r="L7" i="42"/>
  <c r="M7" i="42"/>
  <c r="B8" i="42"/>
  <c r="C8" i="42"/>
  <c r="D8" i="42"/>
  <c r="E8" i="42"/>
  <c r="F8" i="42"/>
  <c r="G8" i="42"/>
  <c r="H8" i="42"/>
  <c r="I8" i="42"/>
  <c r="J8" i="42"/>
  <c r="K8" i="42"/>
  <c r="L8" i="42"/>
  <c r="M8" i="42"/>
  <c r="B9" i="42"/>
  <c r="C9" i="42"/>
  <c r="D9" i="42"/>
  <c r="E9" i="42"/>
  <c r="F9" i="42"/>
  <c r="G9" i="42"/>
  <c r="H9" i="42"/>
  <c r="I9" i="42"/>
  <c r="J9" i="42"/>
  <c r="K9" i="42"/>
  <c r="L9" i="42"/>
  <c r="M9" i="42"/>
  <c r="B10" i="42"/>
  <c r="C10" i="42"/>
  <c r="D10" i="42"/>
  <c r="E10" i="42"/>
  <c r="F10" i="42"/>
  <c r="G10" i="42"/>
  <c r="H10" i="42"/>
  <c r="I10" i="42"/>
  <c r="J10" i="42"/>
  <c r="K10" i="42"/>
  <c r="L10" i="42"/>
  <c r="M10" i="42"/>
  <c r="B11" i="42"/>
  <c r="C11" i="42"/>
  <c r="D11" i="42"/>
  <c r="E11" i="42"/>
  <c r="F11" i="42"/>
  <c r="G11" i="42"/>
  <c r="H11" i="42"/>
  <c r="I11" i="42"/>
  <c r="J11" i="42"/>
  <c r="K11" i="42"/>
  <c r="L11" i="42"/>
  <c r="M11" i="42"/>
  <c r="B12" i="42"/>
  <c r="C12" i="42"/>
  <c r="D12" i="42"/>
  <c r="E12" i="42"/>
  <c r="F12" i="42"/>
  <c r="G12" i="42"/>
  <c r="H12" i="42"/>
  <c r="I12" i="42"/>
  <c r="J12" i="42"/>
  <c r="K12" i="42"/>
  <c r="L12" i="42"/>
  <c r="M12" i="42"/>
  <c r="B13" i="42"/>
  <c r="C13" i="42"/>
  <c r="D13" i="42"/>
  <c r="E13" i="42"/>
  <c r="F13" i="42"/>
  <c r="G13" i="42"/>
  <c r="H13" i="42"/>
  <c r="I13" i="42"/>
  <c r="J13" i="42"/>
  <c r="K13" i="42"/>
  <c r="L13" i="42"/>
  <c r="M13" i="42"/>
  <c r="B14" i="42"/>
  <c r="C14" i="42"/>
  <c r="D14" i="42"/>
  <c r="E14" i="42"/>
  <c r="F14" i="42"/>
  <c r="G14" i="42"/>
  <c r="H14" i="42"/>
  <c r="I14" i="42"/>
  <c r="J14" i="42"/>
  <c r="K14" i="42"/>
  <c r="L14" i="42"/>
  <c r="M14" i="42"/>
  <c r="C6" i="42"/>
  <c r="D6" i="42"/>
  <c r="E6" i="42"/>
  <c r="F6" i="42"/>
  <c r="G6" i="42"/>
  <c r="H6" i="42"/>
  <c r="I6" i="42"/>
  <c r="J6" i="42"/>
  <c r="K6" i="42"/>
  <c r="L6" i="42"/>
  <c r="M6" i="42"/>
  <c r="B6" i="42"/>
  <c r="O76" i="42"/>
  <c r="N101" i="49"/>
  <c r="N100" i="49"/>
  <c r="N99" i="49"/>
  <c r="N98" i="49"/>
  <c r="N97" i="49"/>
  <c r="N96" i="49"/>
  <c r="N95" i="49"/>
  <c r="N94" i="49"/>
  <c r="N93" i="49"/>
  <c r="N92" i="49"/>
  <c r="N91" i="49"/>
  <c r="N90" i="49"/>
  <c r="N89" i="49"/>
  <c r="N88" i="49"/>
  <c r="N87" i="49"/>
  <c r="N86" i="49"/>
  <c r="N85" i="49"/>
  <c r="N84" i="49"/>
  <c r="N83" i="49"/>
  <c r="N81" i="49"/>
  <c r="N80" i="49"/>
  <c r="N79" i="49"/>
  <c r="N78" i="49"/>
  <c r="N77" i="49"/>
  <c r="N76" i="49"/>
  <c r="N75" i="49"/>
  <c r="N74" i="49"/>
  <c r="N73" i="49"/>
  <c r="N72" i="49"/>
  <c r="N71" i="49"/>
  <c r="N70" i="49"/>
  <c r="N69" i="49"/>
  <c r="N68" i="49"/>
  <c r="N67" i="49"/>
  <c r="N66" i="49"/>
  <c r="N65" i="49"/>
  <c r="N64" i="49"/>
  <c r="N63" i="49"/>
  <c r="N62" i="49"/>
  <c r="N61" i="49"/>
  <c r="N60" i="49"/>
  <c r="N59" i="49"/>
  <c r="N58" i="49"/>
  <c r="N57" i="49"/>
  <c r="N56" i="49"/>
  <c r="N55" i="49"/>
  <c r="N54" i="49"/>
  <c r="N53" i="49"/>
  <c r="N52" i="49"/>
  <c r="N51" i="49"/>
  <c r="N50" i="49"/>
  <c r="N49" i="49"/>
  <c r="N48" i="49"/>
  <c r="N47" i="49"/>
  <c r="N46" i="49"/>
  <c r="N45" i="49"/>
  <c r="N44" i="49"/>
  <c r="N43" i="49"/>
  <c r="N42" i="49"/>
  <c r="N41" i="49"/>
  <c r="N40" i="49"/>
  <c r="N39" i="49"/>
  <c r="N38" i="49"/>
  <c r="N37" i="49"/>
  <c r="N36" i="49"/>
  <c r="N35" i="49"/>
  <c r="N34" i="49"/>
  <c r="N33" i="49"/>
  <c r="N32" i="49"/>
  <c r="N31" i="49"/>
  <c r="N30" i="49"/>
  <c r="N29" i="49"/>
  <c r="N28" i="49"/>
  <c r="N27" i="49"/>
  <c r="N26" i="49"/>
  <c r="N25" i="49"/>
  <c r="N23" i="49"/>
  <c r="N22" i="49"/>
  <c r="N21" i="49"/>
  <c r="N20" i="49"/>
  <c r="N19" i="49"/>
  <c r="N18" i="49"/>
  <c r="AD18" i="42" s="1"/>
  <c r="N17" i="49"/>
  <c r="N16" i="49"/>
  <c r="N14" i="49"/>
  <c r="N12" i="49"/>
  <c r="N11" i="49"/>
  <c r="N10" i="49"/>
  <c r="N9" i="49"/>
  <c r="N8" i="49"/>
  <c r="N7" i="49"/>
  <c r="O6" i="42" l="1"/>
  <c r="BN98" i="47"/>
  <c r="BN97" i="47"/>
  <c r="BN96" i="47"/>
  <c r="BN95" i="47"/>
  <c r="BN94" i="47"/>
  <c r="BN93" i="47"/>
  <c r="BN92" i="47"/>
  <c r="BN91" i="47"/>
  <c r="BN90" i="47"/>
  <c r="BN89" i="47"/>
  <c r="BN88" i="47"/>
  <c r="BN87" i="47"/>
  <c r="BN86" i="47"/>
  <c r="BN85" i="47"/>
  <c r="BN84" i="47"/>
  <c r="BN83" i="47"/>
  <c r="BN82" i="47"/>
  <c r="BN81" i="47"/>
  <c r="BN80" i="47"/>
  <c r="BN78" i="47"/>
  <c r="BN77" i="47"/>
  <c r="BN76" i="47"/>
  <c r="BN75" i="47"/>
  <c r="BN74" i="47"/>
  <c r="BN73" i="47"/>
  <c r="BN72" i="47"/>
  <c r="BN71" i="47"/>
  <c r="BN70" i="47"/>
  <c r="BN69" i="47"/>
  <c r="BN68" i="47"/>
  <c r="BN67" i="47"/>
  <c r="BN66" i="47"/>
  <c r="BN65" i="47"/>
  <c r="BN64" i="47"/>
  <c r="BN63" i="47"/>
  <c r="BN62" i="47"/>
  <c r="BN61" i="47"/>
  <c r="BN60" i="47"/>
  <c r="BN59" i="47"/>
  <c r="BN58" i="47"/>
  <c r="BN57" i="47"/>
  <c r="BN56" i="47"/>
  <c r="BN55" i="47"/>
  <c r="BN54" i="47"/>
  <c r="BN53" i="47"/>
  <c r="BN52" i="47"/>
  <c r="BN51" i="47"/>
  <c r="BN50" i="47"/>
  <c r="BN49" i="47"/>
  <c r="BN48" i="47"/>
  <c r="BN47" i="47"/>
  <c r="BN46" i="47"/>
  <c r="BN45" i="47"/>
  <c r="BN44" i="47"/>
  <c r="BN43" i="47"/>
  <c r="BN42" i="47"/>
  <c r="BN41" i="47"/>
  <c r="BN40" i="47"/>
  <c r="BN39" i="47"/>
  <c r="BN38" i="47"/>
  <c r="BN37" i="47"/>
  <c r="BN36" i="47"/>
  <c r="BN35" i="47"/>
  <c r="BN34" i="47"/>
  <c r="BN33" i="47"/>
  <c r="BN32" i="47"/>
  <c r="BN31" i="47"/>
  <c r="BN30" i="47"/>
  <c r="BN29" i="47"/>
  <c r="BN28" i="47"/>
  <c r="BN27" i="47"/>
  <c r="BN26" i="47"/>
  <c r="BN25" i="47"/>
  <c r="BN24" i="47"/>
  <c r="BN23" i="47"/>
  <c r="BN22" i="47"/>
  <c r="BN21" i="47"/>
  <c r="BN20" i="47"/>
  <c r="BN19" i="47"/>
  <c r="BN18" i="47"/>
  <c r="BN17" i="47"/>
  <c r="BN16" i="47"/>
  <c r="BN15" i="47"/>
  <c r="BN14" i="47"/>
  <c r="BN13" i="47"/>
  <c r="K63" i="47"/>
  <c r="N63" i="47"/>
  <c r="T63" i="47"/>
  <c r="W63" i="47"/>
  <c r="AC63" i="47"/>
  <c r="AG63" i="47" s="1"/>
  <c r="AF63" i="47"/>
  <c r="AL63" i="47"/>
  <c r="AP63" i="47" s="1"/>
  <c r="AO63" i="47"/>
  <c r="AU63" i="47"/>
  <c r="AY63" i="47" s="1"/>
  <c r="AX63" i="47"/>
  <c r="BD63" i="47"/>
  <c r="BH63" i="47" s="1"/>
  <c r="BG63" i="47"/>
  <c r="B63" i="47"/>
  <c r="F63" i="47" s="1"/>
  <c r="I63" i="47" s="1"/>
  <c r="N60" i="32"/>
  <c r="N61" i="32"/>
  <c r="N62" i="32"/>
  <c r="N63" i="32"/>
  <c r="N64" i="32"/>
  <c r="N65" i="32"/>
  <c r="N66" i="32"/>
  <c r="N67" i="32"/>
  <c r="N68" i="32"/>
  <c r="N69" i="32"/>
  <c r="N70" i="32"/>
  <c r="N71" i="32"/>
  <c r="N72" i="32"/>
  <c r="N61" i="46"/>
  <c r="N62" i="46"/>
  <c r="N63" i="46"/>
  <c r="N64" i="46"/>
  <c r="N65" i="46"/>
  <c r="N66" i="46"/>
  <c r="N67" i="46"/>
  <c r="N68" i="46"/>
  <c r="N69" i="46"/>
  <c r="N70" i="46"/>
  <c r="N60" i="45"/>
  <c r="N61" i="45"/>
  <c r="N62" i="45"/>
  <c r="N63" i="45"/>
  <c r="N64" i="45"/>
  <c r="N65" i="45"/>
  <c r="N66" i="45"/>
  <c r="N67" i="45"/>
  <c r="N68" i="45"/>
  <c r="N69" i="45"/>
  <c r="N70" i="45"/>
  <c r="N71" i="45"/>
  <c r="N72" i="45"/>
  <c r="N60" i="33"/>
  <c r="N61" i="33"/>
  <c r="N62" i="33"/>
  <c r="N63" i="33"/>
  <c r="N64" i="33"/>
  <c r="N65" i="33"/>
  <c r="N66" i="33"/>
  <c r="N67" i="33"/>
  <c r="N68" i="33"/>
  <c r="N69" i="33"/>
  <c r="N70" i="33"/>
  <c r="N71" i="33"/>
  <c r="N72" i="33"/>
  <c r="N73" i="33"/>
  <c r="N58" i="40"/>
  <c r="N59" i="40"/>
  <c r="N60" i="40"/>
  <c r="N61" i="40"/>
  <c r="N62" i="40"/>
  <c r="N63" i="40"/>
  <c r="N64" i="40"/>
  <c r="N65" i="40"/>
  <c r="N66" i="40"/>
  <c r="N67" i="40"/>
  <c r="N62" i="36"/>
  <c r="N63" i="36"/>
  <c r="N64" i="36"/>
  <c r="N65" i="36"/>
  <c r="N66" i="36"/>
  <c r="N60" i="19"/>
  <c r="N61" i="19"/>
  <c r="N62" i="19"/>
  <c r="N63" i="19"/>
  <c r="N64" i="19"/>
  <c r="N65" i="19"/>
  <c r="N66" i="19"/>
  <c r="N67" i="19"/>
  <c r="N68" i="19"/>
  <c r="N69" i="19"/>
  <c r="N70" i="19"/>
  <c r="N71" i="19"/>
  <c r="N72" i="19"/>
  <c r="N45" i="43"/>
  <c r="N46" i="43"/>
  <c r="N47" i="43"/>
  <c r="N48" i="43"/>
  <c r="N49" i="43"/>
  <c r="N50" i="43"/>
  <c r="N51" i="43"/>
  <c r="N52" i="43"/>
  <c r="N53" i="43"/>
  <c r="N54" i="43"/>
  <c r="N55" i="43"/>
  <c r="N56" i="43"/>
  <c r="N57" i="43"/>
  <c r="N58" i="43"/>
  <c r="N59" i="43"/>
  <c r="N60" i="43"/>
  <c r="N61" i="43"/>
  <c r="N62" i="43"/>
  <c r="N63" i="43"/>
  <c r="N64" i="43"/>
  <c r="N65" i="43"/>
  <c r="N66" i="43"/>
  <c r="N67" i="43"/>
  <c r="N68" i="43"/>
  <c r="N69" i="43"/>
  <c r="N70" i="43"/>
  <c r="N62" i="39"/>
  <c r="N63" i="39"/>
  <c r="N64" i="39"/>
  <c r="N65" i="39"/>
  <c r="N66" i="39"/>
  <c r="N67" i="39"/>
  <c r="N68" i="39"/>
  <c r="N69" i="39"/>
  <c r="N70" i="39"/>
  <c r="N71" i="39"/>
  <c r="N72" i="39"/>
  <c r="N73" i="39"/>
  <c r="N62" i="38"/>
  <c r="N63" i="38"/>
  <c r="N64" i="38"/>
  <c r="N65" i="38"/>
  <c r="N66" i="38"/>
  <c r="N67" i="38"/>
  <c r="N63" i="37"/>
  <c r="Z63" i="42" s="1"/>
  <c r="N63" i="44"/>
  <c r="AA63" i="42" s="1"/>
  <c r="N63" i="35"/>
  <c r="AB63" i="42" s="1"/>
  <c r="P63" i="42"/>
  <c r="Q63" i="42"/>
  <c r="R63" i="42"/>
  <c r="S63" i="42"/>
  <c r="T63" i="42"/>
  <c r="U63" i="42"/>
  <c r="V63" i="42"/>
  <c r="W63" i="42"/>
  <c r="X63" i="42"/>
  <c r="Y63" i="42"/>
  <c r="AC63" i="42"/>
  <c r="O63" i="42"/>
  <c r="N63" i="34"/>
  <c r="N64" i="34"/>
  <c r="N65" i="34"/>
  <c r="N71" i="46"/>
  <c r="N72" i="46"/>
  <c r="N73" i="46"/>
  <c r="N74" i="46"/>
  <c r="N75" i="46"/>
  <c r="N73" i="45"/>
  <c r="N74" i="45"/>
  <c r="N75" i="45"/>
  <c r="N74" i="33"/>
  <c r="N75" i="33"/>
  <c r="N68" i="40"/>
  <c r="N69" i="40"/>
  <c r="N70" i="40"/>
  <c r="N71" i="40"/>
  <c r="N72" i="40"/>
  <c r="N73" i="40"/>
  <c r="N74" i="40"/>
  <c r="N75" i="40"/>
  <c r="N67" i="36"/>
  <c r="N68" i="36"/>
  <c r="N69" i="36"/>
  <c r="N70" i="36"/>
  <c r="N71" i="36"/>
  <c r="N72" i="36"/>
  <c r="N73" i="36"/>
  <c r="N74" i="36"/>
  <c r="N75" i="36"/>
  <c r="N73" i="19"/>
  <c r="N74" i="19"/>
  <c r="N75" i="19"/>
  <c r="N71" i="43"/>
  <c r="N72" i="43"/>
  <c r="N73" i="43"/>
  <c r="N74" i="43"/>
  <c r="N75" i="43"/>
  <c r="N74" i="39"/>
  <c r="N75" i="39"/>
  <c r="N68" i="38"/>
  <c r="N69" i="38"/>
  <c r="N70" i="38"/>
  <c r="N71" i="38"/>
  <c r="N72" i="38"/>
  <c r="N73" i="38"/>
  <c r="N74" i="38"/>
  <c r="N75" i="38"/>
  <c r="N65" i="37"/>
  <c r="N66" i="37"/>
  <c r="N67" i="37"/>
  <c r="N68" i="37"/>
  <c r="N69" i="37"/>
  <c r="N70" i="37"/>
  <c r="N71" i="37"/>
  <c r="N72" i="37"/>
  <c r="N73" i="37"/>
  <c r="N74" i="37"/>
  <c r="N75" i="37"/>
  <c r="N65" i="44"/>
  <c r="N66" i="44"/>
  <c r="N67" i="44"/>
  <c r="N68" i="44"/>
  <c r="N69" i="44"/>
  <c r="N70" i="44"/>
  <c r="N71" i="44"/>
  <c r="N72" i="44"/>
  <c r="N73" i="44"/>
  <c r="N74" i="44"/>
  <c r="N75" i="44"/>
  <c r="N65" i="35"/>
  <c r="N66" i="35"/>
  <c r="N67" i="35"/>
  <c r="N68" i="35"/>
  <c r="N69" i="35"/>
  <c r="N70" i="35"/>
  <c r="N71" i="35"/>
  <c r="N72" i="35"/>
  <c r="N73" i="35"/>
  <c r="N74" i="35"/>
  <c r="N75" i="35"/>
  <c r="N66" i="34"/>
  <c r="N67" i="34"/>
  <c r="N68" i="34"/>
  <c r="N69" i="34"/>
  <c r="N70" i="34"/>
  <c r="N71" i="34"/>
  <c r="N72" i="34"/>
  <c r="N73" i="34"/>
  <c r="N74" i="34"/>
  <c r="N75" i="34"/>
  <c r="N73" i="32"/>
  <c r="N74" i="32"/>
  <c r="N75" i="32"/>
  <c r="N59" i="39"/>
  <c r="N60" i="39"/>
  <c r="N61" i="39"/>
  <c r="N76" i="39"/>
  <c r="X63" i="47" l="1"/>
  <c r="O63" i="47"/>
  <c r="BM63" i="47"/>
  <c r="P54" i="48"/>
  <c r="O54" i="48"/>
  <c r="N54" i="48"/>
  <c r="M54" i="48"/>
  <c r="L54" i="48"/>
  <c r="K54" i="48"/>
  <c r="J54" i="48"/>
  <c r="I54" i="48"/>
  <c r="H54" i="48"/>
  <c r="G54" i="48"/>
  <c r="F54" i="48"/>
  <c r="E54" i="48"/>
  <c r="Q53" i="48"/>
  <c r="Q52" i="48"/>
  <c r="Q51" i="48"/>
  <c r="Q50" i="48"/>
  <c r="Q49" i="48"/>
  <c r="Q48" i="48"/>
  <c r="Q47" i="48"/>
  <c r="Q46" i="48"/>
  <c r="Q45" i="48"/>
  <c r="Q44" i="48"/>
  <c r="Q43" i="48"/>
  <c r="Q42" i="48"/>
  <c r="Q41" i="48"/>
  <c r="Q40" i="48"/>
  <c r="Q39" i="48"/>
  <c r="Q38" i="48"/>
  <c r="Q33" i="48"/>
  <c r="Q32" i="48"/>
  <c r="Q31" i="48"/>
  <c r="Q30" i="48"/>
  <c r="Q29" i="48"/>
  <c r="Q28" i="48"/>
  <c r="Q27" i="48"/>
  <c r="Q26" i="48"/>
  <c r="Q25" i="48"/>
  <c r="Q24" i="48"/>
  <c r="Q23" i="48"/>
  <c r="Q22" i="48"/>
  <c r="Q21" i="48"/>
  <c r="Q18" i="48"/>
  <c r="Q17" i="48"/>
  <c r="Q16" i="48"/>
  <c r="Q15" i="48"/>
  <c r="Q14" i="48"/>
  <c r="Q13" i="48"/>
  <c r="Q12" i="48"/>
  <c r="Q11" i="48"/>
  <c r="Q10" i="48"/>
  <c r="Q9" i="48"/>
  <c r="Q8" i="48"/>
  <c r="Q7" i="48"/>
  <c r="Q6" i="48"/>
  <c r="Q5" i="48"/>
  <c r="Q4" i="48"/>
  <c r="BP63" i="47" l="1"/>
  <c r="Q55" i="48"/>
  <c r="N3" i="47"/>
  <c r="BD98" i="47" l="1"/>
  <c r="BH98" i="47" s="1"/>
  <c r="BD97" i="47"/>
  <c r="BH97" i="47" s="1"/>
  <c r="BD96" i="47"/>
  <c r="BH96" i="47" s="1"/>
  <c r="BD95" i="47"/>
  <c r="BH95" i="47" s="1"/>
  <c r="BD94" i="47"/>
  <c r="BH94" i="47" s="1"/>
  <c r="BD93" i="47"/>
  <c r="BH93" i="47" s="1"/>
  <c r="BD92" i="47"/>
  <c r="BH92" i="47" s="1"/>
  <c r="BD91" i="47"/>
  <c r="BH91" i="47" s="1"/>
  <c r="BD90" i="47"/>
  <c r="BH90" i="47" s="1"/>
  <c r="BD89" i="47"/>
  <c r="BH89" i="47" s="1"/>
  <c r="BD88" i="47"/>
  <c r="BH88" i="47" s="1"/>
  <c r="BD87" i="47"/>
  <c r="BH87" i="47" s="1"/>
  <c r="BD86" i="47"/>
  <c r="BH86" i="47" s="1"/>
  <c r="BD85" i="47"/>
  <c r="BH85" i="47" s="1"/>
  <c r="BD84" i="47"/>
  <c r="BH84" i="47" s="1"/>
  <c r="BD83" i="47"/>
  <c r="BH83" i="47" s="1"/>
  <c r="BD82" i="47"/>
  <c r="BH82" i="47" s="1"/>
  <c r="BD81" i="47"/>
  <c r="BH81" i="47" s="1"/>
  <c r="BD80" i="47"/>
  <c r="BH80" i="47" s="1"/>
  <c r="BD78" i="47"/>
  <c r="BH78" i="47" s="1"/>
  <c r="BD77" i="47"/>
  <c r="BH77" i="47" s="1"/>
  <c r="BD76" i="47"/>
  <c r="BH76" i="47" s="1"/>
  <c r="BD75" i="47"/>
  <c r="BH75" i="47" s="1"/>
  <c r="BD74" i="47"/>
  <c r="BH74" i="47" s="1"/>
  <c r="BD73" i="47"/>
  <c r="BH73" i="47" s="1"/>
  <c r="BD72" i="47"/>
  <c r="BH72" i="47" s="1"/>
  <c r="BD71" i="47"/>
  <c r="BH71" i="47" s="1"/>
  <c r="BD70" i="47"/>
  <c r="BH70" i="47" s="1"/>
  <c r="BD69" i="47"/>
  <c r="BH69" i="47" s="1"/>
  <c r="BD68" i="47"/>
  <c r="BH68" i="47" s="1"/>
  <c r="BD67" i="47"/>
  <c r="BH67" i="47" s="1"/>
  <c r="BD66" i="47"/>
  <c r="BH66" i="47" s="1"/>
  <c r="BD65" i="47"/>
  <c r="BH65" i="47" s="1"/>
  <c r="BD64" i="47"/>
  <c r="BH64" i="47" s="1"/>
  <c r="BD62" i="47"/>
  <c r="BH62" i="47" s="1"/>
  <c r="BD61" i="47"/>
  <c r="BH61" i="47" s="1"/>
  <c r="BD60" i="47"/>
  <c r="BH60" i="47" s="1"/>
  <c r="BD59" i="47"/>
  <c r="BH59" i="47" s="1"/>
  <c r="BD58" i="47"/>
  <c r="BH58" i="47" s="1"/>
  <c r="BD57" i="47"/>
  <c r="BH57" i="47" s="1"/>
  <c r="BD56" i="47"/>
  <c r="BH56" i="47" s="1"/>
  <c r="BD55" i="47"/>
  <c r="BH55" i="47" s="1"/>
  <c r="BD54" i="47"/>
  <c r="BH54" i="47" s="1"/>
  <c r="BD53" i="47"/>
  <c r="BH53" i="47" s="1"/>
  <c r="BD52" i="47"/>
  <c r="BH52" i="47" s="1"/>
  <c r="BD51" i="47"/>
  <c r="BH51" i="47" s="1"/>
  <c r="BD50" i="47"/>
  <c r="BH50" i="47" s="1"/>
  <c r="BD49" i="47"/>
  <c r="BH49" i="47" s="1"/>
  <c r="BD48" i="47"/>
  <c r="BH48" i="47" s="1"/>
  <c r="BD47" i="47"/>
  <c r="BH47" i="47" s="1"/>
  <c r="BD46" i="47"/>
  <c r="BH46" i="47" s="1"/>
  <c r="BD45" i="47"/>
  <c r="BH45" i="47" s="1"/>
  <c r="BD44" i="47"/>
  <c r="BH44" i="47" s="1"/>
  <c r="BD43" i="47"/>
  <c r="BH43" i="47" s="1"/>
  <c r="BD42" i="47"/>
  <c r="BH42" i="47" s="1"/>
  <c r="BD41" i="47"/>
  <c r="BH41" i="47" s="1"/>
  <c r="BD40" i="47"/>
  <c r="BH40" i="47" s="1"/>
  <c r="BD39" i="47"/>
  <c r="BH39" i="47" s="1"/>
  <c r="BD38" i="47"/>
  <c r="BH38" i="47" s="1"/>
  <c r="BD37" i="47"/>
  <c r="BH37" i="47" s="1"/>
  <c r="BD36" i="47"/>
  <c r="BH36" i="47" s="1"/>
  <c r="BD35" i="47"/>
  <c r="BH35" i="47" s="1"/>
  <c r="BD34" i="47"/>
  <c r="BH34" i="47" s="1"/>
  <c r="BD33" i="47"/>
  <c r="BH33" i="47" s="1"/>
  <c r="BD32" i="47"/>
  <c r="BH32" i="47" s="1"/>
  <c r="BD31" i="47"/>
  <c r="BH31" i="47" s="1"/>
  <c r="BD30" i="47"/>
  <c r="BH30" i="47" s="1"/>
  <c r="BD29" i="47"/>
  <c r="BH29" i="47" s="1"/>
  <c r="BD28" i="47"/>
  <c r="BH28" i="47" s="1"/>
  <c r="BD27" i="47"/>
  <c r="BH27" i="47" s="1"/>
  <c r="BD26" i="47"/>
  <c r="BH26" i="47" s="1"/>
  <c r="BD25" i="47"/>
  <c r="BH25" i="47" s="1"/>
  <c r="BD24" i="47"/>
  <c r="BH24" i="47" s="1"/>
  <c r="BD23" i="47"/>
  <c r="BH23" i="47" s="1"/>
  <c r="BD22" i="47"/>
  <c r="BH22" i="47" s="1"/>
  <c r="BD21" i="47"/>
  <c r="BH21" i="47" s="1"/>
  <c r="BD20" i="47"/>
  <c r="BH20" i="47" s="1"/>
  <c r="BD19" i="47"/>
  <c r="BH19" i="47" s="1"/>
  <c r="BD18" i="47"/>
  <c r="BH18" i="47" s="1"/>
  <c r="BD17" i="47"/>
  <c r="BH17" i="47" s="1"/>
  <c r="BD16" i="47"/>
  <c r="BH16" i="47" s="1"/>
  <c r="BD15" i="47"/>
  <c r="BH15" i="47" s="1"/>
  <c r="BD14" i="47"/>
  <c r="BH14" i="47" s="1"/>
  <c r="BD13" i="47"/>
  <c r="BH13" i="47" s="1"/>
  <c r="BH4" i="47"/>
  <c r="BH5" i="47"/>
  <c r="BH6" i="47"/>
  <c r="BH7" i="47"/>
  <c r="BH8" i="47"/>
  <c r="BH9" i="47"/>
  <c r="BD10" i="47"/>
  <c r="BH10" i="47" s="1"/>
  <c r="BD11" i="47"/>
  <c r="BH11" i="47" s="1"/>
  <c r="BH3" i="47"/>
  <c r="AU98" i="47"/>
  <c r="AY98" i="47" s="1"/>
  <c r="AU97" i="47"/>
  <c r="AY97" i="47" s="1"/>
  <c r="AU96" i="47"/>
  <c r="AY96" i="47" s="1"/>
  <c r="AU95" i="47"/>
  <c r="AY95" i="47" s="1"/>
  <c r="AU94" i="47"/>
  <c r="AY94" i="47" s="1"/>
  <c r="AU93" i="47"/>
  <c r="AY93" i="47" s="1"/>
  <c r="AU92" i="47"/>
  <c r="AY92" i="47" s="1"/>
  <c r="AU91" i="47"/>
  <c r="AY91" i="47" s="1"/>
  <c r="AU90" i="47"/>
  <c r="AY90" i="47" s="1"/>
  <c r="AU89" i="47"/>
  <c r="AY89" i="47" s="1"/>
  <c r="AU88" i="47"/>
  <c r="AY88" i="47" s="1"/>
  <c r="AU87" i="47"/>
  <c r="AY87" i="47" s="1"/>
  <c r="AU86" i="47"/>
  <c r="AY86" i="47" s="1"/>
  <c r="AU85" i="47"/>
  <c r="AY85" i="47" s="1"/>
  <c r="AU84" i="47"/>
  <c r="AY84" i="47" s="1"/>
  <c r="AU83" i="47"/>
  <c r="AY83" i="47" s="1"/>
  <c r="AU82" i="47"/>
  <c r="AY82" i="47" s="1"/>
  <c r="AU81" i="47"/>
  <c r="AY81" i="47" s="1"/>
  <c r="AU80" i="47"/>
  <c r="AY80" i="47" s="1"/>
  <c r="AU78" i="47"/>
  <c r="AY78" i="47" s="1"/>
  <c r="AU77" i="47"/>
  <c r="AY77" i="47" s="1"/>
  <c r="AU76" i="47"/>
  <c r="AY76" i="47" s="1"/>
  <c r="AU75" i="47"/>
  <c r="AY75" i="47" s="1"/>
  <c r="AU74" i="47"/>
  <c r="AY74" i="47" s="1"/>
  <c r="AU73" i="47"/>
  <c r="AY73" i="47" s="1"/>
  <c r="AU72" i="47"/>
  <c r="AY72" i="47" s="1"/>
  <c r="AU71" i="47"/>
  <c r="AY71" i="47" s="1"/>
  <c r="AU70" i="47"/>
  <c r="AY70" i="47" s="1"/>
  <c r="AU69" i="47"/>
  <c r="AY69" i="47" s="1"/>
  <c r="AU68" i="47"/>
  <c r="AY68" i="47" s="1"/>
  <c r="AU67" i="47"/>
  <c r="AY67" i="47" s="1"/>
  <c r="AU66" i="47"/>
  <c r="AY66" i="47" s="1"/>
  <c r="AU65" i="47"/>
  <c r="AY65" i="47" s="1"/>
  <c r="AU64" i="47"/>
  <c r="AY64" i="47" s="1"/>
  <c r="AU62" i="47"/>
  <c r="AY62" i="47" s="1"/>
  <c r="AU61" i="47"/>
  <c r="AY61" i="47" s="1"/>
  <c r="AU60" i="47"/>
  <c r="AY60" i="47" s="1"/>
  <c r="AU59" i="47"/>
  <c r="AY59" i="47" s="1"/>
  <c r="AU58" i="47"/>
  <c r="AY58" i="47" s="1"/>
  <c r="AU57" i="47"/>
  <c r="AY57" i="47" s="1"/>
  <c r="AU56" i="47"/>
  <c r="AY56" i="47" s="1"/>
  <c r="AU55" i="47"/>
  <c r="AY55" i="47" s="1"/>
  <c r="AU54" i="47"/>
  <c r="AY54" i="47" s="1"/>
  <c r="AU53" i="47"/>
  <c r="AY53" i="47" s="1"/>
  <c r="AU52" i="47"/>
  <c r="AY52" i="47" s="1"/>
  <c r="AU51" i="47"/>
  <c r="AY51" i="47" s="1"/>
  <c r="AU50" i="47"/>
  <c r="AY50" i="47" s="1"/>
  <c r="AU49" i="47"/>
  <c r="AY49" i="47" s="1"/>
  <c r="AU48" i="47"/>
  <c r="AY48" i="47" s="1"/>
  <c r="AU47" i="47"/>
  <c r="AY47" i="47" s="1"/>
  <c r="AU46" i="47"/>
  <c r="AY46" i="47" s="1"/>
  <c r="AU45" i="47"/>
  <c r="AY45" i="47" s="1"/>
  <c r="AU44" i="47"/>
  <c r="AY44" i="47" s="1"/>
  <c r="AU43" i="47"/>
  <c r="AY43" i="47" s="1"/>
  <c r="AU42" i="47"/>
  <c r="AY42" i="47" s="1"/>
  <c r="AU41" i="47"/>
  <c r="AY41" i="47" s="1"/>
  <c r="AU40" i="47"/>
  <c r="AY40" i="47" s="1"/>
  <c r="AU39" i="47"/>
  <c r="AY39" i="47" s="1"/>
  <c r="AU38" i="47"/>
  <c r="AY38" i="47" s="1"/>
  <c r="AU37" i="47"/>
  <c r="AY37" i="47" s="1"/>
  <c r="AU36" i="47"/>
  <c r="AY36" i="47" s="1"/>
  <c r="AU35" i="47"/>
  <c r="AY35" i="47" s="1"/>
  <c r="AU34" i="47"/>
  <c r="AY34" i="47" s="1"/>
  <c r="AU33" i="47"/>
  <c r="AY33" i="47" s="1"/>
  <c r="AU32" i="47"/>
  <c r="AY32" i="47" s="1"/>
  <c r="AU31" i="47"/>
  <c r="AY31" i="47" s="1"/>
  <c r="AU30" i="47"/>
  <c r="AY30" i="47" s="1"/>
  <c r="AU29" i="47"/>
  <c r="AY29" i="47" s="1"/>
  <c r="AU28" i="47"/>
  <c r="AY28" i="47" s="1"/>
  <c r="AU27" i="47"/>
  <c r="AY27" i="47" s="1"/>
  <c r="AU26" i="47"/>
  <c r="AY26" i="47" s="1"/>
  <c r="AU25" i="47"/>
  <c r="AY25" i="47" s="1"/>
  <c r="AU24" i="47"/>
  <c r="AY24" i="47" s="1"/>
  <c r="AU23" i="47"/>
  <c r="AY23" i="47" s="1"/>
  <c r="AU22" i="47"/>
  <c r="AY22" i="47" s="1"/>
  <c r="AU21" i="47"/>
  <c r="AY21" i="47" s="1"/>
  <c r="AU20" i="47"/>
  <c r="AY20" i="47" s="1"/>
  <c r="AU19" i="47"/>
  <c r="AY19" i="47" s="1"/>
  <c r="AU18" i="47"/>
  <c r="AY18" i="47" s="1"/>
  <c r="AU17" i="47"/>
  <c r="AY17" i="47" s="1"/>
  <c r="AU16" i="47"/>
  <c r="AY16" i="47" s="1"/>
  <c r="AU15" i="47"/>
  <c r="AY15" i="47" s="1"/>
  <c r="AU14" i="47"/>
  <c r="AY14" i="47" s="1"/>
  <c r="AU13" i="47"/>
  <c r="AY13" i="47" s="1"/>
  <c r="AY4" i="47"/>
  <c r="AY5" i="47"/>
  <c r="AY6" i="47"/>
  <c r="AY7" i="47"/>
  <c r="AY8" i="47"/>
  <c r="AY9" i="47"/>
  <c r="AU10" i="47"/>
  <c r="AY10" i="47" s="1"/>
  <c r="AU11" i="47"/>
  <c r="AY11" i="47" s="1"/>
  <c r="AY3" i="47"/>
  <c r="AL98" i="47"/>
  <c r="AP98" i="47" s="1"/>
  <c r="AL97" i="47"/>
  <c r="AP97" i="47" s="1"/>
  <c r="AL96" i="47"/>
  <c r="AP96" i="47" s="1"/>
  <c r="AL95" i="47"/>
  <c r="AP95" i="47" s="1"/>
  <c r="AL94" i="47"/>
  <c r="AP94" i="47" s="1"/>
  <c r="AL93" i="47"/>
  <c r="AP93" i="47" s="1"/>
  <c r="AL92" i="47"/>
  <c r="AP92" i="47" s="1"/>
  <c r="AL91" i="47"/>
  <c r="AP91" i="47" s="1"/>
  <c r="AL90" i="47"/>
  <c r="AP90" i="47" s="1"/>
  <c r="AL89" i="47"/>
  <c r="AP89" i="47" s="1"/>
  <c r="AL88" i="47"/>
  <c r="AP88" i="47" s="1"/>
  <c r="AL87" i="47"/>
  <c r="AP87" i="47" s="1"/>
  <c r="AL86" i="47"/>
  <c r="AP86" i="47" s="1"/>
  <c r="AL85" i="47"/>
  <c r="AP85" i="47" s="1"/>
  <c r="AL84" i="47"/>
  <c r="AP84" i="47" s="1"/>
  <c r="AL83" i="47"/>
  <c r="AP83" i="47" s="1"/>
  <c r="AL82" i="47"/>
  <c r="AP82" i="47" s="1"/>
  <c r="AL81" i="47"/>
  <c r="AP81" i="47" s="1"/>
  <c r="AL80" i="47"/>
  <c r="AP80" i="47" s="1"/>
  <c r="AL78" i="47"/>
  <c r="AP78" i="47" s="1"/>
  <c r="AL77" i="47"/>
  <c r="AP77" i="47" s="1"/>
  <c r="AL76" i="47"/>
  <c r="AP76" i="47" s="1"/>
  <c r="AL75" i="47"/>
  <c r="AP75" i="47" s="1"/>
  <c r="AL74" i="47"/>
  <c r="AP74" i="47" s="1"/>
  <c r="AL73" i="47"/>
  <c r="AP73" i="47" s="1"/>
  <c r="AL72" i="47"/>
  <c r="AP72" i="47" s="1"/>
  <c r="AL71" i="47"/>
  <c r="AP71" i="47" s="1"/>
  <c r="AL70" i="47"/>
  <c r="AP70" i="47" s="1"/>
  <c r="AL69" i="47"/>
  <c r="AP69" i="47" s="1"/>
  <c r="AL68" i="47"/>
  <c r="AP68" i="47" s="1"/>
  <c r="AL67" i="47"/>
  <c r="AP67" i="47" s="1"/>
  <c r="AL66" i="47"/>
  <c r="AP66" i="47" s="1"/>
  <c r="AL65" i="47"/>
  <c r="AP65" i="47" s="1"/>
  <c r="AL64" i="47"/>
  <c r="AP64" i="47" s="1"/>
  <c r="AL62" i="47"/>
  <c r="AP62" i="47" s="1"/>
  <c r="AL61" i="47"/>
  <c r="AP61" i="47" s="1"/>
  <c r="AL60" i="47"/>
  <c r="AP60" i="47" s="1"/>
  <c r="AL59" i="47"/>
  <c r="AP59" i="47" s="1"/>
  <c r="AL58" i="47"/>
  <c r="AP58" i="47" s="1"/>
  <c r="AL57" i="47"/>
  <c r="AP57" i="47" s="1"/>
  <c r="AL56" i="47"/>
  <c r="AP56" i="47" s="1"/>
  <c r="AL55" i="47"/>
  <c r="AP55" i="47" s="1"/>
  <c r="AL54" i="47"/>
  <c r="AP54" i="47" s="1"/>
  <c r="AL53" i="47"/>
  <c r="AP53" i="47" s="1"/>
  <c r="AL52" i="47"/>
  <c r="AP52" i="47" s="1"/>
  <c r="AL51" i="47"/>
  <c r="AP51" i="47" s="1"/>
  <c r="AL50" i="47"/>
  <c r="AP50" i="47" s="1"/>
  <c r="AL49" i="47"/>
  <c r="AP49" i="47" s="1"/>
  <c r="AL48" i="47"/>
  <c r="AP48" i="47" s="1"/>
  <c r="AL47" i="47"/>
  <c r="AP47" i="47" s="1"/>
  <c r="AL46" i="47"/>
  <c r="AP46" i="47" s="1"/>
  <c r="AL45" i="47"/>
  <c r="AP45" i="47" s="1"/>
  <c r="AL44" i="47"/>
  <c r="AP44" i="47" s="1"/>
  <c r="AL43" i="47"/>
  <c r="AP43" i="47" s="1"/>
  <c r="AL42" i="47"/>
  <c r="AP42" i="47" s="1"/>
  <c r="AL41" i="47"/>
  <c r="AP41" i="47" s="1"/>
  <c r="AL40" i="47"/>
  <c r="AP40" i="47" s="1"/>
  <c r="AL39" i="47"/>
  <c r="AP39" i="47" s="1"/>
  <c r="AL38" i="47"/>
  <c r="AP38" i="47" s="1"/>
  <c r="AL37" i="47"/>
  <c r="AP37" i="47" s="1"/>
  <c r="AL36" i="47"/>
  <c r="AP36" i="47" s="1"/>
  <c r="AL35" i="47"/>
  <c r="AP35" i="47" s="1"/>
  <c r="AL34" i="47"/>
  <c r="AP34" i="47" s="1"/>
  <c r="AL33" i="47"/>
  <c r="AP33" i="47" s="1"/>
  <c r="AL32" i="47"/>
  <c r="AP32" i="47" s="1"/>
  <c r="AL31" i="47"/>
  <c r="AP31" i="47" s="1"/>
  <c r="AL30" i="47"/>
  <c r="AP30" i="47" s="1"/>
  <c r="AL29" i="47"/>
  <c r="AP29" i="47" s="1"/>
  <c r="AL28" i="47"/>
  <c r="AP28" i="47" s="1"/>
  <c r="AL27" i="47"/>
  <c r="AP27" i="47" s="1"/>
  <c r="AL26" i="47"/>
  <c r="AP26" i="47" s="1"/>
  <c r="AL25" i="47"/>
  <c r="AP25" i="47" s="1"/>
  <c r="AL24" i="47"/>
  <c r="AP24" i="47" s="1"/>
  <c r="AL23" i="47"/>
  <c r="AP23" i="47" s="1"/>
  <c r="AL22" i="47"/>
  <c r="AP22" i="47" s="1"/>
  <c r="AL21" i="47"/>
  <c r="AP21" i="47" s="1"/>
  <c r="AL20" i="47"/>
  <c r="AP20" i="47" s="1"/>
  <c r="AL19" i="47"/>
  <c r="AP19" i="47" s="1"/>
  <c r="AL18" i="47"/>
  <c r="AP18" i="47" s="1"/>
  <c r="AL17" i="47"/>
  <c r="AP17" i="47" s="1"/>
  <c r="AL16" i="47"/>
  <c r="AP16" i="47" s="1"/>
  <c r="AL15" i="47"/>
  <c r="AP15" i="47" s="1"/>
  <c r="AL14" i="47"/>
  <c r="AP14" i="47" s="1"/>
  <c r="AL13" i="47"/>
  <c r="AP13" i="47" s="1"/>
  <c r="AP4" i="47"/>
  <c r="AP5" i="47"/>
  <c r="AP6" i="47"/>
  <c r="AP7" i="47"/>
  <c r="AP8" i="47"/>
  <c r="AP9" i="47"/>
  <c r="AL10" i="47"/>
  <c r="AP10" i="47" s="1"/>
  <c r="AL11" i="47"/>
  <c r="AP11" i="47" s="1"/>
  <c r="AP3" i="47"/>
  <c r="AC98" i="47"/>
  <c r="AG98" i="47" s="1"/>
  <c r="AC97" i="47"/>
  <c r="AG97" i="47" s="1"/>
  <c r="AC96" i="47"/>
  <c r="AG96" i="47" s="1"/>
  <c r="AC95" i="47"/>
  <c r="AG95" i="47" s="1"/>
  <c r="AC94" i="47"/>
  <c r="AG94" i="47" s="1"/>
  <c r="AC93" i="47"/>
  <c r="AG93" i="47" s="1"/>
  <c r="AC92" i="47"/>
  <c r="AG92" i="47" s="1"/>
  <c r="AC91" i="47"/>
  <c r="AG91" i="47" s="1"/>
  <c r="AC90" i="47"/>
  <c r="AG90" i="47" s="1"/>
  <c r="AC89" i="47"/>
  <c r="AG89" i="47" s="1"/>
  <c r="AC88" i="47"/>
  <c r="AG88" i="47" s="1"/>
  <c r="AC87" i="47"/>
  <c r="AG87" i="47" s="1"/>
  <c r="AC86" i="47"/>
  <c r="AG86" i="47" s="1"/>
  <c r="AC85" i="47"/>
  <c r="AG85" i="47" s="1"/>
  <c r="AC84" i="47"/>
  <c r="AG84" i="47" s="1"/>
  <c r="AC83" i="47"/>
  <c r="AG83" i="47" s="1"/>
  <c r="AC82" i="47"/>
  <c r="AG82" i="47" s="1"/>
  <c r="AC81" i="47"/>
  <c r="AG81" i="47" s="1"/>
  <c r="AC80" i="47"/>
  <c r="AG80" i="47" s="1"/>
  <c r="AC78" i="47"/>
  <c r="AG78" i="47" s="1"/>
  <c r="AC77" i="47"/>
  <c r="AG77" i="47" s="1"/>
  <c r="AC76" i="47"/>
  <c r="AG76" i="47" s="1"/>
  <c r="AC75" i="47"/>
  <c r="AG75" i="47" s="1"/>
  <c r="AC74" i="47"/>
  <c r="AG74" i="47" s="1"/>
  <c r="AC73" i="47"/>
  <c r="AG73" i="47" s="1"/>
  <c r="AC72" i="47"/>
  <c r="AG72" i="47" s="1"/>
  <c r="AC71" i="47"/>
  <c r="AG71" i="47" s="1"/>
  <c r="AC70" i="47"/>
  <c r="AG70" i="47" s="1"/>
  <c r="AC69" i="47"/>
  <c r="AG69" i="47" s="1"/>
  <c r="AC68" i="47"/>
  <c r="AG68" i="47" s="1"/>
  <c r="AC67" i="47"/>
  <c r="AG67" i="47" s="1"/>
  <c r="AC66" i="47"/>
  <c r="AG66" i="47" s="1"/>
  <c r="AC65" i="47"/>
  <c r="AG65" i="47" s="1"/>
  <c r="AC64" i="47"/>
  <c r="AG64" i="47" s="1"/>
  <c r="AC62" i="47"/>
  <c r="AG62" i="47" s="1"/>
  <c r="AC61" i="47"/>
  <c r="AG61" i="47" s="1"/>
  <c r="AC60" i="47"/>
  <c r="AG60" i="47" s="1"/>
  <c r="AC59" i="47"/>
  <c r="AG59" i="47" s="1"/>
  <c r="AC58" i="47"/>
  <c r="AG58" i="47" s="1"/>
  <c r="AC57" i="47"/>
  <c r="AG57" i="47" s="1"/>
  <c r="AC56" i="47"/>
  <c r="AG56" i="47" s="1"/>
  <c r="AC55" i="47"/>
  <c r="AG55" i="47" s="1"/>
  <c r="AC54" i="47"/>
  <c r="AG54" i="47" s="1"/>
  <c r="AC53" i="47"/>
  <c r="AG53" i="47" s="1"/>
  <c r="AC52" i="47"/>
  <c r="AG52" i="47" s="1"/>
  <c r="AC51" i="47"/>
  <c r="AG51" i="47" s="1"/>
  <c r="AC50" i="47"/>
  <c r="AG50" i="47" s="1"/>
  <c r="AC49" i="47"/>
  <c r="AG49" i="47" s="1"/>
  <c r="AC48" i="47"/>
  <c r="AG48" i="47" s="1"/>
  <c r="AC47" i="47"/>
  <c r="AG47" i="47" s="1"/>
  <c r="AC46" i="47"/>
  <c r="AG46" i="47" s="1"/>
  <c r="AC45" i="47"/>
  <c r="AG45" i="47" s="1"/>
  <c r="AC44" i="47"/>
  <c r="AG44" i="47" s="1"/>
  <c r="AC43" i="47"/>
  <c r="AG43" i="47" s="1"/>
  <c r="AC42" i="47"/>
  <c r="AG42" i="47" s="1"/>
  <c r="AC41" i="47"/>
  <c r="AG41" i="47" s="1"/>
  <c r="AC40" i="47"/>
  <c r="AG40" i="47" s="1"/>
  <c r="AC39" i="47"/>
  <c r="AG39" i="47" s="1"/>
  <c r="AC38" i="47"/>
  <c r="AG38" i="47" s="1"/>
  <c r="AC37" i="47"/>
  <c r="AG37" i="47" s="1"/>
  <c r="AC36" i="47"/>
  <c r="AG36" i="47" s="1"/>
  <c r="AC35" i="47"/>
  <c r="AG35" i="47" s="1"/>
  <c r="AC34" i="47"/>
  <c r="AG34" i="47" s="1"/>
  <c r="AC33" i="47"/>
  <c r="AG33" i="47" s="1"/>
  <c r="AC32" i="47"/>
  <c r="AG32" i="47" s="1"/>
  <c r="AC31" i="47"/>
  <c r="AG31" i="47" s="1"/>
  <c r="AC30" i="47"/>
  <c r="AG30" i="47" s="1"/>
  <c r="AC29" i="47"/>
  <c r="AG29" i="47" s="1"/>
  <c r="AC28" i="47"/>
  <c r="AG28" i="47" s="1"/>
  <c r="AC27" i="47"/>
  <c r="AG27" i="47" s="1"/>
  <c r="AC26" i="47"/>
  <c r="AG26" i="47" s="1"/>
  <c r="AC25" i="47"/>
  <c r="AG25" i="47" s="1"/>
  <c r="AC24" i="47"/>
  <c r="AG24" i="47" s="1"/>
  <c r="AC23" i="47"/>
  <c r="AG23" i="47" s="1"/>
  <c r="AC22" i="47"/>
  <c r="AG22" i="47" s="1"/>
  <c r="AC21" i="47"/>
  <c r="AG21" i="47" s="1"/>
  <c r="AC20" i="47"/>
  <c r="AG20" i="47" s="1"/>
  <c r="AC19" i="47"/>
  <c r="AG19" i="47" s="1"/>
  <c r="AC18" i="47"/>
  <c r="AG18" i="47" s="1"/>
  <c r="AC17" i="47"/>
  <c r="AG17" i="47" s="1"/>
  <c r="AC16" i="47"/>
  <c r="AG16" i="47" s="1"/>
  <c r="AC15" i="47"/>
  <c r="AG15" i="47" s="1"/>
  <c r="AC14" i="47"/>
  <c r="AG14" i="47" s="1"/>
  <c r="AC13" i="47"/>
  <c r="AG13" i="47" s="1"/>
  <c r="AG4" i="47"/>
  <c r="AG5" i="47"/>
  <c r="AG6" i="47"/>
  <c r="AG7" i="47"/>
  <c r="AG8" i="47"/>
  <c r="AG9" i="47"/>
  <c r="AC10" i="47"/>
  <c r="AG10" i="47" s="1"/>
  <c r="AC11" i="47"/>
  <c r="AG11" i="47" s="1"/>
  <c r="AG3" i="47"/>
  <c r="T14" i="47"/>
  <c r="T15" i="47"/>
  <c r="T16" i="47"/>
  <c r="T17" i="47"/>
  <c r="T18" i="47"/>
  <c r="T19" i="47"/>
  <c r="T20" i="47"/>
  <c r="T21" i="47"/>
  <c r="T22" i="47"/>
  <c r="T23" i="47"/>
  <c r="T24" i="47"/>
  <c r="T25" i="47"/>
  <c r="T26" i="47"/>
  <c r="T27" i="47"/>
  <c r="T28" i="47"/>
  <c r="T29" i="47"/>
  <c r="T30" i="47"/>
  <c r="T31" i="47"/>
  <c r="T32" i="47"/>
  <c r="T33" i="47"/>
  <c r="T34" i="47"/>
  <c r="T35" i="47"/>
  <c r="T36" i="47"/>
  <c r="T37" i="47"/>
  <c r="T38" i="47"/>
  <c r="T39" i="47"/>
  <c r="T40" i="47"/>
  <c r="T41" i="47"/>
  <c r="T42" i="47"/>
  <c r="T43" i="47"/>
  <c r="T44" i="47"/>
  <c r="T45" i="47"/>
  <c r="T46" i="47"/>
  <c r="T47" i="47"/>
  <c r="T48" i="47"/>
  <c r="T49" i="47"/>
  <c r="T50" i="47"/>
  <c r="T51" i="47"/>
  <c r="T52" i="47"/>
  <c r="T53" i="47"/>
  <c r="T54" i="47"/>
  <c r="T55" i="47"/>
  <c r="T56" i="47"/>
  <c r="T57" i="47"/>
  <c r="T58" i="47"/>
  <c r="T59" i="47"/>
  <c r="T60" i="47"/>
  <c r="T61" i="47"/>
  <c r="T62" i="47"/>
  <c r="T64" i="47"/>
  <c r="T65" i="47"/>
  <c r="T66" i="47"/>
  <c r="T67" i="47"/>
  <c r="T68" i="47"/>
  <c r="T69" i="47"/>
  <c r="T70" i="47"/>
  <c r="T71" i="47"/>
  <c r="T72" i="47"/>
  <c r="T73" i="47"/>
  <c r="T74" i="47"/>
  <c r="T75" i="47"/>
  <c r="T76" i="47"/>
  <c r="T77" i="47"/>
  <c r="T78" i="47"/>
  <c r="T89" i="47"/>
  <c r="T90" i="47"/>
  <c r="T91" i="47"/>
  <c r="T92" i="47"/>
  <c r="T93" i="47"/>
  <c r="T94" i="47"/>
  <c r="T95" i="47"/>
  <c r="T96" i="47"/>
  <c r="T97" i="47"/>
  <c r="T98" i="47"/>
  <c r="T88" i="47"/>
  <c r="T87" i="47"/>
  <c r="T86" i="47"/>
  <c r="T85" i="47"/>
  <c r="T84" i="47"/>
  <c r="T83" i="47"/>
  <c r="T82" i="47"/>
  <c r="T81" i="47"/>
  <c r="T80" i="47"/>
  <c r="T13" i="47"/>
  <c r="T10" i="47"/>
  <c r="T11" i="47"/>
  <c r="BN4" i="47"/>
  <c r="BN5" i="47"/>
  <c r="BN6" i="47"/>
  <c r="BN7" i="47"/>
  <c r="BN8" i="47"/>
  <c r="BN9" i="47"/>
  <c r="BN10" i="47"/>
  <c r="BN11" i="47"/>
  <c r="BN3" i="47"/>
  <c r="N25" i="47"/>
  <c r="W3" i="47"/>
  <c r="AF3" i="47"/>
  <c r="BG3" i="47"/>
  <c r="AX3" i="47"/>
  <c r="B81" i="47"/>
  <c r="F81" i="47" s="1"/>
  <c r="K81" i="47"/>
  <c r="O81" i="47" s="1"/>
  <c r="N81" i="47"/>
  <c r="W81" i="47"/>
  <c r="AF81" i="47"/>
  <c r="AO81" i="47"/>
  <c r="AX81" i="47"/>
  <c r="BG81" i="47"/>
  <c r="B82" i="47"/>
  <c r="F82" i="47" s="1"/>
  <c r="K82" i="47"/>
  <c r="O82" i="47" s="1"/>
  <c r="N82" i="47"/>
  <c r="W82" i="47"/>
  <c r="X82" i="47" s="1"/>
  <c r="AF82" i="47"/>
  <c r="AO82" i="47"/>
  <c r="AX82" i="47"/>
  <c r="BG82" i="47"/>
  <c r="B83" i="47"/>
  <c r="F83" i="47" s="1"/>
  <c r="K83" i="47"/>
  <c r="O83" i="47" s="1"/>
  <c r="N83" i="47"/>
  <c r="W83" i="47"/>
  <c r="AF83" i="47"/>
  <c r="AO83" i="47"/>
  <c r="AX83" i="47"/>
  <c r="BG83" i="47"/>
  <c r="B84" i="47"/>
  <c r="F84" i="47" s="1"/>
  <c r="K84" i="47"/>
  <c r="O84" i="47" s="1"/>
  <c r="N84" i="47"/>
  <c r="W84" i="47"/>
  <c r="X84" i="47" s="1"/>
  <c r="AF84" i="47"/>
  <c r="AO84" i="47"/>
  <c r="AX84" i="47"/>
  <c r="BG84" i="47"/>
  <c r="B85" i="47"/>
  <c r="F85" i="47" s="1"/>
  <c r="K85" i="47"/>
  <c r="O85" i="47" s="1"/>
  <c r="N85" i="47"/>
  <c r="W85" i="47"/>
  <c r="AF85" i="47"/>
  <c r="AO85" i="47"/>
  <c r="AX85" i="47"/>
  <c r="BG85" i="47"/>
  <c r="B86" i="47"/>
  <c r="F86" i="47" s="1"/>
  <c r="K86" i="47"/>
  <c r="O86" i="47" s="1"/>
  <c r="N86" i="47"/>
  <c r="W86" i="47"/>
  <c r="X86" i="47" s="1"/>
  <c r="AF86" i="47"/>
  <c r="AO86" i="47"/>
  <c r="AX86" i="47"/>
  <c r="BG86" i="47"/>
  <c r="B87" i="47"/>
  <c r="F87" i="47" s="1"/>
  <c r="K87" i="47"/>
  <c r="O87" i="47" s="1"/>
  <c r="N87" i="47"/>
  <c r="W87" i="47"/>
  <c r="AF87" i="47"/>
  <c r="AO87" i="47"/>
  <c r="AX87" i="47"/>
  <c r="BG87" i="47"/>
  <c r="B88" i="47"/>
  <c r="F88" i="47" s="1"/>
  <c r="K88" i="47"/>
  <c r="O88" i="47" s="1"/>
  <c r="N88" i="47"/>
  <c r="W88" i="47"/>
  <c r="X88" i="47" s="1"/>
  <c r="AF88" i="47"/>
  <c r="AO88" i="47"/>
  <c r="AX88" i="47"/>
  <c r="BG88" i="47"/>
  <c r="B89" i="47"/>
  <c r="F89" i="47" s="1"/>
  <c r="K89" i="47"/>
  <c r="N89" i="47"/>
  <c r="W89" i="47"/>
  <c r="X89" i="47" s="1"/>
  <c r="AF89" i="47"/>
  <c r="AO89" i="47"/>
  <c r="AX89" i="47"/>
  <c r="BG89" i="47"/>
  <c r="B90" i="47"/>
  <c r="F90" i="47" s="1"/>
  <c r="K90" i="47"/>
  <c r="O90" i="47" s="1"/>
  <c r="N90" i="47"/>
  <c r="W90" i="47"/>
  <c r="AF90" i="47"/>
  <c r="AO90" i="47"/>
  <c r="AX90" i="47"/>
  <c r="BG90" i="47"/>
  <c r="B91" i="47"/>
  <c r="F91" i="47" s="1"/>
  <c r="K91" i="47"/>
  <c r="O91" i="47" s="1"/>
  <c r="N91" i="47"/>
  <c r="W91" i="47"/>
  <c r="X91" i="47" s="1"/>
  <c r="AF91" i="47"/>
  <c r="AO91" i="47"/>
  <c r="AX91" i="47"/>
  <c r="BG91" i="47"/>
  <c r="B92" i="47"/>
  <c r="F92" i="47" s="1"/>
  <c r="K92" i="47"/>
  <c r="O92" i="47" s="1"/>
  <c r="N92" i="47"/>
  <c r="W92" i="47"/>
  <c r="AF92" i="47"/>
  <c r="AO92" i="47"/>
  <c r="AX92" i="47"/>
  <c r="BG92" i="47"/>
  <c r="B93" i="47"/>
  <c r="F93" i="47" s="1"/>
  <c r="K93" i="47"/>
  <c r="O93" i="47" s="1"/>
  <c r="N93" i="47"/>
  <c r="W93" i="47"/>
  <c r="X93" i="47" s="1"/>
  <c r="AF93" i="47"/>
  <c r="AO93" i="47"/>
  <c r="AX93" i="47"/>
  <c r="BG93" i="47"/>
  <c r="B94" i="47"/>
  <c r="F94" i="47" s="1"/>
  <c r="K94" i="47"/>
  <c r="O94" i="47" s="1"/>
  <c r="N94" i="47"/>
  <c r="W94" i="47"/>
  <c r="AF94" i="47"/>
  <c r="AO94" i="47"/>
  <c r="AX94" i="47"/>
  <c r="BG94" i="47"/>
  <c r="B95" i="47"/>
  <c r="F95" i="47" s="1"/>
  <c r="K95" i="47"/>
  <c r="O95" i="47" s="1"/>
  <c r="N95" i="47"/>
  <c r="W95" i="47"/>
  <c r="X95" i="47" s="1"/>
  <c r="AF95" i="47"/>
  <c r="AO95" i="47"/>
  <c r="AX95" i="47"/>
  <c r="BG95" i="47"/>
  <c r="B96" i="47"/>
  <c r="F96" i="47" s="1"/>
  <c r="K96" i="47"/>
  <c r="O96" i="47" s="1"/>
  <c r="N96" i="47"/>
  <c r="W96" i="47"/>
  <c r="AF96" i="47"/>
  <c r="AO96" i="47"/>
  <c r="AX96" i="47"/>
  <c r="BG96" i="47"/>
  <c r="B97" i="47"/>
  <c r="F97" i="47" s="1"/>
  <c r="K97" i="47"/>
  <c r="O97" i="47" s="1"/>
  <c r="N97" i="47"/>
  <c r="W97" i="47"/>
  <c r="X97" i="47" s="1"/>
  <c r="AF97" i="47"/>
  <c r="AO97" i="47"/>
  <c r="AX97" i="47"/>
  <c r="BG97" i="47"/>
  <c r="B98" i="47"/>
  <c r="F98" i="47" s="1"/>
  <c r="K98" i="47"/>
  <c r="O98" i="47" s="1"/>
  <c r="N98" i="47"/>
  <c r="W98" i="47"/>
  <c r="AF98" i="47"/>
  <c r="AO98" i="47"/>
  <c r="AX98" i="47"/>
  <c r="BG98" i="47"/>
  <c r="BG80" i="47"/>
  <c r="AX80" i="47"/>
  <c r="AO80" i="47"/>
  <c r="AF80" i="47"/>
  <c r="W80" i="47"/>
  <c r="X80" i="47" s="1"/>
  <c r="N80" i="47"/>
  <c r="K80" i="47"/>
  <c r="O80" i="47" s="1"/>
  <c r="B80" i="47"/>
  <c r="F80" i="47" s="1"/>
  <c r="B22" i="47"/>
  <c r="F22" i="47" s="1"/>
  <c r="K22" i="47"/>
  <c r="O22" i="47" s="1"/>
  <c r="N22" i="47"/>
  <c r="W22" i="47"/>
  <c r="X22" i="47" s="1"/>
  <c r="AF22" i="47"/>
  <c r="AO22" i="47"/>
  <c r="AX22" i="47"/>
  <c r="BG22" i="47"/>
  <c r="B23" i="47"/>
  <c r="F23" i="47" s="1"/>
  <c r="K23" i="47"/>
  <c r="O23" i="47" s="1"/>
  <c r="N23" i="47"/>
  <c r="W23" i="47"/>
  <c r="X23" i="47" s="1"/>
  <c r="AF23" i="47"/>
  <c r="AO23" i="47"/>
  <c r="AX23" i="47"/>
  <c r="BG23" i="47"/>
  <c r="B24" i="47"/>
  <c r="F24" i="47" s="1"/>
  <c r="K24" i="47"/>
  <c r="O24" i="47" s="1"/>
  <c r="N24" i="47"/>
  <c r="W24" i="47"/>
  <c r="X24" i="47" s="1"/>
  <c r="AF24" i="47"/>
  <c r="AO24" i="47"/>
  <c r="AX24" i="47"/>
  <c r="BG24" i="47"/>
  <c r="B25" i="47"/>
  <c r="F25" i="47" s="1"/>
  <c r="K25" i="47"/>
  <c r="W25" i="47"/>
  <c r="X25" i="47" s="1"/>
  <c r="AF25" i="47"/>
  <c r="AO25" i="47"/>
  <c r="AX25" i="47"/>
  <c r="BG25" i="47"/>
  <c r="B26" i="47"/>
  <c r="F26" i="47" s="1"/>
  <c r="K26" i="47"/>
  <c r="O26" i="47" s="1"/>
  <c r="N26" i="47"/>
  <c r="W26" i="47"/>
  <c r="X26" i="47" s="1"/>
  <c r="AF26" i="47"/>
  <c r="AO26" i="47"/>
  <c r="AX26" i="47"/>
  <c r="BG26" i="47"/>
  <c r="B27" i="47"/>
  <c r="F27" i="47" s="1"/>
  <c r="K27" i="47"/>
  <c r="O27" i="47" s="1"/>
  <c r="N27" i="47"/>
  <c r="W27" i="47"/>
  <c r="X27" i="47" s="1"/>
  <c r="AF27" i="47"/>
  <c r="AO27" i="47"/>
  <c r="AX27" i="47"/>
  <c r="BG27" i="47"/>
  <c r="B28" i="47"/>
  <c r="F28" i="47" s="1"/>
  <c r="K28" i="47"/>
  <c r="O28" i="47" s="1"/>
  <c r="N28" i="47"/>
  <c r="W28" i="47"/>
  <c r="X28" i="47" s="1"/>
  <c r="AF28" i="47"/>
  <c r="AO28" i="47"/>
  <c r="AX28" i="47"/>
  <c r="BG28" i="47"/>
  <c r="B29" i="47"/>
  <c r="F29" i="47" s="1"/>
  <c r="K29" i="47"/>
  <c r="O29" i="47" s="1"/>
  <c r="N29" i="47"/>
  <c r="W29" i="47"/>
  <c r="X29" i="47" s="1"/>
  <c r="AF29" i="47"/>
  <c r="AO29" i="47"/>
  <c r="AX29" i="47"/>
  <c r="BG29" i="47"/>
  <c r="B30" i="47"/>
  <c r="F30" i="47" s="1"/>
  <c r="K30" i="47"/>
  <c r="O30" i="47" s="1"/>
  <c r="N30" i="47"/>
  <c r="W30" i="47"/>
  <c r="X30" i="47" s="1"/>
  <c r="AF30" i="47"/>
  <c r="AO30" i="47"/>
  <c r="AX30" i="47"/>
  <c r="BG30" i="47"/>
  <c r="B31" i="47"/>
  <c r="F31" i="47" s="1"/>
  <c r="K31" i="47"/>
  <c r="O31" i="47" s="1"/>
  <c r="N31" i="47"/>
  <c r="W31" i="47"/>
  <c r="X31" i="47" s="1"/>
  <c r="AF31" i="47"/>
  <c r="AO31" i="47"/>
  <c r="AX31" i="47"/>
  <c r="BG31" i="47"/>
  <c r="B32" i="47"/>
  <c r="F32" i="47" s="1"/>
  <c r="K32" i="47"/>
  <c r="O32" i="47" s="1"/>
  <c r="N32" i="47"/>
  <c r="W32" i="47"/>
  <c r="X32" i="47" s="1"/>
  <c r="AF32" i="47"/>
  <c r="AO32" i="47"/>
  <c r="AX32" i="47"/>
  <c r="BG32" i="47"/>
  <c r="B33" i="47"/>
  <c r="F33" i="47" s="1"/>
  <c r="K33" i="47"/>
  <c r="O33" i="47" s="1"/>
  <c r="N33" i="47"/>
  <c r="W33" i="47"/>
  <c r="X33" i="47" s="1"/>
  <c r="AF33" i="47"/>
  <c r="AO33" i="47"/>
  <c r="AX33" i="47"/>
  <c r="BG33" i="47"/>
  <c r="B34" i="47"/>
  <c r="F34" i="47" s="1"/>
  <c r="K34" i="47"/>
  <c r="O34" i="47" s="1"/>
  <c r="N34" i="47"/>
  <c r="W34" i="47"/>
  <c r="X34" i="47" s="1"/>
  <c r="AF34" i="47"/>
  <c r="AO34" i="47"/>
  <c r="AX34" i="47"/>
  <c r="BG34" i="47"/>
  <c r="B35" i="47"/>
  <c r="F35" i="47" s="1"/>
  <c r="K35" i="47"/>
  <c r="O35" i="47" s="1"/>
  <c r="N35" i="47"/>
  <c r="W35" i="47"/>
  <c r="X35" i="47" s="1"/>
  <c r="AF35" i="47"/>
  <c r="AO35" i="47"/>
  <c r="AX35" i="47"/>
  <c r="BG35" i="47"/>
  <c r="B36" i="47"/>
  <c r="F36" i="47" s="1"/>
  <c r="K36" i="47"/>
  <c r="O36" i="47" s="1"/>
  <c r="N36" i="47"/>
  <c r="W36" i="47"/>
  <c r="X36" i="47" s="1"/>
  <c r="AF36" i="47"/>
  <c r="AO36" i="47"/>
  <c r="AX36" i="47"/>
  <c r="BG36" i="47"/>
  <c r="B37" i="47"/>
  <c r="F37" i="47" s="1"/>
  <c r="K37" i="47"/>
  <c r="O37" i="47" s="1"/>
  <c r="N37" i="47"/>
  <c r="W37" i="47"/>
  <c r="X37" i="47" s="1"/>
  <c r="AF37" i="47"/>
  <c r="AO37" i="47"/>
  <c r="AX37" i="47"/>
  <c r="BG37" i="47"/>
  <c r="B38" i="47"/>
  <c r="F38" i="47" s="1"/>
  <c r="K38" i="47"/>
  <c r="O38" i="47" s="1"/>
  <c r="N38" i="47"/>
  <c r="W38" i="47"/>
  <c r="X38" i="47" s="1"/>
  <c r="AF38" i="47"/>
  <c r="AO38" i="47"/>
  <c r="AX38" i="47"/>
  <c r="BG38" i="47"/>
  <c r="B39" i="47"/>
  <c r="F39" i="47" s="1"/>
  <c r="K39" i="47"/>
  <c r="O39" i="47" s="1"/>
  <c r="N39" i="47"/>
  <c r="W39" i="47"/>
  <c r="X39" i="47" s="1"/>
  <c r="AF39" i="47"/>
  <c r="AO39" i="47"/>
  <c r="AX39" i="47"/>
  <c r="BG39" i="47"/>
  <c r="B40" i="47"/>
  <c r="F40" i="47" s="1"/>
  <c r="K40" i="47"/>
  <c r="O40" i="47" s="1"/>
  <c r="N40" i="47"/>
  <c r="W40" i="47"/>
  <c r="X40" i="47" s="1"/>
  <c r="AF40" i="47"/>
  <c r="AO40" i="47"/>
  <c r="AX40" i="47"/>
  <c r="BG40" i="47"/>
  <c r="B41" i="47"/>
  <c r="F41" i="47" s="1"/>
  <c r="K41" i="47"/>
  <c r="O41" i="47" s="1"/>
  <c r="N41" i="47"/>
  <c r="W41" i="47"/>
  <c r="X41" i="47" s="1"/>
  <c r="AF41" i="47"/>
  <c r="AO41" i="47"/>
  <c r="AX41" i="47"/>
  <c r="BG41" i="47"/>
  <c r="B42" i="47"/>
  <c r="F42" i="47" s="1"/>
  <c r="K42" i="47"/>
  <c r="O42" i="47" s="1"/>
  <c r="N42" i="47"/>
  <c r="W42" i="47"/>
  <c r="X42" i="47" s="1"/>
  <c r="AF42" i="47"/>
  <c r="AO42" i="47"/>
  <c r="AX42" i="47"/>
  <c r="BG42" i="47"/>
  <c r="B43" i="47"/>
  <c r="F43" i="47" s="1"/>
  <c r="K43" i="47"/>
  <c r="O43" i="47" s="1"/>
  <c r="N43" i="47"/>
  <c r="W43" i="47"/>
  <c r="X43" i="47" s="1"/>
  <c r="AF43" i="47"/>
  <c r="AO43" i="47"/>
  <c r="AX43" i="47"/>
  <c r="BG43" i="47"/>
  <c r="B44" i="47"/>
  <c r="F44" i="47" s="1"/>
  <c r="K44" i="47"/>
  <c r="N44" i="47"/>
  <c r="W44" i="47"/>
  <c r="X44" i="47" s="1"/>
  <c r="AF44" i="47"/>
  <c r="AO44" i="47"/>
  <c r="AX44" i="47"/>
  <c r="BG44" i="47"/>
  <c r="B45" i="47"/>
  <c r="F45" i="47" s="1"/>
  <c r="K45" i="47"/>
  <c r="O45" i="47" s="1"/>
  <c r="N45" i="47"/>
  <c r="W45" i="47"/>
  <c r="X45" i="47" s="1"/>
  <c r="AF45" i="47"/>
  <c r="AO45" i="47"/>
  <c r="AX45" i="47"/>
  <c r="BG45" i="47"/>
  <c r="B46" i="47"/>
  <c r="F46" i="47" s="1"/>
  <c r="K46" i="47"/>
  <c r="O46" i="47" s="1"/>
  <c r="N46" i="47"/>
  <c r="W46" i="47"/>
  <c r="X46" i="47" s="1"/>
  <c r="AF46" i="47"/>
  <c r="AO46" i="47"/>
  <c r="AX46" i="47"/>
  <c r="BG46" i="47"/>
  <c r="B47" i="47"/>
  <c r="F47" i="47" s="1"/>
  <c r="K47" i="47"/>
  <c r="O47" i="47" s="1"/>
  <c r="N47" i="47"/>
  <c r="W47" i="47"/>
  <c r="X47" i="47" s="1"/>
  <c r="AF47" i="47"/>
  <c r="AO47" i="47"/>
  <c r="AX47" i="47"/>
  <c r="BG47" i="47"/>
  <c r="B48" i="47"/>
  <c r="F48" i="47" s="1"/>
  <c r="K48" i="47"/>
  <c r="O48" i="47" s="1"/>
  <c r="N48" i="47"/>
  <c r="W48" i="47"/>
  <c r="X48" i="47" s="1"/>
  <c r="AF48" i="47"/>
  <c r="AO48" i="47"/>
  <c r="AX48" i="47"/>
  <c r="BG48" i="47"/>
  <c r="B49" i="47"/>
  <c r="F49" i="47" s="1"/>
  <c r="K49" i="47"/>
  <c r="N49" i="47"/>
  <c r="W49" i="47"/>
  <c r="X49" i="47" s="1"/>
  <c r="AF49" i="47"/>
  <c r="AO49" i="47"/>
  <c r="AX49" i="47"/>
  <c r="BG49" i="47"/>
  <c r="B50" i="47"/>
  <c r="F50" i="47" s="1"/>
  <c r="K50" i="47"/>
  <c r="O50" i="47" s="1"/>
  <c r="N50" i="47"/>
  <c r="W50" i="47"/>
  <c r="X50" i="47" s="1"/>
  <c r="AF50" i="47"/>
  <c r="AO50" i="47"/>
  <c r="AX50" i="47"/>
  <c r="BG50" i="47"/>
  <c r="B51" i="47"/>
  <c r="F51" i="47" s="1"/>
  <c r="K51" i="47"/>
  <c r="O51" i="47" s="1"/>
  <c r="N51" i="47"/>
  <c r="W51" i="47"/>
  <c r="X51" i="47" s="1"/>
  <c r="AF51" i="47"/>
  <c r="AO51" i="47"/>
  <c r="AX51" i="47"/>
  <c r="BG51" i="47"/>
  <c r="B52" i="47"/>
  <c r="F52" i="47" s="1"/>
  <c r="K52" i="47"/>
  <c r="O52" i="47" s="1"/>
  <c r="N52" i="47"/>
  <c r="W52" i="47"/>
  <c r="X52" i="47" s="1"/>
  <c r="AF52" i="47"/>
  <c r="AO52" i="47"/>
  <c r="AX52" i="47"/>
  <c r="BG52" i="47"/>
  <c r="B53" i="47"/>
  <c r="F53" i="47" s="1"/>
  <c r="K53" i="47"/>
  <c r="O53" i="47" s="1"/>
  <c r="N53" i="47"/>
  <c r="W53" i="47"/>
  <c r="X53" i="47" s="1"/>
  <c r="AF53" i="47"/>
  <c r="AO53" i="47"/>
  <c r="AX53" i="47"/>
  <c r="BG53" i="47"/>
  <c r="B54" i="47"/>
  <c r="F54" i="47" s="1"/>
  <c r="K54" i="47"/>
  <c r="O54" i="47" s="1"/>
  <c r="N54" i="47"/>
  <c r="W54" i="47"/>
  <c r="X54" i="47" s="1"/>
  <c r="AF54" i="47"/>
  <c r="AO54" i="47"/>
  <c r="AX54" i="47"/>
  <c r="BG54" i="47"/>
  <c r="B55" i="47"/>
  <c r="F55" i="47" s="1"/>
  <c r="K55" i="47"/>
  <c r="O55" i="47" s="1"/>
  <c r="N55" i="47"/>
  <c r="W55" i="47"/>
  <c r="X55" i="47" s="1"/>
  <c r="AF55" i="47"/>
  <c r="AO55" i="47"/>
  <c r="AX55" i="47"/>
  <c r="BG55" i="47"/>
  <c r="B56" i="47"/>
  <c r="F56" i="47" s="1"/>
  <c r="K56" i="47"/>
  <c r="O56" i="47" s="1"/>
  <c r="N56" i="47"/>
  <c r="W56" i="47"/>
  <c r="X56" i="47" s="1"/>
  <c r="AF56" i="47"/>
  <c r="AO56" i="47"/>
  <c r="AX56" i="47"/>
  <c r="BG56" i="47"/>
  <c r="B57" i="47"/>
  <c r="F57" i="47" s="1"/>
  <c r="K57" i="47"/>
  <c r="O57" i="47" s="1"/>
  <c r="N57" i="47"/>
  <c r="W57" i="47"/>
  <c r="X57" i="47" s="1"/>
  <c r="AF57" i="47"/>
  <c r="AO57" i="47"/>
  <c r="AX57" i="47"/>
  <c r="BG57" i="47"/>
  <c r="B58" i="47"/>
  <c r="F58" i="47" s="1"/>
  <c r="K58" i="47"/>
  <c r="N58" i="47"/>
  <c r="W58" i="47"/>
  <c r="X58" i="47" s="1"/>
  <c r="AF58" i="47"/>
  <c r="AO58" i="47"/>
  <c r="AX58" i="47"/>
  <c r="BG58" i="47"/>
  <c r="B59" i="47"/>
  <c r="F59" i="47" s="1"/>
  <c r="K59" i="47"/>
  <c r="O59" i="47" s="1"/>
  <c r="N59" i="47"/>
  <c r="W59" i="47"/>
  <c r="X59" i="47" s="1"/>
  <c r="AF59" i="47"/>
  <c r="AO59" i="47"/>
  <c r="AX59" i="47"/>
  <c r="BG59" i="47"/>
  <c r="B60" i="47"/>
  <c r="F60" i="47" s="1"/>
  <c r="O60" i="47"/>
  <c r="N60" i="47"/>
  <c r="W60" i="47"/>
  <c r="X60" i="47" s="1"/>
  <c r="AF60" i="47"/>
  <c r="AO60" i="47"/>
  <c r="AX60" i="47"/>
  <c r="BG60" i="47"/>
  <c r="B61" i="47"/>
  <c r="F61" i="47" s="1"/>
  <c r="K61" i="47"/>
  <c r="N61" i="47"/>
  <c r="W61" i="47"/>
  <c r="X61" i="47" s="1"/>
  <c r="AF61" i="47"/>
  <c r="AO61" i="47"/>
  <c r="AX61" i="47"/>
  <c r="BG61" i="47"/>
  <c r="B62" i="47"/>
  <c r="F62" i="47" s="1"/>
  <c r="K62" i="47"/>
  <c r="N62" i="47"/>
  <c r="W62" i="47"/>
  <c r="X62" i="47" s="1"/>
  <c r="AF62" i="47"/>
  <c r="AO62" i="47"/>
  <c r="AX62" i="47"/>
  <c r="BG62" i="47"/>
  <c r="B64" i="47"/>
  <c r="F64" i="47" s="1"/>
  <c r="K64" i="47"/>
  <c r="O64" i="47" s="1"/>
  <c r="N64" i="47"/>
  <c r="W64" i="47"/>
  <c r="X64" i="47" s="1"/>
  <c r="AF64" i="47"/>
  <c r="AO64" i="47"/>
  <c r="AX64" i="47"/>
  <c r="BG64" i="47"/>
  <c r="B65" i="47"/>
  <c r="F65" i="47" s="1"/>
  <c r="K65" i="47"/>
  <c r="O65" i="47" s="1"/>
  <c r="N65" i="47"/>
  <c r="W65" i="47"/>
  <c r="X65" i="47" s="1"/>
  <c r="AF65" i="47"/>
  <c r="AO65" i="47"/>
  <c r="AX65" i="47"/>
  <c r="BG65" i="47"/>
  <c r="B66" i="47"/>
  <c r="F66" i="47" s="1"/>
  <c r="O66" i="47"/>
  <c r="N66" i="47"/>
  <c r="W66" i="47"/>
  <c r="X66" i="47" s="1"/>
  <c r="AF66" i="47"/>
  <c r="AO66" i="47"/>
  <c r="AX66" i="47"/>
  <c r="BG66" i="47"/>
  <c r="B67" i="47"/>
  <c r="F67" i="47" s="1"/>
  <c r="K67" i="47"/>
  <c r="O67" i="47" s="1"/>
  <c r="N67" i="47"/>
  <c r="W67" i="47"/>
  <c r="X67" i="47" s="1"/>
  <c r="AF67" i="47"/>
  <c r="AO67" i="47"/>
  <c r="AX67" i="47"/>
  <c r="BG67" i="47"/>
  <c r="B68" i="47"/>
  <c r="F68" i="47" s="1"/>
  <c r="K68" i="47"/>
  <c r="N68" i="47"/>
  <c r="W68" i="47"/>
  <c r="X68" i="47" s="1"/>
  <c r="AF68" i="47"/>
  <c r="AO68" i="47"/>
  <c r="AX68" i="47"/>
  <c r="BG68" i="47"/>
  <c r="B69" i="47"/>
  <c r="F69" i="47" s="1"/>
  <c r="K69" i="47"/>
  <c r="O69" i="47" s="1"/>
  <c r="N69" i="47"/>
  <c r="W69" i="47"/>
  <c r="X69" i="47" s="1"/>
  <c r="AF69" i="47"/>
  <c r="AO69" i="47"/>
  <c r="AX69" i="47"/>
  <c r="BG69" i="47"/>
  <c r="B70" i="47"/>
  <c r="F70" i="47" s="1"/>
  <c r="K70" i="47"/>
  <c r="O70" i="47" s="1"/>
  <c r="N70" i="47"/>
  <c r="W70" i="47"/>
  <c r="X70" i="47" s="1"/>
  <c r="AF70" i="47"/>
  <c r="AO70" i="47"/>
  <c r="AX70" i="47"/>
  <c r="BG70" i="47"/>
  <c r="B71" i="47"/>
  <c r="F71" i="47" s="1"/>
  <c r="K71" i="47"/>
  <c r="O71" i="47" s="1"/>
  <c r="N71" i="47"/>
  <c r="W71" i="47"/>
  <c r="X71" i="47" s="1"/>
  <c r="AF71" i="47"/>
  <c r="AO71" i="47"/>
  <c r="AX71" i="47"/>
  <c r="BG71" i="47"/>
  <c r="B72" i="47"/>
  <c r="F72" i="47" s="1"/>
  <c r="K72" i="47"/>
  <c r="O72" i="47" s="1"/>
  <c r="N72" i="47"/>
  <c r="W72" i="47"/>
  <c r="X72" i="47" s="1"/>
  <c r="AF72" i="47"/>
  <c r="AO72" i="47"/>
  <c r="AX72" i="47"/>
  <c r="BG72" i="47"/>
  <c r="B73" i="47"/>
  <c r="F73" i="47" s="1"/>
  <c r="K73" i="47"/>
  <c r="O73" i="47" s="1"/>
  <c r="N73" i="47"/>
  <c r="W73" i="47"/>
  <c r="X73" i="47" s="1"/>
  <c r="AF73" i="47"/>
  <c r="AO73" i="47"/>
  <c r="AX73" i="47"/>
  <c r="BG73" i="47"/>
  <c r="B74" i="47"/>
  <c r="F74" i="47" s="1"/>
  <c r="K74" i="47"/>
  <c r="O74" i="47" s="1"/>
  <c r="N74" i="47"/>
  <c r="W74" i="47"/>
  <c r="X74" i="47" s="1"/>
  <c r="AF74" i="47"/>
  <c r="AO74" i="47"/>
  <c r="AX74" i="47"/>
  <c r="BG74" i="47"/>
  <c r="B75" i="47"/>
  <c r="F75" i="47" s="1"/>
  <c r="K75" i="47"/>
  <c r="O75" i="47" s="1"/>
  <c r="N75" i="47"/>
  <c r="W75" i="47"/>
  <c r="X75" i="47" s="1"/>
  <c r="AF75" i="47"/>
  <c r="AO75" i="47"/>
  <c r="AX75" i="47"/>
  <c r="BG75" i="47"/>
  <c r="B76" i="47"/>
  <c r="F76" i="47" s="1"/>
  <c r="K76" i="47"/>
  <c r="O76" i="47" s="1"/>
  <c r="N76" i="47"/>
  <c r="W76" i="47"/>
  <c r="X76" i="47" s="1"/>
  <c r="AF76" i="47"/>
  <c r="AO76" i="47"/>
  <c r="AX76" i="47"/>
  <c r="BG76" i="47"/>
  <c r="B77" i="47"/>
  <c r="F77" i="47" s="1"/>
  <c r="K77" i="47"/>
  <c r="O77" i="47" s="1"/>
  <c r="N77" i="47"/>
  <c r="W77" i="47"/>
  <c r="X77" i="47" s="1"/>
  <c r="AF77" i="47"/>
  <c r="AO77" i="47"/>
  <c r="AX77" i="47"/>
  <c r="BG77" i="47"/>
  <c r="B78" i="47"/>
  <c r="F78" i="47" s="1"/>
  <c r="K78" i="47"/>
  <c r="O78" i="47" s="1"/>
  <c r="N78" i="47"/>
  <c r="W78" i="47"/>
  <c r="X78" i="47" s="1"/>
  <c r="AF78" i="47"/>
  <c r="AO78" i="47"/>
  <c r="AX78" i="47"/>
  <c r="BG78" i="47"/>
  <c r="BG21" i="47"/>
  <c r="AX21" i="47"/>
  <c r="AO21" i="47"/>
  <c r="AF21" i="47"/>
  <c r="W21" i="47"/>
  <c r="X21" i="47" s="1"/>
  <c r="N21" i="47"/>
  <c r="K21" i="47"/>
  <c r="B21" i="47"/>
  <c r="F21" i="47" s="1"/>
  <c r="I21" i="47" s="1"/>
  <c r="BG20" i="47"/>
  <c r="AX20" i="47"/>
  <c r="AO20" i="47"/>
  <c r="AF20" i="47"/>
  <c r="W20" i="47"/>
  <c r="X20" i="47" s="1"/>
  <c r="N20" i="47"/>
  <c r="K20" i="47"/>
  <c r="O20" i="47" s="1"/>
  <c r="B20" i="47"/>
  <c r="F20" i="47" s="1"/>
  <c r="BG19" i="47"/>
  <c r="AX19" i="47"/>
  <c r="AO19" i="47"/>
  <c r="AF19" i="47"/>
  <c r="W19" i="47"/>
  <c r="X19" i="47" s="1"/>
  <c r="N19" i="47"/>
  <c r="K19" i="47"/>
  <c r="O19" i="47" s="1"/>
  <c r="B19" i="47"/>
  <c r="F19" i="47" s="1"/>
  <c r="BG18" i="47"/>
  <c r="AX18" i="47"/>
  <c r="AO18" i="47"/>
  <c r="AF18" i="47"/>
  <c r="W18" i="47"/>
  <c r="X18" i="47" s="1"/>
  <c r="N18" i="47"/>
  <c r="K18" i="47"/>
  <c r="O18" i="47" s="1"/>
  <c r="B18" i="47"/>
  <c r="F18" i="47" s="1"/>
  <c r="BG17" i="47"/>
  <c r="AX17" i="47"/>
  <c r="AO17" i="47"/>
  <c r="AF17" i="47"/>
  <c r="W17" i="47"/>
  <c r="X17" i="47" s="1"/>
  <c r="N17" i="47"/>
  <c r="B17" i="47"/>
  <c r="F17" i="47" s="1"/>
  <c r="BG16" i="47"/>
  <c r="AX16" i="47"/>
  <c r="AO16" i="47"/>
  <c r="AF16" i="47"/>
  <c r="W16" i="47"/>
  <c r="X16" i="47" s="1"/>
  <c r="N16" i="47"/>
  <c r="B16" i="47"/>
  <c r="F16" i="47" s="1"/>
  <c r="I16" i="47" s="1"/>
  <c r="BG15" i="47"/>
  <c r="AX15" i="47"/>
  <c r="AO15" i="47"/>
  <c r="AF15" i="47"/>
  <c r="W15" i="47"/>
  <c r="X15" i="47" s="1"/>
  <c r="N15" i="47"/>
  <c r="O15" i="47"/>
  <c r="B15" i="47"/>
  <c r="F15" i="47" s="1"/>
  <c r="BG14" i="47"/>
  <c r="AX14" i="47"/>
  <c r="AO14" i="47"/>
  <c r="AF14" i="47"/>
  <c r="W14" i="47"/>
  <c r="X14" i="47" s="1"/>
  <c r="N14" i="47"/>
  <c r="K14" i="47"/>
  <c r="O14" i="47" s="1"/>
  <c r="B14" i="47"/>
  <c r="F14" i="47" s="1"/>
  <c r="BG13" i="47"/>
  <c r="AX13" i="47"/>
  <c r="AO13" i="47"/>
  <c r="AF13" i="47"/>
  <c r="W13" i="47"/>
  <c r="X13" i="47" s="1"/>
  <c r="N13" i="47"/>
  <c r="K13" i="47"/>
  <c r="O13" i="47" s="1"/>
  <c r="B13" i="47"/>
  <c r="F13" i="47" s="1"/>
  <c r="BG11" i="47"/>
  <c r="BG10" i="47"/>
  <c r="BG9" i="47"/>
  <c r="BG8" i="47"/>
  <c r="BG7" i="47"/>
  <c r="BG6" i="47"/>
  <c r="BG5" i="47"/>
  <c r="BG4" i="47"/>
  <c r="AX11" i="47"/>
  <c r="AX10" i="47"/>
  <c r="AX9" i="47"/>
  <c r="AX8" i="47"/>
  <c r="AX7" i="47"/>
  <c r="AX6" i="47"/>
  <c r="AX5" i="47"/>
  <c r="AX4" i="47"/>
  <c r="AO11" i="47"/>
  <c r="AO10" i="47"/>
  <c r="AO9" i="47"/>
  <c r="AO8" i="47"/>
  <c r="AO7" i="47"/>
  <c r="AO6" i="47"/>
  <c r="AO5" i="47"/>
  <c r="AO4" i="47"/>
  <c r="AO3" i="47"/>
  <c r="AF11" i="47"/>
  <c r="AF10" i="47"/>
  <c r="AF9" i="47"/>
  <c r="AF8" i="47"/>
  <c r="AF7" i="47"/>
  <c r="AF6" i="47"/>
  <c r="AF5" i="47"/>
  <c r="AF4" i="47"/>
  <c r="W11" i="47"/>
  <c r="X11" i="47" s="1"/>
  <c r="W10" i="47"/>
  <c r="X10" i="47" s="1"/>
  <c r="W9" i="47"/>
  <c r="X9" i="47" s="1"/>
  <c r="W8" i="47"/>
  <c r="X8" i="47" s="1"/>
  <c r="W7" i="47"/>
  <c r="X7" i="47" s="1"/>
  <c r="W6" i="47"/>
  <c r="X6" i="47" s="1"/>
  <c r="W5" i="47"/>
  <c r="X5" i="47" s="1"/>
  <c r="W4" i="47"/>
  <c r="X4" i="47" s="1"/>
  <c r="K4" i="47"/>
  <c r="O4" i="47" s="1"/>
  <c r="K5" i="47"/>
  <c r="O5" i="47" s="1"/>
  <c r="K6" i="47"/>
  <c r="O6" i="47" s="1"/>
  <c r="K7" i="47"/>
  <c r="O7" i="47" s="1"/>
  <c r="K8" i="47"/>
  <c r="O8" i="47" s="1"/>
  <c r="K9" i="47"/>
  <c r="O9" i="47" s="1"/>
  <c r="K10" i="47"/>
  <c r="O10" i="47" s="1"/>
  <c r="K11" i="47"/>
  <c r="O11" i="47" s="1"/>
  <c r="K3" i="47"/>
  <c r="O3" i="47" s="1"/>
  <c r="B4" i="47"/>
  <c r="F4" i="47" s="1"/>
  <c r="I4" i="47" s="1"/>
  <c r="B5" i="47"/>
  <c r="B6" i="47"/>
  <c r="F6" i="47" s="1"/>
  <c r="I6" i="47" s="1"/>
  <c r="B7" i="47"/>
  <c r="B8" i="47"/>
  <c r="F8" i="47" s="1"/>
  <c r="I8" i="47" s="1"/>
  <c r="B9" i="47"/>
  <c r="B10" i="47"/>
  <c r="F10" i="47" s="1"/>
  <c r="I10" i="47" s="1"/>
  <c r="B11" i="47"/>
  <c r="B3" i="47"/>
  <c r="N4" i="47"/>
  <c r="N5" i="47"/>
  <c r="N6" i="47"/>
  <c r="N7" i="47"/>
  <c r="N8" i="47"/>
  <c r="N9" i="47"/>
  <c r="N10" i="47"/>
  <c r="N11" i="47"/>
  <c r="O14" i="42"/>
  <c r="O13" i="42"/>
  <c r="O12" i="42"/>
  <c r="O11" i="42"/>
  <c r="O9" i="42"/>
  <c r="N7" i="46"/>
  <c r="Q7" i="42" s="1"/>
  <c r="N8" i="46"/>
  <c r="Q8" i="42" s="1"/>
  <c r="N9" i="46"/>
  <c r="Q9" i="42" s="1"/>
  <c r="N10" i="46"/>
  <c r="Q10" i="42" s="1"/>
  <c r="N11" i="46"/>
  <c r="Q11" i="42" s="1"/>
  <c r="N12" i="46"/>
  <c r="Q12" i="42" s="1"/>
  <c r="N13" i="46"/>
  <c r="Q13" i="42" s="1"/>
  <c r="N14" i="46"/>
  <c r="Q14" i="42" s="1"/>
  <c r="N7" i="45"/>
  <c r="R7" i="42" s="1"/>
  <c r="N8" i="45"/>
  <c r="R8" i="42" s="1"/>
  <c r="N9" i="45"/>
  <c r="R9" i="42" s="1"/>
  <c r="N10" i="45"/>
  <c r="R10" i="42" s="1"/>
  <c r="N11" i="45"/>
  <c r="R11" i="42" s="1"/>
  <c r="N12" i="45"/>
  <c r="R12" i="42" s="1"/>
  <c r="N13" i="45"/>
  <c r="R13" i="42" s="1"/>
  <c r="N14" i="45"/>
  <c r="R14" i="42" s="1"/>
  <c r="N7" i="33"/>
  <c r="S7" i="42" s="1"/>
  <c r="N8" i="33"/>
  <c r="S8" i="42" s="1"/>
  <c r="N9" i="33"/>
  <c r="S9" i="42" s="1"/>
  <c r="N10" i="33"/>
  <c r="S10" i="42" s="1"/>
  <c r="N11" i="33"/>
  <c r="S11" i="42" s="1"/>
  <c r="N12" i="33"/>
  <c r="S12" i="42" s="1"/>
  <c r="N13" i="33"/>
  <c r="S13" i="42" s="1"/>
  <c r="N14" i="33"/>
  <c r="S14" i="42" s="1"/>
  <c r="N7" i="40"/>
  <c r="T7" i="42" s="1"/>
  <c r="N8" i="40"/>
  <c r="T8" i="42" s="1"/>
  <c r="N9" i="40"/>
  <c r="T9" i="42" s="1"/>
  <c r="N10" i="40"/>
  <c r="T10" i="42" s="1"/>
  <c r="N11" i="40"/>
  <c r="T11" i="42" s="1"/>
  <c r="N12" i="40"/>
  <c r="T12" i="42" s="1"/>
  <c r="N13" i="40"/>
  <c r="T13" i="42" s="1"/>
  <c r="N14" i="40"/>
  <c r="T14" i="42" s="1"/>
  <c r="N7" i="36"/>
  <c r="U7" i="42" s="1"/>
  <c r="N8" i="36"/>
  <c r="U8" i="42" s="1"/>
  <c r="N9" i="36"/>
  <c r="U9" i="42" s="1"/>
  <c r="N10" i="36"/>
  <c r="U10" i="42" s="1"/>
  <c r="N11" i="36"/>
  <c r="U11" i="42" s="1"/>
  <c r="N12" i="36"/>
  <c r="U12" i="42" s="1"/>
  <c r="N13" i="36"/>
  <c r="U13" i="42" s="1"/>
  <c r="N14" i="36"/>
  <c r="U14" i="42" s="1"/>
  <c r="N7" i="19"/>
  <c r="V7" i="42" s="1"/>
  <c r="N8" i="19"/>
  <c r="V8" i="42" s="1"/>
  <c r="N9" i="19"/>
  <c r="V9" i="42" s="1"/>
  <c r="N10" i="19"/>
  <c r="V10" i="42" s="1"/>
  <c r="N11" i="19"/>
  <c r="V11" i="42" s="1"/>
  <c r="N12" i="19"/>
  <c r="V12" i="42" s="1"/>
  <c r="N13" i="19"/>
  <c r="V13" i="42" s="1"/>
  <c r="N14" i="19"/>
  <c r="V14" i="42" s="1"/>
  <c r="N7" i="43"/>
  <c r="W7" i="42" s="1"/>
  <c r="N8" i="43"/>
  <c r="W8" i="42" s="1"/>
  <c r="N9" i="43"/>
  <c r="W9" i="42" s="1"/>
  <c r="N10" i="43"/>
  <c r="W10" i="42" s="1"/>
  <c r="N11" i="43"/>
  <c r="W11" i="42" s="1"/>
  <c r="N12" i="43"/>
  <c r="W12" i="42" s="1"/>
  <c r="N13" i="43"/>
  <c r="W13" i="42" s="1"/>
  <c r="N14" i="43"/>
  <c r="W14" i="42" s="1"/>
  <c r="N7" i="39"/>
  <c r="X7" i="42" s="1"/>
  <c r="N8" i="39"/>
  <c r="X8" i="42" s="1"/>
  <c r="N9" i="39"/>
  <c r="X9" i="42" s="1"/>
  <c r="N10" i="39"/>
  <c r="X10" i="42" s="1"/>
  <c r="N11" i="39"/>
  <c r="X11" i="42" s="1"/>
  <c r="N12" i="39"/>
  <c r="X12" i="42" s="1"/>
  <c r="N13" i="39"/>
  <c r="X13" i="42" s="1"/>
  <c r="N14" i="39"/>
  <c r="X14" i="42" s="1"/>
  <c r="N7" i="38"/>
  <c r="Y7" i="42" s="1"/>
  <c r="N8" i="38"/>
  <c r="Y8" i="42" s="1"/>
  <c r="N9" i="38"/>
  <c r="Y9" i="42" s="1"/>
  <c r="N10" i="38"/>
  <c r="Y10" i="42" s="1"/>
  <c r="N11" i="38"/>
  <c r="Y11" i="42" s="1"/>
  <c r="N12" i="38"/>
  <c r="Y12" i="42" s="1"/>
  <c r="N13" i="38"/>
  <c r="Y13" i="42" s="1"/>
  <c r="N14" i="38"/>
  <c r="Y14" i="42" s="1"/>
  <c r="N7" i="37"/>
  <c r="Z7" i="42" s="1"/>
  <c r="N8" i="37"/>
  <c r="Z8" i="42" s="1"/>
  <c r="N9" i="37"/>
  <c r="Z9" i="42" s="1"/>
  <c r="N10" i="37"/>
  <c r="Z10" i="42" s="1"/>
  <c r="N11" i="37"/>
  <c r="Z11" i="42" s="1"/>
  <c r="N12" i="37"/>
  <c r="Z12" i="42" s="1"/>
  <c r="N13" i="37"/>
  <c r="Z13" i="42" s="1"/>
  <c r="N14" i="37"/>
  <c r="Z14" i="42" s="1"/>
  <c r="N7" i="44"/>
  <c r="AA7" i="42" s="1"/>
  <c r="N8" i="44"/>
  <c r="AA8" i="42" s="1"/>
  <c r="N9" i="44"/>
  <c r="AA9" i="42" s="1"/>
  <c r="N10" i="44"/>
  <c r="AA10" i="42" s="1"/>
  <c r="N11" i="44"/>
  <c r="AA11" i="42" s="1"/>
  <c r="N12" i="44"/>
  <c r="AA12" i="42" s="1"/>
  <c r="N13" i="44"/>
  <c r="AA13" i="42" s="1"/>
  <c r="N14" i="44"/>
  <c r="AA14" i="42" s="1"/>
  <c r="N7" i="35"/>
  <c r="AB7" i="42" s="1"/>
  <c r="N8" i="35"/>
  <c r="AB8" i="42" s="1"/>
  <c r="N9" i="35"/>
  <c r="AB9" i="42" s="1"/>
  <c r="N10" i="35"/>
  <c r="AB10" i="42" s="1"/>
  <c r="N11" i="35"/>
  <c r="AB11" i="42" s="1"/>
  <c r="N12" i="35"/>
  <c r="AB12" i="42" s="1"/>
  <c r="N13" i="35"/>
  <c r="AB13" i="42" s="1"/>
  <c r="N14" i="35"/>
  <c r="AB14" i="42" s="1"/>
  <c r="N7" i="34"/>
  <c r="AC7" i="42" s="1"/>
  <c r="N8" i="34"/>
  <c r="AC8" i="42" s="1"/>
  <c r="N9" i="34"/>
  <c r="AC9" i="42" s="1"/>
  <c r="N10" i="34"/>
  <c r="AC10" i="42" s="1"/>
  <c r="N11" i="34"/>
  <c r="AC11" i="42" s="1"/>
  <c r="N12" i="34"/>
  <c r="AC12" i="42" s="1"/>
  <c r="N13" i="34"/>
  <c r="AC13" i="42" s="1"/>
  <c r="N14" i="34"/>
  <c r="AC14" i="42" s="1"/>
  <c r="N7" i="32"/>
  <c r="P7" i="42" s="1"/>
  <c r="N8" i="32"/>
  <c r="P8" i="42" s="1"/>
  <c r="N9" i="32"/>
  <c r="P9" i="42" s="1"/>
  <c r="N10" i="32"/>
  <c r="P10" i="42" s="1"/>
  <c r="N11" i="32"/>
  <c r="P11" i="42" s="1"/>
  <c r="N12" i="32"/>
  <c r="P12" i="42" s="1"/>
  <c r="N13" i="32"/>
  <c r="P13" i="42" s="1"/>
  <c r="N14" i="32"/>
  <c r="P14" i="42" s="1"/>
  <c r="N6" i="46"/>
  <c r="Q6" i="42" s="1"/>
  <c r="N6" i="45"/>
  <c r="R6" i="42" s="1"/>
  <c r="N6" i="33"/>
  <c r="S6" i="42" s="1"/>
  <c r="N6" i="40"/>
  <c r="T6" i="42" s="1"/>
  <c r="N6" i="36"/>
  <c r="U6" i="42" s="1"/>
  <c r="N6" i="19"/>
  <c r="V6" i="42" s="1"/>
  <c r="N6" i="43"/>
  <c r="W6" i="42" s="1"/>
  <c r="N6" i="39"/>
  <c r="X6" i="42" s="1"/>
  <c r="N6" i="38"/>
  <c r="Y6" i="42" s="1"/>
  <c r="N6" i="37"/>
  <c r="Z6" i="42" s="1"/>
  <c r="N6" i="44"/>
  <c r="AA6" i="42" s="1"/>
  <c r="N6" i="35"/>
  <c r="AB6" i="42" s="1"/>
  <c r="N6" i="34"/>
  <c r="AC6" i="42" s="1"/>
  <c r="N6" i="32"/>
  <c r="P6" i="42" s="1"/>
  <c r="N16" i="46"/>
  <c r="N16" i="45"/>
  <c r="N16" i="33"/>
  <c r="N16" i="40"/>
  <c r="N16" i="36"/>
  <c r="N16" i="19"/>
  <c r="N16" i="43"/>
  <c r="N16" i="39"/>
  <c r="N16" i="38"/>
  <c r="N16" i="37"/>
  <c r="N16" i="44"/>
  <c r="N16" i="35"/>
  <c r="N16" i="34"/>
  <c r="N16" i="32"/>
  <c r="X98" i="47" l="1"/>
  <c r="X96" i="47"/>
  <c r="X94" i="47"/>
  <c r="X92" i="47"/>
  <c r="X90" i="47"/>
  <c r="X87" i="47"/>
  <c r="O49" i="47"/>
  <c r="X3" i="47"/>
  <c r="X83" i="47"/>
  <c r="X85" i="47"/>
  <c r="X81" i="47"/>
  <c r="O58" i="47"/>
  <c r="O62" i="47"/>
  <c r="O68" i="47"/>
  <c r="O89" i="47"/>
  <c r="O61" i="47"/>
  <c r="O44" i="47"/>
  <c r="O17" i="47"/>
  <c r="O25" i="47"/>
  <c r="O21" i="47"/>
  <c r="BM11" i="47"/>
  <c r="F11" i="47"/>
  <c r="I11" i="47" s="1"/>
  <c r="BP11" i="47" s="1"/>
  <c r="BM9" i="47"/>
  <c r="F9" i="47"/>
  <c r="I9" i="47" s="1"/>
  <c r="BP9" i="47" s="1"/>
  <c r="BM7" i="47"/>
  <c r="F7" i="47"/>
  <c r="I7" i="47" s="1"/>
  <c r="BP7" i="47" s="1"/>
  <c r="BM5" i="47"/>
  <c r="F5" i="47"/>
  <c r="I5" i="47" s="1"/>
  <c r="BP5" i="47" s="1"/>
  <c r="F3" i="47"/>
  <c r="I3" i="47" s="1"/>
  <c r="BM10" i="47"/>
  <c r="BM8" i="47"/>
  <c r="BM6" i="47"/>
  <c r="BM4" i="47"/>
  <c r="I14" i="47"/>
  <c r="BP14" i="47" s="1"/>
  <c r="BM14" i="47"/>
  <c r="I18" i="47"/>
  <c r="BP18" i="47" s="1"/>
  <c r="BM18" i="47"/>
  <c r="BM21" i="47"/>
  <c r="I74" i="47"/>
  <c r="BP74" i="47" s="1"/>
  <c r="BM74" i="47"/>
  <c r="I73" i="47"/>
  <c r="BP73" i="47" s="1"/>
  <c r="BM73" i="47"/>
  <c r="I65" i="47"/>
  <c r="BP65" i="47" s="1"/>
  <c r="BM65" i="47"/>
  <c r="I60" i="47"/>
  <c r="BM60" i="47"/>
  <c r="I56" i="47"/>
  <c r="BP56" i="47" s="1"/>
  <c r="BM56" i="47"/>
  <c r="I55" i="47"/>
  <c r="BM55" i="47"/>
  <c r="I52" i="47"/>
  <c r="BM52" i="47"/>
  <c r="I49" i="47"/>
  <c r="BM49" i="47"/>
  <c r="I46" i="47"/>
  <c r="BP46" i="47" s="1"/>
  <c r="BM46" i="47"/>
  <c r="I43" i="47"/>
  <c r="BM43" i="47"/>
  <c r="I39" i="47"/>
  <c r="BP39" i="47" s="1"/>
  <c r="BM39" i="47"/>
  <c r="I38" i="47"/>
  <c r="BM38" i="47"/>
  <c r="I30" i="47"/>
  <c r="BM30" i="47"/>
  <c r="I24" i="47"/>
  <c r="BP24" i="47" s="1"/>
  <c r="BM24" i="47"/>
  <c r="I98" i="47"/>
  <c r="BM98" i="47"/>
  <c r="I97" i="47"/>
  <c r="BP97" i="47" s="1"/>
  <c r="BM97" i="47"/>
  <c r="I96" i="47"/>
  <c r="BM96" i="47"/>
  <c r="I94" i="47"/>
  <c r="BP94" i="47" s="1"/>
  <c r="BM94" i="47"/>
  <c r="I92" i="47"/>
  <c r="BM92" i="47"/>
  <c r="I91" i="47"/>
  <c r="BP91" i="47" s="1"/>
  <c r="BM91" i="47"/>
  <c r="I90" i="47"/>
  <c r="BP90" i="47" s="1"/>
  <c r="BM90" i="47"/>
  <c r="I84" i="47"/>
  <c r="BM84" i="47"/>
  <c r="I15" i="47"/>
  <c r="BM15" i="47"/>
  <c r="I20" i="47"/>
  <c r="BP20" i="47" s="1"/>
  <c r="BM20" i="47"/>
  <c r="I76" i="47"/>
  <c r="BP76" i="47" s="1"/>
  <c r="BM76" i="47"/>
  <c r="I64" i="47"/>
  <c r="BM64" i="47"/>
  <c r="I62" i="47"/>
  <c r="BP62" i="47" s="1"/>
  <c r="BM62" i="47"/>
  <c r="I61" i="47"/>
  <c r="BP61" i="47" s="1"/>
  <c r="BM61" i="47"/>
  <c r="I58" i="47"/>
  <c r="BP58" i="47" s="1"/>
  <c r="BM58" i="47"/>
  <c r="I57" i="47"/>
  <c r="BM57" i="47"/>
  <c r="I54" i="47"/>
  <c r="BP54" i="47" s="1"/>
  <c r="BM54" i="47"/>
  <c r="I50" i="47"/>
  <c r="BP50" i="47" s="1"/>
  <c r="BM50" i="47"/>
  <c r="I48" i="47"/>
  <c r="BP48" i="47" s="1"/>
  <c r="BM48" i="47"/>
  <c r="I47" i="47"/>
  <c r="BP47" i="47" s="1"/>
  <c r="BM47" i="47"/>
  <c r="I37" i="47"/>
  <c r="BP37" i="47" s="1"/>
  <c r="BM37" i="47"/>
  <c r="I34" i="47"/>
  <c r="BP34" i="47" s="1"/>
  <c r="BM34" i="47"/>
  <c r="I32" i="47"/>
  <c r="BP32" i="47" s="1"/>
  <c r="BM32" i="47"/>
  <c r="I31" i="47"/>
  <c r="BP31" i="47" s="1"/>
  <c r="BM31" i="47"/>
  <c r="I28" i="47"/>
  <c r="BP28" i="47" s="1"/>
  <c r="BM28" i="47"/>
  <c r="I80" i="47"/>
  <c r="BP80" i="47" s="1"/>
  <c r="BM80" i="47"/>
  <c r="I95" i="47"/>
  <c r="BP95" i="47" s="1"/>
  <c r="BM95" i="47"/>
  <c r="I93" i="47"/>
  <c r="BP93" i="47" s="1"/>
  <c r="BM93" i="47"/>
  <c r="I87" i="47"/>
  <c r="BP87" i="47" s="1"/>
  <c r="BM87" i="47"/>
  <c r="I82" i="47"/>
  <c r="BM82" i="47"/>
  <c r="BP84" i="47"/>
  <c r="BP98" i="47"/>
  <c r="BP96" i="47"/>
  <c r="BP92" i="47"/>
  <c r="I67" i="47"/>
  <c r="BP67" i="47" s="1"/>
  <c r="BM67" i="47"/>
  <c r="I26" i="47"/>
  <c r="BP26" i="47" s="1"/>
  <c r="BM26" i="47"/>
  <c r="BP82" i="47"/>
  <c r="BP64" i="47"/>
  <c r="BP60" i="47"/>
  <c r="BP57" i="47"/>
  <c r="BP55" i="47"/>
  <c r="BP52" i="47"/>
  <c r="BP49" i="47"/>
  <c r="BP43" i="47"/>
  <c r="BP38" i="47"/>
  <c r="BP30" i="47"/>
  <c r="BP15" i="47"/>
  <c r="I27" i="47"/>
  <c r="BP27" i="47" s="1"/>
  <c r="BM27" i="47"/>
  <c r="I75" i="47"/>
  <c r="BP75" i="47" s="1"/>
  <c r="BM75" i="47"/>
  <c r="I36" i="47"/>
  <c r="BP36" i="47" s="1"/>
  <c r="BM36" i="47"/>
  <c r="I45" i="47"/>
  <c r="BP45" i="47" s="1"/>
  <c r="BM45" i="47"/>
  <c r="I77" i="47"/>
  <c r="BP77" i="47" s="1"/>
  <c r="BM77" i="47"/>
  <c r="I59" i="47"/>
  <c r="BP59" i="47" s="1"/>
  <c r="BM59" i="47"/>
  <c r="I53" i="47"/>
  <c r="BP53" i="47" s="1"/>
  <c r="BM53" i="47"/>
  <c r="I71" i="47"/>
  <c r="BP71" i="47" s="1"/>
  <c r="BM71" i="47"/>
  <c r="I85" i="47"/>
  <c r="BP85" i="47" s="1"/>
  <c r="BM85" i="47"/>
  <c r="I86" i="47"/>
  <c r="BP86" i="47" s="1"/>
  <c r="BM86" i="47"/>
  <c r="I83" i="47"/>
  <c r="BP83" i="47" s="1"/>
  <c r="BM83" i="47"/>
  <c r="I81" i="47"/>
  <c r="BP81" i="47" s="1"/>
  <c r="BM81" i="47"/>
  <c r="I88" i="47"/>
  <c r="BP88" i="47" s="1"/>
  <c r="BM88" i="47"/>
  <c r="BP16" i="47"/>
  <c r="BM16" i="47"/>
  <c r="I78" i="47"/>
  <c r="BP78" i="47" s="1"/>
  <c r="BM78" i="47"/>
  <c r="I42" i="47"/>
  <c r="BP42" i="47" s="1"/>
  <c r="BM42" i="47"/>
  <c r="I51" i="47"/>
  <c r="BP51" i="47" s="1"/>
  <c r="BM51" i="47"/>
  <c r="I22" i="47"/>
  <c r="BP22" i="47" s="1"/>
  <c r="BM22" i="47"/>
  <c r="I89" i="47"/>
  <c r="BP89" i="47" s="1"/>
  <c r="BM89" i="47"/>
  <c r="I33" i="47"/>
  <c r="BP33" i="47" s="1"/>
  <c r="BM33" i="47"/>
  <c r="I70" i="47"/>
  <c r="BP70" i="47" s="1"/>
  <c r="BM70" i="47"/>
  <c r="I66" i="47"/>
  <c r="BP66" i="47" s="1"/>
  <c r="BM66" i="47"/>
  <c r="I35" i="47"/>
  <c r="BP35" i="47" s="1"/>
  <c r="BM35" i="47"/>
  <c r="I23" i="47"/>
  <c r="BP23" i="47" s="1"/>
  <c r="BM23" i="47"/>
  <c r="I68" i="47"/>
  <c r="BP68" i="47" s="1"/>
  <c r="BM68" i="47"/>
  <c r="I40" i="47"/>
  <c r="BP40" i="47" s="1"/>
  <c r="BM40" i="47"/>
  <c r="I19" i="47"/>
  <c r="BP19" i="47" s="1"/>
  <c r="BM19" i="47"/>
  <c r="I41" i="47"/>
  <c r="BP41" i="47" s="1"/>
  <c r="BM41" i="47"/>
  <c r="BP21" i="47"/>
  <c r="I69" i="47"/>
  <c r="BP69" i="47" s="1"/>
  <c r="BM69" i="47"/>
  <c r="I29" i="47"/>
  <c r="BP29" i="47" s="1"/>
  <c r="BM29" i="47"/>
  <c r="I13" i="47"/>
  <c r="BP13" i="47" s="1"/>
  <c r="BM13" i="47"/>
  <c r="I25" i="47"/>
  <c r="BP25" i="47" s="1"/>
  <c r="BM25" i="47"/>
  <c r="I17" i="47"/>
  <c r="BP17" i="47" s="1"/>
  <c r="BM17" i="47"/>
  <c r="I44" i="47"/>
  <c r="BP44" i="47" s="1"/>
  <c r="BM44" i="47"/>
  <c r="I72" i="47"/>
  <c r="BP72" i="47" s="1"/>
  <c r="BM72" i="47"/>
  <c r="BP10" i="47"/>
  <c r="BP8" i="47"/>
  <c r="BP6" i="47"/>
  <c r="BP4" i="47"/>
  <c r="BM3" i="47"/>
  <c r="O10" i="42"/>
  <c r="O8" i="42"/>
  <c r="O7" i="42"/>
  <c r="N101" i="34"/>
  <c r="N100" i="34"/>
  <c r="N99" i="34"/>
  <c r="N98" i="34"/>
  <c r="N97" i="34"/>
  <c r="N96" i="34"/>
  <c r="AC96" i="42" s="1"/>
  <c r="N95" i="34"/>
  <c r="N94" i="34"/>
  <c r="AC94" i="42" s="1"/>
  <c r="N93" i="34"/>
  <c r="N92" i="34"/>
  <c r="AC92" i="42" s="1"/>
  <c r="N91" i="34"/>
  <c r="N90" i="34"/>
  <c r="AC90" i="42" s="1"/>
  <c r="N89" i="34"/>
  <c r="N88" i="34"/>
  <c r="AC88" i="42" s="1"/>
  <c r="N87" i="34"/>
  <c r="N86" i="34"/>
  <c r="N85" i="34"/>
  <c r="N84" i="34"/>
  <c r="AC84" i="42" s="1"/>
  <c r="N83" i="34"/>
  <c r="N81" i="34"/>
  <c r="N80" i="34"/>
  <c r="AC80" i="42" s="1"/>
  <c r="N79" i="34"/>
  <c r="N78" i="34"/>
  <c r="AC78" i="42" s="1"/>
  <c r="N77" i="34"/>
  <c r="N76" i="34"/>
  <c r="AC74" i="42"/>
  <c r="AC68" i="42"/>
  <c r="AC66" i="42"/>
  <c r="N62" i="34"/>
  <c r="N61" i="34"/>
  <c r="N60" i="34"/>
  <c r="N59" i="34"/>
  <c r="N58" i="34"/>
  <c r="AC58" i="42" s="1"/>
  <c r="N57" i="34"/>
  <c r="N56" i="34"/>
  <c r="N55" i="34"/>
  <c r="N54" i="34"/>
  <c r="N53" i="34"/>
  <c r="N52" i="34"/>
  <c r="AC52" i="42" s="1"/>
  <c r="N51" i="34"/>
  <c r="N50" i="34"/>
  <c r="AC50" i="42" s="1"/>
  <c r="N49" i="34"/>
  <c r="N48" i="34"/>
  <c r="N47" i="34"/>
  <c r="N46" i="34"/>
  <c r="N45" i="34"/>
  <c r="N44" i="34"/>
  <c r="N43" i="34"/>
  <c r="N42" i="34"/>
  <c r="AC42" i="42" s="1"/>
  <c r="N41" i="34"/>
  <c r="N40" i="34"/>
  <c r="AC40" i="42" s="1"/>
  <c r="N39" i="34"/>
  <c r="N38" i="34"/>
  <c r="AC38" i="42" s="1"/>
  <c r="N37" i="34"/>
  <c r="N36" i="34"/>
  <c r="AC36" i="42" s="1"/>
  <c r="N35" i="34"/>
  <c r="N34" i="34"/>
  <c r="N33" i="34"/>
  <c r="N32" i="34"/>
  <c r="N31" i="34"/>
  <c r="N30" i="34"/>
  <c r="N29" i="34"/>
  <c r="N28" i="34"/>
  <c r="N27" i="34"/>
  <c r="N26" i="34"/>
  <c r="N25" i="34"/>
  <c r="N24" i="34"/>
  <c r="N23" i="34"/>
  <c r="N22" i="34"/>
  <c r="N21" i="34"/>
  <c r="N20" i="34"/>
  <c r="N19" i="34"/>
  <c r="N18" i="34"/>
  <c r="AC18" i="42" s="1"/>
  <c r="N17" i="34"/>
  <c r="N101" i="35"/>
  <c r="N100" i="35"/>
  <c r="N99" i="35"/>
  <c r="N98" i="35"/>
  <c r="N97" i="35"/>
  <c r="N96" i="35"/>
  <c r="N95" i="35"/>
  <c r="N94" i="35"/>
  <c r="N93" i="35"/>
  <c r="N92" i="35"/>
  <c r="N91" i="35"/>
  <c r="N90" i="35"/>
  <c r="N89" i="35"/>
  <c r="N88" i="35"/>
  <c r="N87" i="35"/>
  <c r="N86" i="35"/>
  <c r="N85" i="35"/>
  <c r="N84" i="35"/>
  <c r="N83" i="35"/>
  <c r="N81" i="35"/>
  <c r="N80" i="35"/>
  <c r="N79" i="35"/>
  <c r="N78" i="35"/>
  <c r="N77" i="35"/>
  <c r="N76" i="35"/>
  <c r="N64" i="35"/>
  <c r="N62" i="35"/>
  <c r="N61" i="35"/>
  <c r="N60" i="35"/>
  <c r="N59" i="35"/>
  <c r="N58" i="35"/>
  <c r="N57" i="35"/>
  <c r="N56" i="35"/>
  <c r="N55" i="35"/>
  <c r="N54" i="35"/>
  <c r="N53" i="35"/>
  <c r="N52" i="35"/>
  <c r="N51" i="35"/>
  <c r="N50" i="35"/>
  <c r="N49" i="35"/>
  <c r="N48" i="35"/>
  <c r="N47" i="35"/>
  <c r="N46" i="35"/>
  <c r="N45" i="35"/>
  <c r="N44" i="35"/>
  <c r="N43" i="35"/>
  <c r="N42" i="35"/>
  <c r="N41" i="35"/>
  <c r="N40" i="35"/>
  <c r="N39" i="35"/>
  <c r="N38" i="35"/>
  <c r="N37" i="35"/>
  <c r="N36" i="35"/>
  <c r="N35" i="35"/>
  <c r="N34" i="35"/>
  <c r="N33" i="35"/>
  <c r="N32" i="35"/>
  <c r="N31" i="35"/>
  <c r="N30" i="35"/>
  <c r="N29" i="35"/>
  <c r="N28" i="35"/>
  <c r="N27" i="35"/>
  <c r="N26" i="35"/>
  <c r="N25" i="35"/>
  <c r="N24" i="35"/>
  <c r="N23" i="35"/>
  <c r="N22" i="35"/>
  <c r="N21" i="35"/>
  <c r="N20" i="35"/>
  <c r="N19" i="35"/>
  <c r="N18" i="35"/>
  <c r="N17" i="35"/>
  <c r="N101" i="44"/>
  <c r="AA101" i="42" s="1"/>
  <c r="N100" i="44"/>
  <c r="N99" i="44"/>
  <c r="AA99" i="42" s="1"/>
  <c r="N98" i="44"/>
  <c r="AA98" i="42" s="1"/>
  <c r="N97" i="44"/>
  <c r="N96" i="44"/>
  <c r="AA96" i="42" s="1"/>
  <c r="N95" i="44"/>
  <c r="AA95" i="42" s="1"/>
  <c r="N94" i="44"/>
  <c r="AA94" i="42" s="1"/>
  <c r="N93" i="44"/>
  <c r="N92" i="44"/>
  <c r="AA92" i="42" s="1"/>
  <c r="N91" i="44"/>
  <c r="AA91" i="42" s="1"/>
  <c r="N90" i="44"/>
  <c r="AA90" i="42" s="1"/>
  <c r="N89" i="44"/>
  <c r="AA89" i="42" s="1"/>
  <c r="N88" i="44"/>
  <c r="AA88" i="42" s="1"/>
  <c r="N87" i="44"/>
  <c r="N86" i="44"/>
  <c r="AA86" i="42" s="1"/>
  <c r="N85" i="44"/>
  <c r="N84" i="44"/>
  <c r="N83" i="44"/>
  <c r="N81" i="44"/>
  <c r="N80" i="44"/>
  <c r="AA80" i="42" s="1"/>
  <c r="N79" i="44"/>
  <c r="N78" i="44"/>
  <c r="AA78" i="42" s="1"/>
  <c r="N77" i="44"/>
  <c r="AA77" i="42" s="1"/>
  <c r="N76" i="44"/>
  <c r="AA76" i="42" s="1"/>
  <c r="AA74" i="42"/>
  <c r="AA72" i="42"/>
  <c r="AA71" i="42"/>
  <c r="AA70" i="42"/>
  <c r="AA69" i="42"/>
  <c r="AA68" i="42"/>
  <c r="AA67" i="42"/>
  <c r="AA66" i="42"/>
  <c r="N64" i="44"/>
  <c r="AA64" i="42" s="1"/>
  <c r="N62" i="44"/>
  <c r="AA62" i="42" s="1"/>
  <c r="N61" i="44"/>
  <c r="AA61" i="42" s="1"/>
  <c r="N60" i="44"/>
  <c r="AA60" i="42" s="1"/>
  <c r="N59" i="44"/>
  <c r="AA59" i="42" s="1"/>
  <c r="N58" i="44"/>
  <c r="AA58" i="42" s="1"/>
  <c r="N57" i="44"/>
  <c r="N56" i="44"/>
  <c r="AA56" i="42" s="1"/>
  <c r="N55" i="44"/>
  <c r="AA55" i="42" s="1"/>
  <c r="N54" i="44"/>
  <c r="N53" i="44"/>
  <c r="AA53" i="42" s="1"/>
  <c r="N52" i="44"/>
  <c r="N51" i="44"/>
  <c r="AA51" i="42" s="1"/>
  <c r="N50" i="44"/>
  <c r="N49" i="44"/>
  <c r="AA49" i="42" s="1"/>
  <c r="N48" i="44"/>
  <c r="N47" i="44"/>
  <c r="AA47" i="42" s="1"/>
  <c r="N46" i="44"/>
  <c r="N45" i="44"/>
  <c r="AA45" i="42" s="1"/>
  <c r="N44" i="44"/>
  <c r="N43" i="44"/>
  <c r="N42" i="44"/>
  <c r="N41" i="44"/>
  <c r="AA41" i="42" s="1"/>
  <c r="N40" i="44"/>
  <c r="N39" i="44"/>
  <c r="N38" i="44"/>
  <c r="N37" i="44"/>
  <c r="AA37" i="42" s="1"/>
  <c r="N36" i="44"/>
  <c r="N35" i="44"/>
  <c r="AA35" i="42" s="1"/>
  <c r="N34" i="44"/>
  <c r="N33" i="44"/>
  <c r="AA33" i="42" s="1"/>
  <c r="N32" i="44"/>
  <c r="N31" i="44"/>
  <c r="AA31" i="42" s="1"/>
  <c r="N30" i="44"/>
  <c r="N29" i="44"/>
  <c r="AA29" i="42" s="1"/>
  <c r="N28" i="44"/>
  <c r="N27" i="44"/>
  <c r="AA27" i="42" s="1"/>
  <c r="N26" i="44"/>
  <c r="N25" i="44"/>
  <c r="AA25" i="42" s="1"/>
  <c r="N24" i="44"/>
  <c r="N23" i="44"/>
  <c r="AA23" i="42" s="1"/>
  <c r="N22" i="44"/>
  <c r="N21" i="44"/>
  <c r="AA21" i="42" s="1"/>
  <c r="N20" i="44"/>
  <c r="N19" i="44"/>
  <c r="AA19" i="42" s="1"/>
  <c r="N18" i="44"/>
  <c r="N17" i="44"/>
  <c r="AA17" i="42" s="1"/>
  <c r="N101" i="37"/>
  <c r="N100" i="37"/>
  <c r="N99" i="37"/>
  <c r="N98" i="37"/>
  <c r="N97" i="37"/>
  <c r="N96" i="37"/>
  <c r="N95" i="37"/>
  <c r="N94" i="37"/>
  <c r="N93" i="37"/>
  <c r="N92" i="37"/>
  <c r="N91" i="37"/>
  <c r="N90" i="37"/>
  <c r="N89" i="37"/>
  <c r="N88" i="37"/>
  <c r="N87" i="37"/>
  <c r="N86" i="37"/>
  <c r="N85" i="37"/>
  <c r="N84" i="37"/>
  <c r="N83" i="37"/>
  <c r="N81" i="37"/>
  <c r="N80" i="37"/>
  <c r="N79" i="37"/>
  <c r="N78" i="37"/>
  <c r="N77" i="37"/>
  <c r="N76" i="37"/>
  <c r="N64" i="37"/>
  <c r="N62" i="37"/>
  <c r="N61" i="37"/>
  <c r="N60" i="37"/>
  <c r="N59" i="37"/>
  <c r="N58" i="37"/>
  <c r="N57" i="37"/>
  <c r="N56" i="37"/>
  <c r="N55" i="37"/>
  <c r="N54" i="37"/>
  <c r="N53" i="37"/>
  <c r="N52" i="37"/>
  <c r="N51" i="37"/>
  <c r="N50" i="37"/>
  <c r="N49" i="37"/>
  <c r="N48" i="37"/>
  <c r="N47" i="37"/>
  <c r="N46" i="37"/>
  <c r="N45" i="37"/>
  <c r="N44" i="37"/>
  <c r="N43" i="37"/>
  <c r="N42" i="37"/>
  <c r="N41" i="37"/>
  <c r="N40" i="37"/>
  <c r="N39" i="37"/>
  <c r="N38" i="37"/>
  <c r="N37" i="37"/>
  <c r="N36" i="37"/>
  <c r="N35" i="37"/>
  <c r="N34" i="37"/>
  <c r="N33" i="37"/>
  <c r="N32" i="37"/>
  <c r="N31" i="37"/>
  <c r="N30" i="37"/>
  <c r="N29" i="37"/>
  <c r="N28" i="37"/>
  <c r="N27" i="37"/>
  <c r="N26" i="37"/>
  <c r="N25" i="37"/>
  <c r="N24" i="37"/>
  <c r="N23" i="37"/>
  <c r="N22" i="37"/>
  <c r="N21" i="37"/>
  <c r="N20" i="37"/>
  <c r="N19" i="37"/>
  <c r="N18" i="37"/>
  <c r="N17" i="37"/>
  <c r="N101" i="38"/>
  <c r="N100" i="38"/>
  <c r="N99" i="38"/>
  <c r="N98" i="38"/>
  <c r="N97" i="38"/>
  <c r="N96" i="38"/>
  <c r="N95" i="38"/>
  <c r="N94" i="38"/>
  <c r="N93" i="38"/>
  <c r="N92" i="38"/>
  <c r="N91" i="38"/>
  <c r="N90" i="38"/>
  <c r="N89" i="38"/>
  <c r="N88" i="38"/>
  <c r="N87" i="38"/>
  <c r="N86" i="38"/>
  <c r="N85" i="38"/>
  <c r="N84" i="38"/>
  <c r="N83" i="38"/>
  <c r="N81" i="38"/>
  <c r="N80" i="38"/>
  <c r="N79" i="38"/>
  <c r="N78" i="38"/>
  <c r="N77" i="38"/>
  <c r="N76" i="38"/>
  <c r="N61" i="38"/>
  <c r="N60" i="38"/>
  <c r="N59" i="38"/>
  <c r="N58" i="38"/>
  <c r="N57" i="38"/>
  <c r="N56" i="38"/>
  <c r="N55" i="38"/>
  <c r="N54" i="38"/>
  <c r="N53" i="38"/>
  <c r="N52" i="38"/>
  <c r="N51" i="38"/>
  <c r="N50" i="38"/>
  <c r="N49" i="38"/>
  <c r="N48" i="38"/>
  <c r="N47" i="38"/>
  <c r="N46" i="38"/>
  <c r="N45" i="38"/>
  <c r="N44" i="38"/>
  <c r="N43" i="38"/>
  <c r="N42" i="38"/>
  <c r="N41" i="38"/>
  <c r="N40" i="38"/>
  <c r="N39" i="38"/>
  <c r="N38" i="38"/>
  <c r="N37" i="38"/>
  <c r="N36" i="38"/>
  <c r="N35" i="38"/>
  <c r="N34" i="38"/>
  <c r="N33" i="38"/>
  <c r="N32" i="38"/>
  <c r="N31" i="38"/>
  <c r="N30" i="38"/>
  <c r="N29" i="38"/>
  <c r="N28" i="38"/>
  <c r="N27" i="38"/>
  <c r="N26" i="38"/>
  <c r="N25" i="38"/>
  <c r="N24" i="38"/>
  <c r="N23" i="38"/>
  <c r="N22" i="38"/>
  <c r="N21" i="38"/>
  <c r="N20" i="38"/>
  <c r="N19" i="38"/>
  <c r="N18" i="38"/>
  <c r="N17" i="38"/>
  <c r="N101" i="39"/>
  <c r="N100" i="39"/>
  <c r="N99" i="39"/>
  <c r="N98" i="39"/>
  <c r="N97" i="39"/>
  <c r="N96" i="39"/>
  <c r="N95" i="39"/>
  <c r="N94" i="39"/>
  <c r="N93" i="39"/>
  <c r="N92" i="39"/>
  <c r="N91" i="39"/>
  <c r="N90" i="39"/>
  <c r="N89" i="39"/>
  <c r="N88" i="39"/>
  <c r="N87" i="39"/>
  <c r="N86" i="39"/>
  <c r="N85" i="39"/>
  <c r="N84" i="39"/>
  <c r="N83" i="39"/>
  <c r="N81" i="39"/>
  <c r="N80" i="39"/>
  <c r="N79" i="39"/>
  <c r="N78" i="39"/>
  <c r="N77" i="39"/>
  <c r="N58" i="39"/>
  <c r="N57" i="39"/>
  <c r="N56" i="39"/>
  <c r="N55" i="39"/>
  <c r="N54" i="39"/>
  <c r="N53" i="39"/>
  <c r="N52" i="39"/>
  <c r="N51" i="39"/>
  <c r="N50" i="39"/>
  <c r="N49" i="39"/>
  <c r="N48" i="39"/>
  <c r="N47" i="39"/>
  <c r="N46" i="39"/>
  <c r="N45" i="39"/>
  <c r="N44" i="39"/>
  <c r="N43" i="39"/>
  <c r="N41" i="39"/>
  <c r="N40" i="39"/>
  <c r="N39" i="39"/>
  <c r="N38" i="39"/>
  <c r="N37" i="39"/>
  <c r="N36" i="39"/>
  <c r="N35" i="39"/>
  <c r="N34" i="39"/>
  <c r="N33" i="39"/>
  <c r="N32" i="39"/>
  <c r="N31" i="39"/>
  <c r="N30" i="39"/>
  <c r="N29" i="39"/>
  <c r="N28" i="39"/>
  <c r="N27" i="39"/>
  <c r="N26" i="39"/>
  <c r="N25" i="39"/>
  <c r="N24" i="39"/>
  <c r="N23" i="39"/>
  <c r="N22" i="39"/>
  <c r="N21" i="39"/>
  <c r="N20" i="39"/>
  <c r="N19" i="39"/>
  <c r="N18" i="39"/>
  <c r="N17" i="39"/>
  <c r="N101" i="43"/>
  <c r="N100" i="43"/>
  <c r="N99" i="43"/>
  <c r="N98" i="43"/>
  <c r="N97" i="43"/>
  <c r="N96" i="43"/>
  <c r="N95" i="43"/>
  <c r="N94" i="43"/>
  <c r="N93" i="43"/>
  <c r="N92" i="43"/>
  <c r="N91" i="43"/>
  <c r="N90" i="43"/>
  <c r="N89" i="43"/>
  <c r="N88" i="43"/>
  <c r="N87" i="43"/>
  <c r="N86" i="43"/>
  <c r="N85" i="43"/>
  <c r="N84" i="43"/>
  <c r="N83" i="43"/>
  <c r="N81" i="43"/>
  <c r="N80" i="43"/>
  <c r="N79" i="43"/>
  <c r="N78" i="43"/>
  <c r="N77" i="43"/>
  <c r="N76" i="43"/>
  <c r="N44" i="43"/>
  <c r="N43" i="43"/>
  <c r="N42" i="43"/>
  <c r="N41" i="43"/>
  <c r="N40" i="43"/>
  <c r="N39" i="43"/>
  <c r="N38" i="43"/>
  <c r="N37" i="43"/>
  <c r="N36" i="43"/>
  <c r="N35" i="43"/>
  <c r="N34" i="43"/>
  <c r="N33" i="43"/>
  <c r="N32" i="43"/>
  <c r="N31" i="43"/>
  <c r="N30" i="43"/>
  <c r="N29" i="43"/>
  <c r="N28" i="43"/>
  <c r="N27" i="43"/>
  <c r="N26" i="43"/>
  <c r="N25" i="43"/>
  <c r="N24" i="43"/>
  <c r="N23" i="43"/>
  <c r="N22" i="43"/>
  <c r="N21" i="43"/>
  <c r="N20" i="43"/>
  <c r="N19" i="43"/>
  <c r="N18" i="43"/>
  <c r="N17" i="43"/>
  <c r="N101" i="19"/>
  <c r="N100" i="19"/>
  <c r="N99" i="19"/>
  <c r="N98" i="19"/>
  <c r="N97" i="19"/>
  <c r="N96" i="19"/>
  <c r="N95" i="19"/>
  <c r="N94" i="19"/>
  <c r="N93" i="19"/>
  <c r="N92" i="19"/>
  <c r="N91" i="19"/>
  <c r="N90" i="19"/>
  <c r="N89" i="19"/>
  <c r="N88" i="19"/>
  <c r="N87" i="19"/>
  <c r="N86" i="19"/>
  <c r="N85" i="19"/>
  <c r="N84" i="19"/>
  <c r="N83" i="19"/>
  <c r="N81" i="19"/>
  <c r="N80" i="19"/>
  <c r="N79" i="19"/>
  <c r="N78" i="19"/>
  <c r="N77" i="19"/>
  <c r="N76" i="19"/>
  <c r="N59" i="19"/>
  <c r="N58" i="19"/>
  <c r="N57" i="19"/>
  <c r="N56" i="19"/>
  <c r="N55" i="19"/>
  <c r="N54" i="19"/>
  <c r="N53" i="19"/>
  <c r="N52" i="19"/>
  <c r="N51" i="19"/>
  <c r="N50" i="19"/>
  <c r="N49" i="19"/>
  <c r="N48" i="19"/>
  <c r="N47" i="19"/>
  <c r="N46" i="19"/>
  <c r="N45" i="19"/>
  <c r="N44" i="19"/>
  <c r="N43" i="19"/>
  <c r="N42" i="19"/>
  <c r="N41" i="19"/>
  <c r="N40" i="19"/>
  <c r="N39" i="19"/>
  <c r="N38" i="19"/>
  <c r="N37" i="19"/>
  <c r="N36" i="19"/>
  <c r="N35" i="19"/>
  <c r="N34" i="19"/>
  <c r="N33" i="19"/>
  <c r="N32" i="19"/>
  <c r="N31" i="19"/>
  <c r="N30" i="19"/>
  <c r="N29" i="19"/>
  <c r="N28" i="19"/>
  <c r="N27" i="19"/>
  <c r="N26" i="19"/>
  <c r="N25" i="19"/>
  <c r="N24" i="19"/>
  <c r="N23" i="19"/>
  <c r="N22" i="19"/>
  <c r="N21" i="19"/>
  <c r="N20" i="19"/>
  <c r="N19" i="19"/>
  <c r="N18" i="19"/>
  <c r="N17" i="19"/>
  <c r="N101" i="36"/>
  <c r="N100" i="36"/>
  <c r="N99" i="36"/>
  <c r="N98" i="36"/>
  <c r="N97" i="36"/>
  <c r="N96" i="36"/>
  <c r="N95" i="36"/>
  <c r="N94" i="36"/>
  <c r="N93" i="36"/>
  <c r="N92" i="36"/>
  <c r="N91" i="36"/>
  <c r="N90" i="36"/>
  <c r="N89" i="36"/>
  <c r="N88" i="36"/>
  <c r="N87" i="36"/>
  <c r="N86" i="36"/>
  <c r="N85" i="36"/>
  <c r="N84" i="36"/>
  <c r="N83" i="36"/>
  <c r="N81" i="36"/>
  <c r="N80" i="36"/>
  <c r="N79" i="36"/>
  <c r="N78" i="36"/>
  <c r="N77" i="36"/>
  <c r="N76" i="36"/>
  <c r="N61" i="36"/>
  <c r="N60" i="36"/>
  <c r="N59" i="36"/>
  <c r="N58" i="36"/>
  <c r="N57" i="36"/>
  <c r="N56" i="36"/>
  <c r="N55" i="36"/>
  <c r="N54" i="36"/>
  <c r="N53" i="36"/>
  <c r="N52" i="36"/>
  <c r="N51" i="36"/>
  <c r="N50" i="36"/>
  <c r="N49" i="36"/>
  <c r="N48" i="36"/>
  <c r="N47" i="36"/>
  <c r="N46" i="36"/>
  <c r="N45" i="36"/>
  <c r="N44" i="36"/>
  <c r="N43" i="36"/>
  <c r="N42" i="36"/>
  <c r="N41" i="36"/>
  <c r="N40" i="36"/>
  <c r="N39" i="36"/>
  <c r="N38" i="36"/>
  <c r="N37" i="36"/>
  <c r="N36" i="36"/>
  <c r="N35" i="36"/>
  <c r="N34" i="36"/>
  <c r="N33" i="36"/>
  <c r="N32" i="36"/>
  <c r="N31" i="36"/>
  <c r="N30" i="36"/>
  <c r="N29" i="36"/>
  <c r="N28" i="36"/>
  <c r="N27" i="36"/>
  <c r="N26" i="36"/>
  <c r="N25" i="36"/>
  <c r="N24" i="36"/>
  <c r="N23" i="36"/>
  <c r="N22" i="36"/>
  <c r="N21" i="36"/>
  <c r="N20" i="36"/>
  <c r="N19" i="36"/>
  <c r="N18" i="36"/>
  <c r="N17" i="36"/>
  <c r="N101" i="40"/>
  <c r="N100" i="40"/>
  <c r="N99" i="40"/>
  <c r="N98" i="40"/>
  <c r="N97" i="40"/>
  <c r="N96" i="40"/>
  <c r="N95" i="40"/>
  <c r="N94" i="40"/>
  <c r="N93" i="40"/>
  <c r="N92" i="40"/>
  <c r="N91" i="40"/>
  <c r="N90" i="40"/>
  <c r="N89" i="40"/>
  <c r="N88" i="40"/>
  <c r="N87" i="40"/>
  <c r="N86" i="40"/>
  <c r="N85" i="40"/>
  <c r="N84" i="40"/>
  <c r="N83" i="40"/>
  <c r="N81" i="40"/>
  <c r="N80" i="40"/>
  <c r="N79" i="40"/>
  <c r="N78" i="40"/>
  <c r="N77" i="40"/>
  <c r="N76" i="40"/>
  <c r="N57" i="40"/>
  <c r="N56" i="40"/>
  <c r="N55" i="40"/>
  <c r="N54" i="40"/>
  <c r="N53" i="40"/>
  <c r="N52" i="40"/>
  <c r="N51" i="40"/>
  <c r="N50" i="40"/>
  <c r="N49" i="40"/>
  <c r="N48" i="40"/>
  <c r="N47" i="40"/>
  <c r="N46" i="40"/>
  <c r="N45" i="40"/>
  <c r="N44" i="40"/>
  <c r="N43" i="40"/>
  <c r="N42" i="40"/>
  <c r="N41" i="40"/>
  <c r="N40" i="40"/>
  <c r="N39" i="40"/>
  <c r="N38" i="40"/>
  <c r="N37" i="40"/>
  <c r="N36" i="40"/>
  <c r="N35" i="40"/>
  <c r="N34" i="40"/>
  <c r="N33" i="40"/>
  <c r="N32" i="40"/>
  <c r="N31" i="40"/>
  <c r="N30" i="40"/>
  <c r="N29" i="40"/>
  <c r="N28" i="40"/>
  <c r="N27" i="40"/>
  <c r="N26" i="40"/>
  <c r="N25" i="40"/>
  <c r="N24" i="40"/>
  <c r="N23" i="40"/>
  <c r="N22" i="40"/>
  <c r="N21" i="40"/>
  <c r="N20" i="40"/>
  <c r="N19" i="40"/>
  <c r="N18" i="40"/>
  <c r="N17" i="40"/>
  <c r="N101" i="33"/>
  <c r="N99" i="33"/>
  <c r="N98" i="33"/>
  <c r="N97" i="33"/>
  <c r="N96" i="33"/>
  <c r="N95" i="33"/>
  <c r="N93" i="33"/>
  <c r="N92" i="33"/>
  <c r="N91" i="33"/>
  <c r="N90" i="33"/>
  <c r="N87" i="33"/>
  <c r="N85" i="33"/>
  <c r="N83" i="33"/>
  <c r="N81" i="33"/>
  <c r="N80" i="33"/>
  <c r="N79" i="33"/>
  <c r="N78" i="33"/>
  <c r="N77" i="33"/>
  <c r="N76" i="33"/>
  <c r="N59" i="33"/>
  <c r="N58" i="33"/>
  <c r="N57" i="33"/>
  <c r="N56" i="33"/>
  <c r="N55" i="33"/>
  <c r="N54" i="33"/>
  <c r="N53" i="33"/>
  <c r="N52" i="33"/>
  <c r="N51" i="33"/>
  <c r="N50" i="33"/>
  <c r="N49" i="33"/>
  <c r="N48" i="33"/>
  <c r="N47" i="33"/>
  <c r="N46" i="33"/>
  <c r="N45" i="33"/>
  <c r="N44" i="33"/>
  <c r="N43" i="33"/>
  <c r="N42" i="33"/>
  <c r="N41" i="33"/>
  <c r="N40" i="33"/>
  <c r="N39" i="33"/>
  <c r="N38" i="33"/>
  <c r="N37" i="33"/>
  <c r="N36" i="33"/>
  <c r="N35" i="33"/>
  <c r="N34" i="33"/>
  <c r="N33" i="33"/>
  <c r="N32" i="33"/>
  <c r="N31" i="33"/>
  <c r="N30" i="33"/>
  <c r="N29" i="33"/>
  <c r="N28" i="33"/>
  <c r="N27" i="33"/>
  <c r="N26" i="33"/>
  <c r="N25" i="33"/>
  <c r="N24" i="33"/>
  <c r="N23" i="33"/>
  <c r="N22" i="33"/>
  <c r="N21" i="33"/>
  <c r="N20" i="33"/>
  <c r="S20" i="42" s="1"/>
  <c r="N19" i="33"/>
  <c r="N18" i="33"/>
  <c r="N17" i="33"/>
  <c r="N84" i="45"/>
  <c r="R84" i="42" s="1"/>
  <c r="N85" i="45"/>
  <c r="N86" i="45"/>
  <c r="N87" i="45"/>
  <c r="N88" i="45"/>
  <c r="R88" i="42" s="1"/>
  <c r="N89" i="45"/>
  <c r="N90" i="45"/>
  <c r="N91" i="45"/>
  <c r="N92" i="45"/>
  <c r="R92" i="42" s="1"/>
  <c r="N93" i="45"/>
  <c r="N94" i="45"/>
  <c r="N95" i="45"/>
  <c r="N96" i="45"/>
  <c r="R96" i="42" s="1"/>
  <c r="N97" i="45"/>
  <c r="N98" i="45"/>
  <c r="N99" i="45"/>
  <c r="N100" i="45"/>
  <c r="R100" i="42" s="1"/>
  <c r="N101" i="45"/>
  <c r="N83" i="45"/>
  <c r="N17" i="45"/>
  <c r="N18" i="45"/>
  <c r="R18" i="42" s="1"/>
  <c r="N19" i="45"/>
  <c r="N20" i="45"/>
  <c r="N21" i="45"/>
  <c r="N22" i="45"/>
  <c r="N23" i="45"/>
  <c r="N24" i="45"/>
  <c r="R24" i="42" s="1"/>
  <c r="N25" i="45"/>
  <c r="N26" i="45"/>
  <c r="N27" i="45"/>
  <c r="N28" i="45"/>
  <c r="R28" i="42" s="1"/>
  <c r="N29" i="45"/>
  <c r="N30" i="45"/>
  <c r="N31" i="45"/>
  <c r="N33" i="45"/>
  <c r="N34" i="45"/>
  <c r="R34" i="42" s="1"/>
  <c r="N35" i="45"/>
  <c r="N36" i="45"/>
  <c r="N37" i="45"/>
  <c r="N38" i="45"/>
  <c r="N39" i="45"/>
  <c r="N40" i="45"/>
  <c r="R40" i="42" s="1"/>
  <c r="N41" i="45"/>
  <c r="N42" i="45"/>
  <c r="R42" i="42" s="1"/>
  <c r="N43" i="45"/>
  <c r="N44" i="45"/>
  <c r="N45" i="45"/>
  <c r="N46" i="45"/>
  <c r="N47" i="45"/>
  <c r="N48" i="45"/>
  <c r="R48" i="42" s="1"/>
  <c r="N49" i="45"/>
  <c r="N50" i="45"/>
  <c r="N51" i="45"/>
  <c r="N52" i="45"/>
  <c r="R52" i="42" s="1"/>
  <c r="N53" i="45"/>
  <c r="N54" i="45"/>
  <c r="N55" i="45"/>
  <c r="R55" i="42" s="1"/>
  <c r="N56" i="45"/>
  <c r="N57" i="45"/>
  <c r="N58" i="45"/>
  <c r="N59" i="45"/>
  <c r="R59" i="42" s="1"/>
  <c r="R62" i="42"/>
  <c r="R67" i="42"/>
  <c r="R71" i="42"/>
  <c r="R75" i="42"/>
  <c r="N76" i="45"/>
  <c r="N77" i="45"/>
  <c r="N78" i="45"/>
  <c r="N79" i="45"/>
  <c r="R79" i="42" s="1"/>
  <c r="N80" i="45"/>
  <c r="N81" i="45"/>
  <c r="N17" i="46"/>
  <c r="N18" i="46"/>
  <c r="N19" i="46"/>
  <c r="N20" i="46"/>
  <c r="N21" i="46"/>
  <c r="N22" i="46"/>
  <c r="N23" i="46"/>
  <c r="N24" i="46"/>
  <c r="N25" i="46"/>
  <c r="N84" i="46"/>
  <c r="N85" i="46"/>
  <c r="Q85" i="42" s="1"/>
  <c r="N86" i="46"/>
  <c r="N87" i="46"/>
  <c r="N88" i="46"/>
  <c r="N89" i="46"/>
  <c r="N90" i="46"/>
  <c r="N91" i="46"/>
  <c r="N92" i="46"/>
  <c r="N93" i="46"/>
  <c r="N94" i="46"/>
  <c r="N95" i="46"/>
  <c r="N96" i="46"/>
  <c r="N97" i="46"/>
  <c r="N98" i="46"/>
  <c r="N99" i="46"/>
  <c r="N100" i="46"/>
  <c r="N101" i="46"/>
  <c r="N83" i="46"/>
  <c r="N81" i="46"/>
  <c r="N47" i="46"/>
  <c r="N48" i="46"/>
  <c r="N49" i="46"/>
  <c r="N50" i="46"/>
  <c r="N51" i="46"/>
  <c r="N52" i="46"/>
  <c r="N53" i="46"/>
  <c r="N54" i="46"/>
  <c r="N55" i="46"/>
  <c r="N56" i="46"/>
  <c r="N57" i="46"/>
  <c r="N58" i="46"/>
  <c r="N59" i="46"/>
  <c r="N60" i="46"/>
  <c r="N76" i="46"/>
  <c r="N77" i="46"/>
  <c r="N78" i="46"/>
  <c r="N79" i="46"/>
  <c r="N80" i="46"/>
  <c r="N27" i="46"/>
  <c r="N28" i="46"/>
  <c r="N29" i="46"/>
  <c r="N30" i="46"/>
  <c r="N31" i="46"/>
  <c r="N32" i="46"/>
  <c r="N33" i="46"/>
  <c r="Q33" i="42" s="1"/>
  <c r="N34" i="46"/>
  <c r="N35" i="46"/>
  <c r="Q35" i="42" s="1"/>
  <c r="N36" i="46"/>
  <c r="N37" i="46"/>
  <c r="Q37" i="42" s="1"/>
  <c r="N38" i="46"/>
  <c r="N39" i="46"/>
  <c r="Q39" i="42" s="1"/>
  <c r="N40" i="46"/>
  <c r="N41" i="46"/>
  <c r="Q41" i="42" s="1"/>
  <c r="N42" i="46"/>
  <c r="N43" i="46"/>
  <c r="Q43" i="42" s="1"/>
  <c r="N44" i="46"/>
  <c r="N45" i="46"/>
  <c r="Q45" i="42" s="1"/>
  <c r="N46" i="46"/>
  <c r="N84" i="32"/>
  <c r="N85" i="32"/>
  <c r="N86" i="32"/>
  <c r="N87" i="32"/>
  <c r="N88" i="32"/>
  <c r="N89" i="32"/>
  <c r="N90" i="32"/>
  <c r="N91" i="32"/>
  <c r="N92" i="32"/>
  <c r="N93" i="32"/>
  <c r="N94" i="32"/>
  <c r="N95" i="32"/>
  <c r="N96" i="32"/>
  <c r="N97" i="32"/>
  <c r="N98" i="32"/>
  <c r="N99" i="32"/>
  <c r="N100" i="32"/>
  <c r="N101" i="32"/>
  <c r="N83" i="32"/>
  <c r="P83" i="42" s="1"/>
  <c r="N17" i="32"/>
  <c r="N18" i="32"/>
  <c r="N19" i="32"/>
  <c r="N20" i="32"/>
  <c r="N21" i="32"/>
  <c r="N22" i="32"/>
  <c r="N23" i="32"/>
  <c r="N24" i="32"/>
  <c r="N25" i="32"/>
  <c r="N26" i="32"/>
  <c r="N27" i="32"/>
  <c r="N28" i="32"/>
  <c r="N29" i="32"/>
  <c r="P29" i="42" s="1"/>
  <c r="N30" i="32"/>
  <c r="N31" i="32"/>
  <c r="N32" i="32"/>
  <c r="N33" i="32"/>
  <c r="N34" i="32"/>
  <c r="N35" i="32"/>
  <c r="N36" i="32"/>
  <c r="N37" i="32"/>
  <c r="N38" i="32"/>
  <c r="N39" i="32"/>
  <c r="N40" i="32"/>
  <c r="N41" i="32"/>
  <c r="N42" i="32"/>
  <c r="N43" i="32"/>
  <c r="N44" i="32"/>
  <c r="N45" i="32"/>
  <c r="N46" i="32"/>
  <c r="N47" i="32"/>
  <c r="N48" i="32"/>
  <c r="N49" i="32"/>
  <c r="N50" i="32"/>
  <c r="N51" i="32"/>
  <c r="N52" i="32"/>
  <c r="N53" i="32"/>
  <c r="N54" i="32"/>
  <c r="N55" i="32"/>
  <c r="N56" i="32"/>
  <c r="N57" i="32"/>
  <c r="N58" i="32"/>
  <c r="N59" i="32"/>
  <c r="N76" i="32"/>
  <c r="N77" i="32"/>
  <c r="N78" i="32"/>
  <c r="N79" i="32"/>
  <c r="N80" i="32"/>
  <c r="N81" i="32"/>
  <c r="O85" i="42"/>
  <c r="O87" i="42"/>
  <c r="O90" i="42"/>
  <c r="O91" i="42"/>
  <c r="O92" i="42"/>
  <c r="O93" i="42"/>
  <c r="O95" i="42"/>
  <c r="O96" i="42"/>
  <c r="O97" i="42"/>
  <c r="O98" i="42"/>
  <c r="O99" i="42"/>
  <c r="O101" i="42"/>
  <c r="O83" i="42"/>
  <c r="O18" i="42"/>
  <c r="O19" i="42"/>
  <c r="O20" i="42"/>
  <c r="O21" i="42"/>
  <c r="O22" i="42"/>
  <c r="O23" i="42"/>
  <c r="O24" i="42"/>
  <c r="O25" i="42"/>
  <c r="O27" i="42"/>
  <c r="O28" i="42"/>
  <c r="O30" i="42"/>
  <c r="O31" i="42"/>
  <c r="O33" i="42"/>
  <c r="O34" i="42"/>
  <c r="O35" i="42"/>
  <c r="O36" i="42"/>
  <c r="O37" i="42"/>
  <c r="O38" i="42"/>
  <c r="O39" i="42"/>
  <c r="O40" i="42"/>
  <c r="O41" i="42"/>
  <c r="O43" i="42"/>
  <c r="O44" i="42"/>
  <c r="O45" i="42"/>
  <c r="O47" i="42"/>
  <c r="O49" i="42"/>
  <c r="O51" i="42"/>
  <c r="O53" i="42"/>
  <c r="O55" i="42"/>
  <c r="O59" i="42"/>
  <c r="O62" i="42"/>
  <c r="O67" i="42"/>
  <c r="O71" i="42"/>
  <c r="O77" i="42"/>
  <c r="O17" i="42"/>
  <c r="P84" i="42"/>
  <c r="Q84" i="42"/>
  <c r="T84" i="42"/>
  <c r="U84" i="42"/>
  <c r="V84" i="42"/>
  <c r="W84" i="42"/>
  <c r="X84" i="42"/>
  <c r="Y84" i="42"/>
  <c r="Z84" i="42"/>
  <c r="AA84" i="42"/>
  <c r="AB84" i="42"/>
  <c r="P85" i="42"/>
  <c r="R85" i="42"/>
  <c r="S85" i="42"/>
  <c r="T85" i="42"/>
  <c r="U85" i="42"/>
  <c r="V85" i="42"/>
  <c r="W85" i="42"/>
  <c r="X85" i="42"/>
  <c r="Y85" i="42"/>
  <c r="Z85" i="42"/>
  <c r="AA85" i="42"/>
  <c r="AB85" i="42"/>
  <c r="AC85" i="42"/>
  <c r="P86" i="42"/>
  <c r="Q86" i="42"/>
  <c r="R86" i="42"/>
  <c r="T86" i="42"/>
  <c r="U86" i="42"/>
  <c r="V86" i="42"/>
  <c r="W86" i="42"/>
  <c r="X86" i="42"/>
  <c r="Y86" i="42"/>
  <c r="Z86" i="42"/>
  <c r="AB86" i="42"/>
  <c r="AC86" i="42"/>
  <c r="P87" i="42"/>
  <c r="Q87" i="42"/>
  <c r="R87" i="42"/>
  <c r="S87" i="42"/>
  <c r="T87" i="42"/>
  <c r="U87" i="42"/>
  <c r="V87" i="42"/>
  <c r="W87" i="42"/>
  <c r="X87" i="42"/>
  <c r="Y87" i="42"/>
  <c r="Z87" i="42"/>
  <c r="AA87" i="42"/>
  <c r="AB87" i="42"/>
  <c r="AC87" i="42"/>
  <c r="P88" i="42"/>
  <c r="Q88" i="42"/>
  <c r="T88" i="42"/>
  <c r="U88" i="42"/>
  <c r="V88" i="42"/>
  <c r="W88" i="42"/>
  <c r="X88" i="42"/>
  <c r="Y88" i="42"/>
  <c r="Z88" i="42"/>
  <c r="AB88" i="42"/>
  <c r="P89" i="42"/>
  <c r="Q89" i="42"/>
  <c r="R89" i="42"/>
  <c r="T89" i="42"/>
  <c r="U89" i="42"/>
  <c r="V89" i="42"/>
  <c r="W89" i="42"/>
  <c r="X89" i="42"/>
  <c r="Y89" i="42"/>
  <c r="Z89" i="42"/>
  <c r="AB89" i="42"/>
  <c r="AC89" i="42"/>
  <c r="P90" i="42"/>
  <c r="Q90" i="42"/>
  <c r="R90" i="42"/>
  <c r="S90" i="42"/>
  <c r="T90" i="42"/>
  <c r="U90" i="42"/>
  <c r="V90" i="42"/>
  <c r="W90" i="42"/>
  <c r="X90" i="42"/>
  <c r="Y90" i="42"/>
  <c r="Z90" i="42"/>
  <c r="AB90" i="42"/>
  <c r="P91" i="42"/>
  <c r="Q91" i="42"/>
  <c r="R91" i="42"/>
  <c r="S91" i="42"/>
  <c r="T91" i="42"/>
  <c r="U91" i="42"/>
  <c r="V91" i="42"/>
  <c r="W91" i="42"/>
  <c r="X91" i="42"/>
  <c r="Y91" i="42"/>
  <c r="Z91" i="42"/>
  <c r="AB91" i="42"/>
  <c r="AC91" i="42"/>
  <c r="P92" i="42"/>
  <c r="Q92" i="42"/>
  <c r="S92" i="42"/>
  <c r="T92" i="42"/>
  <c r="U92" i="42"/>
  <c r="V92" i="42"/>
  <c r="W92" i="42"/>
  <c r="X92" i="42"/>
  <c r="Y92" i="42"/>
  <c r="Z92" i="42"/>
  <c r="AB92" i="42"/>
  <c r="P93" i="42"/>
  <c r="Q93" i="42"/>
  <c r="R93" i="42"/>
  <c r="S93" i="42"/>
  <c r="T93" i="42"/>
  <c r="U93" i="42"/>
  <c r="V93" i="42"/>
  <c r="W93" i="42"/>
  <c r="X93" i="42"/>
  <c r="Y93" i="42"/>
  <c r="Z93" i="42"/>
  <c r="AA93" i="42"/>
  <c r="AB93" i="42"/>
  <c r="AC93" i="42"/>
  <c r="P94" i="42"/>
  <c r="Q94" i="42"/>
  <c r="R94" i="42"/>
  <c r="T94" i="42"/>
  <c r="U94" i="42"/>
  <c r="V94" i="42"/>
  <c r="W94" i="42"/>
  <c r="X94" i="42"/>
  <c r="Y94" i="42"/>
  <c r="Z94" i="42"/>
  <c r="AB94" i="42"/>
  <c r="P95" i="42"/>
  <c r="Q95" i="42"/>
  <c r="R95" i="42"/>
  <c r="S95" i="42"/>
  <c r="T95" i="42"/>
  <c r="U95" i="42"/>
  <c r="V95" i="42"/>
  <c r="W95" i="42"/>
  <c r="X95" i="42"/>
  <c r="Y95" i="42"/>
  <c r="Z95" i="42"/>
  <c r="AB95" i="42"/>
  <c r="AC95" i="42"/>
  <c r="P96" i="42"/>
  <c r="Q96" i="42"/>
  <c r="S96" i="42"/>
  <c r="T96" i="42"/>
  <c r="U96" i="42"/>
  <c r="V96" i="42"/>
  <c r="W96" i="42"/>
  <c r="X96" i="42"/>
  <c r="Y96" i="42"/>
  <c r="Z96" i="42"/>
  <c r="AB96" i="42"/>
  <c r="P97" i="42"/>
  <c r="Q97" i="42"/>
  <c r="R97" i="42"/>
  <c r="S97" i="42"/>
  <c r="T97" i="42"/>
  <c r="U97" i="42"/>
  <c r="V97" i="42"/>
  <c r="W97" i="42"/>
  <c r="X97" i="42"/>
  <c r="Y97" i="42"/>
  <c r="Z97" i="42"/>
  <c r="AA97" i="42"/>
  <c r="AB97" i="42"/>
  <c r="AC97" i="42"/>
  <c r="P98" i="42"/>
  <c r="Q98" i="42"/>
  <c r="R98" i="42"/>
  <c r="S98" i="42"/>
  <c r="T98" i="42"/>
  <c r="U98" i="42"/>
  <c r="V98" i="42"/>
  <c r="W98" i="42"/>
  <c r="X98" i="42"/>
  <c r="Y98" i="42"/>
  <c r="Z98" i="42"/>
  <c r="AB98" i="42"/>
  <c r="AC98" i="42"/>
  <c r="P99" i="42"/>
  <c r="Q99" i="42"/>
  <c r="R99" i="42"/>
  <c r="S99" i="42"/>
  <c r="T99" i="42"/>
  <c r="U99" i="42"/>
  <c r="V99" i="42"/>
  <c r="W99" i="42"/>
  <c r="X99" i="42"/>
  <c r="Y99" i="42"/>
  <c r="Z99" i="42"/>
  <c r="AB99" i="42"/>
  <c r="AC99" i="42"/>
  <c r="P100" i="42"/>
  <c r="Q100" i="42"/>
  <c r="T100" i="42"/>
  <c r="U100" i="42"/>
  <c r="V100" i="42"/>
  <c r="W100" i="42"/>
  <c r="X100" i="42"/>
  <c r="Y100" i="42"/>
  <c r="Z100" i="42"/>
  <c r="AA100" i="42"/>
  <c r="AB100" i="42"/>
  <c r="AC100" i="42"/>
  <c r="P101" i="42"/>
  <c r="Q101" i="42"/>
  <c r="R101" i="42"/>
  <c r="S101" i="42"/>
  <c r="T101" i="42"/>
  <c r="U101" i="42"/>
  <c r="V101" i="42"/>
  <c r="W101" i="42"/>
  <c r="X101" i="42"/>
  <c r="Y101" i="42"/>
  <c r="Z101" i="42"/>
  <c r="AB101" i="42"/>
  <c r="AC101" i="42"/>
  <c r="AC83" i="42"/>
  <c r="AB83" i="42"/>
  <c r="AA83" i="42"/>
  <c r="Z83" i="42"/>
  <c r="Y83" i="42"/>
  <c r="X83" i="42"/>
  <c r="W83" i="42"/>
  <c r="V83" i="42"/>
  <c r="U83" i="42"/>
  <c r="T83" i="42"/>
  <c r="S83" i="42"/>
  <c r="R83" i="42"/>
  <c r="Q83" i="42"/>
  <c r="AC81" i="42"/>
  <c r="AB81" i="42"/>
  <c r="AA81" i="42"/>
  <c r="Z81" i="42"/>
  <c r="Y81" i="42"/>
  <c r="X81" i="42"/>
  <c r="W81" i="42"/>
  <c r="V81" i="42"/>
  <c r="U81" i="42"/>
  <c r="T81" i="42"/>
  <c r="S81" i="42"/>
  <c r="R81" i="42"/>
  <c r="Q81" i="42"/>
  <c r="P81" i="42"/>
  <c r="AB80" i="42"/>
  <c r="Z80" i="42"/>
  <c r="Y80" i="42"/>
  <c r="X80" i="42"/>
  <c r="W80" i="42"/>
  <c r="V80" i="42"/>
  <c r="U80" i="42"/>
  <c r="T80" i="42"/>
  <c r="S80" i="42"/>
  <c r="R80" i="42"/>
  <c r="Q80" i="42"/>
  <c r="P80" i="42"/>
  <c r="AC79" i="42"/>
  <c r="AB79" i="42"/>
  <c r="AA79" i="42"/>
  <c r="Z79" i="42"/>
  <c r="Y79" i="42"/>
  <c r="X79" i="42"/>
  <c r="W79" i="42"/>
  <c r="V79" i="42"/>
  <c r="U79" i="42"/>
  <c r="T79" i="42"/>
  <c r="S79" i="42"/>
  <c r="Q79" i="42"/>
  <c r="P79" i="42"/>
  <c r="AB78" i="42"/>
  <c r="Z78" i="42"/>
  <c r="Y78" i="42"/>
  <c r="X78" i="42"/>
  <c r="W78" i="42"/>
  <c r="V78" i="42"/>
  <c r="U78" i="42"/>
  <c r="T78" i="42"/>
  <c r="S78" i="42"/>
  <c r="R78" i="42"/>
  <c r="Q78" i="42"/>
  <c r="P78" i="42"/>
  <c r="AC77" i="42"/>
  <c r="AB77" i="42"/>
  <c r="Z77" i="42"/>
  <c r="Y77" i="42"/>
  <c r="X77" i="42"/>
  <c r="W77" i="42"/>
  <c r="V77" i="42"/>
  <c r="U77" i="42"/>
  <c r="T77" i="42"/>
  <c r="S77" i="42"/>
  <c r="R77" i="42"/>
  <c r="Q77" i="42"/>
  <c r="P77" i="42"/>
  <c r="AC76" i="42"/>
  <c r="AB76" i="42"/>
  <c r="Z76" i="42"/>
  <c r="Y76" i="42"/>
  <c r="X76" i="42"/>
  <c r="W76" i="42"/>
  <c r="V76" i="42"/>
  <c r="U76" i="42"/>
  <c r="T76" i="42"/>
  <c r="S76" i="42"/>
  <c r="R76" i="42"/>
  <c r="Q76" i="42"/>
  <c r="P76" i="42"/>
  <c r="AC75" i="42"/>
  <c r="AB75" i="42"/>
  <c r="AA75" i="42"/>
  <c r="Z75" i="42"/>
  <c r="Y75" i="42"/>
  <c r="X75" i="42"/>
  <c r="V75" i="42"/>
  <c r="U75" i="42"/>
  <c r="T75" i="42"/>
  <c r="S75" i="42"/>
  <c r="Q75" i="42"/>
  <c r="P75" i="42"/>
  <c r="AB74" i="42"/>
  <c r="Z74" i="42"/>
  <c r="Y74" i="42"/>
  <c r="X74" i="42"/>
  <c r="W74" i="42"/>
  <c r="V74" i="42"/>
  <c r="U74" i="42"/>
  <c r="T74" i="42"/>
  <c r="S74" i="42"/>
  <c r="R74" i="42"/>
  <c r="Q74" i="42"/>
  <c r="P74" i="42"/>
  <c r="AC73" i="42"/>
  <c r="AB73" i="42"/>
  <c r="AA73" i="42"/>
  <c r="Z73" i="42"/>
  <c r="Y73" i="42"/>
  <c r="X73" i="42"/>
  <c r="W73" i="42"/>
  <c r="V73" i="42"/>
  <c r="U73" i="42"/>
  <c r="T73" i="42"/>
  <c r="S73" i="42"/>
  <c r="R73" i="42"/>
  <c r="Q73" i="42"/>
  <c r="P73" i="42"/>
  <c r="AC72" i="42"/>
  <c r="AB72" i="42"/>
  <c r="Z72" i="42"/>
  <c r="Y72" i="42"/>
  <c r="X72" i="42"/>
  <c r="W72" i="42"/>
  <c r="V72" i="42"/>
  <c r="U72" i="42"/>
  <c r="T72" i="42"/>
  <c r="S72" i="42"/>
  <c r="R72" i="42"/>
  <c r="Q72" i="42"/>
  <c r="P72" i="42"/>
  <c r="AC71" i="42"/>
  <c r="AB71" i="42"/>
  <c r="Z71" i="42"/>
  <c r="Y71" i="42"/>
  <c r="X71" i="42"/>
  <c r="W71" i="42"/>
  <c r="V71" i="42"/>
  <c r="U71" i="42"/>
  <c r="T71" i="42"/>
  <c r="S71" i="42"/>
  <c r="Q71" i="42"/>
  <c r="P71" i="42"/>
  <c r="AC70" i="42"/>
  <c r="AB70" i="42"/>
  <c r="Z70" i="42"/>
  <c r="Y70" i="42"/>
  <c r="X70" i="42"/>
  <c r="W70" i="42"/>
  <c r="V70" i="42"/>
  <c r="U70" i="42"/>
  <c r="T70" i="42"/>
  <c r="S70" i="42"/>
  <c r="R70" i="42"/>
  <c r="Q70" i="42"/>
  <c r="P70" i="42"/>
  <c r="AC69" i="42"/>
  <c r="AB69" i="42"/>
  <c r="Z69" i="42"/>
  <c r="Y69" i="42"/>
  <c r="X69" i="42"/>
  <c r="W69" i="42"/>
  <c r="V69" i="42"/>
  <c r="U69" i="42"/>
  <c r="T69" i="42"/>
  <c r="S69" i="42"/>
  <c r="R69" i="42"/>
  <c r="Q69" i="42"/>
  <c r="P69" i="42"/>
  <c r="AB68" i="42"/>
  <c r="Z68" i="42"/>
  <c r="Y68" i="42"/>
  <c r="X68" i="42"/>
  <c r="W68" i="42"/>
  <c r="V68" i="42"/>
  <c r="U68" i="42"/>
  <c r="T68" i="42"/>
  <c r="S68" i="42"/>
  <c r="R68" i="42"/>
  <c r="Q68" i="42"/>
  <c r="P68" i="42"/>
  <c r="AC67" i="42"/>
  <c r="AB67" i="42"/>
  <c r="Z67" i="42"/>
  <c r="Y67" i="42"/>
  <c r="X67" i="42"/>
  <c r="W67" i="42"/>
  <c r="V67" i="42"/>
  <c r="U67" i="42"/>
  <c r="T67" i="42"/>
  <c r="S67" i="42"/>
  <c r="Q67" i="42"/>
  <c r="P67" i="42"/>
  <c r="AB66" i="42"/>
  <c r="Z66" i="42"/>
  <c r="Y66" i="42"/>
  <c r="X66" i="42"/>
  <c r="W66" i="42"/>
  <c r="V66" i="42"/>
  <c r="U66" i="42"/>
  <c r="T66" i="42"/>
  <c r="S66" i="42"/>
  <c r="R66" i="42"/>
  <c r="Q66" i="42"/>
  <c r="P66" i="42"/>
  <c r="AC65" i="42"/>
  <c r="AB65" i="42"/>
  <c r="AA65" i="42"/>
  <c r="Z65" i="42"/>
  <c r="Y65" i="42"/>
  <c r="X65" i="42"/>
  <c r="W65" i="42"/>
  <c r="V65" i="42"/>
  <c r="U65" i="42"/>
  <c r="T65" i="42"/>
  <c r="S65" i="42"/>
  <c r="R65" i="42"/>
  <c r="Q65" i="42"/>
  <c r="P65" i="42"/>
  <c r="AC64" i="42"/>
  <c r="AB64" i="42"/>
  <c r="Z64" i="42"/>
  <c r="Y64" i="42"/>
  <c r="X64" i="42"/>
  <c r="W64" i="42"/>
  <c r="V64" i="42"/>
  <c r="U64" i="42"/>
  <c r="T64" i="42"/>
  <c r="S64" i="42"/>
  <c r="R64" i="42"/>
  <c r="Q64" i="42"/>
  <c r="P64" i="42"/>
  <c r="AC62" i="42"/>
  <c r="AB62" i="42"/>
  <c r="Z62" i="42"/>
  <c r="Y62" i="42"/>
  <c r="X62" i="42"/>
  <c r="W62" i="42"/>
  <c r="V62" i="42"/>
  <c r="U62" i="42"/>
  <c r="T62" i="42"/>
  <c r="S62" i="42"/>
  <c r="Q62" i="42"/>
  <c r="P62" i="42"/>
  <c r="AC61" i="42"/>
  <c r="AB61" i="42"/>
  <c r="Z61" i="42"/>
  <c r="Y61" i="42"/>
  <c r="X61" i="42"/>
  <c r="W61" i="42"/>
  <c r="V61" i="42"/>
  <c r="U61" i="42"/>
  <c r="T61" i="42"/>
  <c r="S61" i="42"/>
  <c r="R61" i="42"/>
  <c r="Q61" i="42"/>
  <c r="P61" i="42"/>
  <c r="AC60" i="42"/>
  <c r="AB60" i="42"/>
  <c r="Z60" i="42"/>
  <c r="Y60" i="42"/>
  <c r="X60" i="42"/>
  <c r="W60" i="42"/>
  <c r="V60" i="42"/>
  <c r="U60" i="42"/>
  <c r="T60" i="42"/>
  <c r="S60" i="42"/>
  <c r="R60" i="42"/>
  <c r="Q60" i="42"/>
  <c r="P60" i="42"/>
  <c r="AC59" i="42"/>
  <c r="AB59" i="42"/>
  <c r="Z59" i="42"/>
  <c r="Y59" i="42"/>
  <c r="X59" i="42"/>
  <c r="W59" i="42"/>
  <c r="V59" i="42"/>
  <c r="U59" i="42"/>
  <c r="T59" i="42"/>
  <c r="S59" i="42"/>
  <c r="Q59" i="42"/>
  <c r="P59" i="42"/>
  <c r="AB58" i="42"/>
  <c r="Z58" i="42"/>
  <c r="Y58" i="42"/>
  <c r="X58" i="42"/>
  <c r="W58" i="42"/>
  <c r="V58" i="42"/>
  <c r="U58" i="42"/>
  <c r="T58" i="42"/>
  <c r="S58" i="42"/>
  <c r="R58" i="42"/>
  <c r="Q58" i="42"/>
  <c r="P58" i="42"/>
  <c r="AC57" i="42"/>
  <c r="AB57" i="42"/>
  <c r="AA57" i="42"/>
  <c r="Z57" i="42"/>
  <c r="Y57" i="42"/>
  <c r="X57" i="42"/>
  <c r="W57" i="42"/>
  <c r="V57" i="42"/>
  <c r="U57" i="42"/>
  <c r="T57" i="42"/>
  <c r="S57" i="42"/>
  <c r="R57" i="42"/>
  <c r="Q57" i="42"/>
  <c r="P57" i="42"/>
  <c r="AC56" i="42"/>
  <c r="AB56" i="42"/>
  <c r="Z56" i="42"/>
  <c r="Y56" i="42"/>
  <c r="X56" i="42"/>
  <c r="W56" i="42"/>
  <c r="V56" i="42"/>
  <c r="U56" i="42"/>
  <c r="T56" i="42"/>
  <c r="S56" i="42"/>
  <c r="R56" i="42"/>
  <c r="Q56" i="42"/>
  <c r="P56" i="42"/>
  <c r="AC55" i="42"/>
  <c r="AB55" i="42"/>
  <c r="Z55" i="42"/>
  <c r="Y55" i="42"/>
  <c r="X55" i="42"/>
  <c r="W55" i="42"/>
  <c r="V55" i="42"/>
  <c r="U55" i="42"/>
  <c r="T55" i="42"/>
  <c r="S55" i="42"/>
  <c r="Q55" i="42"/>
  <c r="P55" i="42"/>
  <c r="AC54" i="42"/>
  <c r="AB54" i="42"/>
  <c r="AA54" i="42"/>
  <c r="Z54" i="42"/>
  <c r="Y54" i="42"/>
  <c r="X54" i="42"/>
  <c r="W54" i="42"/>
  <c r="V54" i="42"/>
  <c r="U54" i="42"/>
  <c r="T54" i="42"/>
  <c r="S54" i="42"/>
  <c r="R54" i="42"/>
  <c r="Q54" i="42"/>
  <c r="P54" i="42"/>
  <c r="AC53" i="42"/>
  <c r="AB53" i="42"/>
  <c r="Z53" i="42"/>
  <c r="Y53" i="42"/>
  <c r="X53" i="42"/>
  <c r="W53" i="42"/>
  <c r="V53" i="42"/>
  <c r="U53" i="42"/>
  <c r="T53" i="42"/>
  <c r="S53" i="42"/>
  <c r="R53" i="42"/>
  <c r="Q53" i="42"/>
  <c r="P53" i="42"/>
  <c r="AB52" i="42"/>
  <c r="AA52" i="42"/>
  <c r="Z52" i="42"/>
  <c r="Y52" i="42"/>
  <c r="X52" i="42"/>
  <c r="W52" i="42"/>
  <c r="V52" i="42"/>
  <c r="U52" i="42"/>
  <c r="T52" i="42"/>
  <c r="S52" i="42"/>
  <c r="Q52" i="42"/>
  <c r="P52" i="42"/>
  <c r="AC51" i="42"/>
  <c r="AB51" i="42"/>
  <c r="Z51" i="42"/>
  <c r="Y51" i="42"/>
  <c r="X51" i="42"/>
  <c r="W51" i="42"/>
  <c r="V51" i="42"/>
  <c r="U51" i="42"/>
  <c r="T51" i="42"/>
  <c r="S51" i="42"/>
  <c r="R51" i="42"/>
  <c r="Q51" i="42"/>
  <c r="P51" i="42"/>
  <c r="AB50" i="42"/>
  <c r="AA50" i="42"/>
  <c r="Z50" i="42"/>
  <c r="Y50" i="42"/>
  <c r="X50" i="42"/>
  <c r="W50" i="42"/>
  <c r="V50" i="42"/>
  <c r="U50" i="42"/>
  <c r="T50" i="42"/>
  <c r="S50" i="42"/>
  <c r="R50" i="42"/>
  <c r="Q50" i="42"/>
  <c r="P50" i="42"/>
  <c r="AC49" i="42"/>
  <c r="AB49" i="42"/>
  <c r="Z49" i="42"/>
  <c r="Y49" i="42"/>
  <c r="X49" i="42"/>
  <c r="W49" i="42"/>
  <c r="V49" i="42"/>
  <c r="U49" i="42"/>
  <c r="T49" i="42"/>
  <c r="S49" i="42"/>
  <c r="R49" i="42"/>
  <c r="Q49" i="42"/>
  <c r="P49" i="42"/>
  <c r="AC48" i="42"/>
  <c r="AB48" i="42"/>
  <c r="AA48" i="42"/>
  <c r="Z48" i="42"/>
  <c r="Y48" i="42"/>
  <c r="X48" i="42"/>
  <c r="W48" i="42"/>
  <c r="V48" i="42"/>
  <c r="U48" i="42"/>
  <c r="T48" i="42"/>
  <c r="S48" i="42"/>
  <c r="Q48" i="42"/>
  <c r="P48" i="42"/>
  <c r="AC47" i="42"/>
  <c r="AB47" i="42"/>
  <c r="Z47" i="42"/>
  <c r="Y47" i="42"/>
  <c r="X47" i="42"/>
  <c r="W47" i="42"/>
  <c r="V47" i="42"/>
  <c r="U47" i="42"/>
  <c r="T47" i="42"/>
  <c r="S47" i="42"/>
  <c r="R47" i="42"/>
  <c r="Q47" i="42"/>
  <c r="P47" i="42"/>
  <c r="AC46" i="42"/>
  <c r="AB46" i="42"/>
  <c r="AA46" i="42"/>
  <c r="Z46" i="42"/>
  <c r="Y46" i="42"/>
  <c r="X46" i="42"/>
  <c r="W46" i="42"/>
  <c r="V46" i="42"/>
  <c r="U46" i="42"/>
  <c r="T46" i="42"/>
  <c r="S46" i="42"/>
  <c r="R46" i="42"/>
  <c r="Q46" i="42"/>
  <c r="P46" i="42"/>
  <c r="AC45" i="42"/>
  <c r="AB45" i="42"/>
  <c r="Z45" i="42"/>
  <c r="Y45" i="42"/>
  <c r="X45" i="42"/>
  <c r="W45" i="42"/>
  <c r="V45" i="42"/>
  <c r="U45" i="42"/>
  <c r="T45" i="42"/>
  <c r="S45" i="42"/>
  <c r="R45" i="42"/>
  <c r="P45" i="42"/>
  <c r="AC44" i="42"/>
  <c r="AB44" i="42"/>
  <c r="AA44" i="42"/>
  <c r="Z44" i="42"/>
  <c r="Y44" i="42"/>
  <c r="X44" i="42"/>
  <c r="W44" i="42"/>
  <c r="V44" i="42"/>
  <c r="U44" i="42"/>
  <c r="T44" i="42"/>
  <c r="S44" i="42"/>
  <c r="R44" i="42"/>
  <c r="Q44" i="42"/>
  <c r="P44" i="42"/>
  <c r="AC43" i="42"/>
  <c r="AB43" i="42"/>
  <c r="AA43" i="42"/>
  <c r="Z43" i="42"/>
  <c r="Y43" i="42"/>
  <c r="X43" i="42"/>
  <c r="W43" i="42"/>
  <c r="V43" i="42"/>
  <c r="U43" i="42"/>
  <c r="T43" i="42"/>
  <c r="S43" i="42"/>
  <c r="R43" i="42"/>
  <c r="P43" i="42"/>
  <c r="AB42" i="42"/>
  <c r="AA42" i="42"/>
  <c r="Z42" i="42"/>
  <c r="Y42" i="42"/>
  <c r="W42" i="42"/>
  <c r="V42" i="42"/>
  <c r="U42" i="42"/>
  <c r="T42" i="42"/>
  <c r="S42" i="42"/>
  <c r="Q42" i="42"/>
  <c r="P42" i="42"/>
  <c r="AC41" i="42"/>
  <c r="AB41" i="42"/>
  <c r="Z41" i="42"/>
  <c r="Y41" i="42"/>
  <c r="X41" i="42"/>
  <c r="W41" i="42"/>
  <c r="V41" i="42"/>
  <c r="U41" i="42"/>
  <c r="T41" i="42"/>
  <c r="S41" i="42"/>
  <c r="R41" i="42"/>
  <c r="P41" i="42"/>
  <c r="AB40" i="42"/>
  <c r="AA40" i="42"/>
  <c r="Z40" i="42"/>
  <c r="Y40" i="42"/>
  <c r="X40" i="42"/>
  <c r="W40" i="42"/>
  <c r="V40" i="42"/>
  <c r="U40" i="42"/>
  <c r="T40" i="42"/>
  <c r="S40" i="42"/>
  <c r="Q40" i="42"/>
  <c r="P40" i="42"/>
  <c r="AC39" i="42"/>
  <c r="AB39" i="42"/>
  <c r="AA39" i="42"/>
  <c r="Z39" i="42"/>
  <c r="Y39" i="42"/>
  <c r="X39" i="42"/>
  <c r="W39" i="42"/>
  <c r="V39" i="42"/>
  <c r="U39" i="42"/>
  <c r="T39" i="42"/>
  <c r="S39" i="42"/>
  <c r="R39" i="42"/>
  <c r="P39" i="42"/>
  <c r="AB38" i="42"/>
  <c r="AA38" i="42"/>
  <c r="Z38" i="42"/>
  <c r="Y38" i="42"/>
  <c r="X38" i="42"/>
  <c r="W38" i="42"/>
  <c r="V38" i="42"/>
  <c r="U38" i="42"/>
  <c r="T38" i="42"/>
  <c r="S38" i="42"/>
  <c r="R38" i="42"/>
  <c r="Q38" i="42"/>
  <c r="P38" i="42"/>
  <c r="AC37" i="42"/>
  <c r="AB37" i="42"/>
  <c r="Z37" i="42"/>
  <c r="Y37" i="42"/>
  <c r="X37" i="42"/>
  <c r="W37" i="42"/>
  <c r="V37" i="42"/>
  <c r="U37" i="42"/>
  <c r="T37" i="42"/>
  <c r="S37" i="42"/>
  <c r="R37" i="42"/>
  <c r="P37" i="42"/>
  <c r="AB36" i="42"/>
  <c r="AA36" i="42"/>
  <c r="Z36" i="42"/>
  <c r="Y36" i="42"/>
  <c r="X36" i="42"/>
  <c r="W36" i="42"/>
  <c r="V36" i="42"/>
  <c r="U36" i="42"/>
  <c r="T36" i="42"/>
  <c r="S36" i="42"/>
  <c r="R36" i="42"/>
  <c r="Q36" i="42"/>
  <c r="P36" i="42"/>
  <c r="AC35" i="42"/>
  <c r="AB35" i="42"/>
  <c r="Z35" i="42"/>
  <c r="Y35" i="42"/>
  <c r="X35" i="42"/>
  <c r="W35" i="42"/>
  <c r="V35" i="42"/>
  <c r="U35" i="42"/>
  <c r="T35" i="42"/>
  <c r="S35" i="42"/>
  <c r="R35" i="42"/>
  <c r="P35" i="42"/>
  <c r="AC34" i="42"/>
  <c r="AB34" i="42"/>
  <c r="AA34" i="42"/>
  <c r="Z34" i="42"/>
  <c r="Y34" i="42"/>
  <c r="X34" i="42"/>
  <c r="W34" i="42"/>
  <c r="V34" i="42"/>
  <c r="U34" i="42"/>
  <c r="T34" i="42"/>
  <c r="S34" i="42"/>
  <c r="Q34" i="42"/>
  <c r="P34" i="42"/>
  <c r="AC33" i="42"/>
  <c r="AB33" i="42"/>
  <c r="Z33" i="42"/>
  <c r="Y33" i="42"/>
  <c r="X33" i="42"/>
  <c r="W33" i="42"/>
  <c r="V33" i="42"/>
  <c r="U33" i="42"/>
  <c r="T33" i="42"/>
  <c r="S33" i="42"/>
  <c r="R33" i="42"/>
  <c r="P33" i="42"/>
  <c r="AC32" i="42"/>
  <c r="AB32" i="42"/>
  <c r="AA32" i="42"/>
  <c r="Z32" i="42"/>
  <c r="Y32" i="42"/>
  <c r="X32" i="42"/>
  <c r="W32" i="42"/>
  <c r="V32" i="42"/>
  <c r="U32" i="42"/>
  <c r="T32" i="42"/>
  <c r="S32" i="42"/>
  <c r="Q32" i="42"/>
  <c r="P32" i="42"/>
  <c r="P17" i="42"/>
  <c r="Q17" i="42"/>
  <c r="R17" i="42"/>
  <c r="S17" i="42"/>
  <c r="T17" i="42"/>
  <c r="U17" i="42"/>
  <c r="V17" i="42"/>
  <c r="W17" i="42"/>
  <c r="X17" i="42"/>
  <c r="Y17" i="42"/>
  <c r="Z17" i="42"/>
  <c r="AB17" i="42"/>
  <c r="AC17" i="42"/>
  <c r="P18" i="42"/>
  <c r="Q18" i="42"/>
  <c r="S18" i="42"/>
  <c r="T18" i="42"/>
  <c r="U18" i="42"/>
  <c r="V18" i="42"/>
  <c r="W18" i="42"/>
  <c r="X18" i="42"/>
  <c r="Y18" i="42"/>
  <c r="Z18" i="42"/>
  <c r="AA18" i="42"/>
  <c r="AB18" i="42"/>
  <c r="P19" i="42"/>
  <c r="Q19" i="42"/>
  <c r="R19" i="42"/>
  <c r="S19" i="42"/>
  <c r="T19" i="42"/>
  <c r="U19" i="42"/>
  <c r="V19" i="42"/>
  <c r="W19" i="42"/>
  <c r="X19" i="42"/>
  <c r="Y19" i="42"/>
  <c r="Z19" i="42"/>
  <c r="AB19" i="42"/>
  <c r="AC19" i="42"/>
  <c r="P20" i="42"/>
  <c r="Q20" i="42"/>
  <c r="R20" i="42"/>
  <c r="T20" i="42"/>
  <c r="U20" i="42"/>
  <c r="V20" i="42"/>
  <c r="W20" i="42"/>
  <c r="X20" i="42"/>
  <c r="Y20" i="42"/>
  <c r="Z20" i="42"/>
  <c r="AA20" i="42"/>
  <c r="AB20" i="42"/>
  <c r="AC20" i="42"/>
  <c r="P21" i="42"/>
  <c r="Q21" i="42"/>
  <c r="R21" i="42"/>
  <c r="S21" i="42"/>
  <c r="T21" i="42"/>
  <c r="U21" i="42"/>
  <c r="V21" i="42"/>
  <c r="W21" i="42"/>
  <c r="X21" i="42"/>
  <c r="Y21" i="42"/>
  <c r="Z21" i="42"/>
  <c r="AB21" i="42"/>
  <c r="AC21" i="42"/>
  <c r="P22" i="42"/>
  <c r="Q22" i="42"/>
  <c r="R22" i="42"/>
  <c r="S22" i="42"/>
  <c r="T22" i="42"/>
  <c r="U22" i="42"/>
  <c r="V22" i="42"/>
  <c r="W22" i="42"/>
  <c r="X22" i="42"/>
  <c r="Y22" i="42"/>
  <c r="Z22" i="42"/>
  <c r="AA22" i="42"/>
  <c r="AB22" i="42"/>
  <c r="AC22" i="42"/>
  <c r="P23" i="42"/>
  <c r="Q23" i="42"/>
  <c r="R23" i="42"/>
  <c r="S23" i="42"/>
  <c r="T23" i="42"/>
  <c r="U23" i="42"/>
  <c r="V23" i="42"/>
  <c r="W23" i="42"/>
  <c r="X23" i="42"/>
  <c r="Y23" i="42"/>
  <c r="Z23" i="42"/>
  <c r="AB23" i="42"/>
  <c r="AC23" i="42"/>
  <c r="P24" i="42"/>
  <c r="Q24" i="42"/>
  <c r="S24" i="42"/>
  <c r="T24" i="42"/>
  <c r="U24" i="42"/>
  <c r="V24" i="42"/>
  <c r="W24" i="42"/>
  <c r="X24" i="42"/>
  <c r="Y24" i="42"/>
  <c r="Z24" i="42"/>
  <c r="AA24" i="42"/>
  <c r="AB24" i="42"/>
  <c r="AC24" i="42"/>
  <c r="P25" i="42"/>
  <c r="Q25" i="42"/>
  <c r="R25" i="42"/>
  <c r="S25" i="42"/>
  <c r="T25" i="42"/>
  <c r="U25" i="42"/>
  <c r="V25" i="42"/>
  <c r="W25" i="42"/>
  <c r="X25" i="42"/>
  <c r="Y25" i="42"/>
  <c r="Z25" i="42"/>
  <c r="AB25" i="42"/>
  <c r="AC25" i="42"/>
  <c r="P26" i="42"/>
  <c r="R26" i="42"/>
  <c r="S26" i="42"/>
  <c r="T26" i="42"/>
  <c r="U26" i="42"/>
  <c r="V26" i="42"/>
  <c r="W26" i="42"/>
  <c r="X26" i="42"/>
  <c r="Y26" i="42"/>
  <c r="Z26" i="42"/>
  <c r="AA26" i="42"/>
  <c r="AB26" i="42"/>
  <c r="AC26" i="42"/>
  <c r="P27" i="42"/>
  <c r="Q27" i="42"/>
  <c r="R27" i="42"/>
  <c r="S27" i="42"/>
  <c r="T27" i="42"/>
  <c r="U27" i="42"/>
  <c r="V27" i="42"/>
  <c r="W27" i="42"/>
  <c r="X27" i="42"/>
  <c r="Y27" i="42"/>
  <c r="Z27" i="42"/>
  <c r="AB27" i="42"/>
  <c r="AC27" i="42"/>
  <c r="P28" i="42"/>
  <c r="Q28" i="42"/>
  <c r="S28" i="42"/>
  <c r="T28" i="42"/>
  <c r="U28" i="42"/>
  <c r="V28" i="42"/>
  <c r="W28" i="42"/>
  <c r="X28" i="42"/>
  <c r="Y28" i="42"/>
  <c r="Z28" i="42"/>
  <c r="AA28" i="42"/>
  <c r="AB28" i="42"/>
  <c r="AC28" i="42"/>
  <c r="Q29" i="42"/>
  <c r="R29" i="42"/>
  <c r="S29" i="42"/>
  <c r="T29" i="42"/>
  <c r="U29" i="42"/>
  <c r="V29" i="42"/>
  <c r="W29" i="42"/>
  <c r="X29" i="42"/>
  <c r="Y29" i="42"/>
  <c r="Z29" i="42"/>
  <c r="AB29" i="42"/>
  <c r="AC29" i="42"/>
  <c r="P30" i="42"/>
  <c r="Q30" i="42"/>
  <c r="R30" i="42"/>
  <c r="S30" i="42"/>
  <c r="T30" i="42"/>
  <c r="U30" i="42"/>
  <c r="V30" i="42"/>
  <c r="W30" i="42"/>
  <c r="X30" i="42"/>
  <c r="Y30" i="42"/>
  <c r="Z30" i="42"/>
  <c r="AA30" i="42"/>
  <c r="AB30" i="42"/>
  <c r="AC30" i="42"/>
  <c r="P31" i="42"/>
  <c r="Q31" i="42"/>
  <c r="R31" i="42"/>
  <c r="S31" i="42"/>
  <c r="T31" i="42"/>
  <c r="U31" i="42"/>
  <c r="V31" i="42"/>
  <c r="W31" i="42"/>
  <c r="X31" i="42"/>
  <c r="Y31" i="42"/>
  <c r="Z31" i="42"/>
  <c r="AB31" i="42"/>
  <c r="AC31" i="42"/>
  <c r="AC16" i="42"/>
  <c r="AB16" i="42"/>
  <c r="AA16" i="42"/>
  <c r="Z16" i="42"/>
  <c r="Y16" i="42"/>
  <c r="X16" i="42"/>
  <c r="W16" i="42"/>
  <c r="V16" i="42"/>
  <c r="U16" i="42"/>
  <c r="T16" i="42"/>
  <c r="S16" i="42"/>
  <c r="R16" i="42"/>
  <c r="Q16" i="42"/>
  <c r="P16" i="42"/>
  <c r="O29" i="42" l="1"/>
  <c r="O81" i="42"/>
  <c r="O73" i="42"/>
  <c r="O69" i="42"/>
  <c r="O65" i="42"/>
  <c r="O60" i="42"/>
  <c r="O57" i="42"/>
  <c r="O54" i="42"/>
  <c r="O52" i="42"/>
  <c r="O50" i="42"/>
  <c r="O48" i="42"/>
  <c r="O46" i="42"/>
  <c r="O79" i="42"/>
  <c r="O16" i="42"/>
  <c r="O80" i="42"/>
  <c r="O78" i="42"/>
  <c r="O74" i="42"/>
  <c r="O72" i="42"/>
  <c r="O70" i="42"/>
  <c r="O68" i="42"/>
  <c r="O66" i="42"/>
  <c r="O64" i="42"/>
  <c r="O61" i="42"/>
  <c r="O58" i="42"/>
  <c r="O56" i="42"/>
  <c r="O32" i="42" l="1"/>
  <c r="N32" i="45"/>
  <c r="R32" i="42" s="1"/>
  <c r="N26" i="46" l="1"/>
  <c r="Q26" i="42" s="1"/>
  <c r="O26" i="42"/>
  <c r="N86" i="33"/>
  <c r="S86" i="42" s="1"/>
  <c r="O86" i="42"/>
  <c r="N88" i="33"/>
  <c r="S88" i="42" s="1"/>
  <c r="O88" i="42"/>
  <c r="N84" i="33"/>
  <c r="S84" i="42" s="1"/>
  <c r="O84" i="42"/>
  <c r="O42" i="42"/>
  <c r="N42" i="39"/>
  <c r="X42" i="42" s="1"/>
  <c r="N100" i="33"/>
  <c r="S100" i="42" s="1"/>
  <c r="O100" i="42"/>
  <c r="O89" i="42"/>
  <c r="N89" i="33"/>
  <c r="S89" i="42" s="1"/>
  <c r="N94" i="33"/>
  <c r="S94" i="42" s="1"/>
  <c r="O94" i="42"/>
  <c r="O75" i="42"/>
  <c r="W75" i="42"/>
</calcChain>
</file>

<file path=xl/comments1.xml><?xml version="1.0" encoding="utf-8"?>
<comments xmlns="http://schemas.openxmlformats.org/spreadsheetml/2006/main">
  <authors>
    <author>Elsa BRES - COUDENE</author>
  </authors>
  <commentList>
    <comment ref="L2" authorId="0">
      <text>
        <r>
          <rPr>
            <b/>
            <sz val="9"/>
            <color indexed="81"/>
            <rFont val="Tahoma"/>
            <family val="2"/>
          </rPr>
          <t>Staples ou BIP</t>
        </r>
      </text>
    </comment>
    <comment ref="M2" authorId="0">
      <text>
        <r>
          <rPr>
            <b/>
            <sz val="9"/>
            <color indexed="81"/>
            <rFont val="Tahoma"/>
            <family val="2"/>
          </rPr>
          <t>retour au stock car plus de besoin du salarié</t>
        </r>
      </text>
    </comment>
    <comment ref="O2" authorId="0">
      <text>
        <r>
          <rPr>
            <b/>
            <sz val="9"/>
            <color indexed="81"/>
            <rFont val="Tahoma"/>
            <family val="2"/>
          </rPr>
          <t xml:space="preserve"> (stock+quantité prise-quantité commandé-quantité rajoutée)</t>
        </r>
      </text>
    </comment>
    <comment ref="Q2" authorId="0">
      <text>
        <r>
          <rPr>
            <b/>
            <sz val="9"/>
            <color indexed="81"/>
            <rFont val="Tahoma"/>
            <family val="2"/>
          </rPr>
          <t>(pas noté+quantité prise)</t>
        </r>
      </text>
    </comment>
    <comment ref="R2" authorId="0">
      <text>
        <r>
          <rPr>
            <b/>
            <sz val="9"/>
            <color indexed="81"/>
            <rFont val="Tahoma"/>
            <family val="2"/>
          </rPr>
          <t>(entre inventaire et stock)</t>
        </r>
      </text>
    </comment>
    <comment ref="E45" authorId="0">
      <text>
        <r>
          <rPr>
            <b/>
            <sz val="9"/>
            <color indexed="81"/>
            <rFont val="Tahoma"/>
            <family val="2"/>
          </rPr>
          <t>Elsa BRES - COUDENE:</t>
        </r>
        <r>
          <rPr>
            <sz val="9"/>
            <color indexed="81"/>
            <rFont val="Tahoma"/>
            <family val="2"/>
          </rPr>
          <t xml:space="preserve">
en comptant les 4 cartons de feuilles bleu office depot</t>
        </r>
      </text>
    </comment>
  </commentList>
</comments>
</file>

<file path=xl/comments2.xml><?xml version="1.0" encoding="utf-8"?>
<comments xmlns="http://schemas.openxmlformats.org/spreadsheetml/2006/main">
  <authors>
    <author>Elsa BRES - COUDENE</author>
  </authors>
  <commentList>
    <comment ref="B32" authorId="0">
      <text>
        <r>
          <rPr>
            <b/>
            <sz val="9"/>
            <color indexed="81"/>
            <rFont val="Tahoma"/>
            <family val="2"/>
          </rPr>
          <t>Elsa BRES - COUDENE:</t>
        </r>
        <r>
          <rPr>
            <sz val="9"/>
            <color indexed="81"/>
            <rFont val="Tahoma"/>
            <family val="2"/>
          </rPr>
          <t xml:space="preserve">
IMPRIMANTE REPRISE EN JUILLET POUR UNE HP1102
</t>
        </r>
      </text>
    </comment>
  </commentList>
</comments>
</file>

<file path=xl/sharedStrings.xml><?xml version="1.0" encoding="utf-8"?>
<sst xmlns="http://schemas.openxmlformats.org/spreadsheetml/2006/main" count="2115" uniqueCount="241">
  <si>
    <t>Roller de correction</t>
  </si>
  <si>
    <t>Piles LR44</t>
  </si>
  <si>
    <t>Calculatrice</t>
  </si>
  <si>
    <t>Cadenas</t>
  </si>
  <si>
    <t>Intercalaires</t>
  </si>
  <si>
    <t>Boite archives</t>
  </si>
  <si>
    <t>Boite carton bouteille</t>
  </si>
  <si>
    <t>Bannette</t>
  </si>
  <si>
    <t>Chemises</t>
  </si>
  <si>
    <t>Sous chemises</t>
  </si>
  <si>
    <t>Chemises trapec</t>
  </si>
  <si>
    <t>Pochettes plastiques</t>
  </si>
  <si>
    <t>Porte clefs</t>
  </si>
  <si>
    <t>Feutre effacable</t>
  </si>
  <si>
    <t>Stylo signature</t>
  </si>
  <si>
    <t>Crayon a papier</t>
  </si>
  <si>
    <t>Gomme</t>
  </si>
  <si>
    <t>Stabilo</t>
  </si>
  <si>
    <t>Scotch</t>
  </si>
  <si>
    <t>Stylo bleu a capuchon</t>
  </si>
  <si>
    <t>Stylo rouge a capuchon</t>
  </si>
  <si>
    <t>Stylo noir a capuchon</t>
  </si>
  <si>
    <t>Batonnet de colle</t>
  </si>
  <si>
    <t>Stylo retractable bleu</t>
  </si>
  <si>
    <t>Stylo retractable rouge</t>
  </si>
  <si>
    <t>Reliure plastique</t>
  </si>
  <si>
    <t>Enveloppes a soufflet</t>
  </si>
  <si>
    <t>Enveloppes marron grand format</t>
  </si>
  <si>
    <t>Enveloppes marron moyen format</t>
  </si>
  <si>
    <t>Enveloppes blanche grand format</t>
  </si>
  <si>
    <t>Enveloppes blanche moyen format</t>
  </si>
  <si>
    <t>Enveloppes blanche a fenetre petit format</t>
  </si>
  <si>
    <t>Enveloppes blanche sans fenetre petit format</t>
  </si>
  <si>
    <t>Pochette à bulles</t>
  </si>
  <si>
    <t>Agrafes</t>
  </si>
  <si>
    <t>Bombe de colle</t>
  </si>
  <si>
    <t>Gaz dépoussiérant</t>
  </si>
  <si>
    <t>Etiquettes</t>
  </si>
  <si>
    <t>Trieurs</t>
  </si>
  <si>
    <t>Pochette avec elastiques</t>
  </si>
  <si>
    <t>Porte vue</t>
  </si>
  <si>
    <t>Cahier tout format</t>
  </si>
  <si>
    <t>Traite</t>
  </si>
  <si>
    <t>Tampons</t>
  </si>
  <si>
    <t>Papier A3 blanc</t>
  </si>
  <si>
    <t>Papier A3 couleurs</t>
  </si>
  <si>
    <t>Papier A4 blanc</t>
  </si>
  <si>
    <t>Papier A4 couleurs</t>
  </si>
  <si>
    <t>Papier photo</t>
  </si>
  <si>
    <t>Papier paperboard</t>
  </si>
  <si>
    <t>Bobine thermique</t>
  </si>
  <si>
    <t>Classeurs</t>
  </si>
  <si>
    <t>Piles LR54</t>
  </si>
  <si>
    <t>Piles AAA</t>
  </si>
  <si>
    <t>Piles AA</t>
  </si>
  <si>
    <t>Piles 2025</t>
  </si>
  <si>
    <t>Piles 2032</t>
  </si>
  <si>
    <t>Piles392HD</t>
  </si>
  <si>
    <t>Piles 9V</t>
  </si>
  <si>
    <t>Verres à vins</t>
  </si>
  <si>
    <t>Verrines</t>
  </si>
  <si>
    <t>Assiettes</t>
  </si>
  <si>
    <t>Sucre</t>
  </si>
  <si>
    <t>Agitateur</t>
  </si>
  <si>
    <t>poche a douille</t>
  </si>
  <si>
    <t>Cuillere petit format</t>
  </si>
  <si>
    <t>Cuillere à soupe</t>
  </si>
  <si>
    <t>Fourchettes</t>
  </si>
  <si>
    <t>Couteaux</t>
  </si>
  <si>
    <t>Serviettes</t>
  </si>
  <si>
    <t>Sopalin</t>
  </si>
  <si>
    <t>Plateaux</t>
  </si>
  <si>
    <t>Verre en plastique</t>
  </si>
  <si>
    <t>Verre à champagne</t>
  </si>
  <si>
    <t>mini bouchée</t>
  </si>
  <si>
    <t>Mini poissons</t>
  </si>
  <si>
    <t>Verre en verre</t>
  </si>
  <si>
    <t>Dossier suspendu</t>
  </si>
  <si>
    <t>Papier en tête</t>
  </si>
  <si>
    <t>Chemin de table</t>
  </si>
  <si>
    <t>DENOMINATION</t>
  </si>
  <si>
    <t>FOURNITURES PRISES 2016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</si>
  <si>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</si>
  <si>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</si>
  <si>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</si>
  <si>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</si>
  <si>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</si>
  <si>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</si>
  <si>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</si>
  <si>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</si>
  <si>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</si>
  <si>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</si>
  <si>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</si>
  <si>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</si>
  <si>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</si>
  <si>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r>
      <t xml:space="preserve">TOTAL DES FOURNITURES PRISES 2016 </t>
    </r>
    <r>
      <rPr>
        <b/>
        <i/>
        <sz val="16"/>
        <color theme="0"/>
        <rFont val="Arial"/>
        <family val="2"/>
      </rPr>
      <t>tous services confondus</t>
    </r>
  </si>
  <si>
    <t>Markeur ONYX petit format</t>
  </si>
  <si>
    <t>Markeur ONYX grand format</t>
  </si>
  <si>
    <t>Mini bouchée</t>
  </si>
  <si>
    <t>DIRECTION</t>
  </si>
  <si>
    <t>COMPTA</t>
  </si>
  <si>
    <t>ACCUEIL</t>
  </si>
  <si>
    <t>ADV</t>
  </si>
  <si>
    <t>COMMERCIAUX</t>
  </si>
  <si>
    <t>MARKETING</t>
  </si>
  <si>
    <t>MAINTENANCE</t>
  </si>
  <si>
    <t>PRODUCTION</t>
  </si>
  <si>
    <t>EMBALLAGE</t>
  </si>
  <si>
    <t>EXPEDITION</t>
  </si>
  <si>
    <t>RECEPTION</t>
  </si>
  <si>
    <t>LABO</t>
  </si>
  <si>
    <t>R&amp;D</t>
  </si>
  <si>
    <t>QUALITE</t>
  </si>
  <si>
    <t>12A</t>
  </si>
  <si>
    <t>85A</t>
  </si>
  <si>
    <t>78A</t>
  </si>
  <si>
    <t>53X</t>
  </si>
  <si>
    <t>64A</t>
  </si>
  <si>
    <t>05X</t>
  </si>
  <si>
    <t>80X</t>
  </si>
  <si>
    <t>55X</t>
  </si>
  <si>
    <t>Samsung MR COUDENE</t>
  </si>
  <si>
    <t>Quantité prise</t>
  </si>
  <si>
    <t>Ecart</t>
  </si>
  <si>
    <t>Quantité 
commandé</t>
  </si>
  <si>
    <t>Stock au
 01-06</t>
  </si>
  <si>
    <t>Stock virtuel 
restant</t>
  </si>
  <si>
    <t>Stock réel au 30/06</t>
  </si>
  <si>
    <t>INVENTAIRE</t>
  </si>
  <si>
    <t>UNITE</t>
  </si>
  <si>
    <t>boite</t>
  </si>
  <si>
    <t>Inventaire au
31/08</t>
  </si>
  <si>
    <t>Inventaire au
31/07</t>
  </si>
  <si>
    <t>Inventaire au
30/09</t>
  </si>
  <si>
    <t>Inventaire au
31/10</t>
  </si>
  <si>
    <t>Inventaire au
30/11</t>
  </si>
  <si>
    <t>Inventaire au
31/12</t>
  </si>
  <si>
    <t>TOTAL QUANTITE
PRISE</t>
  </si>
  <si>
    <t>TOTAL QUANTITE
COMMANDE</t>
  </si>
  <si>
    <t>paquet</t>
  </si>
  <si>
    <t>ramette</t>
  </si>
  <si>
    <t>Papier clairefontaine blanc marketing 2618</t>
  </si>
  <si>
    <t>cartons</t>
  </si>
  <si>
    <t>rouleau</t>
  </si>
  <si>
    <t>Plastique à plastifier</t>
  </si>
  <si>
    <t>carton</t>
  </si>
  <si>
    <t>SUIVI DES CARTOUCHES CONSOMMEES PAR AGENT 2016</t>
  </si>
  <si>
    <t>SERVICE</t>
  </si>
  <si>
    <t>NOM DE
 L'UTILISATEUR</t>
  </si>
  <si>
    <t>IMPRIMANTE</t>
  </si>
  <si>
    <r>
      <t xml:space="preserve">REF
</t>
    </r>
    <r>
      <rPr>
        <b/>
        <sz val="8"/>
        <rFont val="Arial"/>
        <family val="2"/>
      </rPr>
      <t>CARTOUCHE</t>
    </r>
  </si>
  <si>
    <t>Cindy MARQUARDT</t>
  </si>
  <si>
    <t>HP1566</t>
  </si>
  <si>
    <t>Corine GUIN</t>
  </si>
  <si>
    <t>HP P2055dn</t>
  </si>
  <si>
    <t xml:space="preserve">05A </t>
  </si>
  <si>
    <t>Sandy SZLEK</t>
  </si>
  <si>
    <t>Dorine BOUZIGE</t>
  </si>
  <si>
    <t>Séverine PEREZ</t>
  </si>
  <si>
    <t>Magali FLAMENT</t>
  </si>
  <si>
    <t xml:space="preserve"> HP LASERJET PRO M401DNE</t>
  </si>
  <si>
    <t>80A</t>
  </si>
  <si>
    <t>COMPTABILITE</t>
  </si>
  <si>
    <t>David RIGAUD</t>
  </si>
  <si>
    <t>HP P2015</t>
  </si>
  <si>
    <t>53A</t>
  </si>
  <si>
    <t>Christelle DUPUIS</t>
  </si>
  <si>
    <t>Laserjet 1020</t>
  </si>
  <si>
    <t>Charlotte HILLORION</t>
  </si>
  <si>
    <t>HP1102</t>
  </si>
  <si>
    <t>Clément BAFFIE</t>
  </si>
  <si>
    <t>Caroline LEDESMA</t>
  </si>
  <si>
    <t>HP LASERJET PRO M401DNE</t>
  </si>
  <si>
    <t>Anne Laure RENAUD</t>
  </si>
  <si>
    <t>Laure MARMUGI</t>
  </si>
  <si>
    <t>Aurélie CHABROUX</t>
  </si>
  <si>
    <t>HP 1102</t>
  </si>
  <si>
    <t>PROD</t>
  </si>
  <si>
    <t>David THABUIS</t>
  </si>
  <si>
    <t>Arnaud LEGLAND</t>
  </si>
  <si>
    <t>Berthon Francois</t>
  </si>
  <si>
    <t>HP P3015</t>
  </si>
  <si>
    <t>ou nicole benoit</t>
  </si>
  <si>
    <t>Jean louis Segura</t>
  </si>
  <si>
    <t>Denis ACCARIES</t>
  </si>
  <si>
    <t>DP</t>
  </si>
  <si>
    <t>Etienne ROCHER (délégué)</t>
  </si>
  <si>
    <t>HP 1200</t>
  </si>
  <si>
    <t>15A</t>
  </si>
  <si>
    <t>15X</t>
  </si>
  <si>
    <t>Laure FORESTIER</t>
  </si>
  <si>
    <t>Hp cp1515n</t>
  </si>
  <si>
    <t>40A</t>
  </si>
  <si>
    <t>41A</t>
  </si>
  <si>
    <t>42A</t>
  </si>
  <si>
    <t>43A</t>
  </si>
  <si>
    <t>Coralie FABRE</t>
  </si>
  <si>
    <t>Aurélie PETITJEAN</t>
  </si>
  <si>
    <t>Marion BOUSQUET</t>
  </si>
  <si>
    <t>Julien FLUCK</t>
  </si>
  <si>
    <t>Antoine TEISSERENC</t>
  </si>
  <si>
    <t>Julie BENOI COUDENE</t>
  </si>
  <si>
    <t>Elisabeth JULIAN</t>
  </si>
  <si>
    <t>EN SECOURS</t>
  </si>
  <si>
    <t>HP DESKJET 6122</t>
  </si>
  <si>
    <t>Couleur 6578A</t>
  </si>
  <si>
    <t>Noire   HP 645</t>
  </si>
  <si>
    <t>Elsa BRES</t>
  </si>
  <si>
    <t>Magali COUDENE</t>
  </si>
  <si>
    <t>Michel COUDENE</t>
  </si>
  <si>
    <t>Samsung CLP 360 (couleur)</t>
  </si>
  <si>
    <t>CLT-K406S NOIR</t>
  </si>
  <si>
    <t>CLT-M406S ROUGE</t>
  </si>
  <si>
    <t>CLT-C406S BLEU</t>
  </si>
  <si>
    <t>CLT-Y406S JAUNE</t>
  </si>
  <si>
    <t>Cendrine Layre, Angele Moreno</t>
  </si>
  <si>
    <t>SM 404 TPP SATAS</t>
  </si>
  <si>
    <t>7200261W</t>
  </si>
  <si>
    <t>Pochette plastique coin</t>
  </si>
  <si>
    <t>Pochettes plastiques perforé classeur</t>
  </si>
  <si>
    <t>(BL+bon de prepa)</t>
  </si>
  <si>
    <r>
      <t xml:space="preserve"> HP P4014N</t>
    </r>
    <r>
      <rPr>
        <i/>
        <sz val="10"/>
        <rFont val="Arial"/>
        <family val="2"/>
      </rPr>
      <t xml:space="preserve"> (factures)</t>
    </r>
  </si>
  <si>
    <t>UCIA</t>
  </si>
  <si>
    <t>Paola MARROCCO</t>
  </si>
  <si>
    <t>Quantité rajouté</t>
  </si>
  <si>
    <r>
      <t xml:space="preserve">Quantité prise
</t>
    </r>
    <r>
      <rPr>
        <i/>
        <sz val="10"/>
        <rFont val="Arial"/>
        <family val="2"/>
      </rPr>
      <t>(noté sur papier)</t>
    </r>
  </si>
  <si>
    <t xml:space="preserve">Stock virtuel
restant
</t>
  </si>
  <si>
    <r>
      <t xml:space="preserve">Pas noté
</t>
    </r>
    <r>
      <rPr>
        <sz val="12"/>
        <rFont val="Arial"/>
        <family val="2"/>
      </rPr>
      <t xml:space="preserve"> </t>
    </r>
  </si>
  <si>
    <t>Quantité réelle prise</t>
  </si>
  <si>
    <t>Quantité prise
(noté sur papier)</t>
  </si>
  <si>
    <t xml:space="preserve">Pas noté
 </t>
  </si>
  <si>
    <t xml:space="preserve">Pas
 noté
 </t>
  </si>
  <si>
    <t xml:space="preserve">Pas 
noté
 </t>
  </si>
  <si>
    <t>Stock au
31/10</t>
  </si>
  <si>
    <t>Stock au
 30/11</t>
  </si>
  <si>
    <t>Stock au
30-09</t>
  </si>
  <si>
    <t>Stock au
 31-08</t>
  </si>
  <si>
    <t>Stock au
 31-07</t>
  </si>
  <si>
    <t>Stock au
30-06</t>
  </si>
  <si>
    <t>TOTAL QUANTITE REELLE PRISE</t>
  </si>
  <si>
    <t>TOTAL 
PAS NOTE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</si>
</sst>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\ [$€]_-;\-* #,##0.00\ [$€]_-;_-* &quot;-&quot;??\ [$€]_-;_-@_-"/>
    <numFmt numFmtId="165" formatCode="[$-40C]d\-mmm;@"/>
    <numFmt numFmtId="166" formatCode="0;[Red]0"/>
  </numFmts>
  <fonts count="24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10"/>
      <color theme="0"/>
      <name val="Arial"/>
      <family val="2"/>
    </font>
    <font>
      <b/>
      <sz val="28"/>
      <color theme="0"/>
      <name val="Arial"/>
      <family val="2"/>
    </font>
    <font>
      <b/>
      <sz val="12"/>
      <name val="Arial"/>
      <family val="2"/>
    </font>
    <font>
      <b/>
      <i/>
      <sz val="16"/>
      <color theme="0"/>
      <name val="Arial"/>
      <family val="2"/>
    </font>
    <font>
      <b/>
      <sz val="12"/>
      <color theme="0"/>
      <name val="Arial"/>
      <family val="2"/>
    </font>
    <font>
      <sz val="12"/>
      <name val="Arial"/>
      <family val="2"/>
    </font>
    <font>
      <sz val="22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32"/>
      <color theme="0"/>
      <name val="Arial"/>
      <family val="2"/>
    </font>
    <font>
      <b/>
      <sz val="22"/>
      <name val="CG Times"/>
      <family val="1"/>
    </font>
    <font>
      <b/>
      <sz val="8"/>
      <name val="Arial"/>
      <family val="2"/>
    </font>
    <font>
      <sz val="13"/>
      <name val="Arial"/>
      <family val="2"/>
    </font>
    <font>
      <sz val="10"/>
      <color rgb="FFFF0000"/>
      <name val="Arial"/>
      <family val="2"/>
    </font>
    <font>
      <i/>
      <sz val="10"/>
      <name val="Arial"/>
      <family val="2"/>
    </font>
    <font>
      <sz val="10"/>
      <color theme="1"/>
      <name val="Arial"/>
      <family val="2"/>
    </font>
    <font>
      <sz val="20"/>
      <color theme="0"/>
      <name val="Arial"/>
      <family val="2"/>
    </font>
    <font>
      <sz val="24"/>
      <name val="Arial"/>
      <family val="2"/>
    </font>
    <font>
      <sz val="22"/>
      <color theme="0"/>
      <name val="Arial"/>
      <family val="2"/>
    </font>
    <font>
      <sz val="10"/>
      <color rgb="FF333333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" fillId="0" borderId="0"/>
  </cellStyleXfs>
  <cellXfs count="137">
    <xf numFmtId="0" fontId="0" fillId="0" borderId="0" xfId="0"/>
    <xf numFmtId="0" fontId="0" fillId="2" borderId="0" xfId="0" applyFill="1"/>
    <xf numFmtId="0" fontId="0" fillId="2" borderId="1" xfId="0" applyFill="1" applyBorder="1"/>
    <xf numFmtId="0" fontId="4" fillId="3" borderId="1" xfId="0" applyFont="1" applyFill="1" applyBorder="1" applyAlignment="1">
      <alignment horizontal="center" vertical="center"/>
    </xf>
    <xf numFmtId="0" fontId="1" fillId="5" borderId="1" xfId="0" applyFont="1" applyFill="1" applyBorder="1"/>
    <xf numFmtId="0" fontId="2" fillId="4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5" borderId="4" xfId="0" applyFont="1" applyFill="1" applyBorder="1"/>
    <xf numFmtId="0" fontId="0" fillId="2" borderId="4" xfId="0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0" fillId="2" borderId="0" xfId="0" applyFill="1" applyBorder="1"/>
    <xf numFmtId="0" fontId="0" fillId="2" borderId="4" xfId="0" applyFill="1" applyBorder="1"/>
    <xf numFmtId="0" fontId="6" fillId="5" borderId="4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center"/>
    </xf>
    <xf numFmtId="0" fontId="1" fillId="5" borderId="1" xfId="0" applyFont="1" applyFill="1" applyBorder="1" applyAlignment="1">
      <alignment horizontal="left" vertical="center"/>
    </xf>
    <xf numFmtId="0" fontId="1" fillId="5" borderId="3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0" fontId="9" fillId="7" borderId="1" xfId="0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 wrapText="1"/>
    </xf>
    <xf numFmtId="11" fontId="9" fillId="7" borderId="1" xfId="0" applyNumberFormat="1" applyFont="1" applyFill="1" applyBorder="1" applyAlignment="1">
      <alignment horizontal="center" vertical="center"/>
    </xf>
    <xf numFmtId="0" fontId="9" fillId="9" borderId="1" xfId="0" applyFont="1" applyFill="1" applyBorder="1" applyAlignment="1">
      <alignment horizontal="center" vertical="center" wrapText="1"/>
    </xf>
    <xf numFmtId="0" fontId="6" fillId="9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left" vertical="center"/>
    </xf>
    <xf numFmtId="0" fontId="1" fillId="7" borderId="3" xfId="0" applyFont="1" applyFill="1" applyBorder="1" applyAlignment="1">
      <alignment horizontal="left" vertical="center"/>
    </xf>
    <xf numFmtId="0" fontId="1" fillId="7" borderId="1" xfId="0" applyFont="1" applyFill="1" applyBorder="1"/>
    <xf numFmtId="0" fontId="1" fillId="7" borderId="4" xfId="0" applyFont="1" applyFill="1" applyBorder="1"/>
    <xf numFmtId="0" fontId="0" fillId="0" borderId="1" xfId="0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11" fontId="9" fillId="2" borderId="1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 wrapText="1"/>
    </xf>
    <xf numFmtId="0" fontId="14" fillId="2" borderId="0" xfId="2" applyFont="1" applyFill="1"/>
    <xf numFmtId="0" fontId="14" fillId="0" borderId="0" xfId="2" applyFont="1"/>
    <xf numFmtId="0" fontId="1" fillId="2" borderId="0" xfId="2" applyFill="1"/>
    <xf numFmtId="0" fontId="1" fillId="2" borderId="0" xfId="2" applyFill="1" applyAlignment="1">
      <alignment horizontal="center"/>
    </xf>
    <xf numFmtId="0" fontId="1" fillId="2" borderId="0" xfId="2" applyFill="1" applyAlignment="1">
      <alignment horizontal="center" vertical="center"/>
    </xf>
    <xf numFmtId="0" fontId="1" fillId="0" borderId="0" xfId="2"/>
    <xf numFmtId="0" fontId="2" fillId="10" borderId="11" xfId="2" applyFont="1" applyFill="1" applyBorder="1" applyAlignment="1">
      <alignment horizontal="center" vertical="center"/>
    </xf>
    <xf numFmtId="0" fontId="2" fillId="10" borderId="3" xfId="2" applyFont="1" applyFill="1" applyBorder="1" applyAlignment="1">
      <alignment horizontal="center" vertical="center" wrapText="1"/>
    </xf>
    <xf numFmtId="17" fontId="2" fillId="10" borderId="3" xfId="2" applyNumberFormat="1" applyFont="1" applyFill="1" applyBorder="1" applyAlignment="1">
      <alignment horizontal="center" vertical="center" wrapText="1"/>
    </xf>
    <xf numFmtId="0" fontId="6" fillId="10" borderId="1" xfId="2" applyFont="1" applyFill="1" applyBorder="1" applyAlignment="1">
      <alignment horizontal="center" vertical="center" wrapText="1"/>
    </xf>
    <xf numFmtId="0" fontId="1" fillId="0" borderId="0" xfId="2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2" borderId="3" xfId="2" applyFill="1" applyBorder="1" applyAlignment="1">
      <alignment horizontal="center" vertical="center"/>
    </xf>
    <xf numFmtId="165" fontId="1" fillId="2" borderId="3" xfId="2" applyNumberFormat="1" applyFont="1" applyFill="1" applyBorder="1" applyAlignment="1">
      <alignment horizontal="center" vertical="center"/>
    </xf>
    <xf numFmtId="165" fontId="1" fillId="2" borderId="3" xfId="2" applyNumberFormat="1" applyFill="1" applyBorder="1" applyAlignment="1">
      <alignment horizontal="center" vertical="center"/>
    </xf>
    <xf numFmtId="0" fontId="16" fillId="4" borderId="12" xfId="2" applyFont="1" applyFill="1" applyBorder="1" applyAlignment="1">
      <alignment horizontal="center" vertical="center" wrapText="1"/>
    </xf>
    <xf numFmtId="0" fontId="1" fillId="5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2" xfId="2" applyFill="1" applyBorder="1" applyAlignment="1">
      <alignment horizontal="center" vertical="center"/>
    </xf>
    <xf numFmtId="165" fontId="1" fillId="2" borderId="12" xfId="2" applyNumberFormat="1" applyFont="1" applyFill="1" applyBorder="1" applyAlignment="1">
      <alignment horizontal="center" vertical="center"/>
    </xf>
    <xf numFmtId="165" fontId="1" fillId="2" borderId="12" xfId="2" applyNumberFormat="1" applyFill="1" applyBorder="1" applyAlignment="1">
      <alignment horizontal="center" vertical="center"/>
    </xf>
    <xf numFmtId="165" fontId="17" fillId="2" borderId="12" xfId="2" applyNumberFormat="1" applyFont="1" applyFill="1" applyBorder="1" applyAlignment="1">
      <alignment horizontal="center" vertical="center"/>
    </xf>
    <xf numFmtId="0" fontId="1" fillId="2" borderId="12" xfId="2" applyFont="1" applyFill="1" applyBorder="1" applyAlignment="1">
      <alignment horizontal="center" vertical="center"/>
    </xf>
    <xf numFmtId="0" fontId="1" fillId="5" borderId="4" xfId="2" applyFill="1" applyBorder="1" applyAlignment="1">
      <alignment horizontal="center" vertical="center"/>
    </xf>
    <xf numFmtId="0" fontId="1" fillId="2" borderId="4" xfId="2" applyFill="1" applyBorder="1" applyAlignment="1">
      <alignment horizontal="center" vertical="center"/>
    </xf>
    <xf numFmtId="165" fontId="1" fillId="2" borderId="4" xfId="2" applyNumberFormat="1" applyFont="1" applyFill="1" applyBorder="1" applyAlignment="1">
      <alignment horizontal="center" vertical="center"/>
    </xf>
    <xf numFmtId="165" fontId="1" fillId="2" borderId="4" xfId="2" applyNumberFormat="1" applyFill="1" applyBorder="1" applyAlignment="1">
      <alignment horizontal="center" vertical="center"/>
    </xf>
    <xf numFmtId="0" fontId="16" fillId="4" borderId="3" xfId="2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6" fillId="4" borderId="4" xfId="2" applyFont="1" applyFill="1" applyBorder="1" applyAlignment="1">
      <alignment horizontal="center" vertical="center" wrapText="1"/>
    </xf>
    <xf numFmtId="0" fontId="1" fillId="5" borderId="12" xfId="2" applyFill="1" applyBorder="1" applyAlignment="1">
      <alignment horizontal="center" vertical="center"/>
    </xf>
    <xf numFmtId="0" fontId="2" fillId="5" borderId="1" xfId="2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2" borderId="1" xfId="2" applyFill="1" applyBorder="1" applyAlignment="1">
      <alignment horizontal="center" vertical="center"/>
    </xf>
    <xf numFmtId="165" fontId="1" fillId="2" borderId="1" xfId="2" applyNumberFormat="1" applyFont="1" applyFill="1" applyBorder="1" applyAlignment="1">
      <alignment horizontal="center" vertical="center"/>
    </xf>
    <xf numFmtId="165" fontId="1" fillId="2" borderId="1" xfId="2" applyNumberForma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8" fillId="5" borderId="4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165" fontId="1" fillId="2" borderId="5" xfId="2" applyNumberFormat="1" applyFont="1" applyFill="1" applyBorder="1" applyAlignment="1">
      <alignment horizontal="center" vertical="center"/>
    </xf>
    <xf numFmtId="0" fontId="1" fillId="5" borderId="13" xfId="0" applyFont="1" applyFill="1" applyBorder="1" applyAlignment="1">
      <alignment horizontal="center" vertical="center"/>
    </xf>
    <xf numFmtId="165" fontId="1" fillId="2" borderId="13" xfId="2" applyNumberFormat="1" applyFont="1" applyFill="1" applyBorder="1" applyAlignment="1">
      <alignment horizontal="center" vertical="center"/>
    </xf>
    <xf numFmtId="0" fontId="1" fillId="2" borderId="0" xfId="2" applyFill="1" applyAlignment="1">
      <alignment vertical="center"/>
    </xf>
    <xf numFmtId="0" fontId="1" fillId="0" borderId="0" xfId="2" applyAlignment="1">
      <alignment vertical="center"/>
    </xf>
    <xf numFmtId="0" fontId="1" fillId="5" borderId="12" xfId="2" applyFont="1" applyFill="1" applyBorder="1" applyAlignment="1">
      <alignment horizontal="center" vertical="center"/>
    </xf>
    <xf numFmtId="0" fontId="19" fillId="2" borderId="12" xfId="0" applyFont="1" applyFill="1" applyBorder="1" applyAlignment="1">
      <alignment horizontal="center" vertical="center"/>
    </xf>
    <xf numFmtId="0" fontId="19" fillId="2" borderId="4" xfId="0" applyFont="1" applyFill="1" applyBorder="1" applyAlignment="1">
      <alignment horizontal="center" vertical="center"/>
    </xf>
    <xf numFmtId="2" fontId="2" fillId="5" borderId="8" xfId="2" applyNumberFormat="1" applyFont="1" applyFill="1" applyBorder="1" applyAlignment="1">
      <alignment horizontal="center" vertical="center"/>
    </xf>
    <xf numFmtId="0" fontId="1" fillId="5" borderId="1" xfId="2" applyFont="1" applyFill="1" applyBorder="1" applyAlignment="1">
      <alignment horizontal="center" vertical="center"/>
    </xf>
    <xf numFmtId="0" fontId="1" fillId="2" borderId="1" xfId="2" applyFont="1" applyFill="1" applyBorder="1" applyAlignment="1">
      <alignment horizontal="center" vertical="center"/>
    </xf>
    <xf numFmtId="0" fontId="16" fillId="4" borderId="1" xfId="2" applyFont="1" applyFill="1" applyBorder="1" applyAlignment="1">
      <alignment horizontal="center" vertical="center" wrapText="1"/>
    </xf>
    <xf numFmtId="2" fontId="2" fillId="2" borderId="0" xfId="2" applyNumberFormat="1" applyFont="1" applyFill="1" applyBorder="1" applyAlignment="1">
      <alignment horizontal="center" vertical="center"/>
    </xf>
    <xf numFmtId="0" fontId="1" fillId="2" borderId="0" xfId="2" applyFont="1" applyFill="1" applyBorder="1" applyAlignment="1">
      <alignment horizontal="center" vertical="center"/>
    </xf>
    <xf numFmtId="0" fontId="1" fillId="2" borderId="0" xfId="2" applyFill="1" applyBorder="1" applyAlignment="1">
      <alignment horizontal="center" vertical="center"/>
    </xf>
    <xf numFmtId="1" fontId="9" fillId="10" borderId="1" xfId="2" applyNumberFormat="1" applyFont="1" applyFill="1" applyBorder="1" applyAlignment="1">
      <alignment horizontal="center" vertical="center"/>
    </xf>
    <xf numFmtId="0" fontId="20" fillId="3" borderId="1" xfId="2" applyFont="1" applyFill="1" applyBorder="1" applyAlignment="1">
      <alignment horizontal="center" vertical="center"/>
    </xf>
    <xf numFmtId="0" fontId="1" fillId="2" borderId="0" xfId="2" applyFill="1" applyBorder="1"/>
    <xf numFmtId="0" fontId="5" fillId="3" borderId="0" xfId="0" applyFont="1" applyFill="1" applyBorder="1" applyAlignment="1">
      <alignment horizontal="center" vertical="center"/>
    </xf>
    <xf numFmtId="0" fontId="0" fillId="11" borderId="0" xfId="0" applyFill="1"/>
    <xf numFmtId="0" fontId="22" fillId="11" borderId="0" xfId="0" applyFont="1" applyFill="1" applyAlignment="1">
      <alignment horizontal="center" vertical="center"/>
    </xf>
    <xf numFmtId="0" fontId="18" fillId="2" borderId="4" xfId="2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11" fontId="9" fillId="9" borderId="1" xfId="0" applyNumberFormat="1" applyFont="1" applyFill="1" applyBorder="1" applyAlignment="1">
      <alignment horizontal="center" vertical="center" wrapText="1"/>
    </xf>
    <xf numFmtId="166" fontId="23" fillId="6" borderId="1" xfId="0" applyNumberFormat="1" applyFont="1" applyFill="1" applyBorder="1" applyAlignment="1">
      <alignment horizontal="center" vertical="center"/>
    </xf>
    <xf numFmtId="166" fontId="1" fillId="6" borderId="1" xfId="0" applyNumberFormat="1" applyFont="1" applyFill="1" applyBorder="1" applyAlignment="1">
      <alignment horizontal="center" vertical="center"/>
    </xf>
    <xf numFmtId="166" fontId="0" fillId="6" borderId="1" xfId="0" applyNumberFormat="1" applyFill="1" applyBorder="1" applyAlignment="1">
      <alignment horizontal="center" vertical="center"/>
    </xf>
    <xf numFmtId="11" fontId="9" fillId="7" borderId="1" xfId="0" applyNumberFormat="1" applyFont="1" applyFill="1" applyBorder="1" applyAlignment="1">
      <alignment horizontal="center" vertical="center" wrapText="1"/>
    </xf>
    <xf numFmtId="166" fontId="0" fillId="0" borderId="0" xfId="0" applyNumberFormat="1"/>
    <xf numFmtId="166" fontId="0" fillId="0" borderId="0" xfId="0" applyNumberFormat="1" applyAlignment="1">
      <alignment horizontal="center"/>
    </xf>
    <xf numFmtId="166" fontId="0" fillId="6" borderId="1" xfId="0" applyNumberFormat="1" applyFill="1" applyBorder="1" applyAlignment="1">
      <alignment horizontal="center"/>
    </xf>
    <xf numFmtId="166" fontId="0" fillId="6" borderId="1" xfId="0" applyNumberFormat="1" applyFill="1" applyBorder="1"/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10" fillId="8" borderId="5" xfId="0" applyFont="1" applyFill="1" applyBorder="1" applyAlignment="1">
      <alignment horizontal="center" vertical="center"/>
    </xf>
    <xf numFmtId="0" fontId="10" fillId="8" borderId="6" xfId="0" applyFont="1" applyFill="1" applyBorder="1" applyAlignment="1">
      <alignment horizontal="center" vertical="center"/>
    </xf>
    <xf numFmtId="0" fontId="10" fillId="8" borderId="7" xfId="0" applyFont="1" applyFill="1" applyBorder="1" applyAlignment="1">
      <alignment horizontal="center" vertical="center"/>
    </xf>
    <xf numFmtId="0" fontId="21" fillId="8" borderId="8" xfId="0" applyFont="1" applyFill="1" applyBorder="1" applyAlignment="1">
      <alignment horizontal="center" vertical="center"/>
    </xf>
    <xf numFmtId="0" fontId="21" fillId="8" borderId="9" xfId="0" applyFont="1" applyFill="1" applyBorder="1" applyAlignment="1">
      <alignment horizontal="center" vertical="center"/>
    </xf>
    <xf numFmtId="0" fontId="21" fillId="8" borderId="10" xfId="0" applyFont="1" applyFill="1" applyBorder="1" applyAlignment="1">
      <alignment horizontal="center" vertical="center"/>
    </xf>
    <xf numFmtId="0" fontId="2" fillId="5" borderId="5" xfId="2" applyFont="1" applyFill="1" applyBorder="1" applyAlignment="1">
      <alignment horizontal="center" vertical="center"/>
    </xf>
    <xf numFmtId="0" fontId="2" fillId="5" borderId="13" xfId="2" applyFont="1" applyFill="1" applyBorder="1" applyAlignment="1">
      <alignment horizontal="center" vertical="center"/>
    </xf>
    <xf numFmtId="0" fontId="2" fillId="5" borderId="2" xfId="2" applyFont="1" applyFill="1" applyBorder="1" applyAlignment="1">
      <alignment horizontal="center" vertical="center"/>
    </xf>
    <xf numFmtId="0" fontId="13" fillId="4" borderId="8" xfId="2" applyFont="1" applyFill="1" applyBorder="1" applyAlignment="1">
      <alignment horizontal="center" vertical="center"/>
    </xf>
    <xf numFmtId="0" fontId="13" fillId="4" borderId="9" xfId="2" applyFont="1" applyFill="1" applyBorder="1" applyAlignment="1">
      <alignment horizontal="center" vertical="center"/>
    </xf>
    <xf numFmtId="0" fontId="2" fillId="5" borderId="5" xfId="2" applyFont="1" applyFill="1" applyBorder="1" applyAlignment="1">
      <alignment horizontal="center" vertical="center" wrapText="1"/>
    </xf>
    <xf numFmtId="0" fontId="2" fillId="5" borderId="2" xfId="2" applyFont="1" applyFill="1" applyBorder="1" applyAlignment="1">
      <alignment horizontal="center" vertical="center" wrapText="1"/>
    </xf>
    <xf numFmtId="0" fontId="2" fillId="5" borderId="13" xfId="2" applyFont="1" applyFill="1" applyBorder="1" applyAlignment="1">
      <alignment horizontal="center" vertical="center" wrapText="1"/>
    </xf>
  </cellXfs>
  <cellStyles count="3">
    <cellStyle name="Euro" xfId="1"/>
    <cellStyle name="Normal" xfId="0" builtinId="0"/>
    <cellStyle name="Normal_GESTION CARTOUCHES IMP" xfId="2"/>
  </cellStyles>
  <dxfs count="16"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1367107</xdr:colOff>
      <xdr:row>0</xdr:row>
      <xdr:rowOff>0</xdr:rowOff>
    </xdr:from>
    <xdr:to>
      <xdr:col>1</xdr:col>
      <xdr:colOff>4120770</xdr:colOff>
      <xdr:row>0</xdr:row>
      <xdr:rowOff>0</xdr:rowOff>
    </xdr:to>
    <xdr:sp macro="" textlink="">
      <xdr:nvSpPr>
        <xdr:cNvPr id="16385" name="Text Box 1"/>
        <xdr:cNvSpPr txBox="1">
          <a:spLocks noChangeArrowheads="1"/>
        </xdr:cNvSpPr>
      </xdr:nvSpPr>
      <xdr:spPr bwMode="auto">
        <a:xfrm>
          <a:off x="2545080" y="0"/>
          <a:ext cx="2750820" cy="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54864" tIns="36576" rIns="54864" bIns="0" anchor="t" upright="1"/>
        <a:lstStyle/>
        <a:p>
          <a:pPr algn="ctr" rtl="0">
            <a:defRPr sz="1000"/>
          </a:pPr>
          <a:r>
            <a:rPr lang="fr-FR" sz="1800" b="1" i="0" u="none" strike="noStrike" baseline="0">
              <a:solidFill>
                <a:srgbClr val="000000"/>
              </a:solidFill>
              <a:latin typeface="Century"/>
            </a:rPr>
            <a:t>TELECOPIE</a:t>
          </a:r>
        </a:p>
      </xdr:txBody>
    </xdr:sp>
    <xdr:clientData/>
  </xdr:twoCellAnchor>
  <xdr:twoCellAnchor>
    <xdr:from>
      <xdr:col>1</xdr:col>
      <xdr:colOff>755494</xdr:colOff>
      <xdr:row>0</xdr:row>
      <xdr:rowOff>0</xdr:rowOff>
    </xdr:from>
    <xdr:to>
      <xdr:col>2</xdr:col>
      <xdr:colOff>2</xdr:colOff>
      <xdr:row>0</xdr:row>
      <xdr:rowOff>0</xdr:rowOff>
    </xdr:to>
    <xdr:sp macro="" textlink="">
      <xdr:nvSpPr>
        <xdr:cNvPr id="16386" name="Text Box 2"/>
        <xdr:cNvSpPr txBox="1">
          <a:spLocks noChangeArrowheads="1"/>
        </xdr:cNvSpPr>
      </xdr:nvSpPr>
      <xdr:spPr bwMode="auto">
        <a:xfrm>
          <a:off x="1935480" y="0"/>
          <a:ext cx="3360420" cy="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54864" tIns="36576" rIns="54864" bIns="0" anchor="t" upright="1"/>
        <a:lstStyle/>
        <a:p>
          <a:pPr algn="ctr" rtl="0">
            <a:defRPr sz="1000"/>
          </a:pPr>
          <a:r>
            <a:rPr lang="fr-FR" sz="1800" b="1" i="0" u="none" strike="noStrike" baseline="0">
              <a:solidFill>
                <a:srgbClr val="000000"/>
              </a:solidFill>
              <a:latin typeface="Century"/>
            </a:rPr>
            <a:t>TELECOPIE</a:t>
          </a:r>
        </a:p>
      </xdr:txBody>
    </xdr:sp>
    <xdr:clientData/>
  </xdr:twoCellAnchor>
  <xdr:twoCellAnchor>
    <xdr:from>
      <xdr:col>1</xdr:col>
      <xdr:colOff>2880360</xdr:colOff>
      <xdr:row>0</xdr:row>
      <xdr:rowOff>0</xdr:rowOff>
    </xdr:from>
    <xdr:to>
      <xdr:col>1</xdr:col>
      <xdr:colOff>2880360</xdr:colOff>
      <xdr:row>0</xdr:row>
      <xdr:rowOff>0</xdr:rowOff>
    </xdr:to>
    <xdr:sp macro="" textlink="">
      <xdr:nvSpPr>
        <xdr:cNvPr id="16603" name="Line 3"/>
        <xdr:cNvSpPr>
          <a:spLocks noChangeShapeType="1"/>
        </xdr:cNvSpPr>
      </xdr:nvSpPr>
      <xdr:spPr bwMode="auto">
        <a:xfrm>
          <a:off x="4053840" y="0"/>
          <a:ext cx="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6388" name="Text Box 4"/>
        <xdr:cNvSpPr txBox="1">
          <a:spLocks noChangeArrowheads="1"/>
        </xdr:cNvSpPr>
      </xdr:nvSpPr>
      <xdr:spPr bwMode="auto">
        <a:xfrm>
          <a:off x="5295900" y="0"/>
          <a:ext cx="0" cy="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54864" tIns="36576" rIns="54864" bIns="0" anchor="t" upright="1"/>
        <a:lstStyle/>
        <a:p>
          <a:pPr algn="ctr" rtl="0">
            <a:defRPr sz="1000"/>
          </a:pPr>
          <a:r>
            <a:rPr lang="fr-FR" sz="1800" b="1" i="0" u="none" strike="noStrike" baseline="0">
              <a:solidFill>
                <a:srgbClr val="000000"/>
              </a:solidFill>
              <a:latin typeface="Century"/>
            </a:rPr>
            <a:t>TELECOPIE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1367107</xdr:colOff>
      <xdr:row>0</xdr:row>
      <xdr:rowOff>0</xdr:rowOff>
    </xdr:from>
    <xdr:to>
      <xdr:col>1</xdr:col>
      <xdr:colOff>4120770</xdr:colOff>
      <xdr:row>0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2510107" y="0"/>
          <a:ext cx="2639363" cy="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54864" tIns="36576" rIns="54864" bIns="0" anchor="t" upright="1"/>
        <a:lstStyle/>
        <a:p>
          <a:pPr algn="ctr" rtl="0">
            <a:defRPr sz="1000"/>
          </a:pPr>
          <a:r>
            <a:rPr lang="fr-FR" sz="1800" b="1" i="0" u="none" strike="noStrike" baseline="0">
              <a:solidFill>
                <a:srgbClr val="000000"/>
              </a:solidFill>
              <a:latin typeface="Century"/>
            </a:rPr>
            <a:t>TELECOPIE</a:t>
          </a:r>
        </a:p>
      </xdr:txBody>
    </xdr:sp>
    <xdr:clientData/>
  </xdr:twoCellAnchor>
  <xdr:twoCellAnchor>
    <xdr:from>
      <xdr:col>1</xdr:col>
      <xdr:colOff>755494</xdr:colOff>
      <xdr:row>0</xdr:row>
      <xdr:rowOff>0</xdr:rowOff>
    </xdr:from>
    <xdr:to>
      <xdr:col>2</xdr:col>
      <xdr:colOff>2</xdr:colOff>
      <xdr:row>0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1898494" y="0"/>
          <a:ext cx="3254533" cy="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54864" tIns="36576" rIns="54864" bIns="0" anchor="t" upright="1"/>
        <a:lstStyle/>
        <a:p>
          <a:pPr algn="ctr" rtl="0">
            <a:defRPr sz="1000"/>
          </a:pPr>
          <a:r>
            <a:rPr lang="fr-FR" sz="1800" b="1" i="0" u="none" strike="noStrike" baseline="0">
              <a:solidFill>
                <a:srgbClr val="000000"/>
              </a:solidFill>
              <a:latin typeface="Century"/>
            </a:rPr>
            <a:t>TELECOPIE</a:t>
          </a:r>
        </a:p>
      </xdr:txBody>
    </xdr:sp>
    <xdr:clientData/>
  </xdr:twoCellAnchor>
  <xdr:twoCellAnchor>
    <xdr:from>
      <xdr:col>1</xdr:col>
      <xdr:colOff>2880360</xdr:colOff>
      <xdr:row>0</xdr:row>
      <xdr:rowOff>0</xdr:rowOff>
    </xdr:from>
    <xdr:to>
      <xdr:col>1</xdr:col>
      <xdr:colOff>2880360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4023360" y="0"/>
          <a:ext cx="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5153025" y="0"/>
          <a:ext cx="0" cy="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54864" tIns="36576" rIns="54864" bIns="0" anchor="t" upright="1"/>
        <a:lstStyle/>
        <a:p>
          <a:pPr algn="ctr" rtl="0">
            <a:defRPr sz="1000"/>
          </a:pPr>
          <a:r>
            <a:rPr lang="fr-FR" sz="1800" b="1" i="0" u="none" strike="noStrike" baseline="0">
              <a:solidFill>
                <a:srgbClr val="000000"/>
              </a:solidFill>
              <a:latin typeface="Century"/>
            </a:rPr>
            <a:t>TELECOPIE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0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7030A0"/>
  </sheetPr>
  <dimension ref="A1:N101"/>
  <sheetViews>
    <sheetView workbookViewId="0">
      <pane ySplit="5" topLeftCell="A45" activePane="bottomLeft" state="frozen"/>
      <selection activeCell="G64" sqref="G64"/>
      <selection pane="bottomLeft" activeCell="I71" sqref="I71"/>
    </sheetView>
  </sheetViews>
  <sheetFormatPr baseColWidth="10" defaultRowHeight="12.75"/>
  <cols>
    <col min="1" max="1" width="38.7109375" style="1" bestFit="1" customWidth="1"/>
    <col min="2" max="9" width="11.42578125" style="1"/>
    <col min="10" max="10" width="12.5703125" style="1" bestFit="1" customWidth="1"/>
    <col min="11" max="16384" width="11.42578125" style="1"/>
  </cols>
  <sheetData>
    <row r="1" spans="1:14" ht="8.25" customHeight="1"/>
    <row r="2" spans="1:14">
      <c r="A2" s="120" t="s">
        <v>81</v>
      </c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</row>
    <row r="3" spans="1:14" ht="26.25" customHeight="1">
      <c r="A3" s="120"/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</row>
    <row r="4" spans="1:14" ht="7.5" customHeight="1"/>
    <row r="5" spans="1:14" ht="27" customHeight="1">
      <c r="A5" s="5" t="s">
        <v>80</v>
      </c>
      <c r="B5" s="5" t="s">
        <v>82</v>
      </c>
      <c r="C5" s="5" t="s">
        <v>83</v>
      </c>
      <c r="D5" s="5" t="s">
        <v>84</v>
      </c>
      <c r="E5" s="5" t="s">
        <v>85</v>
      </c>
      <c r="F5" s="5" t="s">
        <v>86</v>
      </c>
      <c r="G5" s="5" t="s">
        <v>87</v>
      </c>
      <c r="H5" s="5" t="s">
        <v>88</v>
      </c>
      <c r="I5" s="5" t="s">
        <v>89</v>
      </c>
      <c r="J5" s="5" t="s">
        <v>90</v>
      </c>
      <c r="K5" s="5" t="s">
        <v>91</v>
      </c>
      <c r="L5" s="5" t="s">
        <v>92</v>
      </c>
      <c r="M5" s="5" t="s">
        <v>93</v>
      </c>
      <c r="N5" s="3" t="s">
        <v>94</v>
      </c>
    </row>
    <row r="6" spans="1:14" ht="15.75" customHeight="1">
      <c r="A6" s="22" t="s">
        <v>113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6" t="str">
        <f>IF(SUM(B6:M6)=0,"",SUM(B6:M6))</f>
        <v/>
      </c>
    </row>
    <row r="7" spans="1:14" ht="15.75" customHeight="1">
      <c r="A7" s="22" t="s">
        <v>114</v>
      </c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6" t="str">
        <f t="shared" ref="N7:N14" si="0">IF(SUM(B7:M7)=0,"",SUM(B7:M7))</f>
        <v/>
      </c>
    </row>
    <row r="8" spans="1:14" ht="15.75" customHeight="1">
      <c r="A8" s="22" t="s">
        <v>115</v>
      </c>
      <c r="B8" s="24"/>
      <c r="C8" s="24"/>
      <c r="D8" s="24"/>
      <c r="E8" s="24"/>
      <c r="F8" s="24"/>
      <c r="G8" s="24">
        <v>1</v>
      </c>
      <c r="H8" s="24">
        <v>1</v>
      </c>
      <c r="I8" s="24"/>
      <c r="J8" s="24"/>
      <c r="K8" s="24"/>
      <c r="L8" s="24"/>
      <c r="M8" s="24"/>
      <c r="N8" s="6">
        <f t="shared" si="0"/>
        <v>2</v>
      </c>
    </row>
    <row r="9" spans="1:14" ht="15.75" customHeight="1">
      <c r="A9" s="22" t="s">
        <v>116</v>
      </c>
      <c r="B9" s="24"/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6" t="str">
        <f t="shared" si="0"/>
        <v/>
      </c>
    </row>
    <row r="10" spans="1:14" ht="15.75" customHeight="1">
      <c r="A10" s="22" t="s">
        <v>117</v>
      </c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6" t="str">
        <f t="shared" si="0"/>
        <v/>
      </c>
    </row>
    <row r="11" spans="1:14" ht="15.75" customHeight="1">
      <c r="A11" s="22" t="s">
        <v>118</v>
      </c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6" t="str">
        <f t="shared" si="0"/>
        <v/>
      </c>
    </row>
    <row r="12" spans="1:14" ht="15.75" customHeight="1">
      <c r="A12" s="23" t="s">
        <v>119</v>
      </c>
      <c r="B12" s="40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6" t="str">
        <f t="shared" si="0"/>
        <v/>
      </c>
    </row>
    <row r="13" spans="1:14" ht="15.75" customHeight="1">
      <c r="A13" s="22" t="s">
        <v>120</v>
      </c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6" t="str">
        <f t="shared" si="0"/>
        <v/>
      </c>
    </row>
    <row r="14" spans="1:14" s="18" customFormat="1" ht="15.75" customHeight="1">
      <c r="A14" s="22" t="s">
        <v>121</v>
      </c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6" t="str">
        <f t="shared" si="0"/>
        <v/>
      </c>
    </row>
    <row r="15" spans="1:14" s="18" customFormat="1" ht="11.25" customHeight="1">
      <c r="A15" s="21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7"/>
    </row>
    <row r="16" spans="1:14" ht="15.75">
      <c r="A16" s="4" t="s">
        <v>34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6" t="str">
        <f>IF(SUM(B16:M16)=0,"",SUM(B16:M16))</f>
        <v/>
      </c>
    </row>
    <row r="17" spans="1:14" ht="15.75">
      <c r="A17" s="12" t="s">
        <v>7</v>
      </c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20" t="str">
        <f t="shared" ref="N17:N79" si="1">IF(SUM(B17:M17)=0,"",SUM(B17:M17))</f>
        <v/>
      </c>
    </row>
    <row r="18" spans="1:14" ht="15.75">
      <c r="A18" s="4" t="s">
        <v>22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6" t="str">
        <f t="shared" si="1"/>
        <v/>
      </c>
    </row>
    <row r="19" spans="1:14" ht="15.75">
      <c r="A19" s="4" t="s">
        <v>50</v>
      </c>
      <c r="B19" s="2"/>
      <c r="C19" s="2"/>
      <c r="D19" s="2"/>
      <c r="E19" s="2"/>
      <c r="F19" s="2"/>
      <c r="G19" s="2">
        <v>1</v>
      </c>
      <c r="H19" s="2"/>
      <c r="I19" s="2"/>
      <c r="J19" s="2"/>
      <c r="K19" s="2"/>
      <c r="L19" s="2"/>
      <c r="M19" s="2"/>
      <c r="N19" s="6">
        <f t="shared" si="1"/>
        <v>1</v>
      </c>
    </row>
    <row r="20" spans="1:14" ht="15.75">
      <c r="A20" s="4" t="s">
        <v>5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6" t="str">
        <f t="shared" si="1"/>
        <v/>
      </c>
    </row>
    <row r="21" spans="1:14" ht="15.75">
      <c r="A21" s="4" t="s">
        <v>6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6" t="str">
        <f t="shared" si="1"/>
        <v/>
      </c>
    </row>
    <row r="22" spans="1:14" ht="15.75">
      <c r="A22" s="4" t="s">
        <v>35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6" t="str">
        <f t="shared" si="1"/>
        <v/>
      </c>
    </row>
    <row r="23" spans="1:14" ht="15.75">
      <c r="A23" s="4" t="s">
        <v>3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6" t="str">
        <f t="shared" si="1"/>
        <v/>
      </c>
    </row>
    <row r="24" spans="1:14" ht="15.75">
      <c r="A24" s="4" t="s">
        <v>41</v>
      </c>
      <c r="B24" s="2"/>
      <c r="C24" s="2"/>
      <c r="D24" s="2"/>
      <c r="E24" s="2"/>
      <c r="F24" s="2"/>
      <c r="G24" s="2">
        <v>2</v>
      </c>
      <c r="H24" s="2"/>
      <c r="I24" s="2"/>
      <c r="J24" s="2"/>
      <c r="K24" s="2"/>
      <c r="L24" s="2"/>
      <c r="M24" s="2"/>
      <c r="N24" s="6">
        <f t="shared" si="1"/>
        <v>2</v>
      </c>
    </row>
    <row r="25" spans="1:14" ht="15.75">
      <c r="A25" s="4" t="s">
        <v>2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6" t="str">
        <f t="shared" si="1"/>
        <v/>
      </c>
    </row>
    <row r="26" spans="1:14" ht="15.75">
      <c r="A26" s="4" t="s">
        <v>8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6" t="str">
        <f t="shared" si="1"/>
        <v/>
      </c>
    </row>
    <row r="27" spans="1:14" ht="15.75">
      <c r="A27" s="4" t="s">
        <v>10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6" t="str">
        <f t="shared" si="1"/>
        <v/>
      </c>
    </row>
    <row r="28" spans="1:14" ht="15.75">
      <c r="A28" s="4" t="s">
        <v>51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6" t="str">
        <f t="shared" si="1"/>
        <v/>
      </c>
    </row>
    <row r="29" spans="1:14" ht="15.75">
      <c r="A29" s="4" t="s">
        <v>15</v>
      </c>
      <c r="B29" s="2"/>
      <c r="C29" s="2"/>
      <c r="D29" s="2"/>
      <c r="E29" s="2"/>
      <c r="F29" s="2"/>
      <c r="G29" s="2">
        <v>4</v>
      </c>
      <c r="H29" s="2"/>
      <c r="I29" s="2"/>
      <c r="J29" s="2"/>
      <c r="K29" s="2"/>
      <c r="L29" s="2"/>
      <c r="M29" s="2"/>
      <c r="N29" s="6">
        <f t="shared" si="1"/>
        <v>4</v>
      </c>
    </row>
    <row r="30" spans="1:14" ht="15.75">
      <c r="A30" s="4" t="s">
        <v>77</v>
      </c>
      <c r="B30" s="2"/>
      <c r="C30" s="2"/>
      <c r="D30" s="2"/>
      <c r="E30" s="2"/>
      <c r="F30" s="2"/>
      <c r="G30" s="2"/>
      <c r="H30" s="2">
        <v>3</v>
      </c>
      <c r="I30" s="2"/>
      <c r="J30" s="2"/>
      <c r="K30" s="2"/>
      <c r="L30" s="2"/>
      <c r="M30" s="2"/>
      <c r="N30" s="6">
        <f t="shared" si="1"/>
        <v>3</v>
      </c>
    </row>
    <row r="31" spans="1:14" ht="15.75">
      <c r="A31" s="4" t="s">
        <v>26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6" t="str">
        <f t="shared" si="1"/>
        <v/>
      </c>
    </row>
    <row r="32" spans="1:14" ht="15.75">
      <c r="A32" s="4" t="s">
        <v>31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6" t="str">
        <f t="shared" si="1"/>
        <v/>
      </c>
    </row>
    <row r="33" spans="1:14" ht="15.75">
      <c r="A33" s="4" t="s">
        <v>29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6" t="str">
        <f t="shared" si="1"/>
        <v/>
      </c>
    </row>
    <row r="34" spans="1:14" ht="15.75">
      <c r="A34" s="4" t="s">
        <v>30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6" t="str">
        <f t="shared" si="1"/>
        <v/>
      </c>
    </row>
    <row r="35" spans="1:14" ht="15.75">
      <c r="A35" s="4" t="s">
        <v>32</v>
      </c>
      <c r="B35" s="2"/>
      <c r="C35" s="2"/>
      <c r="D35" s="2"/>
      <c r="E35" s="2"/>
      <c r="F35" s="2"/>
      <c r="G35" s="2"/>
      <c r="H35" s="2"/>
      <c r="I35" s="2">
        <v>1</v>
      </c>
      <c r="J35" s="2"/>
      <c r="K35" s="2"/>
      <c r="L35" s="2"/>
      <c r="M35" s="2"/>
      <c r="N35" s="6">
        <f t="shared" si="1"/>
        <v>1</v>
      </c>
    </row>
    <row r="36" spans="1:14" ht="15.75">
      <c r="A36" s="4" t="s">
        <v>27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6" t="str">
        <f t="shared" si="1"/>
        <v/>
      </c>
    </row>
    <row r="37" spans="1:14" ht="15.75">
      <c r="A37" s="4" t="s">
        <v>28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6" t="str">
        <f t="shared" si="1"/>
        <v/>
      </c>
    </row>
    <row r="38" spans="1:14" ht="15.75">
      <c r="A38" s="4" t="s">
        <v>37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6" t="str">
        <f t="shared" si="1"/>
        <v/>
      </c>
    </row>
    <row r="39" spans="1:14" ht="15.75">
      <c r="A39" s="4" t="s">
        <v>13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6" t="str">
        <f t="shared" si="1"/>
        <v/>
      </c>
    </row>
    <row r="40" spans="1:14" ht="15.75">
      <c r="A40" s="4" t="s">
        <v>36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6" t="str">
        <f t="shared" si="1"/>
        <v/>
      </c>
    </row>
    <row r="41" spans="1:14" ht="15.75">
      <c r="A41" s="4" t="s">
        <v>16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6" t="str">
        <f t="shared" si="1"/>
        <v/>
      </c>
    </row>
    <row r="42" spans="1:14" ht="15.75">
      <c r="A42" s="4" t="s">
        <v>4</v>
      </c>
      <c r="B42" s="2"/>
      <c r="C42" s="2"/>
      <c r="D42" s="2"/>
      <c r="E42" s="2"/>
      <c r="F42" s="2"/>
      <c r="G42" s="2">
        <v>1</v>
      </c>
      <c r="H42" s="2"/>
      <c r="I42" s="2"/>
      <c r="J42" s="2"/>
      <c r="K42" s="2"/>
      <c r="L42" s="2"/>
      <c r="M42" s="2"/>
      <c r="N42" s="6">
        <f t="shared" si="1"/>
        <v>1</v>
      </c>
    </row>
    <row r="43" spans="1:14" ht="15.75">
      <c r="A43" s="4" t="s">
        <v>96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6" t="str">
        <f t="shared" si="1"/>
        <v/>
      </c>
    </row>
    <row r="44" spans="1:14" ht="15.75">
      <c r="A44" s="4" t="s">
        <v>97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6" t="str">
        <f t="shared" si="1"/>
        <v/>
      </c>
    </row>
    <row r="45" spans="1:14" ht="15.75">
      <c r="A45" s="4" t="s">
        <v>44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6" t="str">
        <f t="shared" si="1"/>
        <v/>
      </c>
    </row>
    <row r="46" spans="1:14" ht="15.75">
      <c r="A46" s="4" t="s">
        <v>45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6" t="str">
        <f t="shared" si="1"/>
        <v/>
      </c>
    </row>
    <row r="47" spans="1:14" ht="15.75">
      <c r="A47" s="4" t="s">
        <v>46</v>
      </c>
      <c r="B47" s="2"/>
      <c r="C47" s="2"/>
      <c r="D47" s="2"/>
      <c r="E47" s="2"/>
      <c r="F47" s="2"/>
      <c r="G47" s="2">
        <v>2</v>
      </c>
      <c r="H47" s="2"/>
      <c r="I47" s="2"/>
      <c r="J47" s="2"/>
      <c r="K47" s="2"/>
      <c r="L47" s="2"/>
      <c r="M47" s="2"/>
      <c r="N47" s="6">
        <f t="shared" si="1"/>
        <v>2</v>
      </c>
    </row>
    <row r="48" spans="1:14" ht="15.75">
      <c r="A48" s="4" t="s">
        <v>47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6" t="str">
        <f t="shared" si="1"/>
        <v/>
      </c>
    </row>
    <row r="49" spans="1:14" ht="15.75">
      <c r="A49" s="4" t="s">
        <v>141</v>
      </c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6" t="str">
        <f t="shared" si="1"/>
        <v/>
      </c>
    </row>
    <row r="50" spans="1:14" ht="15.75">
      <c r="A50" s="4" t="s">
        <v>78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6" t="str">
        <f t="shared" si="1"/>
        <v/>
      </c>
    </row>
    <row r="51" spans="1:14" ht="15.75">
      <c r="A51" s="4" t="s">
        <v>49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6" t="str">
        <f t="shared" si="1"/>
        <v/>
      </c>
    </row>
    <row r="52" spans="1:14" ht="15.75">
      <c r="A52" s="4" t="s">
        <v>48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6" t="str">
        <f t="shared" si="1"/>
        <v/>
      </c>
    </row>
    <row r="53" spans="1:14" ht="15.75">
      <c r="A53" s="4" t="s">
        <v>55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6" t="str">
        <f t="shared" si="1"/>
        <v/>
      </c>
    </row>
    <row r="54" spans="1:14" ht="15.75">
      <c r="A54" s="4" t="s">
        <v>56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6" t="str">
        <f t="shared" si="1"/>
        <v/>
      </c>
    </row>
    <row r="55" spans="1:14" ht="15.75">
      <c r="A55" s="4" t="s">
        <v>58</v>
      </c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6" t="str">
        <f t="shared" si="1"/>
        <v/>
      </c>
    </row>
    <row r="56" spans="1:14" ht="15.75">
      <c r="A56" s="4" t="s">
        <v>54</v>
      </c>
      <c r="B56" s="2"/>
      <c r="C56" s="2"/>
      <c r="D56" s="2"/>
      <c r="E56" s="2"/>
      <c r="F56" s="2"/>
      <c r="G56" s="2"/>
      <c r="H56" s="2"/>
      <c r="I56" s="2">
        <v>1</v>
      </c>
      <c r="J56" s="2"/>
      <c r="K56" s="2"/>
      <c r="L56" s="2"/>
      <c r="M56" s="2"/>
      <c r="N56" s="6">
        <f t="shared" si="1"/>
        <v>1</v>
      </c>
    </row>
    <row r="57" spans="1:14" ht="15.75">
      <c r="A57" s="4" t="s">
        <v>53</v>
      </c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6" t="str">
        <f t="shared" si="1"/>
        <v/>
      </c>
    </row>
    <row r="58" spans="1:14" ht="15.75">
      <c r="A58" s="4" t="s">
        <v>1</v>
      </c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6" t="str">
        <f t="shared" si="1"/>
        <v/>
      </c>
    </row>
    <row r="59" spans="1:14" ht="15.75">
      <c r="A59" s="4" t="s">
        <v>52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6" t="str">
        <f t="shared" si="1"/>
        <v/>
      </c>
    </row>
    <row r="60" spans="1:14" ht="15.75">
      <c r="A60" s="4" t="s">
        <v>57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6" t="str">
        <f t="shared" si="1"/>
        <v/>
      </c>
    </row>
    <row r="61" spans="1:14" ht="15.75">
      <c r="A61" s="4" t="s">
        <v>33</v>
      </c>
      <c r="B61" s="2"/>
      <c r="C61" s="2"/>
      <c r="D61" s="2"/>
      <c r="E61" s="2"/>
      <c r="F61" s="2"/>
      <c r="G61" s="2">
        <v>5</v>
      </c>
      <c r="H61" s="2">
        <v>8</v>
      </c>
      <c r="I61" s="2">
        <v>6</v>
      </c>
      <c r="J61" s="2"/>
      <c r="K61" s="2"/>
      <c r="L61" s="2"/>
      <c r="M61" s="2"/>
      <c r="N61" s="6">
        <f t="shared" si="1"/>
        <v>19</v>
      </c>
    </row>
    <row r="62" spans="1:14" ht="15.75">
      <c r="A62" s="4" t="s">
        <v>39</v>
      </c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6" t="str">
        <f t="shared" si="1"/>
        <v/>
      </c>
    </row>
    <row r="63" spans="1:14" ht="15.75">
      <c r="A63" s="4" t="s">
        <v>218</v>
      </c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6" t="str">
        <f t="shared" si="1"/>
        <v/>
      </c>
    </row>
    <row r="64" spans="1:14" ht="15.75">
      <c r="A64" s="4" t="s">
        <v>219</v>
      </c>
      <c r="B64" s="2"/>
      <c r="C64" s="2"/>
      <c r="D64" s="2"/>
      <c r="E64" s="2"/>
      <c r="F64" s="2"/>
      <c r="G64" s="2">
        <v>1</v>
      </c>
      <c r="H64" s="2">
        <v>1</v>
      </c>
      <c r="I64" s="2"/>
      <c r="J64" s="2"/>
      <c r="K64" s="2"/>
      <c r="L64" s="2"/>
      <c r="M64" s="2"/>
      <c r="N64" s="6">
        <f t="shared" si="1"/>
        <v>2</v>
      </c>
    </row>
    <row r="65" spans="1:14" ht="15.75">
      <c r="A65" s="4" t="s">
        <v>12</v>
      </c>
      <c r="B65" s="2"/>
      <c r="C65" s="2"/>
      <c r="D65" s="2"/>
      <c r="E65" s="2"/>
      <c r="F65" s="2"/>
      <c r="G65" s="2"/>
      <c r="H65" s="2">
        <v>3</v>
      </c>
      <c r="I65" s="2"/>
      <c r="J65" s="2"/>
      <c r="K65" s="2"/>
      <c r="L65" s="2"/>
      <c r="M65" s="2"/>
      <c r="N65" s="6">
        <f t="shared" si="1"/>
        <v>3</v>
      </c>
    </row>
    <row r="66" spans="1:14" ht="15.75">
      <c r="A66" s="4" t="s">
        <v>40</v>
      </c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6" t="str">
        <f t="shared" si="1"/>
        <v/>
      </c>
    </row>
    <row r="67" spans="1:14" ht="15.75">
      <c r="A67" s="4" t="s">
        <v>144</v>
      </c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6" t="str">
        <f t="shared" si="1"/>
        <v/>
      </c>
    </row>
    <row r="68" spans="1:14" ht="15.75">
      <c r="A68" s="4" t="s">
        <v>25</v>
      </c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6" t="str">
        <f t="shared" si="1"/>
        <v/>
      </c>
    </row>
    <row r="69" spans="1:14" ht="15.75">
      <c r="A69" s="4" t="s">
        <v>0</v>
      </c>
      <c r="B69" s="2"/>
      <c r="C69" s="2"/>
      <c r="D69" s="2"/>
      <c r="E69" s="2"/>
      <c r="F69" s="2"/>
      <c r="G69" s="2">
        <v>1</v>
      </c>
      <c r="H69" s="2"/>
      <c r="I69" s="2"/>
      <c r="J69" s="2"/>
      <c r="K69" s="2"/>
      <c r="L69" s="2"/>
      <c r="M69" s="2"/>
      <c r="N69" s="6">
        <f t="shared" si="1"/>
        <v>1</v>
      </c>
    </row>
    <row r="70" spans="1:14" ht="15.75">
      <c r="A70" s="4" t="s">
        <v>18</v>
      </c>
      <c r="B70" s="2"/>
      <c r="C70" s="2"/>
      <c r="D70" s="2"/>
      <c r="E70" s="2"/>
      <c r="F70" s="2"/>
      <c r="G70" s="2"/>
      <c r="H70" s="2"/>
      <c r="I70" s="2">
        <v>1</v>
      </c>
      <c r="J70" s="2"/>
      <c r="K70" s="2"/>
      <c r="L70" s="2"/>
      <c r="M70" s="2"/>
      <c r="N70" s="6">
        <f t="shared" si="1"/>
        <v>1</v>
      </c>
    </row>
    <row r="71" spans="1:14" ht="15.75">
      <c r="A71" s="4" t="s">
        <v>9</v>
      </c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6" t="str">
        <f t="shared" si="1"/>
        <v/>
      </c>
    </row>
    <row r="72" spans="1:14" ht="15.75">
      <c r="A72" s="4" t="s">
        <v>17</v>
      </c>
      <c r="B72" s="2"/>
      <c r="C72" s="2"/>
      <c r="D72" s="2"/>
      <c r="E72" s="2"/>
      <c r="F72" s="2"/>
      <c r="G72" s="2">
        <v>1</v>
      </c>
      <c r="H72" s="2">
        <v>1</v>
      </c>
      <c r="I72" s="2"/>
      <c r="J72" s="2"/>
      <c r="K72" s="2"/>
      <c r="L72" s="2"/>
      <c r="M72" s="2"/>
      <c r="N72" s="6">
        <f t="shared" si="1"/>
        <v>2</v>
      </c>
    </row>
    <row r="73" spans="1:14" ht="15.75">
      <c r="A73" s="4" t="s">
        <v>19</v>
      </c>
      <c r="B73" s="2"/>
      <c r="C73" s="2"/>
      <c r="D73" s="2"/>
      <c r="E73" s="2"/>
      <c r="F73" s="2"/>
      <c r="G73" s="2">
        <v>3</v>
      </c>
      <c r="H73" s="2"/>
      <c r="I73" s="2"/>
      <c r="J73" s="2"/>
      <c r="K73" s="2"/>
      <c r="L73" s="2"/>
      <c r="M73" s="2"/>
      <c r="N73" s="6">
        <f t="shared" si="1"/>
        <v>3</v>
      </c>
    </row>
    <row r="74" spans="1:14" ht="15.75">
      <c r="A74" s="4" t="s">
        <v>21</v>
      </c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6" t="str">
        <f t="shared" si="1"/>
        <v/>
      </c>
    </row>
    <row r="75" spans="1:14" ht="15.75">
      <c r="A75" s="4" t="s">
        <v>23</v>
      </c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6" t="str">
        <f t="shared" si="1"/>
        <v/>
      </c>
    </row>
    <row r="76" spans="1:14" ht="15.75">
      <c r="A76" s="4" t="s">
        <v>24</v>
      </c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6" t="str">
        <f t="shared" si="1"/>
        <v/>
      </c>
    </row>
    <row r="77" spans="1:14" ht="15.75">
      <c r="A77" s="4" t="s">
        <v>20</v>
      </c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6" t="str">
        <f t="shared" si="1"/>
        <v/>
      </c>
    </row>
    <row r="78" spans="1:14" ht="15.75">
      <c r="A78" s="4" t="s">
        <v>14</v>
      </c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6" t="str">
        <f t="shared" si="1"/>
        <v/>
      </c>
    </row>
    <row r="79" spans="1:14" ht="15.75">
      <c r="A79" s="4" t="s">
        <v>43</v>
      </c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6" t="str">
        <f t="shared" si="1"/>
        <v/>
      </c>
    </row>
    <row r="80" spans="1:14" ht="15.75">
      <c r="A80" s="4" t="s">
        <v>42</v>
      </c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6" t="str">
        <f t="shared" ref="N80:N101" si="2">IF(SUM(B80:M80)=0,"",SUM(B80:M80))</f>
        <v/>
      </c>
    </row>
    <row r="81" spans="1:14" ht="15.75">
      <c r="A81" s="4" t="s">
        <v>38</v>
      </c>
      <c r="B81" s="2"/>
      <c r="C81" s="2"/>
      <c r="D81" s="2"/>
      <c r="E81" s="2"/>
      <c r="F81" s="2"/>
      <c r="G81" s="2">
        <v>2</v>
      </c>
      <c r="H81" s="2">
        <v>2</v>
      </c>
      <c r="I81" s="2"/>
      <c r="J81" s="2"/>
      <c r="K81" s="2"/>
      <c r="L81" s="2"/>
      <c r="M81" s="2"/>
      <c r="N81" s="6">
        <f t="shared" si="2"/>
        <v>4</v>
      </c>
    </row>
    <row r="82" spans="1:14" ht="19.5" customHeight="1"/>
    <row r="83" spans="1:14" ht="15.75" customHeight="1">
      <c r="A83" s="4" t="s">
        <v>63</v>
      </c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6" t="str">
        <f t="shared" si="2"/>
        <v/>
      </c>
    </row>
    <row r="84" spans="1:14" ht="15.75">
      <c r="A84" s="4" t="s">
        <v>61</v>
      </c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6" t="str">
        <f t="shared" si="2"/>
        <v/>
      </c>
    </row>
    <row r="85" spans="1:14" ht="15.75">
      <c r="A85" s="4" t="s">
        <v>79</v>
      </c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6" t="str">
        <f t="shared" si="2"/>
        <v/>
      </c>
    </row>
    <row r="86" spans="1:14" ht="15.75">
      <c r="A86" s="4" t="s">
        <v>68</v>
      </c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6" t="str">
        <f t="shared" si="2"/>
        <v/>
      </c>
    </row>
    <row r="87" spans="1:14" ht="15.75">
      <c r="A87" s="4" t="s">
        <v>66</v>
      </c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6" t="str">
        <f t="shared" si="2"/>
        <v/>
      </c>
    </row>
    <row r="88" spans="1:14" ht="15.75">
      <c r="A88" s="4" t="s">
        <v>65</v>
      </c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6" t="str">
        <f t="shared" si="2"/>
        <v/>
      </c>
    </row>
    <row r="89" spans="1:14" ht="15.75">
      <c r="A89" s="4" t="s">
        <v>67</v>
      </c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6" t="str">
        <f t="shared" si="2"/>
        <v/>
      </c>
    </row>
    <row r="90" spans="1:14" ht="15.75">
      <c r="A90" s="4" t="s">
        <v>74</v>
      </c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6" t="str">
        <f t="shared" si="2"/>
        <v/>
      </c>
    </row>
    <row r="91" spans="1:14" ht="15.75">
      <c r="A91" s="4" t="s">
        <v>75</v>
      </c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6" t="str">
        <f t="shared" si="2"/>
        <v/>
      </c>
    </row>
    <row r="92" spans="1:14" ht="15.75">
      <c r="A92" s="4" t="s">
        <v>71</v>
      </c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6" t="str">
        <f t="shared" si="2"/>
        <v/>
      </c>
    </row>
    <row r="93" spans="1:14" ht="15.75">
      <c r="A93" s="4" t="s">
        <v>64</v>
      </c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6" t="str">
        <f t="shared" si="2"/>
        <v/>
      </c>
    </row>
    <row r="94" spans="1:14" ht="15.75">
      <c r="A94" s="4" t="s">
        <v>69</v>
      </c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6" t="str">
        <f t="shared" si="2"/>
        <v/>
      </c>
    </row>
    <row r="95" spans="1:14" ht="15.75">
      <c r="A95" s="4" t="s">
        <v>70</v>
      </c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6" t="str">
        <f t="shared" si="2"/>
        <v/>
      </c>
    </row>
    <row r="96" spans="1:14" ht="15.75">
      <c r="A96" s="4" t="s">
        <v>62</v>
      </c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6" t="str">
        <f t="shared" si="2"/>
        <v/>
      </c>
    </row>
    <row r="97" spans="1:14" ht="15.75">
      <c r="A97" s="4" t="s">
        <v>73</v>
      </c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6" t="str">
        <f t="shared" si="2"/>
        <v/>
      </c>
    </row>
    <row r="98" spans="1:14" ht="15.75">
      <c r="A98" s="4" t="s">
        <v>72</v>
      </c>
      <c r="B98" s="2"/>
      <c r="C98" s="2"/>
      <c r="D98" s="2"/>
      <c r="E98" s="2"/>
      <c r="F98" s="2"/>
      <c r="G98" s="2"/>
      <c r="H98" s="2">
        <v>6</v>
      </c>
      <c r="I98" s="2"/>
      <c r="J98" s="2"/>
      <c r="K98" s="2"/>
      <c r="L98" s="2"/>
      <c r="M98" s="2"/>
      <c r="N98" s="6">
        <f t="shared" si="2"/>
        <v>6</v>
      </c>
    </row>
    <row r="99" spans="1:14" ht="15.75">
      <c r="A99" s="4" t="s">
        <v>76</v>
      </c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6" t="str">
        <f t="shared" si="2"/>
        <v/>
      </c>
    </row>
    <row r="100" spans="1:14" ht="15.75">
      <c r="A100" s="4" t="s">
        <v>59</v>
      </c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6" t="str">
        <f t="shared" si="2"/>
        <v/>
      </c>
    </row>
    <row r="101" spans="1:14" ht="15.75">
      <c r="A101" s="4" t="s">
        <v>60</v>
      </c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6" t="str">
        <f t="shared" si="2"/>
        <v/>
      </c>
    </row>
  </sheetData>
  <mergeCells count="1">
    <mergeCell ref="A2:N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7030A0"/>
  </sheetPr>
  <dimension ref="A1:N101"/>
  <sheetViews>
    <sheetView workbookViewId="0">
      <pane ySplit="5" topLeftCell="A54" activePane="bottomLeft" state="frozen"/>
      <selection activeCell="N65" sqref="N65"/>
      <selection pane="bottomLeft" activeCell="I72" sqref="I72"/>
    </sheetView>
  </sheetViews>
  <sheetFormatPr baseColWidth="10" defaultRowHeight="12.75"/>
  <cols>
    <col min="1" max="1" width="38.7109375" style="1" bestFit="1" customWidth="1"/>
    <col min="2" max="9" width="11.42578125" style="1"/>
    <col min="10" max="10" width="12.5703125" style="1" bestFit="1" customWidth="1"/>
    <col min="11" max="16384" width="11.42578125" style="1"/>
  </cols>
  <sheetData>
    <row r="1" spans="1:14" ht="8.25" customHeight="1"/>
    <row r="2" spans="1:14">
      <c r="A2" s="120" t="s">
        <v>81</v>
      </c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</row>
    <row r="3" spans="1:14" ht="26.25" customHeight="1">
      <c r="A3" s="120"/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</row>
    <row r="4" spans="1:14" ht="7.5" customHeight="1"/>
    <row r="5" spans="1:14" ht="27" customHeight="1">
      <c r="A5" s="5" t="s">
        <v>80</v>
      </c>
      <c r="B5" s="5" t="s">
        <v>82</v>
      </c>
      <c r="C5" s="5" t="s">
        <v>83</v>
      </c>
      <c r="D5" s="5" t="s">
        <v>84</v>
      </c>
      <c r="E5" s="5" t="s">
        <v>85</v>
      </c>
      <c r="F5" s="5" t="s">
        <v>86</v>
      </c>
      <c r="G5" s="5" t="s">
        <v>87</v>
      </c>
      <c r="H5" s="5" t="s">
        <v>88</v>
      </c>
      <c r="I5" s="5" t="s">
        <v>89</v>
      </c>
      <c r="J5" s="5" t="s">
        <v>90</v>
      </c>
      <c r="K5" s="5" t="s">
        <v>91</v>
      </c>
      <c r="L5" s="5" t="s">
        <v>92</v>
      </c>
      <c r="M5" s="5" t="s">
        <v>93</v>
      </c>
      <c r="N5" s="3" t="s">
        <v>94</v>
      </c>
    </row>
    <row r="6" spans="1:14" ht="15.75" customHeight="1">
      <c r="A6" s="22" t="s">
        <v>113</v>
      </c>
      <c r="B6" s="24"/>
      <c r="C6" s="24"/>
      <c r="D6" s="24"/>
      <c r="E6" s="24"/>
      <c r="F6" s="24"/>
      <c r="G6" s="24">
        <v>1</v>
      </c>
      <c r="H6" s="24"/>
      <c r="I6" s="24"/>
      <c r="J6" s="24"/>
      <c r="K6" s="24"/>
      <c r="L6" s="24"/>
      <c r="M6" s="24"/>
      <c r="N6" s="6">
        <f>IF(SUM(B6:M6)=0,"",SUM(B6:M6))</f>
        <v>1</v>
      </c>
    </row>
    <row r="7" spans="1:14" ht="15.75" customHeight="1">
      <c r="A7" s="22" t="s">
        <v>114</v>
      </c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6" t="str">
        <f t="shared" ref="N7:N14" si="0">IF(SUM(B7:M7)=0,"",SUM(B7:M7))</f>
        <v/>
      </c>
    </row>
    <row r="8" spans="1:14" ht="15.75" customHeight="1">
      <c r="A8" s="22" t="s">
        <v>115</v>
      </c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6" t="str">
        <f t="shared" si="0"/>
        <v/>
      </c>
    </row>
    <row r="9" spans="1:14" ht="15.75" customHeight="1">
      <c r="A9" s="22" t="s">
        <v>116</v>
      </c>
      <c r="B9" s="24"/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6" t="str">
        <f t="shared" si="0"/>
        <v/>
      </c>
    </row>
    <row r="10" spans="1:14" ht="15.75" customHeight="1">
      <c r="A10" s="22" t="s">
        <v>117</v>
      </c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6" t="str">
        <f t="shared" si="0"/>
        <v/>
      </c>
    </row>
    <row r="11" spans="1:14" ht="15.75" customHeight="1">
      <c r="A11" s="22" t="s">
        <v>118</v>
      </c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6" t="str">
        <f t="shared" si="0"/>
        <v/>
      </c>
    </row>
    <row r="12" spans="1:14" ht="15.75" customHeight="1">
      <c r="A12" s="23" t="s">
        <v>119</v>
      </c>
      <c r="B12" s="40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6" t="str">
        <f t="shared" si="0"/>
        <v/>
      </c>
    </row>
    <row r="13" spans="1:14" ht="15.75" customHeight="1">
      <c r="A13" s="22" t="s">
        <v>120</v>
      </c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6" t="str">
        <f t="shared" si="0"/>
        <v/>
      </c>
    </row>
    <row r="14" spans="1:14" s="18" customFormat="1" ht="15.75" customHeight="1">
      <c r="A14" s="22" t="s">
        <v>121</v>
      </c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6" t="str">
        <f t="shared" si="0"/>
        <v/>
      </c>
    </row>
    <row r="15" spans="1:14" s="18" customFormat="1" ht="11.25" customHeight="1">
      <c r="A15" s="21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7"/>
    </row>
    <row r="16" spans="1:14" ht="15.75">
      <c r="A16" s="4" t="s">
        <v>34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6" t="str">
        <f>IF(SUM(B16:M16)=0,"",SUM(B16:M16))</f>
        <v/>
      </c>
    </row>
    <row r="17" spans="1:14" ht="15.75">
      <c r="A17" s="12" t="s">
        <v>7</v>
      </c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20" t="str">
        <f t="shared" ref="N17:N26" si="1">IF(SUM(B17:M17)=0,"",SUM(B17:M17))</f>
        <v/>
      </c>
    </row>
    <row r="18" spans="1:14" ht="15.75">
      <c r="A18" s="4" t="s">
        <v>22</v>
      </c>
      <c r="B18" s="2"/>
      <c r="C18" s="2"/>
      <c r="D18" s="2"/>
      <c r="E18" s="2"/>
      <c r="F18" s="2"/>
      <c r="G18" s="2"/>
      <c r="H18" s="2">
        <v>1</v>
      </c>
      <c r="I18" s="2"/>
      <c r="J18" s="2"/>
      <c r="K18" s="2"/>
      <c r="L18" s="2"/>
      <c r="M18" s="2"/>
      <c r="N18" s="6">
        <f t="shared" si="1"/>
        <v>1</v>
      </c>
    </row>
    <row r="19" spans="1:14" ht="15.75">
      <c r="A19" s="4" t="s">
        <v>50</v>
      </c>
      <c r="B19" s="2"/>
      <c r="C19" s="2"/>
      <c r="D19" s="2"/>
      <c r="E19" s="2"/>
      <c r="F19" s="2"/>
      <c r="G19" s="2">
        <v>1</v>
      </c>
      <c r="H19" s="2"/>
      <c r="I19" s="2"/>
      <c r="J19" s="2"/>
      <c r="K19" s="2"/>
      <c r="L19" s="2"/>
      <c r="M19" s="2"/>
      <c r="N19" s="6">
        <f t="shared" si="1"/>
        <v>1</v>
      </c>
    </row>
    <row r="20" spans="1:14" ht="15.75">
      <c r="A20" s="4" t="s">
        <v>5</v>
      </c>
      <c r="B20" s="2"/>
      <c r="C20" s="2"/>
      <c r="D20" s="2"/>
      <c r="E20" s="2"/>
      <c r="F20" s="2"/>
      <c r="G20" s="2"/>
      <c r="H20" s="2">
        <v>6</v>
      </c>
      <c r="I20" s="2"/>
      <c r="J20" s="2"/>
      <c r="K20" s="2"/>
      <c r="L20" s="2"/>
      <c r="M20" s="2"/>
      <c r="N20" s="6">
        <f t="shared" si="1"/>
        <v>6</v>
      </c>
    </row>
    <row r="21" spans="1:14" ht="15.75">
      <c r="A21" s="4" t="s">
        <v>6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6" t="str">
        <f t="shared" si="1"/>
        <v/>
      </c>
    </row>
    <row r="22" spans="1:14" ht="15.75">
      <c r="A22" s="4" t="s">
        <v>35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6" t="str">
        <f t="shared" si="1"/>
        <v/>
      </c>
    </row>
    <row r="23" spans="1:14" ht="15.75">
      <c r="A23" s="4" t="s">
        <v>3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6" t="str">
        <f t="shared" si="1"/>
        <v/>
      </c>
    </row>
    <row r="24" spans="1:14" ht="15.75">
      <c r="A24" s="4" t="s">
        <v>41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6" t="str">
        <f t="shared" si="1"/>
        <v/>
      </c>
    </row>
    <row r="25" spans="1:14" ht="15.75">
      <c r="A25" s="4" t="s">
        <v>2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6" t="str">
        <f t="shared" si="1"/>
        <v/>
      </c>
    </row>
    <row r="26" spans="1:14" ht="15.75">
      <c r="A26" s="4" t="s">
        <v>8</v>
      </c>
      <c r="B26" s="2"/>
      <c r="C26" s="2"/>
      <c r="D26" s="2"/>
      <c r="E26" s="2"/>
      <c r="F26" s="2"/>
      <c r="G26" s="2">
        <v>5</v>
      </c>
      <c r="H26" s="2"/>
      <c r="I26" s="2"/>
      <c r="J26" s="2"/>
      <c r="K26" s="2"/>
      <c r="L26" s="2"/>
      <c r="M26" s="2"/>
      <c r="N26" s="6">
        <f t="shared" si="1"/>
        <v>5</v>
      </c>
    </row>
    <row r="27" spans="1:14" ht="15.75">
      <c r="A27" s="4" t="s">
        <v>10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6" t="str">
        <f t="shared" ref="N27:N88" si="2">IF(SUM(B27:M27)=0,"",SUM(B27:M27))</f>
        <v/>
      </c>
    </row>
    <row r="28" spans="1:14" ht="15.75">
      <c r="A28" s="4" t="s">
        <v>51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6" t="str">
        <f t="shared" si="2"/>
        <v/>
      </c>
    </row>
    <row r="29" spans="1:14" ht="15.75">
      <c r="A29" s="4" t="s">
        <v>15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6" t="str">
        <f t="shared" si="2"/>
        <v/>
      </c>
    </row>
    <row r="30" spans="1:14" ht="15.75">
      <c r="A30" s="4" t="s">
        <v>77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6" t="str">
        <f t="shared" si="2"/>
        <v/>
      </c>
    </row>
    <row r="31" spans="1:14" ht="15.75">
      <c r="A31" s="4" t="s">
        <v>26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6" t="str">
        <f t="shared" si="2"/>
        <v/>
      </c>
    </row>
    <row r="32" spans="1:14" ht="15.75">
      <c r="A32" s="4" t="s">
        <v>31</v>
      </c>
      <c r="B32" s="2"/>
      <c r="C32" s="2"/>
      <c r="D32" s="2"/>
      <c r="E32" s="2"/>
      <c r="F32" s="2"/>
      <c r="G32" s="2"/>
      <c r="H32" s="2">
        <v>1</v>
      </c>
      <c r="I32" s="2"/>
      <c r="J32" s="2"/>
      <c r="K32" s="2"/>
      <c r="L32" s="2"/>
      <c r="M32" s="2"/>
      <c r="N32" s="6">
        <f t="shared" si="2"/>
        <v>1</v>
      </c>
    </row>
    <row r="33" spans="1:14" ht="15.75">
      <c r="A33" s="4" t="s">
        <v>29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6" t="str">
        <f t="shared" si="2"/>
        <v/>
      </c>
    </row>
    <row r="34" spans="1:14" ht="15.75">
      <c r="A34" s="4" t="s">
        <v>30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6" t="str">
        <f t="shared" si="2"/>
        <v/>
      </c>
    </row>
    <row r="35" spans="1:14" ht="15.75">
      <c r="A35" s="4" t="s">
        <v>32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6" t="str">
        <f t="shared" si="2"/>
        <v/>
      </c>
    </row>
    <row r="36" spans="1:14" ht="15.75">
      <c r="A36" s="4" t="s">
        <v>27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6" t="str">
        <f t="shared" si="2"/>
        <v/>
      </c>
    </row>
    <row r="37" spans="1:14" ht="15.75">
      <c r="A37" s="4" t="s">
        <v>28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6" t="str">
        <f t="shared" si="2"/>
        <v/>
      </c>
    </row>
    <row r="38" spans="1:14" ht="15.75">
      <c r="A38" s="4" t="s">
        <v>37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6" t="str">
        <f t="shared" si="2"/>
        <v/>
      </c>
    </row>
    <row r="39" spans="1:14" ht="15.75">
      <c r="A39" s="4" t="s">
        <v>13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6" t="str">
        <f t="shared" si="2"/>
        <v/>
      </c>
    </row>
    <row r="40" spans="1:14" ht="15.75">
      <c r="A40" s="4" t="s">
        <v>36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6" t="str">
        <f t="shared" si="2"/>
        <v/>
      </c>
    </row>
    <row r="41" spans="1:14" ht="15.75">
      <c r="A41" s="4" t="s">
        <v>16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6" t="str">
        <f t="shared" si="2"/>
        <v/>
      </c>
    </row>
    <row r="42" spans="1:14" ht="15.75">
      <c r="A42" s="4" t="s">
        <v>4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6" t="str">
        <f t="shared" si="2"/>
        <v/>
      </c>
    </row>
    <row r="43" spans="1:14" ht="15.75">
      <c r="A43" s="4" t="s">
        <v>96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6" t="str">
        <f t="shared" si="2"/>
        <v/>
      </c>
    </row>
    <row r="44" spans="1:14" ht="15.75">
      <c r="A44" s="4" t="s">
        <v>97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6" t="str">
        <f t="shared" si="2"/>
        <v/>
      </c>
    </row>
    <row r="45" spans="1:14" ht="15.75">
      <c r="A45" s="4" t="s">
        <v>44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6" t="str">
        <f t="shared" si="2"/>
        <v/>
      </c>
    </row>
    <row r="46" spans="1:14" ht="15.75">
      <c r="A46" s="4" t="s">
        <v>45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6" t="str">
        <f t="shared" si="2"/>
        <v/>
      </c>
    </row>
    <row r="47" spans="1:14" ht="15.75">
      <c r="A47" s="4" t="s">
        <v>46</v>
      </c>
      <c r="B47" s="2"/>
      <c r="C47" s="2"/>
      <c r="D47" s="2"/>
      <c r="E47" s="2"/>
      <c r="F47" s="2"/>
      <c r="G47" s="2">
        <v>10</v>
      </c>
      <c r="H47" s="2"/>
      <c r="I47" s="2"/>
      <c r="J47" s="2"/>
      <c r="K47" s="2"/>
      <c r="L47" s="2"/>
      <c r="M47" s="2"/>
      <c r="N47" s="6">
        <f t="shared" si="2"/>
        <v>10</v>
      </c>
    </row>
    <row r="48" spans="1:14" ht="15.75">
      <c r="A48" s="4" t="s">
        <v>47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6" t="str">
        <f t="shared" si="2"/>
        <v/>
      </c>
    </row>
    <row r="49" spans="1:14" ht="15.75">
      <c r="A49" s="4" t="s">
        <v>141</v>
      </c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6" t="str">
        <f t="shared" si="2"/>
        <v/>
      </c>
    </row>
    <row r="50" spans="1:14" ht="15.75">
      <c r="A50" s="4" t="s">
        <v>78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6" t="str">
        <f t="shared" si="2"/>
        <v/>
      </c>
    </row>
    <row r="51" spans="1:14" ht="15.75">
      <c r="A51" s="4" t="s">
        <v>49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6" t="str">
        <f t="shared" si="2"/>
        <v/>
      </c>
    </row>
    <row r="52" spans="1:14" ht="15.75">
      <c r="A52" s="4" t="s">
        <v>48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6" t="str">
        <f t="shared" si="2"/>
        <v/>
      </c>
    </row>
    <row r="53" spans="1:14" ht="15.75">
      <c r="A53" s="4" t="s">
        <v>55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6" t="str">
        <f t="shared" si="2"/>
        <v/>
      </c>
    </row>
    <row r="54" spans="1:14" ht="15.75">
      <c r="A54" s="4" t="s">
        <v>56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6" t="str">
        <f t="shared" si="2"/>
        <v/>
      </c>
    </row>
    <row r="55" spans="1:14" ht="15.75">
      <c r="A55" s="4" t="s">
        <v>58</v>
      </c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6" t="str">
        <f t="shared" si="2"/>
        <v/>
      </c>
    </row>
    <row r="56" spans="1:14" ht="15.75">
      <c r="A56" s="4" t="s">
        <v>54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6" t="str">
        <f t="shared" si="2"/>
        <v/>
      </c>
    </row>
    <row r="57" spans="1:14" ht="15.75">
      <c r="A57" s="4" t="s">
        <v>53</v>
      </c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6" t="str">
        <f t="shared" si="2"/>
        <v/>
      </c>
    </row>
    <row r="58" spans="1:14" ht="15.75">
      <c r="A58" s="4" t="s">
        <v>1</v>
      </c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6" t="str">
        <f t="shared" si="2"/>
        <v/>
      </c>
    </row>
    <row r="59" spans="1:14" ht="15.75">
      <c r="A59" s="4" t="s">
        <v>52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6" t="str">
        <f t="shared" si="2"/>
        <v/>
      </c>
    </row>
    <row r="60" spans="1:14" ht="15.75">
      <c r="A60" s="4" t="s">
        <v>57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6" t="str">
        <f t="shared" si="2"/>
        <v/>
      </c>
    </row>
    <row r="61" spans="1:14" ht="15.75">
      <c r="A61" s="4" t="s">
        <v>33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6" t="str">
        <f t="shared" si="2"/>
        <v/>
      </c>
    </row>
    <row r="62" spans="1:14" ht="15.75">
      <c r="A62" s="4" t="s">
        <v>39</v>
      </c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6" t="str">
        <f t="shared" si="2"/>
        <v/>
      </c>
    </row>
    <row r="63" spans="1:14" ht="15.75">
      <c r="A63" s="4" t="s">
        <v>218</v>
      </c>
      <c r="B63" s="2"/>
      <c r="C63" s="2"/>
      <c r="D63" s="2"/>
      <c r="E63" s="2"/>
      <c r="F63" s="2"/>
      <c r="G63" s="2"/>
      <c r="H63" s="2">
        <v>1</v>
      </c>
      <c r="I63" s="2"/>
      <c r="J63" s="2"/>
      <c r="K63" s="2"/>
      <c r="L63" s="2"/>
      <c r="M63" s="2"/>
      <c r="N63" s="6">
        <f t="shared" si="2"/>
        <v>1</v>
      </c>
    </row>
    <row r="64" spans="1:14" ht="15.75">
      <c r="A64" s="4" t="s">
        <v>219</v>
      </c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6" t="str">
        <f t="shared" si="2"/>
        <v/>
      </c>
    </row>
    <row r="65" spans="1:14" ht="15.75">
      <c r="A65" s="4" t="s">
        <v>12</v>
      </c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6" t="str">
        <f t="shared" si="2"/>
        <v/>
      </c>
    </row>
    <row r="66" spans="1:14" ht="15.75">
      <c r="A66" s="4" t="s">
        <v>40</v>
      </c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6" t="str">
        <f t="shared" si="2"/>
        <v/>
      </c>
    </row>
    <row r="67" spans="1:14" ht="15.75">
      <c r="A67" s="4" t="s">
        <v>144</v>
      </c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6" t="str">
        <f t="shared" si="2"/>
        <v/>
      </c>
    </row>
    <row r="68" spans="1:14" ht="15.75">
      <c r="A68" s="4" t="s">
        <v>25</v>
      </c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6" t="str">
        <f t="shared" si="2"/>
        <v/>
      </c>
    </row>
    <row r="69" spans="1:14" ht="15.75">
      <c r="A69" s="4" t="s">
        <v>0</v>
      </c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6" t="str">
        <f t="shared" si="2"/>
        <v/>
      </c>
    </row>
    <row r="70" spans="1:14" ht="15.75">
      <c r="A70" s="4" t="s">
        <v>18</v>
      </c>
      <c r="B70" s="2"/>
      <c r="C70" s="2"/>
      <c r="D70" s="2"/>
      <c r="E70" s="2"/>
      <c r="F70" s="2"/>
      <c r="G70" s="2">
        <v>1</v>
      </c>
      <c r="H70" s="2">
        <v>1</v>
      </c>
      <c r="I70" s="2"/>
      <c r="J70" s="2"/>
      <c r="K70" s="2"/>
      <c r="L70" s="2"/>
      <c r="M70" s="2"/>
      <c r="N70" s="6">
        <f t="shared" si="2"/>
        <v>2</v>
      </c>
    </row>
    <row r="71" spans="1:14" ht="15.75">
      <c r="A71" s="4" t="s">
        <v>9</v>
      </c>
      <c r="B71" s="2"/>
      <c r="C71" s="2"/>
      <c r="D71" s="2"/>
      <c r="E71" s="2"/>
      <c r="F71" s="2"/>
      <c r="G71" s="2">
        <v>14</v>
      </c>
      <c r="H71" s="2">
        <v>21</v>
      </c>
      <c r="I71" s="2">
        <v>10</v>
      </c>
      <c r="J71" s="2"/>
      <c r="K71" s="2"/>
      <c r="L71" s="2"/>
      <c r="M71" s="2"/>
      <c r="N71" s="6">
        <f t="shared" si="2"/>
        <v>45</v>
      </c>
    </row>
    <row r="72" spans="1:14" ht="15.75">
      <c r="A72" s="4" t="s">
        <v>17</v>
      </c>
      <c r="B72" s="2"/>
      <c r="C72" s="2"/>
      <c r="D72" s="2"/>
      <c r="E72" s="2"/>
      <c r="F72" s="2"/>
      <c r="G72" s="2">
        <v>1</v>
      </c>
      <c r="H72" s="2">
        <v>1</v>
      </c>
      <c r="I72" s="2"/>
      <c r="J72" s="2"/>
      <c r="K72" s="2"/>
      <c r="L72" s="2"/>
      <c r="M72" s="2"/>
      <c r="N72" s="6">
        <f t="shared" si="2"/>
        <v>2</v>
      </c>
    </row>
    <row r="73" spans="1:14" ht="15.75">
      <c r="A73" s="4" t="s">
        <v>19</v>
      </c>
      <c r="B73" s="2"/>
      <c r="C73" s="2"/>
      <c r="D73" s="2"/>
      <c r="E73" s="2"/>
      <c r="F73" s="2"/>
      <c r="G73" s="2">
        <v>1</v>
      </c>
      <c r="H73" s="2">
        <v>1</v>
      </c>
      <c r="I73" s="2"/>
      <c r="J73" s="2"/>
      <c r="K73" s="2"/>
      <c r="L73" s="2"/>
      <c r="M73" s="2"/>
      <c r="N73" s="6">
        <f t="shared" si="2"/>
        <v>2</v>
      </c>
    </row>
    <row r="74" spans="1:14" ht="15.75">
      <c r="A74" s="4" t="s">
        <v>21</v>
      </c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6" t="str">
        <f t="shared" si="2"/>
        <v/>
      </c>
    </row>
    <row r="75" spans="1:14" ht="15.75">
      <c r="A75" s="4" t="s">
        <v>23</v>
      </c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6" t="str">
        <f t="shared" si="2"/>
        <v/>
      </c>
    </row>
    <row r="76" spans="1:14" ht="15.75">
      <c r="A76" s="4" t="s">
        <v>24</v>
      </c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6" t="str">
        <f t="shared" si="2"/>
        <v/>
      </c>
    </row>
    <row r="77" spans="1:14" ht="15.75">
      <c r="A77" s="4" t="s">
        <v>20</v>
      </c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6" t="str">
        <f t="shared" si="2"/>
        <v/>
      </c>
    </row>
    <row r="78" spans="1:14" ht="15.75">
      <c r="A78" s="4" t="s">
        <v>14</v>
      </c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6" t="str">
        <f t="shared" si="2"/>
        <v/>
      </c>
    </row>
    <row r="79" spans="1:14" ht="15.75">
      <c r="A79" s="4" t="s">
        <v>43</v>
      </c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6" t="str">
        <f t="shared" si="2"/>
        <v/>
      </c>
    </row>
    <row r="80" spans="1:14" ht="15.75">
      <c r="A80" s="4" t="s">
        <v>42</v>
      </c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6" t="str">
        <f t="shared" si="2"/>
        <v/>
      </c>
    </row>
    <row r="81" spans="1:14" ht="15.75">
      <c r="A81" s="4" t="s">
        <v>38</v>
      </c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6" t="str">
        <f>IF(SUM(B81:M81)=0,"",SUM(B81:M81))</f>
        <v/>
      </c>
    </row>
    <row r="82" spans="1:14" ht="19.5" customHeight="1"/>
    <row r="83" spans="1:14" ht="15.75" customHeight="1">
      <c r="A83" s="4" t="s">
        <v>63</v>
      </c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6" t="str">
        <f t="shared" si="2"/>
        <v/>
      </c>
    </row>
    <row r="84" spans="1:14" ht="15.75">
      <c r="A84" s="4" t="s">
        <v>61</v>
      </c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6" t="str">
        <f t="shared" si="2"/>
        <v/>
      </c>
    </row>
    <row r="85" spans="1:14" ht="15.75">
      <c r="A85" s="4" t="s">
        <v>79</v>
      </c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6" t="str">
        <f t="shared" si="2"/>
        <v/>
      </c>
    </row>
    <row r="86" spans="1:14" ht="15.75">
      <c r="A86" s="4" t="s">
        <v>68</v>
      </c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6" t="str">
        <f t="shared" si="2"/>
        <v/>
      </c>
    </row>
    <row r="87" spans="1:14" ht="15.75">
      <c r="A87" s="4" t="s">
        <v>66</v>
      </c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6" t="str">
        <f t="shared" si="2"/>
        <v/>
      </c>
    </row>
    <row r="88" spans="1:14" ht="15.75">
      <c r="A88" s="4" t="s">
        <v>65</v>
      </c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6" t="str">
        <f t="shared" si="2"/>
        <v/>
      </c>
    </row>
    <row r="89" spans="1:14" ht="15.75">
      <c r="A89" s="4" t="s">
        <v>67</v>
      </c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6" t="str">
        <f t="shared" ref="N89:N101" si="3">IF(SUM(B89:M89)=0,"",SUM(B89:M89))</f>
        <v/>
      </c>
    </row>
    <row r="90" spans="1:14" ht="15.75">
      <c r="A90" s="4" t="s">
        <v>74</v>
      </c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6" t="str">
        <f t="shared" si="3"/>
        <v/>
      </c>
    </row>
    <row r="91" spans="1:14" ht="15.75">
      <c r="A91" s="4" t="s">
        <v>75</v>
      </c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6" t="str">
        <f t="shared" si="3"/>
        <v/>
      </c>
    </row>
    <row r="92" spans="1:14" ht="15.75">
      <c r="A92" s="4" t="s">
        <v>71</v>
      </c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6" t="str">
        <f t="shared" si="3"/>
        <v/>
      </c>
    </row>
    <row r="93" spans="1:14" ht="15.75">
      <c r="A93" s="4" t="s">
        <v>64</v>
      </c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6" t="str">
        <f t="shared" si="3"/>
        <v/>
      </c>
    </row>
    <row r="94" spans="1:14" ht="15.75">
      <c r="A94" s="4" t="s">
        <v>69</v>
      </c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6" t="str">
        <f t="shared" si="3"/>
        <v/>
      </c>
    </row>
    <row r="95" spans="1:14" ht="15.75">
      <c r="A95" s="4" t="s">
        <v>70</v>
      </c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6" t="str">
        <f t="shared" si="3"/>
        <v/>
      </c>
    </row>
    <row r="96" spans="1:14" ht="15.75">
      <c r="A96" s="4" t="s">
        <v>62</v>
      </c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6" t="str">
        <f t="shared" si="3"/>
        <v/>
      </c>
    </row>
    <row r="97" spans="1:14" ht="15.75">
      <c r="A97" s="4" t="s">
        <v>73</v>
      </c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6" t="str">
        <f t="shared" si="3"/>
        <v/>
      </c>
    </row>
    <row r="98" spans="1:14" ht="15.75">
      <c r="A98" s="4" t="s">
        <v>72</v>
      </c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6" t="str">
        <f t="shared" si="3"/>
        <v/>
      </c>
    </row>
    <row r="99" spans="1:14" ht="15.75">
      <c r="A99" s="4" t="s">
        <v>76</v>
      </c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6" t="str">
        <f t="shared" si="3"/>
        <v/>
      </c>
    </row>
    <row r="100" spans="1:14" ht="15.75">
      <c r="A100" s="4" t="s">
        <v>59</v>
      </c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6" t="str">
        <f t="shared" si="3"/>
        <v/>
      </c>
    </row>
    <row r="101" spans="1:14" ht="15.75">
      <c r="A101" s="4" t="s">
        <v>60</v>
      </c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6" t="str">
        <f t="shared" si="3"/>
        <v/>
      </c>
    </row>
  </sheetData>
  <mergeCells count="1">
    <mergeCell ref="A2:N3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92D050"/>
  </sheetPr>
  <dimension ref="A1:N101"/>
  <sheetViews>
    <sheetView workbookViewId="0">
      <pane ySplit="5" topLeftCell="A39" activePane="bottomLeft" state="frozen"/>
      <selection activeCell="N65" sqref="N65"/>
      <selection pane="bottomLeft" activeCell="I56" sqref="I56"/>
    </sheetView>
  </sheetViews>
  <sheetFormatPr baseColWidth="10" defaultRowHeight="12.75"/>
  <cols>
    <col min="1" max="1" width="38.7109375" style="1" bestFit="1" customWidth="1"/>
    <col min="2" max="9" width="11.42578125" style="1"/>
    <col min="10" max="10" width="12.5703125" style="1" bestFit="1" customWidth="1"/>
    <col min="11" max="16384" width="11.42578125" style="1"/>
  </cols>
  <sheetData>
    <row r="1" spans="1:14" ht="8.25" customHeight="1"/>
    <row r="2" spans="1:14">
      <c r="A2" s="120" t="s">
        <v>81</v>
      </c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</row>
    <row r="3" spans="1:14" ht="26.25" customHeight="1">
      <c r="A3" s="120"/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</row>
    <row r="4" spans="1:14" ht="7.5" customHeight="1"/>
    <row r="5" spans="1:14" ht="27" customHeight="1">
      <c r="A5" s="5" t="s">
        <v>80</v>
      </c>
      <c r="B5" s="5" t="s">
        <v>82</v>
      </c>
      <c r="C5" s="5" t="s">
        <v>83</v>
      </c>
      <c r="D5" s="5" t="s">
        <v>84</v>
      </c>
      <c r="E5" s="5" t="s">
        <v>85</v>
      </c>
      <c r="F5" s="5" t="s">
        <v>86</v>
      </c>
      <c r="G5" s="5" t="s">
        <v>87</v>
      </c>
      <c r="H5" s="5" t="s">
        <v>88</v>
      </c>
      <c r="I5" s="5" t="s">
        <v>89</v>
      </c>
      <c r="J5" s="5" t="s">
        <v>90</v>
      </c>
      <c r="K5" s="5" t="s">
        <v>91</v>
      </c>
      <c r="L5" s="5" t="s">
        <v>92</v>
      </c>
      <c r="M5" s="5" t="s">
        <v>93</v>
      </c>
      <c r="N5" s="3" t="s">
        <v>94</v>
      </c>
    </row>
    <row r="6" spans="1:14" ht="15.75" customHeight="1">
      <c r="A6" s="22" t="s">
        <v>113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6" t="str">
        <f>IF(SUM(B6:M6)=0,"",SUM(B6:M6))</f>
        <v/>
      </c>
    </row>
    <row r="7" spans="1:14" ht="15.75" customHeight="1">
      <c r="A7" s="22" t="s">
        <v>114</v>
      </c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6" t="str">
        <f t="shared" ref="N7:N14" si="0">IF(SUM(B7:M7)=0,"",SUM(B7:M7))</f>
        <v/>
      </c>
    </row>
    <row r="8" spans="1:14" ht="15.75" customHeight="1">
      <c r="A8" s="22" t="s">
        <v>115</v>
      </c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6" t="str">
        <f t="shared" si="0"/>
        <v/>
      </c>
    </row>
    <row r="9" spans="1:14" ht="15.75" customHeight="1">
      <c r="A9" s="22" t="s">
        <v>116</v>
      </c>
      <c r="B9" s="24"/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6" t="str">
        <f t="shared" si="0"/>
        <v/>
      </c>
    </row>
    <row r="10" spans="1:14" ht="15.75" customHeight="1">
      <c r="A10" s="22" t="s">
        <v>117</v>
      </c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6" t="str">
        <f t="shared" si="0"/>
        <v/>
      </c>
    </row>
    <row r="11" spans="1:14" ht="15.75" customHeight="1">
      <c r="A11" s="22" t="s">
        <v>118</v>
      </c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6" t="str">
        <f t="shared" si="0"/>
        <v/>
      </c>
    </row>
    <row r="12" spans="1:14" ht="15.75" customHeight="1">
      <c r="A12" s="23" t="s">
        <v>119</v>
      </c>
      <c r="B12" s="40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6" t="str">
        <f t="shared" si="0"/>
        <v/>
      </c>
    </row>
    <row r="13" spans="1:14" ht="15.75" customHeight="1">
      <c r="A13" s="22" t="s">
        <v>120</v>
      </c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6" t="str">
        <f t="shared" si="0"/>
        <v/>
      </c>
    </row>
    <row r="14" spans="1:14" s="18" customFormat="1" ht="15.75" customHeight="1">
      <c r="A14" s="22" t="s">
        <v>121</v>
      </c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6" t="str">
        <f t="shared" si="0"/>
        <v/>
      </c>
    </row>
    <row r="15" spans="1:14" s="18" customFormat="1" ht="11.25" customHeight="1">
      <c r="A15" s="21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7"/>
    </row>
    <row r="16" spans="1:14" ht="15.75">
      <c r="A16" s="4" t="s">
        <v>34</v>
      </c>
      <c r="B16" s="2"/>
      <c r="C16" s="2"/>
      <c r="D16" s="2"/>
      <c r="E16" s="2"/>
      <c r="F16" s="2"/>
      <c r="G16" s="2">
        <v>1</v>
      </c>
      <c r="H16" s="2"/>
      <c r="I16" s="2"/>
      <c r="J16" s="2"/>
      <c r="K16" s="2"/>
      <c r="L16" s="2"/>
      <c r="M16" s="2"/>
      <c r="N16" s="6">
        <f>IF(SUM(B16:M16)=0,"",SUM(B16:M16))</f>
        <v>1</v>
      </c>
    </row>
    <row r="17" spans="1:14" ht="15.75">
      <c r="A17" s="12" t="s">
        <v>7</v>
      </c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20" t="str">
        <f t="shared" ref="N17:N78" si="1">IF(SUM(B17:M17)=0,"",SUM(B17:M17))</f>
        <v/>
      </c>
    </row>
    <row r="18" spans="1:14" ht="15.75">
      <c r="A18" s="4" t="s">
        <v>22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6" t="str">
        <f t="shared" si="1"/>
        <v/>
      </c>
    </row>
    <row r="19" spans="1:14" ht="15.75">
      <c r="A19" s="4" t="s">
        <v>50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6" t="str">
        <f t="shared" si="1"/>
        <v/>
      </c>
    </row>
    <row r="20" spans="1:14" ht="15.75">
      <c r="A20" s="4" t="s">
        <v>5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6" t="str">
        <f t="shared" si="1"/>
        <v/>
      </c>
    </row>
    <row r="21" spans="1:14" ht="15.75">
      <c r="A21" s="4" t="s">
        <v>6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6" t="str">
        <f t="shared" si="1"/>
        <v/>
      </c>
    </row>
    <row r="22" spans="1:14" ht="15.75">
      <c r="A22" s="4" t="s">
        <v>35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6" t="str">
        <f t="shared" si="1"/>
        <v/>
      </c>
    </row>
    <row r="23" spans="1:14" ht="15.75">
      <c r="A23" s="4" t="s">
        <v>3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6" t="str">
        <f t="shared" si="1"/>
        <v/>
      </c>
    </row>
    <row r="24" spans="1:14" ht="15.75">
      <c r="A24" s="4" t="s">
        <v>41</v>
      </c>
      <c r="B24" s="2"/>
      <c r="C24" s="2"/>
      <c r="D24" s="2"/>
      <c r="E24" s="2"/>
      <c r="F24" s="2"/>
      <c r="G24" s="2"/>
      <c r="H24" s="2">
        <v>2</v>
      </c>
      <c r="I24" s="2"/>
      <c r="J24" s="2"/>
      <c r="K24" s="2"/>
      <c r="L24" s="2"/>
      <c r="M24" s="2"/>
      <c r="N24" s="6">
        <f t="shared" si="1"/>
        <v>2</v>
      </c>
    </row>
    <row r="25" spans="1:14" ht="15.75">
      <c r="A25" s="4" t="s">
        <v>2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6" t="str">
        <f t="shared" si="1"/>
        <v/>
      </c>
    </row>
    <row r="26" spans="1:14" ht="15.75">
      <c r="A26" s="4" t="s">
        <v>8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6" t="str">
        <f t="shared" si="1"/>
        <v/>
      </c>
    </row>
    <row r="27" spans="1:14" ht="15.75">
      <c r="A27" s="4" t="s">
        <v>10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6" t="str">
        <f t="shared" si="1"/>
        <v/>
      </c>
    </row>
    <row r="28" spans="1:14" ht="15.75">
      <c r="A28" s="4" t="s">
        <v>51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6" t="str">
        <f t="shared" si="1"/>
        <v/>
      </c>
    </row>
    <row r="29" spans="1:14" ht="15.75">
      <c r="A29" s="4" t="s">
        <v>15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6" t="str">
        <f t="shared" si="1"/>
        <v/>
      </c>
    </row>
    <row r="30" spans="1:14" ht="15.75">
      <c r="A30" s="4" t="s">
        <v>77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6" t="str">
        <f t="shared" si="1"/>
        <v/>
      </c>
    </row>
    <row r="31" spans="1:14" ht="15.75">
      <c r="A31" s="4" t="s">
        <v>26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6" t="str">
        <f t="shared" si="1"/>
        <v/>
      </c>
    </row>
    <row r="32" spans="1:14" ht="15.75">
      <c r="A32" s="4" t="s">
        <v>31</v>
      </c>
      <c r="B32" s="2"/>
      <c r="C32" s="2"/>
      <c r="D32" s="2"/>
      <c r="E32" s="2"/>
      <c r="F32" s="2"/>
      <c r="G32" s="2">
        <v>2</v>
      </c>
      <c r="H32" s="2">
        <v>3</v>
      </c>
      <c r="I32" s="2">
        <v>3</v>
      </c>
      <c r="J32" s="2"/>
      <c r="K32" s="2"/>
      <c r="L32" s="2"/>
      <c r="M32" s="2"/>
      <c r="N32" s="6">
        <f t="shared" si="1"/>
        <v>8</v>
      </c>
    </row>
    <row r="33" spans="1:14" ht="15.75">
      <c r="A33" s="4" t="s">
        <v>29</v>
      </c>
      <c r="B33" s="2"/>
      <c r="C33" s="2"/>
      <c r="D33" s="2"/>
      <c r="E33" s="2"/>
      <c r="F33" s="2"/>
      <c r="G33" s="2"/>
      <c r="H33" s="2">
        <v>1</v>
      </c>
      <c r="I33" s="2"/>
      <c r="J33" s="2"/>
      <c r="K33" s="2"/>
      <c r="L33" s="2"/>
      <c r="M33" s="2"/>
      <c r="N33" s="6">
        <f t="shared" si="1"/>
        <v>1</v>
      </c>
    </row>
    <row r="34" spans="1:14" ht="15.75">
      <c r="A34" s="4" t="s">
        <v>30</v>
      </c>
      <c r="B34" s="2"/>
      <c r="C34" s="2"/>
      <c r="D34" s="2"/>
      <c r="E34" s="2"/>
      <c r="F34" s="2"/>
      <c r="G34" s="2"/>
      <c r="H34" s="2"/>
      <c r="I34" s="2">
        <v>1</v>
      </c>
      <c r="J34" s="2"/>
      <c r="K34" s="2"/>
      <c r="L34" s="2"/>
      <c r="M34" s="2"/>
      <c r="N34" s="6">
        <f t="shared" si="1"/>
        <v>1</v>
      </c>
    </row>
    <row r="35" spans="1:14" ht="15.75">
      <c r="A35" s="4" t="s">
        <v>32</v>
      </c>
      <c r="B35" s="2"/>
      <c r="C35" s="2"/>
      <c r="D35" s="2"/>
      <c r="E35" s="2"/>
      <c r="F35" s="2"/>
      <c r="G35" s="2"/>
      <c r="H35" s="2">
        <v>1</v>
      </c>
      <c r="I35" s="2"/>
      <c r="J35" s="2"/>
      <c r="K35" s="2"/>
      <c r="L35" s="2"/>
      <c r="M35" s="2"/>
      <c r="N35" s="6">
        <f t="shared" si="1"/>
        <v>1</v>
      </c>
    </row>
    <row r="36" spans="1:14" ht="15.75">
      <c r="A36" s="4" t="s">
        <v>27</v>
      </c>
      <c r="B36" s="2"/>
      <c r="C36" s="2"/>
      <c r="D36" s="2"/>
      <c r="E36" s="2"/>
      <c r="F36" s="2"/>
      <c r="G36" s="2"/>
      <c r="H36" s="2">
        <v>1</v>
      </c>
      <c r="I36" s="2"/>
      <c r="J36" s="2"/>
      <c r="K36" s="2"/>
      <c r="L36" s="2"/>
      <c r="M36" s="2"/>
      <c r="N36" s="6">
        <f t="shared" si="1"/>
        <v>1</v>
      </c>
    </row>
    <row r="37" spans="1:14" ht="15.75">
      <c r="A37" s="4" t="s">
        <v>28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6" t="str">
        <f t="shared" si="1"/>
        <v/>
      </c>
    </row>
    <row r="38" spans="1:14" ht="15.75">
      <c r="A38" s="4" t="s">
        <v>37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6" t="str">
        <f t="shared" si="1"/>
        <v/>
      </c>
    </row>
    <row r="39" spans="1:14" ht="15.75">
      <c r="A39" s="4" t="s">
        <v>13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6" t="str">
        <f t="shared" si="1"/>
        <v/>
      </c>
    </row>
    <row r="40" spans="1:14" ht="15.75">
      <c r="A40" s="4" t="s">
        <v>36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6" t="str">
        <f t="shared" si="1"/>
        <v/>
      </c>
    </row>
    <row r="41" spans="1:14" ht="15.75">
      <c r="A41" s="4" t="s">
        <v>16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6" t="str">
        <f t="shared" si="1"/>
        <v/>
      </c>
    </row>
    <row r="42" spans="1:14" ht="15.75">
      <c r="A42" s="4" t="s">
        <v>4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6" t="str">
        <f t="shared" si="1"/>
        <v/>
      </c>
    </row>
    <row r="43" spans="1:14" ht="15.75">
      <c r="A43" s="4" t="s">
        <v>96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6" t="str">
        <f t="shared" si="1"/>
        <v/>
      </c>
    </row>
    <row r="44" spans="1:14" ht="15.75">
      <c r="A44" s="4" t="s">
        <v>97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6" t="str">
        <f t="shared" si="1"/>
        <v/>
      </c>
    </row>
    <row r="45" spans="1:14" ht="15.75">
      <c r="A45" s="4" t="s">
        <v>44</v>
      </c>
      <c r="B45" s="2"/>
      <c r="C45" s="2"/>
      <c r="D45" s="2"/>
      <c r="E45" s="2"/>
      <c r="F45" s="2"/>
      <c r="G45" s="2">
        <v>1</v>
      </c>
      <c r="H45" s="2"/>
      <c r="I45" s="2"/>
      <c r="J45" s="2"/>
      <c r="K45" s="2"/>
      <c r="L45" s="2"/>
      <c r="M45" s="2"/>
      <c r="N45" s="6">
        <f t="shared" si="1"/>
        <v>1</v>
      </c>
    </row>
    <row r="46" spans="1:14" ht="15.75">
      <c r="A46" s="4" t="s">
        <v>45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6" t="str">
        <f t="shared" si="1"/>
        <v/>
      </c>
    </row>
    <row r="47" spans="1:14" ht="15.75">
      <c r="A47" s="4" t="s">
        <v>46</v>
      </c>
      <c r="B47" s="2"/>
      <c r="C47" s="2"/>
      <c r="D47" s="2"/>
      <c r="E47" s="2"/>
      <c r="F47" s="2"/>
      <c r="G47" s="2">
        <v>30</v>
      </c>
      <c r="H47" s="2">
        <v>15</v>
      </c>
      <c r="I47" s="2">
        <v>6</v>
      </c>
      <c r="J47" s="2"/>
      <c r="K47" s="2"/>
      <c r="L47" s="2"/>
      <c r="M47" s="2"/>
      <c r="N47" s="6">
        <f t="shared" si="1"/>
        <v>51</v>
      </c>
    </row>
    <row r="48" spans="1:14" ht="15.75">
      <c r="A48" s="4" t="s">
        <v>47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6" t="str">
        <f t="shared" si="1"/>
        <v/>
      </c>
    </row>
    <row r="49" spans="1:14" ht="15.75">
      <c r="A49" s="4" t="s">
        <v>141</v>
      </c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6" t="str">
        <f t="shared" si="1"/>
        <v/>
      </c>
    </row>
    <row r="50" spans="1:14" ht="15.75">
      <c r="A50" s="4" t="s">
        <v>78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6" t="str">
        <f t="shared" si="1"/>
        <v/>
      </c>
    </row>
    <row r="51" spans="1:14" ht="15.75">
      <c r="A51" s="4" t="s">
        <v>49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6" t="str">
        <f t="shared" si="1"/>
        <v/>
      </c>
    </row>
    <row r="52" spans="1:14" ht="15.75">
      <c r="A52" s="4" t="s">
        <v>48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6" t="str">
        <f t="shared" si="1"/>
        <v/>
      </c>
    </row>
    <row r="53" spans="1:14" ht="15.75">
      <c r="A53" s="4" t="s">
        <v>55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6" t="str">
        <f t="shared" si="1"/>
        <v/>
      </c>
    </row>
    <row r="54" spans="1:14" ht="15.75">
      <c r="A54" s="4" t="s">
        <v>56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6" t="str">
        <f t="shared" si="1"/>
        <v/>
      </c>
    </row>
    <row r="55" spans="1:14" ht="15.75">
      <c r="A55" s="4" t="s">
        <v>58</v>
      </c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6" t="str">
        <f t="shared" si="1"/>
        <v/>
      </c>
    </row>
    <row r="56" spans="1:14" ht="15.75">
      <c r="A56" s="4" t="s">
        <v>54</v>
      </c>
      <c r="B56" s="2"/>
      <c r="C56" s="2"/>
      <c r="D56" s="2"/>
      <c r="E56" s="2"/>
      <c r="F56" s="2"/>
      <c r="G56" s="2"/>
      <c r="H56" s="2">
        <v>1</v>
      </c>
      <c r="I56" s="2"/>
      <c r="J56" s="2"/>
      <c r="K56" s="2"/>
      <c r="L56" s="2"/>
      <c r="M56" s="2"/>
      <c r="N56" s="6">
        <f t="shared" si="1"/>
        <v>1</v>
      </c>
    </row>
    <row r="57" spans="1:14" ht="15.75">
      <c r="A57" s="4" t="s">
        <v>53</v>
      </c>
      <c r="B57" s="2"/>
      <c r="C57" s="2"/>
      <c r="D57" s="2"/>
      <c r="E57" s="2"/>
      <c r="F57" s="2"/>
      <c r="G57" s="2"/>
      <c r="H57" s="2"/>
      <c r="I57" s="2">
        <v>2</v>
      </c>
      <c r="J57" s="2"/>
      <c r="K57" s="2"/>
      <c r="L57" s="2"/>
      <c r="M57" s="2"/>
      <c r="N57" s="6">
        <f t="shared" si="1"/>
        <v>2</v>
      </c>
    </row>
    <row r="58" spans="1:14" ht="15.75">
      <c r="A58" s="4" t="s">
        <v>1</v>
      </c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6" t="str">
        <f t="shared" si="1"/>
        <v/>
      </c>
    </row>
    <row r="59" spans="1:14" ht="15.75">
      <c r="A59" s="4" t="s">
        <v>52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6" t="str">
        <f t="shared" si="1"/>
        <v/>
      </c>
    </row>
    <row r="60" spans="1:14" ht="15.75">
      <c r="A60" s="4" t="s">
        <v>57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6" t="str">
        <f t="shared" si="1"/>
        <v/>
      </c>
    </row>
    <row r="61" spans="1:14" ht="15.75">
      <c r="A61" s="4" t="s">
        <v>33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6" t="str">
        <f t="shared" si="1"/>
        <v/>
      </c>
    </row>
    <row r="62" spans="1:14" ht="15.75">
      <c r="A62" s="4" t="s">
        <v>39</v>
      </c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6" t="str">
        <f t="shared" si="1"/>
        <v/>
      </c>
    </row>
    <row r="63" spans="1:14" ht="15.75">
      <c r="A63" s="4" t="s">
        <v>218</v>
      </c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6" t="str">
        <f t="shared" si="1"/>
        <v/>
      </c>
    </row>
    <row r="64" spans="1:14" ht="15.75">
      <c r="A64" s="4" t="s">
        <v>219</v>
      </c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6" t="str">
        <f t="shared" si="1"/>
        <v/>
      </c>
    </row>
    <row r="65" spans="1:14" ht="15.75">
      <c r="A65" s="4" t="s">
        <v>12</v>
      </c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6" t="str">
        <f t="shared" si="1"/>
        <v/>
      </c>
    </row>
    <row r="66" spans="1:14" ht="15.75">
      <c r="A66" s="4" t="s">
        <v>40</v>
      </c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6" t="str">
        <f t="shared" si="1"/>
        <v/>
      </c>
    </row>
    <row r="67" spans="1:14" ht="15.75">
      <c r="A67" s="4" t="s">
        <v>144</v>
      </c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6" t="str">
        <f t="shared" si="1"/>
        <v/>
      </c>
    </row>
    <row r="68" spans="1:14" ht="15.75">
      <c r="A68" s="4" t="s">
        <v>25</v>
      </c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6" t="str">
        <f t="shared" si="1"/>
        <v/>
      </c>
    </row>
    <row r="69" spans="1:14" ht="15.75">
      <c r="A69" s="4" t="s">
        <v>0</v>
      </c>
      <c r="B69" s="2"/>
      <c r="C69" s="2"/>
      <c r="D69" s="2"/>
      <c r="E69" s="2"/>
      <c r="F69" s="2"/>
      <c r="G69" s="2">
        <v>1</v>
      </c>
      <c r="H69" s="2">
        <v>1</v>
      </c>
      <c r="I69" s="2"/>
      <c r="J69" s="2"/>
      <c r="K69" s="2"/>
      <c r="L69" s="2"/>
      <c r="M69" s="2"/>
      <c r="N69" s="6">
        <f t="shared" si="1"/>
        <v>2</v>
      </c>
    </row>
    <row r="70" spans="1:14" ht="15.75">
      <c r="A70" s="4" t="s">
        <v>18</v>
      </c>
      <c r="B70" s="2"/>
      <c r="C70" s="2"/>
      <c r="D70" s="2"/>
      <c r="E70" s="2"/>
      <c r="F70" s="2"/>
      <c r="G70" s="2"/>
      <c r="H70" s="2">
        <v>1</v>
      </c>
      <c r="I70" s="2"/>
      <c r="J70" s="2"/>
      <c r="K70" s="2"/>
      <c r="L70" s="2"/>
      <c r="M70" s="2"/>
      <c r="N70" s="6">
        <f t="shared" si="1"/>
        <v>1</v>
      </c>
    </row>
    <row r="71" spans="1:14" ht="15.75">
      <c r="A71" s="4" t="s">
        <v>9</v>
      </c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6" t="str">
        <f t="shared" si="1"/>
        <v/>
      </c>
    </row>
    <row r="72" spans="1:14" ht="15.75">
      <c r="A72" s="4" t="s">
        <v>17</v>
      </c>
      <c r="B72" s="2"/>
      <c r="C72" s="2"/>
      <c r="D72" s="2"/>
      <c r="E72" s="2"/>
      <c r="F72" s="2"/>
      <c r="G72" s="2">
        <v>1</v>
      </c>
      <c r="H72" s="2"/>
      <c r="I72" s="2"/>
      <c r="J72" s="2"/>
      <c r="K72" s="2"/>
      <c r="L72" s="2"/>
      <c r="M72" s="2"/>
      <c r="N72" s="6">
        <f t="shared" si="1"/>
        <v>1</v>
      </c>
    </row>
    <row r="73" spans="1:14" ht="15.75">
      <c r="A73" s="4" t="s">
        <v>19</v>
      </c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6" t="str">
        <f t="shared" si="1"/>
        <v/>
      </c>
    </row>
    <row r="74" spans="1:14" ht="15.75">
      <c r="A74" s="4" t="s">
        <v>21</v>
      </c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6" t="str">
        <f t="shared" si="1"/>
        <v/>
      </c>
    </row>
    <row r="75" spans="1:14" ht="15.75">
      <c r="A75" s="4" t="s">
        <v>23</v>
      </c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6" t="str">
        <f t="shared" si="1"/>
        <v/>
      </c>
    </row>
    <row r="76" spans="1:14" ht="15.75">
      <c r="A76" s="4" t="s">
        <v>24</v>
      </c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6" t="str">
        <f t="shared" si="1"/>
        <v/>
      </c>
    </row>
    <row r="77" spans="1:14" ht="15.75">
      <c r="A77" s="4" t="s">
        <v>20</v>
      </c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6" t="str">
        <f t="shared" si="1"/>
        <v/>
      </c>
    </row>
    <row r="78" spans="1:14" ht="15.75">
      <c r="A78" s="4" t="s">
        <v>14</v>
      </c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6" t="str">
        <f t="shared" si="1"/>
        <v/>
      </c>
    </row>
    <row r="79" spans="1:14" ht="15.75">
      <c r="A79" s="4" t="s">
        <v>43</v>
      </c>
      <c r="B79" s="2"/>
      <c r="C79" s="2"/>
      <c r="D79" s="2"/>
      <c r="E79" s="2"/>
      <c r="F79" s="2"/>
      <c r="G79" s="2"/>
      <c r="H79" s="2">
        <v>1</v>
      </c>
      <c r="I79" s="2"/>
      <c r="J79" s="2"/>
      <c r="K79" s="2"/>
      <c r="L79" s="2"/>
      <c r="M79" s="2"/>
      <c r="N79" s="6">
        <f t="shared" ref="N79:N101" si="2">IF(SUM(B79:M79)=0,"",SUM(B79:M79))</f>
        <v>1</v>
      </c>
    </row>
    <row r="80" spans="1:14" ht="15.75">
      <c r="A80" s="4" t="s">
        <v>42</v>
      </c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6" t="str">
        <f t="shared" si="2"/>
        <v/>
      </c>
    </row>
    <row r="81" spans="1:14" ht="15.75">
      <c r="A81" s="4" t="s">
        <v>38</v>
      </c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6" t="str">
        <f t="shared" si="2"/>
        <v/>
      </c>
    </row>
    <row r="82" spans="1:14" ht="19.5" customHeight="1"/>
    <row r="83" spans="1:14" ht="15.75" customHeight="1">
      <c r="A83" s="4" t="s">
        <v>63</v>
      </c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6" t="str">
        <f t="shared" si="2"/>
        <v/>
      </c>
    </row>
    <row r="84" spans="1:14" ht="15.75">
      <c r="A84" s="4" t="s">
        <v>61</v>
      </c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6" t="str">
        <f t="shared" si="2"/>
        <v/>
      </c>
    </row>
    <row r="85" spans="1:14" ht="15.75">
      <c r="A85" s="4" t="s">
        <v>79</v>
      </c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6" t="str">
        <f t="shared" si="2"/>
        <v/>
      </c>
    </row>
    <row r="86" spans="1:14" ht="15.75">
      <c r="A86" s="4" t="s">
        <v>68</v>
      </c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6" t="str">
        <f t="shared" si="2"/>
        <v/>
      </c>
    </row>
    <row r="87" spans="1:14" ht="15.75">
      <c r="A87" s="4" t="s">
        <v>66</v>
      </c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6" t="str">
        <f t="shared" si="2"/>
        <v/>
      </c>
    </row>
    <row r="88" spans="1:14" ht="15.75">
      <c r="A88" s="4" t="s">
        <v>65</v>
      </c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6" t="str">
        <f t="shared" si="2"/>
        <v/>
      </c>
    </row>
    <row r="89" spans="1:14" ht="15.75">
      <c r="A89" s="4" t="s">
        <v>67</v>
      </c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6" t="str">
        <f t="shared" si="2"/>
        <v/>
      </c>
    </row>
    <row r="90" spans="1:14" ht="15.75">
      <c r="A90" s="4" t="s">
        <v>74</v>
      </c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6" t="str">
        <f t="shared" si="2"/>
        <v/>
      </c>
    </row>
    <row r="91" spans="1:14" ht="15.75">
      <c r="A91" s="4" t="s">
        <v>75</v>
      </c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6" t="str">
        <f t="shared" si="2"/>
        <v/>
      </c>
    </row>
    <row r="92" spans="1:14" ht="15.75">
      <c r="A92" s="4" t="s">
        <v>71</v>
      </c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6" t="str">
        <f t="shared" si="2"/>
        <v/>
      </c>
    </row>
    <row r="93" spans="1:14" ht="15.75">
      <c r="A93" s="4" t="s">
        <v>64</v>
      </c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6" t="str">
        <f t="shared" si="2"/>
        <v/>
      </c>
    </row>
    <row r="94" spans="1:14" ht="15.75">
      <c r="A94" s="4" t="s">
        <v>69</v>
      </c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6" t="str">
        <f t="shared" si="2"/>
        <v/>
      </c>
    </row>
    <row r="95" spans="1:14" ht="15.75">
      <c r="A95" s="4" t="s">
        <v>70</v>
      </c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6" t="str">
        <f t="shared" si="2"/>
        <v/>
      </c>
    </row>
    <row r="96" spans="1:14" ht="15.75">
      <c r="A96" s="4" t="s">
        <v>62</v>
      </c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6" t="str">
        <f t="shared" si="2"/>
        <v/>
      </c>
    </row>
    <row r="97" spans="1:14" ht="15.75">
      <c r="A97" s="4" t="s">
        <v>73</v>
      </c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6" t="str">
        <f t="shared" si="2"/>
        <v/>
      </c>
    </row>
    <row r="98" spans="1:14" ht="15.75">
      <c r="A98" s="4" t="s">
        <v>72</v>
      </c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6" t="str">
        <f t="shared" si="2"/>
        <v/>
      </c>
    </row>
    <row r="99" spans="1:14" ht="15.75">
      <c r="A99" s="4" t="s">
        <v>76</v>
      </c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6" t="str">
        <f t="shared" si="2"/>
        <v/>
      </c>
    </row>
    <row r="100" spans="1:14" ht="15.75">
      <c r="A100" s="4" t="s">
        <v>59</v>
      </c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6" t="str">
        <f t="shared" si="2"/>
        <v/>
      </c>
    </row>
    <row r="101" spans="1:14" ht="15.75">
      <c r="A101" s="4" t="s">
        <v>60</v>
      </c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6" t="str">
        <f t="shared" si="2"/>
        <v/>
      </c>
    </row>
  </sheetData>
  <mergeCells count="1">
    <mergeCell ref="A2:N3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92D050"/>
  </sheetPr>
  <dimension ref="A1:N101"/>
  <sheetViews>
    <sheetView workbookViewId="0">
      <pane ySplit="5" topLeftCell="A72" activePane="bottomLeft" state="frozen"/>
      <selection activeCell="N65" sqref="N65"/>
      <selection pane="bottomLeft" activeCell="I84" sqref="I84:I91"/>
    </sheetView>
  </sheetViews>
  <sheetFormatPr baseColWidth="10" defaultRowHeight="12.75"/>
  <cols>
    <col min="1" max="1" width="38.7109375" style="1" bestFit="1" customWidth="1"/>
    <col min="2" max="9" width="11.42578125" style="1"/>
    <col min="10" max="10" width="12.5703125" style="1" bestFit="1" customWidth="1"/>
    <col min="11" max="16384" width="11.42578125" style="1"/>
  </cols>
  <sheetData>
    <row r="1" spans="1:14" ht="8.25" customHeight="1"/>
    <row r="2" spans="1:14">
      <c r="A2" s="120" t="s">
        <v>81</v>
      </c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</row>
    <row r="3" spans="1:14" ht="26.25" customHeight="1">
      <c r="A3" s="120"/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</row>
    <row r="4" spans="1:14" ht="7.5" customHeight="1"/>
    <row r="5" spans="1:14" ht="27" customHeight="1">
      <c r="A5" s="5" t="s">
        <v>80</v>
      </c>
      <c r="B5" s="5" t="s">
        <v>82</v>
      </c>
      <c r="C5" s="5" t="s">
        <v>83</v>
      </c>
      <c r="D5" s="5" t="s">
        <v>84</v>
      </c>
      <c r="E5" s="5" t="s">
        <v>85</v>
      </c>
      <c r="F5" s="5" t="s">
        <v>86</v>
      </c>
      <c r="G5" s="5" t="s">
        <v>87</v>
      </c>
      <c r="H5" s="5" t="s">
        <v>88</v>
      </c>
      <c r="I5" s="5" t="s">
        <v>89</v>
      </c>
      <c r="J5" s="5" t="s">
        <v>90</v>
      </c>
      <c r="K5" s="5" t="s">
        <v>91</v>
      </c>
      <c r="L5" s="5" t="s">
        <v>92</v>
      </c>
      <c r="M5" s="5" t="s">
        <v>93</v>
      </c>
      <c r="N5" s="3" t="s">
        <v>94</v>
      </c>
    </row>
    <row r="6" spans="1:14" ht="15.75" customHeight="1">
      <c r="A6" s="22" t="s">
        <v>113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6" t="str">
        <f>IF(SUM(B6:M6)=0,"",SUM(B6:M6))</f>
        <v/>
      </c>
    </row>
    <row r="7" spans="1:14" ht="15.75" customHeight="1">
      <c r="A7" s="22" t="s">
        <v>114</v>
      </c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6" t="str">
        <f t="shared" ref="N7:N14" si="0">IF(SUM(B7:M7)=0,"",SUM(B7:M7))</f>
        <v/>
      </c>
    </row>
    <row r="8" spans="1:14" ht="15.75" customHeight="1">
      <c r="A8" s="22" t="s">
        <v>115</v>
      </c>
      <c r="B8" s="24"/>
      <c r="C8" s="24"/>
      <c r="D8" s="24"/>
      <c r="E8" s="24"/>
      <c r="F8" s="24"/>
      <c r="G8" s="24">
        <v>1</v>
      </c>
      <c r="H8" s="24">
        <v>1</v>
      </c>
      <c r="I8" s="24"/>
      <c r="J8" s="24"/>
      <c r="K8" s="24"/>
      <c r="L8" s="24"/>
      <c r="M8" s="24"/>
      <c r="N8" s="6">
        <f t="shared" si="0"/>
        <v>2</v>
      </c>
    </row>
    <row r="9" spans="1:14" ht="15.75" customHeight="1">
      <c r="A9" s="22" t="s">
        <v>116</v>
      </c>
      <c r="B9" s="24"/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6" t="str">
        <f t="shared" si="0"/>
        <v/>
      </c>
    </row>
    <row r="10" spans="1:14" ht="15.75" customHeight="1">
      <c r="A10" s="22" t="s">
        <v>117</v>
      </c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6" t="str">
        <f t="shared" si="0"/>
        <v/>
      </c>
    </row>
    <row r="11" spans="1:14" ht="15.75" customHeight="1">
      <c r="A11" s="22" t="s">
        <v>118</v>
      </c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6" t="str">
        <f t="shared" si="0"/>
        <v/>
      </c>
    </row>
    <row r="12" spans="1:14" ht="15.75" customHeight="1">
      <c r="A12" s="23" t="s">
        <v>119</v>
      </c>
      <c r="B12" s="40"/>
      <c r="C12" s="40"/>
      <c r="D12" s="40"/>
      <c r="E12" s="40"/>
      <c r="F12" s="40"/>
      <c r="G12" s="40">
        <v>1</v>
      </c>
      <c r="H12" s="40"/>
      <c r="I12" s="40"/>
      <c r="J12" s="40"/>
      <c r="K12" s="40"/>
      <c r="L12" s="40"/>
      <c r="M12" s="40"/>
      <c r="N12" s="6">
        <f t="shared" si="0"/>
        <v>1</v>
      </c>
    </row>
    <row r="13" spans="1:14" ht="15.75" customHeight="1">
      <c r="A13" s="22" t="s">
        <v>120</v>
      </c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6" t="str">
        <f t="shared" si="0"/>
        <v/>
      </c>
    </row>
    <row r="14" spans="1:14" s="18" customFormat="1" ht="15.75" customHeight="1">
      <c r="A14" s="22" t="s">
        <v>121</v>
      </c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6" t="str">
        <f t="shared" si="0"/>
        <v/>
      </c>
    </row>
    <row r="15" spans="1:14" s="18" customFormat="1" ht="11.25" customHeight="1">
      <c r="A15" s="21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7"/>
    </row>
    <row r="16" spans="1:14" ht="15.75">
      <c r="A16" s="4" t="s">
        <v>34</v>
      </c>
      <c r="B16" s="2"/>
      <c r="C16" s="2"/>
      <c r="D16" s="2"/>
      <c r="E16" s="2"/>
      <c r="F16" s="2"/>
      <c r="G16" s="2">
        <v>1</v>
      </c>
      <c r="H16" s="2">
        <v>1</v>
      </c>
      <c r="I16" s="2"/>
      <c r="J16" s="2"/>
      <c r="K16" s="2"/>
      <c r="L16" s="2"/>
      <c r="M16" s="2"/>
      <c r="N16" s="6">
        <f>IF(SUM(B16:M16)=0,"",SUM(B16:M16))</f>
        <v>2</v>
      </c>
    </row>
    <row r="17" spans="1:14" ht="15.75">
      <c r="A17" s="12" t="s">
        <v>7</v>
      </c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20" t="str">
        <f t="shared" ref="N17:N78" si="1">IF(SUM(B17:M17)=0,"",SUM(B17:M17))</f>
        <v/>
      </c>
    </row>
    <row r="18" spans="1:14" ht="15.75">
      <c r="A18" s="4" t="s">
        <v>22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6" t="str">
        <f t="shared" si="1"/>
        <v/>
      </c>
    </row>
    <row r="19" spans="1:14" ht="15.75">
      <c r="A19" s="4" t="s">
        <v>50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6" t="str">
        <f t="shared" si="1"/>
        <v/>
      </c>
    </row>
    <row r="20" spans="1:14" ht="15.75">
      <c r="A20" s="4" t="s">
        <v>5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6" t="str">
        <f t="shared" si="1"/>
        <v/>
      </c>
    </row>
    <row r="21" spans="1:14" ht="15.75">
      <c r="A21" s="4" t="s">
        <v>6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6" t="str">
        <f t="shared" si="1"/>
        <v/>
      </c>
    </row>
    <row r="22" spans="1:14" ht="15.75">
      <c r="A22" s="4" t="s">
        <v>35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6" t="str">
        <f t="shared" si="1"/>
        <v/>
      </c>
    </row>
    <row r="23" spans="1:14" ht="15.75">
      <c r="A23" s="4" t="s">
        <v>3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6" t="str">
        <f t="shared" si="1"/>
        <v/>
      </c>
    </row>
    <row r="24" spans="1:14" ht="15.75">
      <c r="A24" s="4" t="s">
        <v>41</v>
      </c>
      <c r="B24" s="2"/>
      <c r="C24" s="2"/>
      <c r="D24" s="2"/>
      <c r="E24" s="2"/>
      <c r="F24" s="2"/>
      <c r="G24" s="2">
        <v>1</v>
      </c>
      <c r="H24" s="2"/>
      <c r="I24" s="2"/>
      <c r="J24" s="2"/>
      <c r="K24" s="2"/>
      <c r="L24" s="2"/>
      <c r="M24" s="2"/>
      <c r="N24" s="6">
        <f t="shared" si="1"/>
        <v>1</v>
      </c>
    </row>
    <row r="25" spans="1:14" ht="15.75">
      <c r="A25" s="4" t="s">
        <v>2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6" t="str">
        <f t="shared" si="1"/>
        <v/>
      </c>
    </row>
    <row r="26" spans="1:14" ht="15.75">
      <c r="A26" s="4" t="s">
        <v>8</v>
      </c>
      <c r="B26" s="2"/>
      <c r="C26" s="2"/>
      <c r="D26" s="2"/>
      <c r="E26" s="2"/>
      <c r="F26" s="2"/>
      <c r="G26" s="2">
        <v>5</v>
      </c>
      <c r="H26" s="2">
        <v>1</v>
      </c>
      <c r="I26" s="2"/>
      <c r="J26" s="2"/>
      <c r="K26" s="2"/>
      <c r="L26" s="2"/>
      <c r="M26" s="2"/>
      <c r="N26" s="6">
        <f t="shared" si="1"/>
        <v>6</v>
      </c>
    </row>
    <row r="27" spans="1:14" ht="15.75">
      <c r="A27" s="4" t="s">
        <v>10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6" t="str">
        <f t="shared" si="1"/>
        <v/>
      </c>
    </row>
    <row r="28" spans="1:14" ht="15.75">
      <c r="A28" s="4" t="s">
        <v>51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6" t="str">
        <f t="shared" si="1"/>
        <v/>
      </c>
    </row>
    <row r="29" spans="1:14" ht="15.75">
      <c r="A29" s="4" t="s">
        <v>15</v>
      </c>
      <c r="B29" s="2"/>
      <c r="C29" s="2"/>
      <c r="D29" s="2"/>
      <c r="E29" s="2"/>
      <c r="F29" s="2"/>
      <c r="G29" s="2">
        <v>1</v>
      </c>
      <c r="H29" s="2"/>
      <c r="I29" s="2"/>
      <c r="J29" s="2"/>
      <c r="K29" s="2"/>
      <c r="L29" s="2"/>
      <c r="M29" s="2"/>
      <c r="N29" s="6">
        <f t="shared" si="1"/>
        <v>1</v>
      </c>
    </row>
    <row r="30" spans="1:14" ht="15.75">
      <c r="A30" s="4" t="s">
        <v>77</v>
      </c>
      <c r="B30" s="2"/>
      <c r="C30" s="2"/>
      <c r="D30" s="2"/>
      <c r="E30" s="2"/>
      <c r="F30" s="2"/>
      <c r="G30" s="2">
        <v>6</v>
      </c>
      <c r="H30" s="2"/>
      <c r="I30" s="2"/>
      <c r="J30" s="2"/>
      <c r="K30" s="2"/>
      <c r="L30" s="2"/>
      <c r="M30" s="2"/>
      <c r="N30" s="6">
        <f t="shared" si="1"/>
        <v>6</v>
      </c>
    </row>
    <row r="31" spans="1:14" ht="15.75">
      <c r="A31" s="4" t="s">
        <v>26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6" t="str">
        <f t="shared" si="1"/>
        <v/>
      </c>
    </row>
    <row r="32" spans="1:14" ht="15.75">
      <c r="A32" s="4" t="s">
        <v>31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6" t="str">
        <f t="shared" si="1"/>
        <v/>
      </c>
    </row>
    <row r="33" spans="1:14" ht="15.75">
      <c r="A33" s="4" t="s">
        <v>29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6" t="str">
        <f t="shared" si="1"/>
        <v/>
      </c>
    </row>
    <row r="34" spans="1:14" ht="15.75">
      <c r="A34" s="4" t="s">
        <v>30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6" t="str">
        <f t="shared" si="1"/>
        <v/>
      </c>
    </row>
    <row r="35" spans="1:14" ht="15.75">
      <c r="A35" s="4" t="s">
        <v>32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6" t="str">
        <f t="shared" si="1"/>
        <v/>
      </c>
    </row>
    <row r="36" spans="1:14" ht="15.75">
      <c r="A36" s="4" t="s">
        <v>27</v>
      </c>
      <c r="B36" s="2"/>
      <c r="C36" s="2"/>
      <c r="D36" s="2"/>
      <c r="E36" s="2"/>
      <c r="F36" s="2"/>
      <c r="G36" s="2"/>
      <c r="H36" s="2">
        <v>1</v>
      </c>
      <c r="I36" s="2"/>
      <c r="J36" s="2"/>
      <c r="K36" s="2"/>
      <c r="L36" s="2"/>
      <c r="M36" s="2"/>
      <c r="N36" s="6">
        <f t="shared" si="1"/>
        <v>1</v>
      </c>
    </row>
    <row r="37" spans="1:14" ht="15.75">
      <c r="A37" s="4" t="s">
        <v>28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6" t="str">
        <f t="shared" si="1"/>
        <v/>
      </c>
    </row>
    <row r="38" spans="1:14" ht="15.75">
      <c r="A38" s="4" t="s">
        <v>37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6" t="str">
        <f t="shared" si="1"/>
        <v/>
      </c>
    </row>
    <row r="39" spans="1:14" ht="15.75">
      <c r="A39" s="4" t="s">
        <v>13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6" t="str">
        <f t="shared" si="1"/>
        <v/>
      </c>
    </row>
    <row r="40" spans="1:14" ht="15.75">
      <c r="A40" s="4" t="s">
        <v>36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6" t="str">
        <f t="shared" si="1"/>
        <v/>
      </c>
    </row>
    <row r="41" spans="1:14" ht="15.75">
      <c r="A41" s="4" t="s">
        <v>16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6" t="str">
        <f t="shared" si="1"/>
        <v/>
      </c>
    </row>
    <row r="42" spans="1:14" ht="15.75">
      <c r="A42" s="4" t="s">
        <v>4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6" t="str">
        <f t="shared" si="1"/>
        <v/>
      </c>
    </row>
    <row r="43" spans="1:14" ht="15.75">
      <c r="A43" s="4" t="s">
        <v>96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6" t="str">
        <f t="shared" si="1"/>
        <v/>
      </c>
    </row>
    <row r="44" spans="1:14" ht="15.75">
      <c r="A44" s="4" t="s">
        <v>97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6" t="str">
        <f t="shared" si="1"/>
        <v/>
      </c>
    </row>
    <row r="45" spans="1:14" ht="15.75">
      <c r="A45" s="4" t="s">
        <v>44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6" t="str">
        <f t="shared" si="1"/>
        <v/>
      </c>
    </row>
    <row r="46" spans="1:14" ht="15.75">
      <c r="A46" s="4" t="s">
        <v>45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6" t="str">
        <f t="shared" si="1"/>
        <v/>
      </c>
    </row>
    <row r="47" spans="1:14" ht="15.75">
      <c r="A47" s="4" t="s">
        <v>46</v>
      </c>
      <c r="B47" s="2"/>
      <c r="C47" s="2"/>
      <c r="D47" s="2"/>
      <c r="E47" s="2"/>
      <c r="F47" s="2"/>
      <c r="G47" s="2">
        <v>11</v>
      </c>
      <c r="H47" s="2">
        <v>20</v>
      </c>
      <c r="I47" s="2">
        <v>1</v>
      </c>
      <c r="J47" s="2"/>
      <c r="K47" s="2"/>
      <c r="L47" s="2"/>
      <c r="M47" s="2"/>
      <c r="N47" s="6">
        <f t="shared" si="1"/>
        <v>32</v>
      </c>
    </row>
    <row r="48" spans="1:14" ht="15.75">
      <c r="A48" s="4" t="s">
        <v>47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6" t="str">
        <f t="shared" si="1"/>
        <v/>
      </c>
    </row>
    <row r="49" spans="1:14" ht="15.75">
      <c r="A49" s="4" t="s">
        <v>141</v>
      </c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6" t="str">
        <f t="shared" si="1"/>
        <v/>
      </c>
    </row>
    <row r="50" spans="1:14" ht="15.75">
      <c r="A50" s="4" t="s">
        <v>78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6" t="str">
        <f t="shared" si="1"/>
        <v/>
      </c>
    </row>
    <row r="51" spans="1:14" ht="15.75">
      <c r="A51" s="4" t="s">
        <v>49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6" t="str">
        <f t="shared" si="1"/>
        <v/>
      </c>
    </row>
    <row r="52" spans="1:14" ht="15.75">
      <c r="A52" s="4" t="s">
        <v>48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6" t="str">
        <f t="shared" si="1"/>
        <v/>
      </c>
    </row>
    <row r="53" spans="1:14" ht="15.75">
      <c r="A53" s="4" t="s">
        <v>55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6" t="str">
        <f t="shared" si="1"/>
        <v/>
      </c>
    </row>
    <row r="54" spans="1:14" ht="15.75">
      <c r="A54" s="4" t="s">
        <v>56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6" t="str">
        <f t="shared" si="1"/>
        <v/>
      </c>
    </row>
    <row r="55" spans="1:14" ht="15.75">
      <c r="A55" s="4" t="s">
        <v>58</v>
      </c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6" t="str">
        <f t="shared" si="1"/>
        <v/>
      </c>
    </row>
    <row r="56" spans="1:14" ht="15.75">
      <c r="A56" s="4" t="s">
        <v>54</v>
      </c>
      <c r="B56" s="2"/>
      <c r="C56" s="2"/>
      <c r="D56" s="2"/>
      <c r="E56" s="2"/>
      <c r="F56" s="2"/>
      <c r="G56" s="2">
        <v>3</v>
      </c>
      <c r="H56" s="2">
        <v>2</v>
      </c>
      <c r="I56" s="2"/>
      <c r="J56" s="2"/>
      <c r="K56" s="2"/>
      <c r="L56" s="2"/>
      <c r="M56" s="2"/>
      <c r="N56" s="6">
        <f t="shared" si="1"/>
        <v>5</v>
      </c>
    </row>
    <row r="57" spans="1:14" ht="15.75">
      <c r="A57" s="4" t="s">
        <v>53</v>
      </c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6" t="str">
        <f t="shared" si="1"/>
        <v/>
      </c>
    </row>
    <row r="58" spans="1:14" ht="15.75">
      <c r="A58" s="4" t="s">
        <v>1</v>
      </c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6" t="str">
        <f t="shared" si="1"/>
        <v/>
      </c>
    </row>
    <row r="59" spans="1:14" ht="15.75">
      <c r="A59" s="4" t="s">
        <v>52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6" t="str">
        <f t="shared" si="1"/>
        <v/>
      </c>
    </row>
    <row r="60" spans="1:14" ht="15.75">
      <c r="A60" s="4" t="s">
        <v>57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6" t="str">
        <f t="shared" si="1"/>
        <v/>
      </c>
    </row>
    <row r="61" spans="1:14" ht="15.75">
      <c r="A61" s="4" t="s">
        <v>33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6" t="str">
        <f t="shared" si="1"/>
        <v/>
      </c>
    </row>
    <row r="62" spans="1:14" ht="15.75">
      <c r="A62" s="4" t="s">
        <v>39</v>
      </c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6" t="str">
        <f t="shared" si="1"/>
        <v/>
      </c>
    </row>
    <row r="63" spans="1:14" ht="15.75">
      <c r="A63" s="4" t="s">
        <v>218</v>
      </c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6" t="str">
        <f t="shared" si="1"/>
        <v/>
      </c>
    </row>
    <row r="64" spans="1:14" ht="15.75">
      <c r="A64" s="4" t="s">
        <v>219</v>
      </c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6" t="str">
        <f t="shared" si="1"/>
        <v/>
      </c>
    </row>
    <row r="65" spans="1:14" ht="15.75">
      <c r="A65" s="4" t="s">
        <v>12</v>
      </c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6" t="str">
        <f t="shared" si="1"/>
        <v/>
      </c>
    </row>
    <row r="66" spans="1:14" ht="15.75">
      <c r="A66" s="4" t="s">
        <v>40</v>
      </c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6" t="str">
        <f t="shared" si="1"/>
        <v/>
      </c>
    </row>
    <row r="67" spans="1:14" ht="15.75">
      <c r="A67" s="4" t="s">
        <v>144</v>
      </c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6" t="str">
        <f t="shared" si="1"/>
        <v/>
      </c>
    </row>
    <row r="68" spans="1:14" ht="15.75">
      <c r="A68" s="4" t="s">
        <v>25</v>
      </c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6" t="str">
        <f t="shared" si="1"/>
        <v/>
      </c>
    </row>
    <row r="69" spans="1:14" ht="15.75">
      <c r="A69" s="4" t="s">
        <v>0</v>
      </c>
      <c r="B69" s="2"/>
      <c r="C69" s="2"/>
      <c r="D69" s="2"/>
      <c r="E69" s="2"/>
      <c r="F69" s="2"/>
      <c r="G69" s="2">
        <v>1</v>
      </c>
      <c r="H69" s="2">
        <v>2</v>
      </c>
      <c r="I69" s="2"/>
      <c r="J69" s="2"/>
      <c r="K69" s="2"/>
      <c r="L69" s="2"/>
      <c r="M69" s="2"/>
      <c r="N69" s="6">
        <f t="shared" si="1"/>
        <v>3</v>
      </c>
    </row>
    <row r="70" spans="1:14" ht="15.75">
      <c r="A70" s="4" t="s">
        <v>18</v>
      </c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6" t="str">
        <f t="shared" si="1"/>
        <v/>
      </c>
    </row>
    <row r="71" spans="1:14" ht="15.75">
      <c r="A71" s="4" t="s">
        <v>9</v>
      </c>
      <c r="B71" s="2"/>
      <c r="C71" s="2"/>
      <c r="D71" s="2"/>
      <c r="E71" s="2"/>
      <c r="F71" s="2"/>
      <c r="G71" s="2">
        <v>2</v>
      </c>
      <c r="H71" s="2"/>
      <c r="I71" s="2"/>
      <c r="J71" s="2"/>
      <c r="K71" s="2"/>
      <c r="L71" s="2"/>
      <c r="M71" s="2"/>
      <c r="N71" s="6">
        <f t="shared" si="1"/>
        <v>2</v>
      </c>
    </row>
    <row r="72" spans="1:14" ht="15.75">
      <c r="A72" s="4" t="s">
        <v>17</v>
      </c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6" t="str">
        <f t="shared" si="1"/>
        <v/>
      </c>
    </row>
    <row r="73" spans="1:14" ht="15.75">
      <c r="A73" s="4" t="s">
        <v>19</v>
      </c>
      <c r="B73" s="2"/>
      <c r="C73" s="2"/>
      <c r="D73" s="2"/>
      <c r="E73" s="2"/>
      <c r="F73" s="2"/>
      <c r="G73" s="2">
        <v>2</v>
      </c>
      <c r="H73" s="2">
        <v>1</v>
      </c>
      <c r="I73" s="2"/>
      <c r="J73" s="2"/>
      <c r="K73" s="2"/>
      <c r="L73" s="2"/>
      <c r="M73" s="2"/>
      <c r="N73" s="6">
        <f t="shared" si="1"/>
        <v>3</v>
      </c>
    </row>
    <row r="74" spans="1:14" ht="15.75">
      <c r="A74" s="4" t="s">
        <v>21</v>
      </c>
      <c r="B74" s="2"/>
      <c r="C74" s="2"/>
      <c r="D74" s="2"/>
      <c r="E74" s="2"/>
      <c r="F74" s="2"/>
      <c r="G74" s="2">
        <v>1</v>
      </c>
      <c r="H74" s="2"/>
      <c r="I74" s="2"/>
      <c r="J74" s="2"/>
      <c r="K74" s="2"/>
      <c r="L74" s="2"/>
      <c r="M74" s="2"/>
      <c r="N74" s="6">
        <f t="shared" si="1"/>
        <v>1</v>
      </c>
    </row>
    <row r="75" spans="1:14" ht="15.75">
      <c r="A75" s="4" t="s">
        <v>23</v>
      </c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6" t="str">
        <f t="shared" si="1"/>
        <v/>
      </c>
    </row>
    <row r="76" spans="1:14" ht="15.75">
      <c r="A76" s="4" t="s">
        <v>24</v>
      </c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6" t="str">
        <f t="shared" si="1"/>
        <v/>
      </c>
    </row>
    <row r="77" spans="1:14" ht="15.75">
      <c r="A77" s="4" t="s">
        <v>20</v>
      </c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6" t="str">
        <f t="shared" si="1"/>
        <v/>
      </c>
    </row>
    <row r="78" spans="1:14" ht="15.75">
      <c r="A78" s="4" t="s">
        <v>14</v>
      </c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6" t="str">
        <f t="shared" si="1"/>
        <v/>
      </c>
    </row>
    <row r="79" spans="1:14" ht="15.75">
      <c r="A79" s="4" t="s">
        <v>43</v>
      </c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6" t="str">
        <f t="shared" ref="N79:N101" si="2">IF(SUM(B79:M79)=0,"",SUM(B79:M79))</f>
        <v/>
      </c>
    </row>
    <row r="80" spans="1:14" ht="15.75">
      <c r="A80" s="4" t="s">
        <v>42</v>
      </c>
      <c r="B80" s="2"/>
      <c r="C80" s="2"/>
      <c r="D80" s="2"/>
      <c r="E80" s="2"/>
      <c r="F80" s="2"/>
      <c r="G80" s="2">
        <v>1</v>
      </c>
      <c r="H80" s="2">
        <v>1</v>
      </c>
      <c r="I80" s="2"/>
      <c r="J80" s="2"/>
      <c r="K80" s="2"/>
      <c r="L80" s="2"/>
      <c r="M80" s="2"/>
      <c r="N80" s="6">
        <f t="shared" si="2"/>
        <v>2</v>
      </c>
    </row>
    <row r="81" spans="1:14" ht="15.75">
      <c r="A81" s="4" t="s">
        <v>38</v>
      </c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6" t="str">
        <f t="shared" si="2"/>
        <v/>
      </c>
    </row>
    <row r="82" spans="1:14" ht="19.5" customHeight="1"/>
    <row r="83" spans="1:14" ht="18" customHeight="1">
      <c r="A83" s="4" t="s">
        <v>63</v>
      </c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6" t="str">
        <f t="shared" si="2"/>
        <v/>
      </c>
    </row>
    <row r="84" spans="1:14" ht="15.75">
      <c r="A84" s="4" t="s">
        <v>61</v>
      </c>
      <c r="B84" s="2"/>
      <c r="C84" s="2"/>
      <c r="D84" s="2"/>
      <c r="E84" s="2"/>
      <c r="F84" s="2"/>
      <c r="G84" s="2">
        <v>1</v>
      </c>
      <c r="H84" s="2">
        <v>4</v>
      </c>
      <c r="I84" s="2">
        <v>1</v>
      </c>
      <c r="J84" s="2"/>
      <c r="K84" s="2"/>
      <c r="L84" s="2"/>
      <c r="M84" s="2"/>
      <c r="N84" s="6">
        <f t="shared" si="2"/>
        <v>6</v>
      </c>
    </row>
    <row r="85" spans="1:14" ht="15.75">
      <c r="A85" s="4" t="s">
        <v>79</v>
      </c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6" t="str">
        <f t="shared" si="2"/>
        <v/>
      </c>
    </row>
    <row r="86" spans="1:14" ht="15.75">
      <c r="A86" s="4" t="s">
        <v>68</v>
      </c>
      <c r="B86" s="2"/>
      <c r="C86" s="2"/>
      <c r="D86" s="2"/>
      <c r="E86" s="2"/>
      <c r="F86" s="2"/>
      <c r="G86" s="2">
        <v>1</v>
      </c>
      <c r="H86" s="2">
        <v>1</v>
      </c>
      <c r="I86" s="2">
        <v>1</v>
      </c>
      <c r="J86" s="2"/>
      <c r="K86" s="2"/>
      <c r="L86" s="2"/>
      <c r="M86" s="2"/>
      <c r="N86" s="6">
        <f t="shared" si="2"/>
        <v>3</v>
      </c>
    </row>
    <row r="87" spans="1:14" ht="15.75">
      <c r="A87" s="4" t="s">
        <v>66</v>
      </c>
      <c r="B87" s="2"/>
      <c r="C87" s="2"/>
      <c r="D87" s="2"/>
      <c r="E87" s="2"/>
      <c r="F87" s="2"/>
      <c r="G87" s="2"/>
      <c r="H87" s="2">
        <v>1</v>
      </c>
      <c r="I87" s="2">
        <v>1</v>
      </c>
      <c r="J87" s="2"/>
      <c r="K87" s="2"/>
      <c r="L87" s="2"/>
      <c r="M87" s="2"/>
      <c r="N87" s="6">
        <f t="shared" si="2"/>
        <v>2</v>
      </c>
    </row>
    <row r="88" spans="1:14" ht="15.75">
      <c r="A88" s="4" t="s">
        <v>65</v>
      </c>
      <c r="B88" s="2"/>
      <c r="C88" s="2"/>
      <c r="D88" s="2"/>
      <c r="E88" s="2"/>
      <c r="F88" s="2"/>
      <c r="G88" s="2">
        <v>1</v>
      </c>
      <c r="H88" s="2">
        <v>3</v>
      </c>
      <c r="I88" s="2">
        <v>1</v>
      </c>
      <c r="J88" s="2"/>
      <c r="K88" s="2"/>
      <c r="L88" s="2"/>
      <c r="M88" s="2"/>
      <c r="N88" s="6">
        <f t="shared" si="2"/>
        <v>5</v>
      </c>
    </row>
    <row r="89" spans="1:14" ht="15.75">
      <c r="A89" s="4" t="s">
        <v>67</v>
      </c>
      <c r="B89" s="2"/>
      <c r="C89" s="2"/>
      <c r="D89" s="2"/>
      <c r="E89" s="2"/>
      <c r="F89" s="2"/>
      <c r="G89" s="2">
        <v>1</v>
      </c>
      <c r="H89" s="2">
        <v>1</v>
      </c>
      <c r="I89" s="2"/>
      <c r="J89" s="2"/>
      <c r="K89" s="2"/>
      <c r="L89" s="2"/>
      <c r="M89" s="2"/>
      <c r="N89" s="6">
        <f t="shared" si="2"/>
        <v>2</v>
      </c>
    </row>
    <row r="90" spans="1:14" ht="15.75">
      <c r="A90" s="4" t="s">
        <v>98</v>
      </c>
      <c r="B90" s="2"/>
      <c r="C90" s="2"/>
      <c r="D90" s="2"/>
      <c r="E90" s="2"/>
      <c r="F90" s="2"/>
      <c r="G90" s="2"/>
      <c r="H90" s="2"/>
      <c r="I90" s="2">
        <v>1</v>
      </c>
      <c r="J90" s="2"/>
      <c r="K90" s="2"/>
      <c r="L90" s="2"/>
      <c r="M90" s="2"/>
      <c r="N90" s="6">
        <f t="shared" si="2"/>
        <v>1</v>
      </c>
    </row>
    <row r="91" spans="1:14" ht="15.75">
      <c r="A91" s="4" t="s">
        <v>75</v>
      </c>
      <c r="B91" s="2"/>
      <c r="C91" s="2"/>
      <c r="D91" s="2"/>
      <c r="E91" s="2"/>
      <c r="F91" s="2"/>
      <c r="G91" s="2">
        <v>2</v>
      </c>
      <c r="H91" s="2">
        <v>3</v>
      </c>
      <c r="I91" s="2">
        <v>1</v>
      </c>
      <c r="J91" s="2"/>
      <c r="K91" s="2"/>
      <c r="L91" s="2"/>
      <c r="M91" s="2"/>
      <c r="N91" s="6">
        <f t="shared" si="2"/>
        <v>6</v>
      </c>
    </row>
    <row r="92" spans="1:14" ht="15.75">
      <c r="A92" s="4" t="s">
        <v>71</v>
      </c>
      <c r="B92" s="2"/>
      <c r="C92" s="2"/>
      <c r="D92" s="2"/>
      <c r="E92" s="2"/>
      <c r="F92" s="2"/>
      <c r="G92" s="2">
        <f>9+7</f>
        <v>16</v>
      </c>
      <c r="H92" s="2">
        <f>25+14</f>
        <v>39</v>
      </c>
      <c r="I92" s="2"/>
      <c r="J92" s="2"/>
      <c r="K92" s="2"/>
      <c r="L92" s="2"/>
      <c r="M92" s="2"/>
      <c r="N92" s="6">
        <f t="shared" si="2"/>
        <v>55</v>
      </c>
    </row>
    <row r="93" spans="1:14" ht="15.75">
      <c r="A93" s="4" t="s">
        <v>64</v>
      </c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6" t="str">
        <f t="shared" si="2"/>
        <v/>
      </c>
    </row>
    <row r="94" spans="1:14" ht="15.75">
      <c r="A94" s="4" t="s">
        <v>69</v>
      </c>
      <c r="B94" s="2"/>
      <c r="C94" s="2"/>
      <c r="D94" s="2"/>
      <c r="E94" s="2"/>
      <c r="F94" s="2"/>
      <c r="G94" s="2"/>
      <c r="H94" s="2">
        <v>3</v>
      </c>
      <c r="I94" s="2"/>
      <c r="J94" s="2"/>
      <c r="K94" s="2"/>
      <c r="L94" s="2"/>
      <c r="M94" s="2"/>
      <c r="N94" s="6">
        <f t="shared" si="2"/>
        <v>3</v>
      </c>
    </row>
    <row r="95" spans="1:14" ht="15.75">
      <c r="A95" s="4" t="s">
        <v>70</v>
      </c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6" t="str">
        <f t="shared" si="2"/>
        <v/>
      </c>
    </row>
    <row r="96" spans="1:14" ht="15.75">
      <c r="A96" s="4" t="s">
        <v>62</v>
      </c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6" t="str">
        <f t="shared" si="2"/>
        <v/>
      </c>
    </row>
    <row r="97" spans="1:14" ht="15.75">
      <c r="A97" s="4" t="s">
        <v>73</v>
      </c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6" t="str">
        <f t="shared" si="2"/>
        <v/>
      </c>
    </row>
    <row r="98" spans="1:14" ht="15.75">
      <c r="A98" s="4" t="s">
        <v>72</v>
      </c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6" t="str">
        <f t="shared" si="2"/>
        <v/>
      </c>
    </row>
    <row r="99" spans="1:14" ht="15.75">
      <c r="A99" s="4" t="s">
        <v>76</v>
      </c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6" t="str">
        <f t="shared" si="2"/>
        <v/>
      </c>
    </row>
    <row r="100" spans="1:14" ht="15.75">
      <c r="A100" s="4" t="s">
        <v>59</v>
      </c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6" t="str">
        <f t="shared" si="2"/>
        <v/>
      </c>
    </row>
    <row r="101" spans="1:14" ht="15.75">
      <c r="A101" s="4" t="s">
        <v>60</v>
      </c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6" t="str">
        <f t="shared" si="2"/>
        <v/>
      </c>
    </row>
  </sheetData>
  <mergeCells count="1">
    <mergeCell ref="A2:N3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92D050"/>
  </sheetPr>
  <dimension ref="A1:N101"/>
  <sheetViews>
    <sheetView workbookViewId="0">
      <pane ySplit="5" topLeftCell="A12" activePane="bottomLeft" state="frozen"/>
      <selection activeCell="N65" sqref="N65"/>
      <selection pane="bottomLeft" activeCell="H67" sqref="H67"/>
    </sheetView>
  </sheetViews>
  <sheetFormatPr baseColWidth="10" defaultRowHeight="12.75"/>
  <cols>
    <col min="1" max="1" width="38.7109375" style="1" bestFit="1" customWidth="1"/>
    <col min="2" max="9" width="11.42578125" style="1"/>
    <col min="10" max="10" width="12.5703125" style="1" bestFit="1" customWidth="1"/>
    <col min="11" max="16384" width="11.42578125" style="1"/>
  </cols>
  <sheetData>
    <row r="1" spans="1:14" ht="8.25" customHeight="1"/>
    <row r="2" spans="1:14">
      <c r="A2" s="120" t="s">
        <v>81</v>
      </c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</row>
    <row r="3" spans="1:14" ht="26.25" customHeight="1">
      <c r="A3" s="120"/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</row>
    <row r="4" spans="1:14" ht="7.5" customHeight="1"/>
    <row r="5" spans="1:14" ht="27" customHeight="1">
      <c r="A5" s="5" t="s">
        <v>80</v>
      </c>
      <c r="B5" s="5" t="s">
        <v>82</v>
      </c>
      <c r="C5" s="5" t="s">
        <v>83</v>
      </c>
      <c r="D5" s="5" t="s">
        <v>84</v>
      </c>
      <c r="E5" s="5" t="s">
        <v>85</v>
      </c>
      <c r="F5" s="5" t="s">
        <v>86</v>
      </c>
      <c r="G5" s="5" t="s">
        <v>87</v>
      </c>
      <c r="H5" s="5" t="s">
        <v>88</v>
      </c>
      <c r="I5" s="5" t="s">
        <v>89</v>
      </c>
      <c r="J5" s="5" t="s">
        <v>90</v>
      </c>
      <c r="K5" s="5" t="s">
        <v>91</v>
      </c>
      <c r="L5" s="5" t="s">
        <v>92</v>
      </c>
      <c r="M5" s="5" t="s">
        <v>93</v>
      </c>
      <c r="N5" s="3" t="s">
        <v>94</v>
      </c>
    </row>
    <row r="6" spans="1:14" ht="15.75" customHeight="1">
      <c r="A6" s="22" t="s">
        <v>113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6" t="str">
        <f>IF(SUM(B6:M6)=0,"",SUM(B6:M6))</f>
        <v/>
      </c>
    </row>
    <row r="7" spans="1:14" ht="15.75" customHeight="1">
      <c r="A7" s="22" t="s">
        <v>114</v>
      </c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6" t="str">
        <f t="shared" ref="N7:N14" si="0">IF(SUM(B7:M7)=0,"",SUM(B7:M7))</f>
        <v/>
      </c>
    </row>
    <row r="8" spans="1:14" ht="15.75" customHeight="1">
      <c r="A8" s="22" t="s">
        <v>115</v>
      </c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6" t="str">
        <f t="shared" si="0"/>
        <v/>
      </c>
    </row>
    <row r="9" spans="1:14" ht="15.75" customHeight="1">
      <c r="A9" s="22" t="s">
        <v>116</v>
      </c>
      <c r="B9" s="24"/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6" t="str">
        <f t="shared" si="0"/>
        <v/>
      </c>
    </row>
    <row r="10" spans="1:14" ht="15.75" customHeight="1">
      <c r="A10" s="22" t="s">
        <v>117</v>
      </c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6" t="str">
        <f t="shared" si="0"/>
        <v/>
      </c>
    </row>
    <row r="11" spans="1:14" ht="15.75" customHeight="1">
      <c r="A11" s="22" t="s">
        <v>118</v>
      </c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6" t="str">
        <f t="shared" si="0"/>
        <v/>
      </c>
    </row>
    <row r="12" spans="1:14" ht="15.75" customHeight="1">
      <c r="A12" s="23" t="s">
        <v>119</v>
      </c>
      <c r="B12" s="40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6" t="str">
        <f t="shared" si="0"/>
        <v/>
      </c>
    </row>
    <row r="13" spans="1:14" ht="15.75" customHeight="1">
      <c r="A13" s="22" t="s">
        <v>120</v>
      </c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6" t="str">
        <f t="shared" si="0"/>
        <v/>
      </c>
    </row>
    <row r="14" spans="1:14" s="18" customFormat="1" ht="15.75" customHeight="1">
      <c r="A14" s="22" t="s">
        <v>121</v>
      </c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6" t="str">
        <f t="shared" si="0"/>
        <v/>
      </c>
    </row>
    <row r="15" spans="1:14" s="18" customFormat="1" ht="11.25" customHeight="1">
      <c r="A15" s="21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7"/>
    </row>
    <row r="16" spans="1:14" ht="15.75">
      <c r="A16" s="4" t="s">
        <v>34</v>
      </c>
      <c r="B16" s="2"/>
      <c r="C16" s="2"/>
      <c r="D16" s="2"/>
      <c r="E16" s="2"/>
      <c r="F16" s="2"/>
      <c r="G16" s="2">
        <v>2</v>
      </c>
      <c r="H16" s="2"/>
      <c r="I16" s="2"/>
      <c r="J16" s="2"/>
      <c r="K16" s="2"/>
      <c r="L16" s="2"/>
      <c r="M16" s="2"/>
      <c r="N16" s="6">
        <f>IF(SUM(B16:M16)=0,"",SUM(B16:M16))</f>
        <v>2</v>
      </c>
    </row>
    <row r="17" spans="1:14" ht="15.75">
      <c r="A17" s="12" t="s">
        <v>7</v>
      </c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20" t="str">
        <f t="shared" ref="N17:N78" si="1">IF(SUM(B17:M17)=0,"",SUM(B17:M17))</f>
        <v/>
      </c>
    </row>
    <row r="18" spans="1:14" ht="15.75">
      <c r="A18" s="4" t="s">
        <v>22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6" t="str">
        <f t="shared" si="1"/>
        <v/>
      </c>
    </row>
    <row r="19" spans="1:14" ht="15.75">
      <c r="A19" s="4" t="s">
        <v>50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6" t="str">
        <f t="shared" si="1"/>
        <v/>
      </c>
    </row>
    <row r="20" spans="1:14" ht="15.75">
      <c r="A20" s="4" t="s">
        <v>5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6" t="str">
        <f t="shared" si="1"/>
        <v/>
      </c>
    </row>
    <row r="21" spans="1:14" ht="15.75">
      <c r="A21" s="4" t="s">
        <v>6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6" t="str">
        <f t="shared" si="1"/>
        <v/>
      </c>
    </row>
    <row r="22" spans="1:14" ht="15.75">
      <c r="A22" s="4" t="s">
        <v>35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6" t="str">
        <f t="shared" si="1"/>
        <v/>
      </c>
    </row>
    <row r="23" spans="1:14" ht="15.75">
      <c r="A23" s="4" t="s">
        <v>3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6" t="str">
        <f t="shared" si="1"/>
        <v/>
      </c>
    </row>
    <row r="24" spans="1:14" ht="15.75">
      <c r="A24" s="4" t="s">
        <v>41</v>
      </c>
      <c r="B24" s="2"/>
      <c r="C24" s="2"/>
      <c r="D24" s="2"/>
      <c r="E24" s="2"/>
      <c r="F24" s="2"/>
      <c r="G24" s="2">
        <v>1</v>
      </c>
      <c r="H24" s="2">
        <v>2</v>
      </c>
      <c r="I24" s="2"/>
      <c r="J24" s="2"/>
      <c r="K24" s="2"/>
      <c r="L24" s="2"/>
      <c r="M24" s="2"/>
      <c r="N24" s="6">
        <f t="shared" si="1"/>
        <v>3</v>
      </c>
    </row>
    <row r="25" spans="1:14" ht="15.75">
      <c r="A25" s="4" t="s">
        <v>2</v>
      </c>
      <c r="B25" s="2"/>
      <c r="C25" s="2"/>
      <c r="D25" s="2"/>
      <c r="E25" s="2"/>
      <c r="F25" s="2"/>
      <c r="G25" s="2"/>
      <c r="H25" s="2">
        <v>1</v>
      </c>
      <c r="I25" s="2"/>
      <c r="J25" s="2"/>
      <c r="K25" s="2"/>
      <c r="L25" s="2"/>
      <c r="M25" s="2"/>
      <c r="N25" s="6">
        <f t="shared" si="1"/>
        <v>1</v>
      </c>
    </row>
    <row r="26" spans="1:14" ht="15.75">
      <c r="A26" s="4" t="s">
        <v>8</v>
      </c>
      <c r="B26" s="2"/>
      <c r="C26" s="2"/>
      <c r="D26" s="2"/>
      <c r="E26" s="2"/>
      <c r="F26" s="2"/>
      <c r="G26" s="2">
        <v>25</v>
      </c>
      <c r="H26" s="2"/>
      <c r="I26" s="2"/>
      <c r="J26" s="2"/>
      <c r="K26" s="2"/>
      <c r="L26" s="2"/>
      <c r="M26" s="2"/>
      <c r="N26" s="6">
        <f t="shared" si="1"/>
        <v>25</v>
      </c>
    </row>
    <row r="27" spans="1:14" ht="15.75">
      <c r="A27" s="4" t="s">
        <v>10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6" t="str">
        <f t="shared" si="1"/>
        <v/>
      </c>
    </row>
    <row r="28" spans="1:14" ht="15.75">
      <c r="A28" s="4" t="s">
        <v>51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6" t="str">
        <f t="shared" si="1"/>
        <v/>
      </c>
    </row>
    <row r="29" spans="1:14" ht="15.75">
      <c r="A29" s="4" t="s">
        <v>15</v>
      </c>
      <c r="B29" s="2"/>
      <c r="C29" s="2"/>
      <c r="D29" s="2"/>
      <c r="E29" s="2"/>
      <c r="F29" s="2"/>
      <c r="G29" s="2"/>
      <c r="H29" s="2">
        <v>1</v>
      </c>
      <c r="I29" s="2"/>
      <c r="J29" s="2"/>
      <c r="K29" s="2"/>
      <c r="L29" s="2"/>
      <c r="M29" s="2"/>
      <c r="N29" s="6">
        <f t="shared" si="1"/>
        <v>1</v>
      </c>
    </row>
    <row r="30" spans="1:14" ht="15.75">
      <c r="A30" s="4" t="s">
        <v>77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6" t="str">
        <f t="shared" si="1"/>
        <v/>
      </c>
    </row>
    <row r="31" spans="1:14" ht="15.75">
      <c r="A31" s="4" t="s">
        <v>26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6" t="str">
        <f t="shared" si="1"/>
        <v/>
      </c>
    </row>
    <row r="32" spans="1:14" ht="15.75">
      <c r="A32" s="4" t="s">
        <v>31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6" t="str">
        <f t="shared" si="1"/>
        <v/>
      </c>
    </row>
    <row r="33" spans="1:14" ht="15.75">
      <c r="A33" s="4" t="s">
        <v>29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6" t="str">
        <f t="shared" si="1"/>
        <v/>
      </c>
    </row>
    <row r="34" spans="1:14" ht="15.75">
      <c r="A34" s="4" t="s">
        <v>30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6" t="str">
        <f t="shared" si="1"/>
        <v/>
      </c>
    </row>
    <row r="35" spans="1:14" ht="15.75">
      <c r="A35" s="4" t="s">
        <v>32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6" t="str">
        <f t="shared" si="1"/>
        <v/>
      </c>
    </row>
    <row r="36" spans="1:14" ht="15.75">
      <c r="A36" s="4" t="s">
        <v>27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6" t="str">
        <f t="shared" si="1"/>
        <v/>
      </c>
    </row>
    <row r="37" spans="1:14" ht="15.75">
      <c r="A37" s="4" t="s">
        <v>28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6" t="str">
        <f t="shared" si="1"/>
        <v/>
      </c>
    </row>
    <row r="38" spans="1:14" ht="15.75">
      <c r="A38" s="4" t="s">
        <v>37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6" t="str">
        <f t="shared" si="1"/>
        <v/>
      </c>
    </row>
    <row r="39" spans="1:14" ht="15.75">
      <c r="A39" s="4" t="s">
        <v>13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6" t="str">
        <f t="shared" si="1"/>
        <v/>
      </c>
    </row>
    <row r="40" spans="1:14" ht="15.75">
      <c r="A40" s="4" t="s">
        <v>36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6" t="str">
        <f t="shared" si="1"/>
        <v/>
      </c>
    </row>
    <row r="41" spans="1:14" ht="15.75">
      <c r="A41" s="4" t="s">
        <v>16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6" t="str">
        <f t="shared" si="1"/>
        <v/>
      </c>
    </row>
    <row r="42" spans="1:14" ht="15.75">
      <c r="A42" s="4" t="s">
        <v>4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6" t="str">
        <f t="shared" si="1"/>
        <v/>
      </c>
    </row>
    <row r="43" spans="1:14" ht="15.75">
      <c r="A43" s="4" t="s">
        <v>96</v>
      </c>
      <c r="B43" s="2"/>
      <c r="C43" s="2"/>
      <c r="D43" s="2"/>
      <c r="E43" s="2"/>
      <c r="F43" s="2"/>
      <c r="G43" s="2"/>
      <c r="H43" s="2">
        <v>1</v>
      </c>
      <c r="I43" s="2"/>
      <c r="J43" s="2"/>
      <c r="K43" s="2"/>
      <c r="L43" s="2"/>
      <c r="M43" s="2"/>
      <c r="N43" s="6">
        <f t="shared" si="1"/>
        <v>1</v>
      </c>
    </row>
    <row r="44" spans="1:14" ht="15.75">
      <c r="A44" s="4" t="s">
        <v>97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6" t="str">
        <f t="shared" si="1"/>
        <v/>
      </c>
    </row>
    <row r="45" spans="1:14" ht="15.75">
      <c r="A45" s="4" t="s">
        <v>44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6" t="str">
        <f t="shared" si="1"/>
        <v/>
      </c>
    </row>
    <row r="46" spans="1:14" ht="15.75">
      <c r="A46" s="4" t="s">
        <v>45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6" t="str">
        <f t="shared" si="1"/>
        <v/>
      </c>
    </row>
    <row r="47" spans="1:14" ht="15.75">
      <c r="A47" s="4" t="s">
        <v>46</v>
      </c>
      <c r="B47" s="2"/>
      <c r="C47" s="2"/>
      <c r="D47" s="2"/>
      <c r="E47" s="2"/>
      <c r="F47" s="2"/>
      <c r="G47" s="2">
        <v>1</v>
      </c>
      <c r="H47" s="2">
        <v>1</v>
      </c>
      <c r="I47" s="2"/>
      <c r="J47" s="2"/>
      <c r="K47" s="2"/>
      <c r="L47" s="2"/>
      <c r="M47" s="2"/>
      <c r="N47" s="6">
        <f t="shared" si="1"/>
        <v>2</v>
      </c>
    </row>
    <row r="48" spans="1:14" ht="15.75">
      <c r="A48" s="4" t="s">
        <v>47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6" t="str">
        <f t="shared" si="1"/>
        <v/>
      </c>
    </row>
    <row r="49" spans="1:14" ht="15.75">
      <c r="A49" s="4" t="s">
        <v>141</v>
      </c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6" t="str">
        <f t="shared" si="1"/>
        <v/>
      </c>
    </row>
    <row r="50" spans="1:14" ht="15.75">
      <c r="A50" s="4" t="s">
        <v>78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6" t="str">
        <f t="shared" si="1"/>
        <v/>
      </c>
    </row>
    <row r="51" spans="1:14" ht="15.75">
      <c r="A51" s="4" t="s">
        <v>49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6" t="str">
        <f t="shared" si="1"/>
        <v/>
      </c>
    </row>
    <row r="52" spans="1:14" ht="15.75">
      <c r="A52" s="4" t="s">
        <v>48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6" t="str">
        <f t="shared" si="1"/>
        <v/>
      </c>
    </row>
    <row r="53" spans="1:14" ht="15.75">
      <c r="A53" s="4" t="s">
        <v>55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6" t="str">
        <f t="shared" si="1"/>
        <v/>
      </c>
    </row>
    <row r="54" spans="1:14" ht="15.75">
      <c r="A54" s="4" t="s">
        <v>56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6" t="str">
        <f t="shared" si="1"/>
        <v/>
      </c>
    </row>
    <row r="55" spans="1:14" ht="15.75">
      <c r="A55" s="4" t="s">
        <v>58</v>
      </c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6" t="str">
        <f t="shared" si="1"/>
        <v/>
      </c>
    </row>
    <row r="56" spans="1:14" ht="15.75">
      <c r="A56" s="4" t="s">
        <v>54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6" t="str">
        <f t="shared" si="1"/>
        <v/>
      </c>
    </row>
    <row r="57" spans="1:14" ht="15.75">
      <c r="A57" s="4" t="s">
        <v>53</v>
      </c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6" t="str">
        <f t="shared" si="1"/>
        <v/>
      </c>
    </row>
    <row r="58" spans="1:14" ht="15.75">
      <c r="A58" s="4" t="s">
        <v>1</v>
      </c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6" t="str">
        <f t="shared" si="1"/>
        <v/>
      </c>
    </row>
    <row r="59" spans="1:14" ht="15.75">
      <c r="A59" s="4" t="s">
        <v>52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6" t="str">
        <f t="shared" si="1"/>
        <v/>
      </c>
    </row>
    <row r="60" spans="1:14" ht="15.75">
      <c r="A60" s="4" t="s">
        <v>57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6" t="str">
        <f t="shared" si="1"/>
        <v/>
      </c>
    </row>
    <row r="61" spans="1:14" ht="15.75">
      <c r="A61" s="4" t="s">
        <v>33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6" t="str">
        <f t="shared" si="1"/>
        <v/>
      </c>
    </row>
    <row r="62" spans="1:14" ht="15.75">
      <c r="A62" s="4" t="s">
        <v>39</v>
      </c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6" t="str">
        <f t="shared" si="1"/>
        <v/>
      </c>
    </row>
    <row r="63" spans="1:14" ht="15.75">
      <c r="A63" s="4" t="s">
        <v>218</v>
      </c>
      <c r="B63" s="2"/>
      <c r="C63" s="2"/>
      <c r="D63" s="2"/>
      <c r="E63" s="2"/>
      <c r="F63" s="2"/>
      <c r="G63" s="2"/>
      <c r="H63" s="2">
        <v>1</v>
      </c>
      <c r="I63" s="2"/>
      <c r="J63" s="2"/>
      <c r="K63" s="2"/>
      <c r="L63" s="2"/>
      <c r="M63" s="2"/>
      <c r="N63" s="6">
        <f t="shared" si="1"/>
        <v>1</v>
      </c>
    </row>
    <row r="64" spans="1:14" ht="15.75">
      <c r="A64" s="4" t="s">
        <v>219</v>
      </c>
      <c r="B64" s="2"/>
      <c r="C64" s="2"/>
      <c r="D64" s="2"/>
      <c r="E64" s="2"/>
      <c r="F64" s="2"/>
      <c r="G64" s="2"/>
      <c r="H64" s="2">
        <v>1</v>
      </c>
      <c r="I64" s="2"/>
      <c r="J64" s="2"/>
      <c r="K64" s="2"/>
      <c r="L64" s="2"/>
      <c r="M64" s="2"/>
      <c r="N64" s="6">
        <f t="shared" si="1"/>
        <v>1</v>
      </c>
    </row>
    <row r="65" spans="1:14" ht="15.75">
      <c r="A65" s="4" t="s">
        <v>12</v>
      </c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6" t="str">
        <f t="shared" si="1"/>
        <v/>
      </c>
    </row>
    <row r="66" spans="1:14" ht="15.75">
      <c r="A66" s="4" t="s">
        <v>40</v>
      </c>
      <c r="B66" s="2"/>
      <c r="C66" s="2"/>
      <c r="D66" s="2"/>
      <c r="E66" s="2"/>
      <c r="F66" s="2"/>
      <c r="G66" s="2"/>
      <c r="H66" s="2">
        <v>1</v>
      </c>
      <c r="I66" s="2"/>
      <c r="J66" s="2"/>
      <c r="K66" s="2"/>
      <c r="L66" s="2"/>
      <c r="M66" s="2"/>
      <c r="N66" s="6">
        <f t="shared" si="1"/>
        <v>1</v>
      </c>
    </row>
    <row r="67" spans="1:14" ht="15.75">
      <c r="A67" s="4" t="s">
        <v>144</v>
      </c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6" t="str">
        <f t="shared" si="1"/>
        <v/>
      </c>
    </row>
    <row r="68" spans="1:14" ht="15.75">
      <c r="A68" s="4" t="s">
        <v>25</v>
      </c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6" t="str">
        <f t="shared" si="1"/>
        <v/>
      </c>
    </row>
    <row r="69" spans="1:14" ht="15.75">
      <c r="A69" s="4" t="s">
        <v>0</v>
      </c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6" t="str">
        <f t="shared" si="1"/>
        <v/>
      </c>
    </row>
    <row r="70" spans="1:14" ht="15.75">
      <c r="A70" s="4" t="s">
        <v>18</v>
      </c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6" t="str">
        <f t="shared" si="1"/>
        <v/>
      </c>
    </row>
    <row r="71" spans="1:14" ht="15.75">
      <c r="A71" s="4" t="s">
        <v>9</v>
      </c>
      <c r="B71" s="2"/>
      <c r="C71" s="2"/>
      <c r="D71" s="2"/>
      <c r="E71" s="2"/>
      <c r="F71" s="2"/>
      <c r="G71" s="2">
        <v>10</v>
      </c>
      <c r="H71" s="2"/>
      <c r="I71" s="2"/>
      <c r="J71" s="2"/>
      <c r="K71" s="2"/>
      <c r="L71" s="2"/>
      <c r="M71" s="2"/>
      <c r="N71" s="6">
        <f t="shared" si="1"/>
        <v>10</v>
      </c>
    </row>
    <row r="72" spans="1:14" ht="15.75">
      <c r="A72" s="4" t="s">
        <v>17</v>
      </c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6" t="str">
        <f t="shared" si="1"/>
        <v/>
      </c>
    </row>
    <row r="73" spans="1:14" ht="15.75">
      <c r="A73" s="4" t="s">
        <v>19</v>
      </c>
      <c r="B73" s="2"/>
      <c r="C73" s="2"/>
      <c r="D73" s="2"/>
      <c r="E73" s="2"/>
      <c r="F73" s="2"/>
      <c r="G73" s="2"/>
      <c r="H73" s="2">
        <v>1</v>
      </c>
      <c r="I73" s="2"/>
      <c r="J73" s="2"/>
      <c r="K73" s="2"/>
      <c r="L73" s="2"/>
      <c r="M73" s="2"/>
      <c r="N73" s="6">
        <f t="shared" si="1"/>
        <v>1</v>
      </c>
    </row>
    <row r="74" spans="1:14" ht="15.75">
      <c r="A74" s="4" t="s">
        <v>21</v>
      </c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6" t="str">
        <f t="shared" si="1"/>
        <v/>
      </c>
    </row>
    <row r="75" spans="1:14" ht="15.75">
      <c r="A75" s="4" t="s">
        <v>23</v>
      </c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6" t="str">
        <f t="shared" si="1"/>
        <v/>
      </c>
    </row>
    <row r="76" spans="1:14" ht="15.75">
      <c r="A76" s="4" t="s">
        <v>24</v>
      </c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6" t="str">
        <f t="shared" si="1"/>
        <v/>
      </c>
    </row>
    <row r="77" spans="1:14" ht="15.75">
      <c r="A77" s="4" t="s">
        <v>20</v>
      </c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6" t="str">
        <f t="shared" si="1"/>
        <v/>
      </c>
    </row>
    <row r="78" spans="1:14" ht="15.75">
      <c r="A78" s="4" t="s">
        <v>14</v>
      </c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6" t="str">
        <f t="shared" si="1"/>
        <v/>
      </c>
    </row>
    <row r="79" spans="1:14" ht="15.75">
      <c r="A79" s="4" t="s">
        <v>43</v>
      </c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6" t="str">
        <f t="shared" ref="N79:N101" si="2">IF(SUM(B79:M79)=0,"",SUM(B79:M79))</f>
        <v/>
      </c>
    </row>
    <row r="80" spans="1:14" ht="15.75">
      <c r="A80" s="4" t="s">
        <v>42</v>
      </c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6" t="str">
        <f t="shared" si="2"/>
        <v/>
      </c>
    </row>
    <row r="81" spans="1:14" ht="15.75">
      <c r="A81" s="4" t="s">
        <v>38</v>
      </c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6" t="str">
        <f t="shared" si="2"/>
        <v/>
      </c>
    </row>
    <row r="82" spans="1:14" ht="19.5" customHeight="1"/>
    <row r="83" spans="1:14" ht="15.75" customHeight="1">
      <c r="A83" s="4" t="s">
        <v>63</v>
      </c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6" t="str">
        <f t="shared" si="2"/>
        <v/>
      </c>
    </row>
    <row r="84" spans="1:14" ht="15.75">
      <c r="A84" s="4" t="s">
        <v>61</v>
      </c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6" t="str">
        <f t="shared" si="2"/>
        <v/>
      </c>
    </row>
    <row r="85" spans="1:14" ht="15.75">
      <c r="A85" s="4" t="s">
        <v>79</v>
      </c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6" t="str">
        <f t="shared" si="2"/>
        <v/>
      </c>
    </row>
    <row r="86" spans="1:14" ht="15.75">
      <c r="A86" s="4" t="s">
        <v>68</v>
      </c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6" t="str">
        <f t="shared" si="2"/>
        <v/>
      </c>
    </row>
    <row r="87" spans="1:14" ht="15.75">
      <c r="A87" s="4" t="s">
        <v>66</v>
      </c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6" t="str">
        <f t="shared" si="2"/>
        <v/>
      </c>
    </row>
    <row r="88" spans="1:14" ht="15.75">
      <c r="A88" s="4" t="s">
        <v>65</v>
      </c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6" t="str">
        <f t="shared" si="2"/>
        <v/>
      </c>
    </row>
    <row r="89" spans="1:14" ht="15.75">
      <c r="A89" s="4" t="s">
        <v>67</v>
      </c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6" t="str">
        <f t="shared" si="2"/>
        <v/>
      </c>
    </row>
    <row r="90" spans="1:14" ht="15.75">
      <c r="A90" s="4" t="s">
        <v>74</v>
      </c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6" t="str">
        <f t="shared" si="2"/>
        <v/>
      </c>
    </row>
    <row r="91" spans="1:14" ht="15.75">
      <c r="A91" s="4" t="s">
        <v>75</v>
      </c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6" t="str">
        <f t="shared" si="2"/>
        <v/>
      </c>
    </row>
    <row r="92" spans="1:14" ht="15.75">
      <c r="A92" s="4" t="s">
        <v>71</v>
      </c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6" t="str">
        <f t="shared" si="2"/>
        <v/>
      </c>
    </row>
    <row r="93" spans="1:14" ht="15.75">
      <c r="A93" s="4" t="s">
        <v>64</v>
      </c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6" t="str">
        <f t="shared" si="2"/>
        <v/>
      </c>
    </row>
    <row r="94" spans="1:14" ht="15.75">
      <c r="A94" s="4" t="s">
        <v>69</v>
      </c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6" t="str">
        <f t="shared" si="2"/>
        <v/>
      </c>
    </row>
    <row r="95" spans="1:14" ht="15.75">
      <c r="A95" s="4" t="s">
        <v>70</v>
      </c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6" t="str">
        <f t="shared" si="2"/>
        <v/>
      </c>
    </row>
    <row r="96" spans="1:14" ht="15.75">
      <c r="A96" s="4" t="s">
        <v>62</v>
      </c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6" t="str">
        <f t="shared" si="2"/>
        <v/>
      </c>
    </row>
    <row r="97" spans="1:14" ht="15.75">
      <c r="A97" s="4" t="s">
        <v>73</v>
      </c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6" t="str">
        <f t="shared" si="2"/>
        <v/>
      </c>
    </row>
    <row r="98" spans="1:14" ht="15.75">
      <c r="A98" s="4" t="s">
        <v>72</v>
      </c>
      <c r="B98" s="2"/>
      <c r="C98" s="2"/>
      <c r="D98" s="2"/>
      <c r="E98" s="2"/>
      <c r="F98" s="2"/>
      <c r="G98" s="2"/>
      <c r="H98" s="2">
        <v>2</v>
      </c>
      <c r="I98" s="2"/>
      <c r="J98" s="2"/>
      <c r="K98" s="2"/>
      <c r="L98" s="2"/>
      <c r="M98" s="2"/>
      <c r="N98" s="6">
        <f t="shared" si="2"/>
        <v>2</v>
      </c>
    </row>
    <row r="99" spans="1:14" ht="15.75">
      <c r="A99" s="4" t="s">
        <v>76</v>
      </c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6" t="str">
        <f t="shared" si="2"/>
        <v/>
      </c>
    </row>
    <row r="100" spans="1:14" ht="15.75">
      <c r="A100" s="4" t="s">
        <v>59</v>
      </c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6" t="str">
        <f t="shared" si="2"/>
        <v/>
      </c>
    </row>
    <row r="101" spans="1:14" ht="15.75">
      <c r="A101" s="4" t="s">
        <v>60</v>
      </c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6" t="str">
        <f t="shared" si="2"/>
        <v/>
      </c>
    </row>
  </sheetData>
  <sortState ref="A78:A96">
    <sortCondition ref="A78"/>
  </sortState>
  <mergeCells count="1">
    <mergeCell ref="A2:N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FF00"/>
  </sheetPr>
  <dimension ref="A1:N101"/>
  <sheetViews>
    <sheetView workbookViewId="0">
      <pane ySplit="5" topLeftCell="A6" activePane="bottomLeft" state="frozen"/>
      <selection activeCell="N65" sqref="N65"/>
      <selection pane="bottomLeft" activeCell="H55" sqref="H55"/>
    </sheetView>
  </sheetViews>
  <sheetFormatPr baseColWidth="10" defaultRowHeight="12.75"/>
  <cols>
    <col min="1" max="1" width="38.7109375" style="1" bestFit="1" customWidth="1"/>
    <col min="2" max="9" width="11.42578125" style="1"/>
    <col min="10" max="10" width="12.5703125" style="1" bestFit="1" customWidth="1"/>
    <col min="11" max="16384" width="11.42578125" style="1"/>
  </cols>
  <sheetData>
    <row r="1" spans="1:14" ht="8.25" customHeight="1"/>
    <row r="2" spans="1:14">
      <c r="A2" s="120" t="s">
        <v>81</v>
      </c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</row>
    <row r="3" spans="1:14" ht="26.25" customHeight="1">
      <c r="A3" s="120"/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</row>
    <row r="4" spans="1:14" ht="7.5" customHeight="1"/>
    <row r="5" spans="1:14" ht="27" customHeight="1">
      <c r="A5" s="5" t="s">
        <v>80</v>
      </c>
      <c r="B5" s="5" t="s">
        <v>82</v>
      </c>
      <c r="C5" s="5" t="s">
        <v>83</v>
      </c>
      <c r="D5" s="5" t="s">
        <v>84</v>
      </c>
      <c r="E5" s="5" t="s">
        <v>85</v>
      </c>
      <c r="F5" s="5" t="s">
        <v>86</v>
      </c>
      <c r="G5" s="5" t="s">
        <v>87</v>
      </c>
      <c r="H5" s="5" t="s">
        <v>88</v>
      </c>
      <c r="I5" s="5" t="s">
        <v>89</v>
      </c>
      <c r="J5" s="5" t="s">
        <v>90</v>
      </c>
      <c r="K5" s="5" t="s">
        <v>91</v>
      </c>
      <c r="L5" s="5" t="s">
        <v>92</v>
      </c>
      <c r="M5" s="5" t="s">
        <v>93</v>
      </c>
      <c r="N5" s="3" t="s">
        <v>94</v>
      </c>
    </row>
    <row r="6" spans="1:14" ht="15.75" customHeight="1">
      <c r="A6" s="22" t="s">
        <v>113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6" t="str">
        <f>IF(SUM(B6:M6)=0,"",SUM(B6:M6))</f>
        <v/>
      </c>
    </row>
    <row r="7" spans="1:14" ht="15.75" customHeight="1">
      <c r="A7" s="22" t="s">
        <v>114</v>
      </c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6" t="str">
        <f t="shared" ref="N7:N14" si="0">IF(SUM(B7:M7)=0,"",SUM(B7:M7))</f>
        <v/>
      </c>
    </row>
    <row r="8" spans="1:14" ht="15.75" customHeight="1">
      <c r="A8" s="22" t="s">
        <v>115</v>
      </c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6" t="str">
        <f t="shared" si="0"/>
        <v/>
      </c>
    </row>
    <row r="9" spans="1:14" ht="15.75" customHeight="1">
      <c r="A9" s="22" t="s">
        <v>116</v>
      </c>
      <c r="B9" s="24"/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6" t="str">
        <f t="shared" si="0"/>
        <v/>
      </c>
    </row>
    <row r="10" spans="1:14" ht="15.75" customHeight="1">
      <c r="A10" s="22" t="s">
        <v>117</v>
      </c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6" t="str">
        <f t="shared" si="0"/>
        <v/>
      </c>
    </row>
    <row r="11" spans="1:14" ht="15.75" customHeight="1">
      <c r="A11" s="22" t="s">
        <v>118</v>
      </c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6" t="str">
        <f t="shared" si="0"/>
        <v/>
      </c>
    </row>
    <row r="12" spans="1:14" ht="15.75" customHeight="1">
      <c r="A12" s="23" t="s">
        <v>119</v>
      </c>
      <c r="B12" s="40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6" t="str">
        <f t="shared" si="0"/>
        <v/>
      </c>
    </row>
    <row r="13" spans="1:14" ht="15.75" customHeight="1">
      <c r="A13" s="22" t="s">
        <v>120</v>
      </c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6" t="str">
        <f t="shared" si="0"/>
        <v/>
      </c>
    </row>
    <row r="14" spans="1:14" s="18" customFormat="1" ht="15.75" customHeight="1">
      <c r="A14" s="22" t="s">
        <v>121</v>
      </c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6" t="str">
        <f t="shared" si="0"/>
        <v/>
      </c>
    </row>
    <row r="15" spans="1:14" s="18" customFormat="1" ht="11.25" customHeight="1">
      <c r="A15" s="21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7"/>
    </row>
    <row r="16" spans="1:14" ht="15.75">
      <c r="A16" s="4" t="s">
        <v>34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6" t="str">
        <f>IF(SUM(B16:M16)=0,"",SUM(B16:M16))</f>
        <v/>
      </c>
    </row>
    <row r="17" spans="1:14" ht="15.75">
      <c r="A17" s="12" t="s">
        <v>7</v>
      </c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20" t="str">
        <f t="shared" ref="N17:N78" si="1">IF(SUM(B17:M17)=0,"",SUM(B17:M17))</f>
        <v/>
      </c>
    </row>
    <row r="18" spans="1:14" ht="15.75">
      <c r="A18" s="4" t="s">
        <v>22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6" t="str">
        <f t="shared" si="1"/>
        <v/>
      </c>
    </row>
    <row r="19" spans="1:14" ht="15.75">
      <c r="A19" s="4" t="s">
        <v>50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6" t="str">
        <f t="shared" si="1"/>
        <v/>
      </c>
    </row>
    <row r="20" spans="1:14" ht="15.75">
      <c r="A20" s="4" t="s">
        <v>5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6" t="str">
        <f t="shared" si="1"/>
        <v/>
      </c>
    </row>
    <row r="21" spans="1:14" ht="15.75">
      <c r="A21" s="4" t="s">
        <v>6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6" t="str">
        <f t="shared" si="1"/>
        <v/>
      </c>
    </row>
    <row r="22" spans="1:14" ht="15.75">
      <c r="A22" s="4" t="s">
        <v>35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6" t="str">
        <f t="shared" si="1"/>
        <v/>
      </c>
    </row>
    <row r="23" spans="1:14" ht="15.75">
      <c r="A23" s="4" t="s">
        <v>3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6" t="str">
        <f t="shared" si="1"/>
        <v/>
      </c>
    </row>
    <row r="24" spans="1:14" ht="15.75">
      <c r="A24" s="4" t="s">
        <v>41</v>
      </c>
      <c r="B24" s="2"/>
      <c r="C24" s="2"/>
      <c r="D24" s="2"/>
      <c r="E24" s="2"/>
      <c r="F24" s="2"/>
      <c r="G24" s="2"/>
      <c r="H24" s="2">
        <v>1</v>
      </c>
      <c r="I24" s="2"/>
      <c r="J24" s="2"/>
      <c r="K24" s="2"/>
      <c r="L24" s="2"/>
      <c r="M24" s="2"/>
      <c r="N24" s="6">
        <f t="shared" si="1"/>
        <v>1</v>
      </c>
    </row>
    <row r="25" spans="1:14" ht="15.75">
      <c r="A25" s="4" t="s">
        <v>2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6" t="str">
        <f t="shared" si="1"/>
        <v/>
      </c>
    </row>
    <row r="26" spans="1:14" ht="15.75">
      <c r="A26" s="4" t="s">
        <v>8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6" t="str">
        <f t="shared" si="1"/>
        <v/>
      </c>
    </row>
    <row r="27" spans="1:14" ht="15.75">
      <c r="A27" s="4" t="s">
        <v>10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6" t="str">
        <f t="shared" si="1"/>
        <v/>
      </c>
    </row>
    <row r="28" spans="1:14" ht="15.75">
      <c r="A28" s="4" t="s">
        <v>51</v>
      </c>
      <c r="B28" s="2"/>
      <c r="C28" s="2"/>
      <c r="D28" s="2"/>
      <c r="E28" s="2"/>
      <c r="F28" s="2"/>
      <c r="G28" s="2"/>
      <c r="H28" s="2">
        <v>2</v>
      </c>
      <c r="I28" s="2"/>
      <c r="J28" s="2"/>
      <c r="K28" s="2"/>
      <c r="L28" s="2"/>
      <c r="M28" s="2"/>
      <c r="N28" s="6">
        <f t="shared" si="1"/>
        <v>2</v>
      </c>
    </row>
    <row r="29" spans="1:14" ht="15.75">
      <c r="A29" s="4" t="s">
        <v>15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6" t="str">
        <f t="shared" si="1"/>
        <v/>
      </c>
    </row>
    <row r="30" spans="1:14" ht="15.75">
      <c r="A30" s="4" t="s">
        <v>77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6" t="str">
        <f t="shared" si="1"/>
        <v/>
      </c>
    </row>
    <row r="31" spans="1:14" ht="15.75">
      <c r="A31" s="4" t="s">
        <v>26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6" t="str">
        <f t="shared" si="1"/>
        <v/>
      </c>
    </row>
    <row r="32" spans="1:14" ht="15.75">
      <c r="A32" s="4" t="s">
        <v>31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6" t="str">
        <f t="shared" si="1"/>
        <v/>
      </c>
    </row>
    <row r="33" spans="1:14" ht="15.75">
      <c r="A33" s="4" t="s">
        <v>29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6" t="str">
        <f t="shared" si="1"/>
        <v/>
      </c>
    </row>
    <row r="34" spans="1:14" ht="15.75">
      <c r="A34" s="4" t="s">
        <v>30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6" t="str">
        <f t="shared" si="1"/>
        <v/>
      </c>
    </row>
    <row r="35" spans="1:14" ht="15.75">
      <c r="A35" s="4" t="s">
        <v>32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6" t="str">
        <f t="shared" si="1"/>
        <v/>
      </c>
    </row>
    <row r="36" spans="1:14" ht="15.75">
      <c r="A36" s="4" t="s">
        <v>27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6" t="str">
        <f t="shared" si="1"/>
        <v/>
      </c>
    </row>
    <row r="37" spans="1:14" ht="15.75">
      <c r="A37" s="4" t="s">
        <v>28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6" t="str">
        <f t="shared" si="1"/>
        <v/>
      </c>
    </row>
    <row r="38" spans="1:14" ht="15.75">
      <c r="A38" s="4" t="s">
        <v>37</v>
      </c>
      <c r="B38" s="2"/>
      <c r="C38" s="2"/>
      <c r="D38" s="2"/>
      <c r="E38" s="2"/>
      <c r="F38" s="2"/>
      <c r="G38" s="2">
        <v>2</v>
      </c>
      <c r="H38" s="2"/>
      <c r="I38" s="2"/>
      <c r="J38" s="2"/>
      <c r="K38" s="2"/>
      <c r="L38" s="2"/>
      <c r="M38" s="2"/>
      <c r="N38" s="6">
        <f t="shared" si="1"/>
        <v>2</v>
      </c>
    </row>
    <row r="39" spans="1:14" ht="15.75">
      <c r="A39" s="4" t="s">
        <v>13</v>
      </c>
      <c r="B39" s="2"/>
      <c r="C39" s="2"/>
      <c r="D39" s="2"/>
      <c r="E39" s="2"/>
      <c r="F39" s="2"/>
      <c r="G39" s="2"/>
      <c r="H39" s="2">
        <v>4</v>
      </c>
      <c r="I39" s="2"/>
      <c r="J39" s="2"/>
      <c r="K39" s="2"/>
      <c r="L39" s="2"/>
      <c r="M39" s="2"/>
      <c r="N39" s="6">
        <f t="shared" si="1"/>
        <v>4</v>
      </c>
    </row>
    <row r="40" spans="1:14" ht="15.75">
      <c r="A40" s="4" t="s">
        <v>36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6" t="str">
        <f t="shared" si="1"/>
        <v/>
      </c>
    </row>
    <row r="41" spans="1:14" ht="15.75">
      <c r="A41" s="4" t="s">
        <v>16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6" t="str">
        <f t="shared" si="1"/>
        <v/>
      </c>
    </row>
    <row r="42" spans="1:14" ht="15.75">
      <c r="A42" s="4" t="s">
        <v>4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6" t="str">
        <f t="shared" si="1"/>
        <v/>
      </c>
    </row>
    <row r="43" spans="1:14" ht="15.75">
      <c r="A43" s="4" t="s">
        <v>96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6" t="str">
        <f t="shared" si="1"/>
        <v/>
      </c>
    </row>
    <row r="44" spans="1:14" ht="15.75">
      <c r="A44" s="4" t="s">
        <v>97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6" t="str">
        <f t="shared" si="1"/>
        <v/>
      </c>
    </row>
    <row r="45" spans="1:14" ht="15.75">
      <c r="A45" s="4" t="s">
        <v>44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6" t="str">
        <f t="shared" si="1"/>
        <v/>
      </c>
    </row>
    <row r="46" spans="1:14" ht="15.75">
      <c r="A46" s="4" t="s">
        <v>45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6" t="str">
        <f t="shared" si="1"/>
        <v/>
      </c>
    </row>
    <row r="47" spans="1:14" ht="15.75">
      <c r="A47" s="4" t="s">
        <v>46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6" t="str">
        <f t="shared" si="1"/>
        <v/>
      </c>
    </row>
    <row r="48" spans="1:14" ht="15.75">
      <c r="A48" s="4" t="s">
        <v>47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6" t="str">
        <f t="shared" si="1"/>
        <v/>
      </c>
    </row>
    <row r="49" spans="1:14" ht="15.75">
      <c r="A49" s="4" t="s">
        <v>141</v>
      </c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6" t="str">
        <f t="shared" si="1"/>
        <v/>
      </c>
    </row>
    <row r="50" spans="1:14" ht="15.75">
      <c r="A50" s="4" t="s">
        <v>78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6" t="str">
        <f t="shared" si="1"/>
        <v/>
      </c>
    </row>
    <row r="51" spans="1:14" ht="15.75">
      <c r="A51" s="4" t="s">
        <v>49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6" t="str">
        <f t="shared" si="1"/>
        <v/>
      </c>
    </row>
    <row r="52" spans="1:14" ht="15.75">
      <c r="A52" s="4" t="s">
        <v>48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6" t="str">
        <f t="shared" si="1"/>
        <v/>
      </c>
    </row>
    <row r="53" spans="1:14" ht="15.75">
      <c r="A53" s="4" t="s">
        <v>55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6" t="str">
        <f t="shared" si="1"/>
        <v/>
      </c>
    </row>
    <row r="54" spans="1:14" ht="15.75">
      <c r="A54" s="4" t="s">
        <v>56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6" t="str">
        <f t="shared" si="1"/>
        <v/>
      </c>
    </row>
    <row r="55" spans="1:14" ht="15.75">
      <c r="A55" s="4" t="s">
        <v>58</v>
      </c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6" t="str">
        <f t="shared" si="1"/>
        <v/>
      </c>
    </row>
    <row r="56" spans="1:14" ht="15.75">
      <c r="A56" s="4" t="s">
        <v>54</v>
      </c>
      <c r="B56" s="2"/>
      <c r="C56" s="2"/>
      <c r="D56" s="2"/>
      <c r="E56" s="2"/>
      <c r="F56" s="2"/>
      <c r="G56" s="2"/>
      <c r="H56" s="2">
        <v>2</v>
      </c>
      <c r="I56" s="2"/>
      <c r="J56" s="2"/>
      <c r="K56" s="2"/>
      <c r="L56" s="2"/>
      <c r="M56" s="2"/>
      <c r="N56" s="6">
        <f t="shared" si="1"/>
        <v>2</v>
      </c>
    </row>
    <row r="57" spans="1:14" ht="15.75">
      <c r="A57" s="4" t="s">
        <v>53</v>
      </c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6" t="str">
        <f t="shared" si="1"/>
        <v/>
      </c>
    </row>
    <row r="58" spans="1:14" ht="15.75">
      <c r="A58" s="4" t="s">
        <v>1</v>
      </c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6" t="str">
        <f t="shared" si="1"/>
        <v/>
      </c>
    </row>
    <row r="59" spans="1:14" ht="15.75">
      <c r="A59" s="4" t="s">
        <v>52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6" t="str">
        <f t="shared" si="1"/>
        <v/>
      </c>
    </row>
    <row r="60" spans="1:14" ht="15.75">
      <c r="A60" s="4" t="s">
        <v>57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6" t="str">
        <f t="shared" si="1"/>
        <v/>
      </c>
    </row>
    <row r="61" spans="1:14" ht="15.75">
      <c r="A61" s="4" t="s">
        <v>33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6" t="str">
        <f t="shared" si="1"/>
        <v/>
      </c>
    </row>
    <row r="62" spans="1:14" ht="15.75">
      <c r="A62" s="4" t="s">
        <v>39</v>
      </c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6" t="str">
        <f t="shared" si="1"/>
        <v/>
      </c>
    </row>
    <row r="63" spans="1:14" ht="15.75">
      <c r="A63" s="4" t="s">
        <v>218</v>
      </c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6" t="str">
        <f t="shared" si="1"/>
        <v/>
      </c>
    </row>
    <row r="64" spans="1:14" ht="15.75">
      <c r="A64" s="4" t="s">
        <v>219</v>
      </c>
      <c r="B64" s="2"/>
      <c r="C64" s="2"/>
      <c r="D64" s="2"/>
      <c r="E64" s="2"/>
      <c r="F64" s="2"/>
      <c r="G64" s="2"/>
      <c r="H64" s="2">
        <v>1</v>
      </c>
      <c r="I64" s="2"/>
      <c r="J64" s="2"/>
      <c r="K64" s="2"/>
      <c r="L64" s="2"/>
      <c r="M64" s="2"/>
      <c r="N64" s="6">
        <f t="shared" si="1"/>
        <v>1</v>
      </c>
    </row>
    <row r="65" spans="1:14" ht="15.75">
      <c r="A65" s="4" t="s">
        <v>12</v>
      </c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6" t="str">
        <f t="shared" si="1"/>
        <v/>
      </c>
    </row>
    <row r="66" spans="1:14" ht="15.75">
      <c r="A66" s="4" t="s">
        <v>40</v>
      </c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6" t="str">
        <f t="shared" si="1"/>
        <v/>
      </c>
    </row>
    <row r="67" spans="1:14" ht="15.75">
      <c r="A67" s="4" t="s">
        <v>144</v>
      </c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6" t="str">
        <f t="shared" si="1"/>
        <v/>
      </c>
    </row>
    <row r="68" spans="1:14" ht="15.75">
      <c r="A68" s="4" t="s">
        <v>25</v>
      </c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6" t="str">
        <f t="shared" si="1"/>
        <v/>
      </c>
    </row>
    <row r="69" spans="1:14" ht="15.75">
      <c r="A69" s="4" t="s">
        <v>0</v>
      </c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6" t="str">
        <f t="shared" si="1"/>
        <v/>
      </c>
    </row>
    <row r="70" spans="1:14" ht="15.75">
      <c r="A70" s="4" t="s">
        <v>18</v>
      </c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6" t="str">
        <f t="shared" si="1"/>
        <v/>
      </c>
    </row>
    <row r="71" spans="1:14" ht="15.75">
      <c r="A71" s="4" t="s">
        <v>9</v>
      </c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6" t="str">
        <f t="shared" si="1"/>
        <v/>
      </c>
    </row>
    <row r="72" spans="1:14" ht="15.75">
      <c r="A72" s="4" t="s">
        <v>17</v>
      </c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6" t="str">
        <f t="shared" si="1"/>
        <v/>
      </c>
    </row>
    <row r="73" spans="1:14" ht="15.75">
      <c r="A73" s="4" t="s">
        <v>19</v>
      </c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6" t="str">
        <f t="shared" si="1"/>
        <v/>
      </c>
    </row>
    <row r="74" spans="1:14" ht="15.75">
      <c r="A74" s="4" t="s">
        <v>21</v>
      </c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6" t="str">
        <f t="shared" si="1"/>
        <v/>
      </c>
    </row>
    <row r="75" spans="1:14" ht="15.75">
      <c r="A75" s="4" t="s">
        <v>23</v>
      </c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6" t="str">
        <f t="shared" si="1"/>
        <v/>
      </c>
    </row>
    <row r="76" spans="1:14" ht="15.75">
      <c r="A76" s="4" t="s">
        <v>24</v>
      </c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6" t="str">
        <f t="shared" si="1"/>
        <v/>
      </c>
    </row>
    <row r="77" spans="1:14" ht="15.75">
      <c r="A77" s="4" t="s">
        <v>20</v>
      </c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6" t="str">
        <f t="shared" si="1"/>
        <v/>
      </c>
    </row>
    <row r="78" spans="1:14" ht="15.75">
      <c r="A78" s="4" t="s">
        <v>14</v>
      </c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6" t="str">
        <f t="shared" si="1"/>
        <v/>
      </c>
    </row>
    <row r="79" spans="1:14" ht="15.75">
      <c r="A79" s="4" t="s">
        <v>43</v>
      </c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6" t="str">
        <f t="shared" ref="N79:N101" si="2">IF(SUM(B79:M79)=0,"",SUM(B79:M79))</f>
        <v/>
      </c>
    </row>
    <row r="80" spans="1:14" ht="15.75">
      <c r="A80" s="4" t="s">
        <v>42</v>
      </c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6" t="str">
        <f t="shared" si="2"/>
        <v/>
      </c>
    </row>
    <row r="81" spans="1:14" ht="15.75">
      <c r="A81" s="4" t="s">
        <v>38</v>
      </c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6" t="str">
        <f t="shared" si="2"/>
        <v/>
      </c>
    </row>
    <row r="82" spans="1:14" ht="19.5" customHeight="1"/>
    <row r="83" spans="1:14" ht="18" customHeight="1">
      <c r="A83" s="4" t="s">
        <v>63</v>
      </c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6" t="str">
        <f t="shared" si="2"/>
        <v/>
      </c>
    </row>
    <row r="84" spans="1:14" ht="15.75">
      <c r="A84" s="4" t="s">
        <v>61</v>
      </c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6" t="str">
        <f t="shared" si="2"/>
        <v/>
      </c>
    </row>
    <row r="85" spans="1:14" ht="15.75">
      <c r="A85" s="4" t="s">
        <v>79</v>
      </c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6" t="str">
        <f t="shared" si="2"/>
        <v/>
      </c>
    </row>
    <row r="86" spans="1:14" ht="15.75">
      <c r="A86" s="4" t="s">
        <v>68</v>
      </c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6" t="str">
        <f t="shared" si="2"/>
        <v/>
      </c>
    </row>
    <row r="87" spans="1:14" ht="15.75">
      <c r="A87" s="4" t="s">
        <v>66</v>
      </c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6" t="str">
        <f t="shared" si="2"/>
        <v/>
      </c>
    </row>
    <row r="88" spans="1:14" ht="15.75">
      <c r="A88" s="4" t="s">
        <v>65</v>
      </c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6" t="str">
        <f t="shared" si="2"/>
        <v/>
      </c>
    </row>
    <row r="89" spans="1:14" ht="15.75">
      <c r="A89" s="4" t="s">
        <v>67</v>
      </c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6" t="str">
        <f t="shared" si="2"/>
        <v/>
      </c>
    </row>
    <row r="90" spans="1:14" ht="15.75">
      <c r="A90" s="4" t="s">
        <v>74</v>
      </c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6" t="str">
        <f t="shared" si="2"/>
        <v/>
      </c>
    </row>
    <row r="91" spans="1:14" ht="15.75">
      <c r="A91" s="4" t="s">
        <v>75</v>
      </c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6" t="str">
        <f t="shared" si="2"/>
        <v/>
      </c>
    </row>
    <row r="92" spans="1:14" ht="15.75">
      <c r="A92" s="4" t="s">
        <v>71</v>
      </c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6" t="str">
        <f t="shared" si="2"/>
        <v/>
      </c>
    </row>
    <row r="93" spans="1:14" ht="15.75">
      <c r="A93" s="4" t="s">
        <v>64</v>
      </c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6" t="str">
        <f t="shared" si="2"/>
        <v/>
      </c>
    </row>
    <row r="94" spans="1:14" ht="15.75">
      <c r="A94" s="4" t="s">
        <v>69</v>
      </c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6" t="str">
        <f t="shared" si="2"/>
        <v/>
      </c>
    </row>
    <row r="95" spans="1:14" ht="15.75">
      <c r="A95" s="4" t="s">
        <v>70</v>
      </c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6" t="str">
        <f t="shared" si="2"/>
        <v/>
      </c>
    </row>
    <row r="96" spans="1:14" ht="15.75">
      <c r="A96" s="4" t="s">
        <v>62</v>
      </c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6" t="str">
        <f t="shared" si="2"/>
        <v/>
      </c>
    </row>
    <row r="97" spans="1:14" ht="15.75">
      <c r="A97" s="4" t="s">
        <v>73</v>
      </c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6" t="str">
        <f t="shared" si="2"/>
        <v/>
      </c>
    </row>
    <row r="98" spans="1:14" ht="15.75">
      <c r="A98" s="4" t="s">
        <v>72</v>
      </c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6" t="str">
        <f t="shared" si="2"/>
        <v/>
      </c>
    </row>
    <row r="99" spans="1:14" ht="15.75">
      <c r="A99" s="4" t="s">
        <v>76</v>
      </c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6" t="str">
        <f t="shared" si="2"/>
        <v/>
      </c>
    </row>
    <row r="100" spans="1:14" ht="15.75">
      <c r="A100" s="4" t="s">
        <v>59</v>
      </c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6" t="str">
        <f t="shared" si="2"/>
        <v/>
      </c>
    </row>
    <row r="101" spans="1:14" ht="15.75">
      <c r="A101" s="4" t="s">
        <v>60</v>
      </c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6" t="str">
        <f t="shared" si="2"/>
        <v/>
      </c>
    </row>
  </sheetData>
  <mergeCells count="1">
    <mergeCell ref="A2:N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1"/>
  </sheetPr>
  <dimension ref="A1:N101"/>
  <sheetViews>
    <sheetView workbookViewId="0">
      <pane ySplit="5" topLeftCell="A6" activePane="bottomLeft" state="frozen"/>
      <selection activeCell="N65" sqref="N65"/>
      <selection pane="bottomLeft" activeCell="I21" sqref="I21"/>
    </sheetView>
  </sheetViews>
  <sheetFormatPr baseColWidth="10" defaultRowHeight="12.75"/>
  <cols>
    <col min="1" max="1" width="38.7109375" style="1" bestFit="1" customWidth="1"/>
    <col min="2" max="9" width="11.42578125" style="1"/>
    <col min="10" max="10" width="12.5703125" style="1" bestFit="1" customWidth="1"/>
    <col min="11" max="16384" width="11.42578125" style="1"/>
  </cols>
  <sheetData>
    <row r="1" spans="1:14" ht="8.25" customHeight="1"/>
    <row r="2" spans="1:14">
      <c r="A2" s="120" t="s">
        <v>81</v>
      </c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</row>
    <row r="3" spans="1:14" ht="26.25" customHeight="1">
      <c r="A3" s="120"/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</row>
    <row r="4" spans="1:14" ht="7.5" customHeight="1"/>
    <row r="5" spans="1:14" ht="27" customHeight="1">
      <c r="A5" s="5" t="s">
        <v>80</v>
      </c>
      <c r="B5" s="5" t="s">
        <v>82</v>
      </c>
      <c r="C5" s="5" t="s">
        <v>83</v>
      </c>
      <c r="D5" s="5" t="s">
        <v>84</v>
      </c>
      <c r="E5" s="5" t="s">
        <v>85</v>
      </c>
      <c r="F5" s="5" t="s">
        <v>86</v>
      </c>
      <c r="G5" s="5" t="s">
        <v>87</v>
      </c>
      <c r="H5" s="5" t="s">
        <v>88</v>
      </c>
      <c r="I5" s="5" t="s">
        <v>89</v>
      </c>
      <c r="J5" s="5" t="s">
        <v>90</v>
      </c>
      <c r="K5" s="5" t="s">
        <v>91</v>
      </c>
      <c r="L5" s="5" t="s">
        <v>92</v>
      </c>
      <c r="M5" s="5" t="s">
        <v>93</v>
      </c>
      <c r="N5" s="3" t="s">
        <v>94</v>
      </c>
    </row>
    <row r="6" spans="1:14" ht="15.75" customHeight="1">
      <c r="A6" s="22" t="s">
        <v>113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6" t="str">
        <f>IF(SUM(B6:M6)=0,"",SUM(B6:M6))</f>
        <v/>
      </c>
    </row>
    <row r="7" spans="1:14" ht="15.75" customHeight="1">
      <c r="A7" s="22" t="s">
        <v>114</v>
      </c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6" t="str">
        <f t="shared" ref="N7:N14" si="0">IF(SUM(B7:M7)=0,"",SUM(B7:M7))</f>
        <v/>
      </c>
    </row>
    <row r="8" spans="1:14" ht="15.75" customHeight="1">
      <c r="A8" s="22" t="s">
        <v>115</v>
      </c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6" t="str">
        <f t="shared" si="0"/>
        <v/>
      </c>
    </row>
    <row r="9" spans="1:14" ht="15.75" customHeight="1">
      <c r="A9" s="22" t="s">
        <v>116</v>
      </c>
      <c r="B9" s="24"/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6" t="str">
        <f t="shared" si="0"/>
        <v/>
      </c>
    </row>
    <row r="10" spans="1:14" ht="15.75" customHeight="1">
      <c r="A10" s="22" t="s">
        <v>117</v>
      </c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6" t="str">
        <f t="shared" si="0"/>
        <v/>
      </c>
    </row>
    <row r="11" spans="1:14" ht="15.75" customHeight="1">
      <c r="A11" s="22" t="s">
        <v>118</v>
      </c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6" t="str">
        <f t="shared" si="0"/>
        <v/>
      </c>
    </row>
    <row r="12" spans="1:14" ht="15.75" customHeight="1">
      <c r="A12" s="23" t="s">
        <v>119</v>
      </c>
      <c r="B12" s="40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6" t="str">
        <f t="shared" si="0"/>
        <v/>
      </c>
    </row>
    <row r="13" spans="1:14" ht="15.75" customHeight="1">
      <c r="A13" s="22" t="s">
        <v>120</v>
      </c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6" t="str">
        <f t="shared" si="0"/>
        <v/>
      </c>
    </row>
    <row r="14" spans="1:14" s="18" customFormat="1" ht="15.75" customHeight="1">
      <c r="A14" s="22" t="s">
        <v>121</v>
      </c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6" t="str">
        <f t="shared" si="0"/>
        <v/>
      </c>
    </row>
    <row r="15" spans="1:14" s="18" customFormat="1" ht="11.25" customHeight="1">
      <c r="A15" s="21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7"/>
    </row>
    <row r="16" spans="1:14" ht="15.75">
      <c r="A16" s="4" t="s">
        <v>34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6" t="str">
        <f>IF(SUM(B16:M16)=0,"",SUM(B16:M16))</f>
        <v/>
      </c>
    </row>
    <row r="17" spans="1:14" ht="15.75">
      <c r="A17" s="12" t="s">
        <v>7</v>
      </c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20" t="str">
        <f t="shared" ref="N17:N78" si="1">IF(SUM(B17:M17)=0,"",SUM(B17:M17))</f>
        <v/>
      </c>
    </row>
    <row r="18" spans="1:14" ht="15.75">
      <c r="A18" s="4" t="s">
        <v>22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6" t="str">
        <f t="shared" si="1"/>
        <v/>
      </c>
    </row>
    <row r="19" spans="1:14" ht="15.75">
      <c r="A19" s="4" t="s">
        <v>50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6" t="str">
        <f t="shared" si="1"/>
        <v/>
      </c>
    </row>
    <row r="20" spans="1:14" ht="15.75">
      <c r="A20" s="4" t="s">
        <v>5</v>
      </c>
      <c r="B20" s="2"/>
      <c r="C20" s="2"/>
      <c r="D20" s="2"/>
      <c r="E20" s="2"/>
      <c r="F20" s="2"/>
      <c r="G20" s="2">
        <v>20</v>
      </c>
      <c r="H20" s="2"/>
      <c r="I20" s="2">
        <v>3</v>
      </c>
      <c r="J20" s="2"/>
      <c r="K20" s="2"/>
      <c r="L20" s="2"/>
      <c r="M20" s="2"/>
      <c r="N20" s="6">
        <f t="shared" si="1"/>
        <v>23</v>
      </c>
    </row>
    <row r="21" spans="1:14" ht="15.75">
      <c r="A21" s="4" t="s">
        <v>6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6" t="str">
        <f t="shared" si="1"/>
        <v/>
      </c>
    </row>
    <row r="22" spans="1:14" ht="15.75">
      <c r="A22" s="4" t="s">
        <v>35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6" t="str">
        <f t="shared" si="1"/>
        <v/>
      </c>
    </row>
    <row r="23" spans="1:14" ht="15.75">
      <c r="A23" s="4" t="s">
        <v>3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6" t="str">
        <f t="shared" si="1"/>
        <v/>
      </c>
    </row>
    <row r="24" spans="1:14" ht="15.75">
      <c r="A24" s="4" t="s">
        <v>41</v>
      </c>
      <c r="B24" s="2"/>
      <c r="C24" s="2"/>
      <c r="D24" s="2"/>
      <c r="E24" s="2"/>
      <c r="F24" s="2"/>
      <c r="G24" s="2"/>
      <c r="H24" s="2">
        <f>2+3</f>
        <v>5</v>
      </c>
      <c r="I24" s="2"/>
      <c r="J24" s="2"/>
      <c r="K24" s="2"/>
      <c r="L24" s="2"/>
      <c r="M24" s="2"/>
      <c r="N24" s="6">
        <f t="shared" si="1"/>
        <v>5</v>
      </c>
    </row>
    <row r="25" spans="1:14" ht="15.75">
      <c r="A25" s="4" t="s">
        <v>2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6" t="str">
        <f t="shared" si="1"/>
        <v/>
      </c>
    </row>
    <row r="26" spans="1:14" ht="15.75">
      <c r="A26" s="4" t="s">
        <v>8</v>
      </c>
      <c r="B26" s="2"/>
      <c r="C26" s="2"/>
      <c r="D26" s="2"/>
      <c r="E26" s="2"/>
      <c r="F26" s="2"/>
      <c r="G26" s="2">
        <v>3</v>
      </c>
      <c r="H26" s="2"/>
      <c r="I26" s="2"/>
      <c r="J26" s="2"/>
      <c r="K26" s="2"/>
      <c r="L26" s="2"/>
      <c r="M26" s="2"/>
      <c r="N26" s="6">
        <f t="shared" si="1"/>
        <v>3</v>
      </c>
    </row>
    <row r="27" spans="1:14" ht="15.75">
      <c r="A27" s="4" t="s">
        <v>10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6" t="str">
        <f t="shared" si="1"/>
        <v/>
      </c>
    </row>
    <row r="28" spans="1:14" ht="15.75">
      <c r="A28" s="4" t="s">
        <v>51</v>
      </c>
      <c r="B28" s="2"/>
      <c r="C28" s="2"/>
      <c r="D28" s="2"/>
      <c r="E28" s="2"/>
      <c r="F28" s="2"/>
      <c r="G28" s="2">
        <v>1</v>
      </c>
      <c r="H28" s="2">
        <v>2</v>
      </c>
      <c r="I28" s="2"/>
      <c r="J28" s="2"/>
      <c r="K28" s="2"/>
      <c r="L28" s="2"/>
      <c r="M28" s="2"/>
      <c r="N28" s="6">
        <f t="shared" si="1"/>
        <v>3</v>
      </c>
    </row>
    <row r="29" spans="1:14" ht="15.75">
      <c r="A29" s="4" t="s">
        <v>15</v>
      </c>
      <c r="B29" s="2"/>
      <c r="C29" s="2"/>
      <c r="D29" s="2"/>
      <c r="E29" s="2"/>
      <c r="F29" s="2"/>
      <c r="G29" s="2"/>
      <c r="H29" s="2">
        <v>1</v>
      </c>
      <c r="I29" s="2"/>
      <c r="J29" s="2"/>
      <c r="K29" s="2"/>
      <c r="L29" s="2"/>
      <c r="M29" s="2"/>
      <c r="N29" s="6">
        <f t="shared" si="1"/>
        <v>1</v>
      </c>
    </row>
    <row r="30" spans="1:14" ht="15.75">
      <c r="A30" s="4" t="s">
        <v>77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6" t="str">
        <f t="shared" si="1"/>
        <v/>
      </c>
    </row>
    <row r="31" spans="1:14" ht="15.75">
      <c r="A31" s="4" t="s">
        <v>26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6" t="str">
        <f t="shared" si="1"/>
        <v/>
      </c>
    </row>
    <row r="32" spans="1:14" ht="15.75">
      <c r="A32" s="4" t="s">
        <v>31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6" t="str">
        <f t="shared" si="1"/>
        <v/>
      </c>
    </row>
    <row r="33" spans="1:14" ht="15.75">
      <c r="A33" s="4" t="s">
        <v>29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6" t="str">
        <f t="shared" si="1"/>
        <v/>
      </c>
    </row>
    <row r="34" spans="1:14" ht="15.75">
      <c r="A34" s="4" t="s">
        <v>30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6" t="str">
        <f t="shared" si="1"/>
        <v/>
      </c>
    </row>
    <row r="35" spans="1:14" ht="15.75">
      <c r="A35" s="4" t="s">
        <v>32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6" t="str">
        <f t="shared" si="1"/>
        <v/>
      </c>
    </row>
    <row r="36" spans="1:14" ht="15.75">
      <c r="A36" s="4" t="s">
        <v>27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6" t="str">
        <f t="shared" si="1"/>
        <v/>
      </c>
    </row>
    <row r="37" spans="1:14" ht="15.75">
      <c r="A37" s="4" t="s">
        <v>28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6" t="str">
        <f t="shared" si="1"/>
        <v/>
      </c>
    </row>
    <row r="38" spans="1:14" ht="15.75">
      <c r="A38" s="4" t="s">
        <v>37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6" t="str">
        <f t="shared" si="1"/>
        <v/>
      </c>
    </row>
    <row r="39" spans="1:14" ht="15.75">
      <c r="A39" s="4" t="s">
        <v>13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6" t="str">
        <f t="shared" si="1"/>
        <v/>
      </c>
    </row>
    <row r="40" spans="1:14" ht="15.75">
      <c r="A40" s="4" t="s">
        <v>36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6" t="str">
        <f t="shared" si="1"/>
        <v/>
      </c>
    </row>
    <row r="41" spans="1:14" ht="15.75">
      <c r="A41" s="4" t="s">
        <v>16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6" t="str">
        <f t="shared" si="1"/>
        <v/>
      </c>
    </row>
    <row r="42" spans="1:14" ht="15.75">
      <c r="A42" s="4" t="s">
        <v>4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6" t="str">
        <f t="shared" si="1"/>
        <v/>
      </c>
    </row>
    <row r="43" spans="1:14" ht="15.75">
      <c r="A43" s="4" t="s">
        <v>96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6" t="str">
        <f t="shared" si="1"/>
        <v/>
      </c>
    </row>
    <row r="44" spans="1:14" ht="15.75">
      <c r="A44" s="4" t="s">
        <v>97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6" t="str">
        <f t="shared" si="1"/>
        <v/>
      </c>
    </row>
    <row r="45" spans="1:14" ht="15.75">
      <c r="A45" s="4" t="s">
        <v>44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6" t="str">
        <f t="shared" si="1"/>
        <v/>
      </c>
    </row>
    <row r="46" spans="1:14" ht="15.75">
      <c r="A46" s="4" t="s">
        <v>45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6" t="str">
        <f t="shared" si="1"/>
        <v/>
      </c>
    </row>
    <row r="47" spans="1:14" ht="15.75">
      <c r="A47" s="4" t="s">
        <v>46</v>
      </c>
      <c r="B47" s="2"/>
      <c r="C47" s="2"/>
      <c r="D47" s="2"/>
      <c r="E47" s="2"/>
      <c r="F47" s="2"/>
      <c r="G47" s="2"/>
      <c r="H47" s="2">
        <v>1</v>
      </c>
      <c r="I47" s="2"/>
      <c r="J47" s="2"/>
      <c r="K47" s="2"/>
      <c r="L47" s="2"/>
      <c r="M47" s="2"/>
      <c r="N47" s="6">
        <f t="shared" si="1"/>
        <v>1</v>
      </c>
    </row>
    <row r="48" spans="1:14" ht="15.75">
      <c r="A48" s="4" t="s">
        <v>47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6" t="str">
        <f t="shared" si="1"/>
        <v/>
      </c>
    </row>
    <row r="49" spans="1:14" ht="15.75">
      <c r="A49" s="4" t="s">
        <v>141</v>
      </c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6" t="str">
        <f t="shared" si="1"/>
        <v/>
      </c>
    </row>
    <row r="50" spans="1:14" ht="15.75">
      <c r="A50" s="4" t="s">
        <v>78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6" t="str">
        <f t="shared" si="1"/>
        <v/>
      </c>
    </row>
    <row r="51" spans="1:14" ht="15.75">
      <c r="A51" s="4" t="s">
        <v>49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6" t="str">
        <f t="shared" si="1"/>
        <v/>
      </c>
    </row>
    <row r="52" spans="1:14" ht="15.75">
      <c r="A52" s="4" t="s">
        <v>48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6" t="str">
        <f t="shared" si="1"/>
        <v/>
      </c>
    </row>
    <row r="53" spans="1:14" ht="15.75">
      <c r="A53" s="4" t="s">
        <v>55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6" t="str">
        <f t="shared" si="1"/>
        <v/>
      </c>
    </row>
    <row r="54" spans="1:14" ht="15.75">
      <c r="A54" s="4" t="s">
        <v>56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6" t="str">
        <f t="shared" si="1"/>
        <v/>
      </c>
    </row>
    <row r="55" spans="1:14" ht="15.75">
      <c r="A55" s="4" t="s">
        <v>58</v>
      </c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6" t="str">
        <f t="shared" si="1"/>
        <v/>
      </c>
    </row>
    <row r="56" spans="1:14" ht="15.75">
      <c r="A56" s="4" t="s">
        <v>54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6" t="str">
        <f t="shared" si="1"/>
        <v/>
      </c>
    </row>
    <row r="57" spans="1:14" ht="15.75">
      <c r="A57" s="4" t="s">
        <v>53</v>
      </c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6" t="str">
        <f t="shared" si="1"/>
        <v/>
      </c>
    </row>
    <row r="58" spans="1:14" ht="15.75">
      <c r="A58" s="4" t="s">
        <v>1</v>
      </c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6" t="str">
        <f t="shared" si="1"/>
        <v/>
      </c>
    </row>
    <row r="59" spans="1:14" ht="15.75">
      <c r="A59" s="4" t="s">
        <v>52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6" t="str">
        <f t="shared" si="1"/>
        <v/>
      </c>
    </row>
    <row r="60" spans="1:14" ht="15.75">
      <c r="A60" s="4" t="s">
        <v>57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6" t="str">
        <f t="shared" si="1"/>
        <v/>
      </c>
    </row>
    <row r="61" spans="1:14" ht="15.75">
      <c r="A61" s="4" t="s">
        <v>33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6" t="str">
        <f t="shared" si="1"/>
        <v/>
      </c>
    </row>
    <row r="62" spans="1:14" ht="15.75">
      <c r="A62" s="4" t="s">
        <v>39</v>
      </c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6" t="str">
        <f t="shared" si="1"/>
        <v/>
      </c>
    </row>
    <row r="63" spans="1:14" ht="15.75">
      <c r="A63" s="4" t="s">
        <v>218</v>
      </c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6" t="str">
        <f t="shared" si="1"/>
        <v/>
      </c>
    </row>
    <row r="64" spans="1:14" ht="15.75">
      <c r="A64" s="4" t="s">
        <v>219</v>
      </c>
      <c r="B64" s="2"/>
      <c r="C64" s="2"/>
      <c r="D64" s="2"/>
      <c r="E64" s="2"/>
      <c r="F64" s="2"/>
      <c r="G64" s="2"/>
      <c r="H64" s="2">
        <v>1</v>
      </c>
      <c r="I64" s="2"/>
      <c r="J64" s="2"/>
      <c r="K64" s="2"/>
      <c r="L64" s="2"/>
      <c r="M64" s="2"/>
      <c r="N64" s="6">
        <f t="shared" si="1"/>
        <v>1</v>
      </c>
    </row>
    <row r="65" spans="1:14" ht="15.75">
      <c r="A65" s="4" t="s">
        <v>12</v>
      </c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6" t="str">
        <f t="shared" si="1"/>
        <v/>
      </c>
    </row>
    <row r="66" spans="1:14" ht="15.75">
      <c r="A66" s="4" t="s">
        <v>40</v>
      </c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6" t="str">
        <f t="shared" si="1"/>
        <v/>
      </c>
    </row>
    <row r="67" spans="1:14" ht="15.75">
      <c r="A67" s="4" t="s">
        <v>144</v>
      </c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6" t="str">
        <f t="shared" si="1"/>
        <v/>
      </c>
    </row>
    <row r="68" spans="1:14" ht="15.75">
      <c r="A68" s="4" t="s">
        <v>25</v>
      </c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6" t="str">
        <f t="shared" si="1"/>
        <v/>
      </c>
    </row>
    <row r="69" spans="1:14" ht="15.75">
      <c r="A69" s="4" t="s">
        <v>0</v>
      </c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6" t="str">
        <f t="shared" si="1"/>
        <v/>
      </c>
    </row>
    <row r="70" spans="1:14" ht="15.75">
      <c r="A70" s="4" t="s">
        <v>18</v>
      </c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6" t="str">
        <f t="shared" si="1"/>
        <v/>
      </c>
    </row>
    <row r="71" spans="1:14" ht="15.75">
      <c r="A71" s="4" t="s">
        <v>9</v>
      </c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6" t="str">
        <f t="shared" si="1"/>
        <v/>
      </c>
    </row>
    <row r="72" spans="1:14" ht="15.75">
      <c r="A72" s="4" t="s">
        <v>17</v>
      </c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6" t="str">
        <f t="shared" si="1"/>
        <v/>
      </c>
    </row>
    <row r="73" spans="1:14" ht="15.75">
      <c r="A73" s="4" t="s">
        <v>19</v>
      </c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6" t="str">
        <f t="shared" si="1"/>
        <v/>
      </c>
    </row>
    <row r="74" spans="1:14" ht="15.75">
      <c r="A74" s="4" t="s">
        <v>21</v>
      </c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6" t="str">
        <f t="shared" si="1"/>
        <v/>
      </c>
    </row>
    <row r="75" spans="1:14" ht="15.75">
      <c r="A75" s="4" t="s">
        <v>23</v>
      </c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6" t="str">
        <f t="shared" si="1"/>
        <v/>
      </c>
    </row>
    <row r="76" spans="1:14" ht="15.75">
      <c r="A76" s="4" t="s">
        <v>24</v>
      </c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6" t="str">
        <f t="shared" si="1"/>
        <v/>
      </c>
    </row>
    <row r="77" spans="1:14" ht="15.75">
      <c r="A77" s="4" t="s">
        <v>20</v>
      </c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6" t="str">
        <f t="shared" si="1"/>
        <v/>
      </c>
    </row>
    <row r="78" spans="1:14" ht="15.75">
      <c r="A78" s="4" t="s">
        <v>14</v>
      </c>
      <c r="B78" s="2"/>
      <c r="C78" s="2"/>
      <c r="D78" s="2"/>
      <c r="E78" s="2"/>
      <c r="F78" s="2"/>
      <c r="G78" s="2">
        <v>2</v>
      </c>
      <c r="H78" s="2"/>
      <c r="I78" s="2"/>
      <c r="J78" s="2"/>
      <c r="K78" s="2"/>
      <c r="L78" s="2"/>
      <c r="M78" s="2"/>
      <c r="N78" s="6">
        <f t="shared" si="1"/>
        <v>2</v>
      </c>
    </row>
    <row r="79" spans="1:14" ht="15.75">
      <c r="A79" s="4" t="s">
        <v>43</v>
      </c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6" t="str">
        <f t="shared" ref="N79:N101" si="2">IF(SUM(B79:M79)=0,"",SUM(B79:M79))</f>
        <v/>
      </c>
    </row>
    <row r="80" spans="1:14" ht="15.75">
      <c r="A80" s="4" t="s">
        <v>42</v>
      </c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6" t="str">
        <f t="shared" si="2"/>
        <v/>
      </c>
    </row>
    <row r="81" spans="1:14" ht="15.75">
      <c r="A81" s="4" t="s">
        <v>38</v>
      </c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6" t="str">
        <f t="shared" si="2"/>
        <v/>
      </c>
    </row>
    <row r="82" spans="1:14" ht="19.5" customHeight="1"/>
    <row r="83" spans="1:14" ht="15.75" customHeight="1">
      <c r="A83" s="4" t="s">
        <v>63</v>
      </c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6" t="str">
        <f t="shared" si="2"/>
        <v/>
      </c>
    </row>
    <row r="84" spans="1:14" ht="15.75">
      <c r="A84" s="4" t="s">
        <v>61</v>
      </c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6" t="str">
        <f t="shared" si="2"/>
        <v/>
      </c>
    </row>
    <row r="85" spans="1:14" ht="15.75">
      <c r="A85" s="4" t="s">
        <v>79</v>
      </c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6" t="str">
        <f t="shared" si="2"/>
        <v/>
      </c>
    </row>
    <row r="86" spans="1:14" ht="15.75">
      <c r="A86" s="4" t="s">
        <v>68</v>
      </c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6" t="str">
        <f t="shared" si="2"/>
        <v/>
      </c>
    </row>
    <row r="87" spans="1:14" ht="15.75">
      <c r="A87" s="4" t="s">
        <v>66</v>
      </c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6" t="str">
        <f t="shared" si="2"/>
        <v/>
      </c>
    </row>
    <row r="88" spans="1:14" ht="15.75">
      <c r="A88" s="4" t="s">
        <v>65</v>
      </c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6" t="str">
        <f t="shared" si="2"/>
        <v/>
      </c>
    </row>
    <row r="89" spans="1:14" ht="15.75">
      <c r="A89" s="4" t="s">
        <v>67</v>
      </c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6" t="str">
        <f t="shared" si="2"/>
        <v/>
      </c>
    </row>
    <row r="90" spans="1:14" ht="15.75">
      <c r="A90" s="4" t="s">
        <v>74</v>
      </c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6" t="str">
        <f t="shared" si="2"/>
        <v/>
      </c>
    </row>
    <row r="91" spans="1:14" ht="15.75">
      <c r="A91" s="4" t="s">
        <v>75</v>
      </c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6" t="str">
        <f t="shared" si="2"/>
        <v/>
      </c>
    </row>
    <row r="92" spans="1:14" ht="15.75">
      <c r="A92" s="4" t="s">
        <v>71</v>
      </c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6" t="str">
        <f t="shared" si="2"/>
        <v/>
      </c>
    </row>
    <row r="93" spans="1:14" ht="15.75">
      <c r="A93" s="4" t="s">
        <v>64</v>
      </c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6" t="str">
        <f t="shared" si="2"/>
        <v/>
      </c>
    </row>
    <row r="94" spans="1:14" ht="15.75">
      <c r="A94" s="4" t="s">
        <v>69</v>
      </c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6" t="str">
        <f t="shared" si="2"/>
        <v/>
      </c>
    </row>
    <row r="95" spans="1:14" ht="15.75">
      <c r="A95" s="4" t="s">
        <v>70</v>
      </c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6" t="str">
        <f t="shared" si="2"/>
        <v/>
      </c>
    </row>
    <row r="96" spans="1:14" ht="15.75">
      <c r="A96" s="4" t="s">
        <v>62</v>
      </c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6" t="str">
        <f t="shared" si="2"/>
        <v/>
      </c>
    </row>
    <row r="97" spans="1:14" ht="15.75">
      <c r="A97" s="4" t="s">
        <v>73</v>
      </c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6" t="str">
        <f t="shared" si="2"/>
        <v/>
      </c>
    </row>
    <row r="98" spans="1:14" ht="15.75">
      <c r="A98" s="4" t="s">
        <v>72</v>
      </c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6" t="str">
        <f t="shared" si="2"/>
        <v/>
      </c>
    </row>
    <row r="99" spans="1:14" ht="15.75">
      <c r="A99" s="4" t="s">
        <v>76</v>
      </c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6" t="str">
        <f t="shared" si="2"/>
        <v/>
      </c>
    </row>
    <row r="100" spans="1:14" ht="15.75">
      <c r="A100" s="4" t="s">
        <v>59</v>
      </c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6" t="str">
        <f t="shared" si="2"/>
        <v/>
      </c>
    </row>
    <row r="101" spans="1:14" ht="15.75">
      <c r="A101" s="4" t="s">
        <v>60</v>
      </c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6" t="str">
        <f t="shared" si="2"/>
        <v/>
      </c>
    </row>
  </sheetData>
  <mergeCells count="1">
    <mergeCell ref="A2:N3"/>
  </mergeCells>
  <phoneticPr fontId="3" type="noConversion"/>
  <pageMargins left="0.47244094488188981" right="0.23622047244094491" top="1.1417322834645669" bottom="0.78740157480314965" header="0.51181102362204722" footer="0.51181102362204722"/>
  <pageSetup paperSize="9" orientation="portrait" r:id="rId1"/>
  <headerFooter alignWithMargins="0">
    <oddHeader>&amp;C&amp;"Century,Gras"&amp;14REF BIP
 FOURNITURES DE BUREAU</oddHeader>
    <oddFooter>Page &amp;P de &amp;N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00B0F0"/>
  </sheetPr>
  <dimension ref="A1:N101"/>
  <sheetViews>
    <sheetView workbookViewId="0">
      <pane ySplit="5" topLeftCell="A57" activePane="bottomLeft" state="frozen"/>
      <selection activeCell="N65" sqref="N65"/>
      <selection pane="bottomLeft" activeCell="I76" sqref="I76"/>
    </sheetView>
  </sheetViews>
  <sheetFormatPr baseColWidth="10" defaultRowHeight="12.75"/>
  <cols>
    <col min="1" max="1" width="38.7109375" style="1" bestFit="1" customWidth="1"/>
    <col min="2" max="9" width="11.42578125" style="1"/>
    <col min="10" max="10" width="12.5703125" style="1" bestFit="1" customWidth="1"/>
    <col min="11" max="16384" width="11.42578125" style="1"/>
  </cols>
  <sheetData>
    <row r="1" spans="1:14" ht="8.25" customHeight="1"/>
    <row r="2" spans="1:14">
      <c r="A2" s="120" t="s">
        <v>81</v>
      </c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</row>
    <row r="3" spans="1:14" ht="26.25" customHeight="1">
      <c r="A3" s="120"/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</row>
    <row r="4" spans="1:14" ht="7.5" customHeight="1"/>
    <row r="5" spans="1:14" ht="27" customHeight="1">
      <c r="A5" s="5" t="s">
        <v>80</v>
      </c>
      <c r="B5" s="5" t="s">
        <v>82</v>
      </c>
      <c r="C5" s="5" t="s">
        <v>83</v>
      </c>
      <c r="D5" s="5" t="s">
        <v>84</v>
      </c>
      <c r="E5" s="5" t="s">
        <v>85</v>
      </c>
      <c r="F5" s="5" t="s">
        <v>86</v>
      </c>
      <c r="G5" s="5" t="s">
        <v>87</v>
      </c>
      <c r="H5" s="5" t="s">
        <v>88</v>
      </c>
      <c r="I5" s="5" t="s">
        <v>89</v>
      </c>
      <c r="J5" s="5" t="s">
        <v>90</v>
      </c>
      <c r="K5" s="5" t="s">
        <v>91</v>
      </c>
      <c r="L5" s="5" t="s">
        <v>92</v>
      </c>
      <c r="M5" s="5" t="s">
        <v>93</v>
      </c>
      <c r="N5" s="3" t="s">
        <v>94</v>
      </c>
    </row>
    <row r="6" spans="1:14" ht="15.75" customHeight="1">
      <c r="A6" s="22" t="s">
        <v>113</v>
      </c>
      <c r="B6" s="24"/>
      <c r="C6" s="24"/>
      <c r="D6" s="24"/>
      <c r="E6" s="24"/>
      <c r="F6" s="24"/>
      <c r="G6" s="24">
        <v>1</v>
      </c>
      <c r="H6" s="24"/>
      <c r="I6" s="24"/>
      <c r="J6" s="24"/>
      <c r="K6" s="24"/>
      <c r="L6" s="24"/>
      <c r="M6" s="24"/>
      <c r="N6" s="6">
        <f>IF(SUM(B6:M6)=0,"",SUM(B6:M6))</f>
        <v>1</v>
      </c>
    </row>
    <row r="7" spans="1:14" ht="15.75" customHeight="1">
      <c r="A7" s="22" t="s">
        <v>114</v>
      </c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6" t="str">
        <f t="shared" ref="N7:N14" si="0">IF(SUM(B7:M7)=0,"",SUM(B7:M7))</f>
        <v/>
      </c>
    </row>
    <row r="8" spans="1:14" ht="15.75" customHeight="1">
      <c r="A8" s="22" t="s">
        <v>115</v>
      </c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6" t="str">
        <f t="shared" si="0"/>
        <v/>
      </c>
    </row>
    <row r="9" spans="1:14" ht="15.75" customHeight="1">
      <c r="A9" s="22" t="s">
        <v>116</v>
      </c>
      <c r="B9" s="24"/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6" t="str">
        <f t="shared" si="0"/>
        <v/>
      </c>
    </row>
    <row r="10" spans="1:14" ht="15.75" customHeight="1">
      <c r="A10" s="22" t="s">
        <v>117</v>
      </c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6" t="str">
        <f t="shared" si="0"/>
        <v/>
      </c>
    </row>
    <row r="11" spans="1:14" ht="15.75" customHeight="1">
      <c r="A11" s="22" t="s">
        <v>118</v>
      </c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6" t="str">
        <f t="shared" si="0"/>
        <v/>
      </c>
    </row>
    <row r="12" spans="1:14" ht="15.75" customHeight="1">
      <c r="A12" s="23" t="s">
        <v>119</v>
      </c>
      <c r="B12" s="40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6" t="str">
        <f t="shared" si="0"/>
        <v/>
      </c>
    </row>
    <row r="13" spans="1:14" ht="15.75" customHeight="1">
      <c r="A13" s="22" t="s">
        <v>120</v>
      </c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6" t="str">
        <f t="shared" si="0"/>
        <v/>
      </c>
    </row>
    <row r="14" spans="1:14" s="18" customFormat="1" ht="15.75" customHeight="1">
      <c r="A14" s="22" t="s">
        <v>121</v>
      </c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6" t="str">
        <f t="shared" si="0"/>
        <v/>
      </c>
    </row>
    <row r="15" spans="1:14" s="18" customFormat="1" ht="11.25" customHeight="1">
      <c r="A15" s="21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7"/>
    </row>
    <row r="16" spans="1:14" ht="15.75">
      <c r="A16" s="4" t="s">
        <v>34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6" t="str">
        <f>IF(SUM(B16:M16)=0,"",SUM(B16:M16))</f>
        <v/>
      </c>
    </row>
    <row r="17" spans="1:14" ht="15.75">
      <c r="A17" s="12" t="s">
        <v>7</v>
      </c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20" t="str">
        <f t="shared" ref="N17:N78" si="1">IF(SUM(B17:M17)=0,"",SUM(B17:M17))</f>
        <v/>
      </c>
    </row>
    <row r="18" spans="1:14" ht="15.75">
      <c r="A18" s="4" t="s">
        <v>22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6" t="str">
        <f t="shared" si="1"/>
        <v/>
      </c>
    </row>
    <row r="19" spans="1:14" ht="15.75">
      <c r="A19" s="4" t="s">
        <v>50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6" t="str">
        <f t="shared" si="1"/>
        <v/>
      </c>
    </row>
    <row r="20" spans="1:14" ht="15.75">
      <c r="A20" s="4" t="s">
        <v>5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6" t="str">
        <f t="shared" si="1"/>
        <v/>
      </c>
    </row>
    <row r="21" spans="1:14" ht="15.75">
      <c r="A21" s="4" t="s">
        <v>6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6" t="str">
        <f t="shared" si="1"/>
        <v/>
      </c>
    </row>
    <row r="22" spans="1:14" ht="15.75">
      <c r="A22" s="4" t="s">
        <v>35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6" t="str">
        <f t="shared" si="1"/>
        <v/>
      </c>
    </row>
    <row r="23" spans="1:14" ht="15.75">
      <c r="A23" s="4" t="s">
        <v>3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6" t="str">
        <f t="shared" si="1"/>
        <v/>
      </c>
    </row>
    <row r="24" spans="1:14" ht="15.75">
      <c r="A24" s="4" t="s">
        <v>41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6" t="str">
        <f t="shared" si="1"/>
        <v/>
      </c>
    </row>
    <row r="25" spans="1:14" ht="15.75">
      <c r="A25" s="4" t="s">
        <v>2</v>
      </c>
      <c r="B25" s="2"/>
      <c r="C25" s="2"/>
      <c r="D25" s="2"/>
      <c r="E25" s="2"/>
      <c r="F25" s="2"/>
      <c r="G25" s="2">
        <v>1</v>
      </c>
      <c r="H25" s="2"/>
      <c r="I25" s="2">
        <v>1</v>
      </c>
      <c r="J25" s="2"/>
      <c r="K25" s="2"/>
      <c r="L25" s="2"/>
      <c r="M25" s="2"/>
      <c r="N25" s="6">
        <f t="shared" si="1"/>
        <v>2</v>
      </c>
    </row>
    <row r="26" spans="1:14" ht="15.75">
      <c r="A26" s="4" t="s">
        <v>8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6" t="str">
        <f t="shared" si="1"/>
        <v/>
      </c>
    </row>
    <row r="27" spans="1:14" ht="15.75">
      <c r="A27" s="4" t="s">
        <v>10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6" t="str">
        <f t="shared" si="1"/>
        <v/>
      </c>
    </row>
    <row r="28" spans="1:14" ht="15.75">
      <c r="A28" s="4" t="s">
        <v>51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6" t="str">
        <f t="shared" si="1"/>
        <v/>
      </c>
    </row>
    <row r="29" spans="1:14" ht="15.75">
      <c r="A29" s="4" t="s">
        <v>15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6" t="str">
        <f t="shared" si="1"/>
        <v/>
      </c>
    </row>
    <row r="30" spans="1:14" ht="15.75">
      <c r="A30" s="4" t="s">
        <v>77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6" t="str">
        <f t="shared" si="1"/>
        <v/>
      </c>
    </row>
    <row r="31" spans="1:14" ht="15.75">
      <c r="A31" s="4" t="s">
        <v>26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6" t="str">
        <f t="shared" si="1"/>
        <v/>
      </c>
    </row>
    <row r="32" spans="1:14" ht="15.75">
      <c r="A32" s="4" t="s">
        <v>31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6" t="str">
        <f t="shared" si="1"/>
        <v/>
      </c>
    </row>
    <row r="33" spans="1:14" ht="15.75">
      <c r="A33" s="4" t="s">
        <v>29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6" t="str">
        <f t="shared" si="1"/>
        <v/>
      </c>
    </row>
    <row r="34" spans="1:14" ht="15.75">
      <c r="A34" s="4" t="s">
        <v>30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6" t="str">
        <f t="shared" si="1"/>
        <v/>
      </c>
    </row>
    <row r="35" spans="1:14" ht="15.75">
      <c r="A35" s="4" t="s">
        <v>32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6" t="str">
        <f t="shared" si="1"/>
        <v/>
      </c>
    </row>
    <row r="36" spans="1:14" ht="15.75">
      <c r="A36" s="4" t="s">
        <v>27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6" t="str">
        <f t="shared" si="1"/>
        <v/>
      </c>
    </row>
    <row r="37" spans="1:14" ht="15.75">
      <c r="A37" s="4" t="s">
        <v>28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6" t="str">
        <f t="shared" si="1"/>
        <v/>
      </c>
    </row>
    <row r="38" spans="1:14" ht="15.75">
      <c r="A38" s="4" t="s">
        <v>37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6" t="str">
        <f t="shared" si="1"/>
        <v/>
      </c>
    </row>
    <row r="39" spans="1:14" ht="15.75">
      <c r="A39" s="4" t="s">
        <v>13</v>
      </c>
      <c r="B39" s="2"/>
      <c r="C39" s="2"/>
      <c r="D39" s="2"/>
      <c r="E39" s="2"/>
      <c r="F39" s="2"/>
      <c r="G39" s="2">
        <v>3</v>
      </c>
      <c r="H39" s="2"/>
      <c r="I39" s="2"/>
      <c r="J39" s="2"/>
      <c r="K39" s="2"/>
      <c r="L39" s="2"/>
      <c r="M39" s="2"/>
      <c r="N39" s="6">
        <f t="shared" si="1"/>
        <v>3</v>
      </c>
    </row>
    <row r="40" spans="1:14" ht="15.75">
      <c r="A40" s="4" t="s">
        <v>36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6" t="str">
        <f t="shared" si="1"/>
        <v/>
      </c>
    </row>
    <row r="41" spans="1:14" ht="15.75">
      <c r="A41" s="4" t="s">
        <v>16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6" t="str">
        <f t="shared" si="1"/>
        <v/>
      </c>
    </row>
    <row r="42" spans="1:14" ht="15.75">
      <c r="A42" s="4" t="s">
        <v>4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6" t="str">
        <f t="shared" si="1"/>
        <v/>
      </c>
    </row>
    <row r="43" spans="1:14" ht="15.75">
      <c r="A43" s="4" t="s">
        <v>96</v>
      </c>
      <c r="B43" s="2"/>
      <c r="C43" s="2"/>
      <c r="D43" s="2"/>
      <c r="E43" s="2"/>
      <c r="F43" s="2"/>
      <c r="G43" s="2">
        <v>5</v>
      </c>
      <c r="H43" s="2">
        <v>5</v>
      </c>
      <c r="I43" s="2">
        <v>6</v>
      </c>
      <c r="J43" s="2"/>
      <c r="K43" s="2"/>
      <c r="L43" s="2"/>
      <c r="M43" s="2"/>
      <c r="N43" s="6">
        <f t="shared" si="1"/>
        <v>16</v>
      </c>
    </row>
    <row r="44" spans="1:14" ht="15.75">
      <c r="A44" s="4" t="s">
        <v>97</v>
      </c>
      <c r="B44" s="2"/>
      <c r="C44" s="2"/>
      <c r="D44" s="2"/>
      <c r="E44" s="2"/>
      <c r="F44" s="2"/>
      <c r="G44" s="2">
        <v>4</v>
      </c>
      <c r="H44" s="2">
        <v>5</v>
      </c>
      <c r="I44" s="2"/>
      <c r="J44" s="2"/>
      <c r="K44" s="2"/>
      <c r="L44" s="2"/>
      <c r="M44" s="2"/>
      <c r="N44" s="6">
        <f t="shared" si="1"/>
        <v>9</v>
      </c>
    </row>
    <row r="45" spans="1:14" ht="15.75">
      <c r="A45" s="4" t="s">
        <v>44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6" t="str">
        <f t="shared" si="1"/>
        <v/>
      </c>
    </row>
    <row r="46" spans="1:14" ht="15.75">
      <c r="A46" s="4" t="s">
        <v>45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6" t="str">
        <f t="shared" si="1"/>
        <v/>
      </c>
    </row>
    <row r="47" spans="1:14" ht="15.75">
      <c r="A47" s="4" t="s">
        <v>46</v>
      </c>
      <c r="B47" s="2"/>
      <c r="C47" s="2"/>
      <c r="D47" s="2"/>
      <c r="E47" s="2"/>
      <c r="F47" s="2"/>
      <c r="G47" s="2"/>
      <c r="H47" s="2">
        <v>1</v>
      </c>
      <c r="I47" s="2"/>
      <c r="J47" s="2"/>
      <c r="K47" s="2"/>
      <c r="L47" s="2"/>
      <c r="M47" s="2"/>
      <c r="N47" s="6">
        <f t="shared" si="1"/>
        <v>1</v>
      </c>
    </row>
    <row r="48" spans="1:14" ht="15.75">
      <c r="A48" s="4" t="s">
        <v>47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6" t="str">
        <f t="shared" si="1"/>
        <v/>
      </c>
    </row>
    <row r="49" spans="1:14" ht="15.75">
      <c r="A49" s="4" t="s">
        <v>141</v>
      </c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6" t="str">
        <f t="shared" si="1"/>
        <v/>
      </c>
    </row>
    <row r="50" spans="1:14" ht="15.75">
      <c r="A50" s="4" t="s">
        <v>78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6" t="str">
        <f t="shared" si="1"/>
        <v/>
      </c>
    </row>
    <row r="51" spans="1:14" ht="15.75">
      <c r="A51" s="4" t="s">
        <v>49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6" t="str">
        <f t="shared" si="1"/>
        <v/>
      </c>
    </row>
    <row r="52" spans="1:14" ht="15.75">
      <c r="A52" s="4" t="s">
        <v>48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6" t="str">
        <f t="shared" si="1"/>
        <v/>
      </c>
    </row>
    <row r="53" spans="1:14" ht="15.75">
      <c r="A53" s="4" t="s">
        <v>55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6" t="str">
        <f t="shared" si="1"/>
        <v/>
      </c>
    </row>
    <row r="54" spans="1:14" ht="15.75">
      <c r="A54" s="4" t="s">
        <v>56</v>
      </c>
      <c r="B54" s="2"/>
      <c r="C54" s="2"/>
      <c r="D54" s="2"/>
      <c r="E54" s="2"/>
      <c r="F54" s="2"/>
      <c r="G54" s="2">
        <v>2</v>
      </c>
      <c r="H54" s="2">
        <v>1</v>
      </c>
      <c r="I54" s="2"/>
      <c r="J54" s="2"/>
      <c r="K54" s="2"/>
      <c r="L54" s="2"/>
      <c r="M54" s="2"/>
      <c r="N54" s="6">
        <f t="shared" si="1"/>
        <v>3</v>
      </c>
    </row>
    <row r="55" spans="1:14" ht="15.75">
      <c r="A55" s="4" t="s">
        <v>58</v>
      </c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6" t="str">
        <f t="shared" si="1"/>
        <v/>
      </c>
    </row>
    <row r="56" spans="1:14" ht="15.75">
      <c r="A56" s="4" t="s">
        <v>54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6" t="str">
        <f t="shared" si="1"/>
        <v/>
      </c>
    </row>
    <row r="57" spans="1:14" ht="15.75">
      <c r="A57" s="4" t="s">
        <v>53</v>
      </c>
      <c r="B57" s="2"/>
      <c r="C57" s="2"/>
      <c r="D57" s="2"/>
      <c r="E57" s="2"/>
      <c r="F57" s="2"/>
      <c r="G57" s="2"/>
      <c r="H57" s="2">
        <v>3</v>
      </c>
      <c r="I57" s="2"/>
      <c r="J57" s="2"/>
      <c r="K57" s="2"/>
      <c r="L57" s="2"/>
      <c r="M57" s="2"/>
      <c r="N57" s="6">
        <f t="shared" si="1"/>
        <v>3</v>
      </c>
    </row>
    <row r="58" spans="1:14" ht="15.75">
      <c r="A58" s="4" t="s">
        <v>1</v>
      </c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6" t="str">
        <f t="shared" si="1"/>
        <v/>
      </c>
    </row>
    <row r="59" spans="1:14" ht="15.75">
      <c r="A59" s="4" t="s">
        <v>52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6" t="str">
        <f t="shared" si="1"/>
        <v/>
      </c>
    </row>
    <row r="60" spans="1:14" ht="15.75">
      <c r="A60" s="4" t="s">
        <v>57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6" t="str">
        <f t="shared" si="1"/>
        <v/>
      </c>
    </row>
    <row r="61" spans="1:14" ht="15.75">
      <c r="A61" s="4" t="s">
        <v>33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6" t="str">
        <f t="shared" si="1"/>
        <v/>
      </c>
    </row>
    <row r="62" spans="1:14" ht="15.75">
      <c r="A62" s="4" t="s">
        <v>39</v>
      </c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6" t="str">
        <f t="shared" si="1"/>
        <v/>
      </c>
    </row>
    <row r="63" spans="1:14" ht="15.75">
      <c r="A63" s="4" t="s">
        <v>218</v>
      </c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6" t="str">
        <f t="shared" si="1"/>
        <v/>
      </c>
    </row>
    <row r="64" spans="1:14" ht="15.75">
      <c r="A64" s="4" t="s">
        <v>219</v>
      </c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6" t="str">
        <f t="shared" si="1"/>
        <v/>
      </c>
    </row>
    <row r="65" spans="1:14" ht="15.75">
      <c r="A65" s="4" t="s">
        <v>12</v>
      </c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6" t="str">
        <f t="shared" si="1"/>
        <v/>
      </c>
    </row>
    <row r="66" spans="1:14" ht="15.75">
      <c r="A66" s="4" t="s">
        <v>40</v>
      </c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6" t="str">
        <f t="shared" si="1"/>
        <v/>
      </c>
    </row>
    <row r="67" spans="1:14" ht="15.75">
      <c r="A67" s="4" t="s">
        <v>144</v>
      </c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6" t="str">
        <f t="shared" si="1"/>
        <v/>
      </c>
    </row>
    <row r="68" spans="1:14" ht="15.75">
      <c r="A68" s="4" t="s">
        <v>25</v>
      </c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6" t="str">
        <f t="shared" si="1"/>
        <v/>
      </c>
    </row>
    <row r="69" spans="1:14" ht="15.75">
      <c r="A69" s="4" t="s">
        <v>0</v>
      </c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6" t="str">
        <f t="shared" si="1"/>
        <v/>
      </c>
    </row>
    <row r="70" spans="1:14" ht="15.75">
      <c r="A70" s="4" t="s">
        <v>18</v>
      </c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6" t="str">
        <f t="shared" si="1"/>
        <v/>
      </c>
    </row>
    <row r="71" spans="1:14" ht="15.75">
      <c r="A71" s="4" t="s">
        <v>9</v>
      </c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6" t="str">
        <f t="shared" si="1"/>
        <v/>
      </c>
    </row>
    <row r="72" spans="1:14" ht="15.75">
      <c r="A72" s="4" t="s">
        <v>17</v>
      </c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6" t="str">
        <f t="shared" si="1"/>
        <v/>
      </c>
    </row>
    <row r="73" spans="1:14" ht="15.75">
      <c r="A73" s="4" t="s">
        <v>19</v>
      </c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6" t="str">
        <f t="shared" si="1"/>
        <v/>
      </c>
    </row>
    <row r="74" spans="1:14" ht="15.75">
      <c r="A74" s="4" t="s">
        <v>21</v>
      </c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6" t="str">
        <f t="shared" si="1"/>
        <v/>
      </c>
    </row>
    <row r="75" spans="1:14" ht="15.75">
      <c r="A75" s="4" t="s">
        <v>23</v>
      </c>
      <c r="B75" s="2"/>
      <c r="C75" s="2"/>
      <c r="D75" s="2"/>
      <c r="E75" s="2"/>
      <c r="F75" s="2"/>
      <c r="G75" s="2">
        <v>15</v>
      </c>
      <c r="H75" s="2">
        <v>23</v>
      </c>
      <c r="I75" s="2">
        <v>6</v>
      </c>
      <c r="J75" s="2"/>
      <c r="K75" s="2"/>
      <c r="L75" s="2"/>
      <c r="M75" s="2"/>
      <c r="N75" s="6">
        <f t="shared" si="1"/>
        <v>44</v>
      </c>
    </row>
    <row r="76" spans="1:14" ht="15.75">
      <c r="A76" s="4" t="s">
        <v>24</v>
      </c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6" t="str">
        <f t="shared" si="1"/>
        <v/>
      </c>
    </row>
    <row r="77" spans="1:14" ht="15.75">
      <c r="A77" s="4" t="s">
        <v>20</v>
      </c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6" t="str">
        <f t="shared" si="1"/>
        <v/>
      </c>
    </row>
    <row r="78" spans="1:14" ht="15.75">
      <c r="A78" s="4" t="s">
        <v>14</v>
      </c>
      <c r="B78" s="2"/>
      <c r="C78" s="2"/>
      <c r="D78" s="2"/>
      <c r="E78" s="2"/>
      <c r="F78" s="2"/>
      <c r="G78" s="2"/>
      <c r="H78" s="2">
        <v>4</v>
      </c>
      <c r="I78" s="2"/>
      <c r="J78" s="2"/>
      <c r="K78" s="2"/>
      <c r="L78" s="2"/>
      <c r="M78" s="2"/>
      <c r="N78" s="6">
        <f t="shared" si="1"/>
        <v>4</v>
      </c>
    </row>
    <row r="79" spans="1:14" ht="15.75">
      <c r="A79" s="4" t="s">
        <v>43</v>
      </c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6" t="str">
        <f t="shared" ref="N79:N101" si="2">IF(SUM(B79:M79)=0,"",SUM(B79:M79))</f>
        <v/>
      </c>
    </row>
    <row r="80" spans="1:14" ht="15.75">
      <c r="A80" s="4" t="s">
        <v>42</v>
      </c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6" t="str">
        <f t="shared" si="2"/>
        <v/>
      </c>
    </row>
    <row r="81" spans="1:14" ht="15.75">
      <c r="A81" s="4" t="s">
        <v>38</v>
      </c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6" t="str">
        <f t="shared" si="2"/>
        <v/>
      </c>
    </row>
    <row r="82" spans="1:14" ht="19.5" customHeight="1"/>
    <row r="83" spans="1:14" ht="15.75" customHeight="1">
      <c r="A83" s="4" t="s">
        <v>63</v>
      </c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6" t="str">
        <f t="shared" si="2"/>
        <v/>
      </c>
    </row>
    <row r="84" spans="1:14" ht="15.75">
      <c r="A84" s="4" t="s">
        <v>61</v>
      </c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6" t="str">
        <f t="shared" si="2"/>
        <v/>
      </c>
    </row>
    <row r="85" spans="1:14" ht="15.75">
      <c r="A85" s="4" t="s">
        <v>79</v>
      </c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6" t="str">
        <f t="shared" si="2"/>
        <v/>
      </c>
    </row>
    <row r="86" spans="1:14" ht="15.75">
      <c r="A86" s="4" t="s">
        <v>68</v>
      </c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6" t="str">
        <f t="shared" si="2"/>
        <v/>
      </c>
    </row>
    <row r="87" spans="1:14" ht="15.75">
      <c r="A87" s="4" t="s">
        <v>66</v>
      </c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6" t="str">
        <f t="shared" si="2"/>
        <v/>
      </c>
    </row>
    <row r="88" spans="1:14" ht="15.75">
      <c r="A88" s="4" t="s">
        <v>65</v>
      </c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6" t="str">
        <f t="shared" si="2"/>
        <v/>
      </c>
    </row>
    <row r="89" spans="1:14" ht="15.75">
      <c r="A89" s="4" t="s">
        <v>67</v>
      </c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6" t="str">
        <f t="shared" si="2"/>
        <v/>
      </c>
    </row>
    <row r="90" spans="1:14" ht="15.75">
      <c r="A90" s="4" t="s">
        <v>74</v>
      </c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6" t="str">
        <f t="shared" si="2"/>
        <v/>
      </c>
    </row>
    <row r="91" spans="1:14" ht="15.75">
      <c r="A91" s="4" t="s">
        <v>75</v>
      </c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6" t="str">
        <f t="shared" si="2"/>
        <v/>
      </c>
    </row>
    <row r="92" spans="1:14" ht="15.75">
      <c r="A92" s="4" t="s">
        <v>71</v>
      </c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6" t="str">
        <f t="shared" si="2"/>
        <v/>
      </c>
    </row>
    <row r="93" spans="1:14" ht="15.75">
      <c r="A93" s="4" t="s">
        <v>64</v>
      </c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6" t="str">
        <f t="shared" si="2"/>
        <v/>
      </c>
    </row>
    <row r="94" spans="1:14" ht="15.75">
      <c r="A94" s="4" t="s">
        <v>69</v>
      </c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6" t="str">
        <f t="shared" si="2"/>
        <v/>
      </c>
    </row>
    <row r="95" spans="1:14" ht="15.75">
      <c r="A95" s="4" t="s">
        <v>70</v>
      </c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6" t="str">
        <f t="shared" si="2"/>
        <v/>
      </c>
    </row>
    <row r="96" spans="1:14" ht="15.75">
      <c r="A96" s="4" t="s">
        <v>62</v>
      </c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6" t="str">
        <f t="shared" si="2"/>
        <v/>
      </c>
    </row>
    <row r="97" spans="1:14" ht="15.75">
      <c r="A97" s="4" t="s">
        <v>73</v>
      </c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6" t="str">
        <f t="shared" si="2"/>
        <v/>
      </c>
    </row>
    <row r="98" spans="1:14" ht="15.75">
      <c r="A98" s="4" t="s">
        <v>72</v>
      </c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6" t="str">
        <f t="shared" si="2"/>
        <v/>
      </c>
    </row>
    <row r="99" spans="1:14" ht="15.75">
      <c r="A99" s="4" t="s">
        <v>76</v>
      </c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6" t="str">
        <f t="shared" si="2"/>
        <v/>
      </c>
    </row>
    <row r="100" spans="1:14" ht="15.75">
      <c r="A100" s="4" t="s">
        <v>59</v>
      </c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6" t="str">
        <f t="shared" si="2"/>
        <v/>
      </c>
    </row>
    <row r="101" spans="1:14" ht="15.75">
      <c r="A101" s="4" t="s">
        <v>60</v>
      </c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6" t="str">
        <f t="shared" si="2"/>
        <v/>
      </c>
    </row>
  </sheetData>
  <mergeCells count="1">
    <mergeCell ref="A2:N3"/>
  </mergeCells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00B0F0"/>
  </sheetPr>
  <dimension ref="A1:N101"/>
  <sheetViews>
    <sheetView workbookViewId="0">
      <pane ySplit="5" topLeftCell="A51" activePane="bottomLeft" state="frozen"/>
      <selection activeCell="N65" sqref="N65"/>
      <selection pane="bottomLeft" activeCell="I76" sqref="I76"/>
    </sheetView>
  </sheetViews>
  <sheetFormatPr baseColWidth="10" defaultRowHeight="12.75"/>
  <cols>
    <col min="1" max="1" width="38.7109375" style="1" bestFit="1" customWidth="1"/>
    <col min="2" max="9" width="11.42578125" style="1"/>
    <col min="10" max="10" width="12.5703125" style="1" bestFit="1" customWidth="1"/>
    <col min="11" max="16384" width="11.42578125" style="1"/>
  </cols>
  <sheetData>
    <row r="1" spans="1:14" ht="8.25" customHeight="1"/>
    <row r="2" spans="1:14">
      <c r="A2" s="120" t="s">
        <v>81</v>
      </c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</row>
    <row r="3" spans="1:14" ht="26.25" customHeight="1">
      <c r="A3" s="120"/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</row>
    <row r="4" spans="1:14" ht="7.5" customHeight="1"/>
    <row r="5" spans="1:14" ht="27" customHeight="1">
      <c r="A5" s="5" t="s">
        <v>80</v>
      </c>
      <c r="B5" s="5" t="s">
        <v>82</v>
      </c>
      <c r="C5" s="5" t="s">
        <v>83</v>
      </c>
      <c r="D5" s="5" t="s">
        <v>84</v>
      </c>
      <c r="E5" s="5" t="s">
        <v>85</v>
      </c>
      <c r="F5" s="5" t="s">
        <v>86</v>
      </c>
      <c r="G5" s="5" t="s">
        <v>87</v>
      </c>
      <c r="H5" s="5" t="s">
        <v>88</v>
      </c>
      <c r="I5" s="5" t="s">
        <v>89</v>
      </c>
      <c r="J5" s="5" t="s">
        <v>90</v>
      </c>
      <c r="K5" s="5" t="s">
        <v>91</v>
      </c>
      <c r="L5" s="5" t="s">
        <v>92</v>
      </c>
      <c r="M5" s="5" t="s">
        <v>93</v>
      </c>
      <c r="N5" s="3" t="s">
        <v>94</v>
      </c>
    </row>
    <row r="6" spans="1:14" ht="15.75" customHeight="1">
      <c r="A6" s="22" t="s">
        <v>113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6" t="str">
        <f>IF(SUM(B6:M6)=0,"",SUM(B6:M6))</f>
        <v/>
      </c>
    </row>
    <row r="7" spans="1:14" ht="15.75" customHeight="1">
      <c r="A7" s="22" t="s">
        <v>114</v>
      </c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6" t="str">
        <f t="shared" ref="N7:N14" si="0">IF(SUM(B7:M7)=0,"",SUM(B7:M7))</f>
        <v/>
      </c>
    </row>
    <row r="8" spans="1:14" ht="15.75" customHeight="1">
      <c r="A8" s="22" t="s">
        <v>115</v>
      </c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6" t="str">
        <f t="shared" si="0"/>
        <v/>
      </c>
    </row>
    <row r="9" spans="1:14" ht="15.75" customHeight="1">
      <c r="A9" s="22" t="s">
        <v>116</v>
      </c>
      <c r="B9" s="24"/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6" t="str">
        <f t="shared" si="0"/>
        <v/>
      </c>
    </row>
    <row r="10" spans="1:14" ht="15.75" customHeight="1">
      <c r="A10" s="22" t="s">
        <v>117</v>
      </c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6" t="str">
        <f t="shared" si="0"/>
        <v/>
      </c>
    </row>
    <row r="11" spans="1:14" ht="15.75" customHeight="1">
      <c r="A11" s="22" t="s">
        <v>118</v>
      </c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6" t="str">
        <f t="shared" si="0"/>
        <v/>
      </c>
    </row>
    <row r="12" spans="1:14" ht="15.75" customHeight="1">
      <c r="A12" s="23" t="s">
        <v>119</v>
      </c>
      <c r="B12" s="40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6" t="str">
        <f t="shared" si="0"/>
        <v/>
      </c>
    </row>
    <row r="13" spans="1:14" ht="15.75" customHeight="1">
      <c r="A13" s="22" t="s">
        <v>120</v>
      </c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6" t="str">
        <f t="shared" si="0"/>
        <v/>
      </c>
    </row>
    <row r="14" spans="1:14" s="18" customFormat="1" ht="15.75" customHeight="1">
      <c r="A14" s="22" t="s">
        <v>121</v>
      </c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6" t="str">
        <f t="shared" si="0"/>
        <v/>
      </c>
    </row>
    <row r="15" spans="1:14" s="18" customFormat="1" ht="11.25" customHeight="1">
      <c r="A15" s="21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7"/>
    </row>
    <row r="16" spans="1:14" ht="15.75">
      <c r="A16" s="4" t="s">
        <v>34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6" t="str">
        <f>IF(SUM(B16:M16)=0,"",SUM(B16:M16))</f>
        <v/>
      </c>
    </row>
    <row r="17" spans="1:14" ht="15.75">
      <c r="A17" s="12" t="s">
        <v>7</v>
      </c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20" t="str">
        <f t="shared" ref="N17:N78" si="1">IF(SUM(B17:M17)=0,"",SUM(B17:M17))</f>
        <v/>
      </c>
    </row>
    <row r="18" spans="1:14" ht="15.75">
      <c r="A18" s="4" t="s">
        <v>22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6" t="str">
        <f t="shared" si="1"/>
        <v/>
      </c>
    </row>
    <row r="19" spans="1:14" ht="15.75">
      <c r="A19" s="4" t="s">
        <v>50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6" t="str">
        <f t="shared" si="1"/>
        <v/>
      </c>
    </row>
    <row r="20" spans="1:14" ht="15.75">
      <c r="A20" s="4" t="s">
        <v>5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6" t="str">
        <f t="shared" si="1"/>
        <v/>
      </c>
    </row>
    <row r="21" spans="1:14" ht="15.75">
      <c r="A21" s="4" t="s">
        <v>6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6" t="str">
        <f t="shared" si="1"/>
        <v/>
      </c>
    </row>
    <row r="22" spans="1:14" ht="15.75">
      <c r="A22" s="4" t="s">
        <v>35</v>
      </c>
      <c r="B22" s="2"/>
      <c r="C22" s="2"/>
      <c r="D22" s="2"/>
      <c r="E22" s="2"/>
      <c r="F22" s="2"/>
      <c r="G22" s="2">
        <v>2</v>
      </c>
      <c r="H22" s="2"/>
      <c r="I22" s="2"/>
      <c r="J22" s="2"/>
      <c r="K22" s="2"/>
      <c r="L22" s="2"/>
      <c r="M22" s="2"/>
      <c r="N22" s="6">
        <f t="shared" si="1"/>
        <v>2</v>
      </c>
    </row>
    <row r="23" spans="1:14" ht="15.75">
      <c r="A23" s="4" t="s">
        <v>3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6" t="str">
        <f t="shared" si="1"/>
        <v/>
      </c>
    </row>
    <row r="24" spans="1:14" ht="15.75">
      <c r="A24" s="4" t="s">
        <v>41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6" t="str">
        <f t="shared" si="1"/>
        <v/>
      </c>
    </row>
    <row r="25" spans="1:14" ht="15.75">
      <c r="A25" s="4" t="s">
        <v>2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6" t="str">
        <f t="shared" si="1"/>
        <v/>
      </c>
    </row>
    <row r="26" spans="1:14" ht="15.75">
      <c r="A26" s="4" t="s">
        <v>8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6" t="str">
        <f t="shared" si="1"/>
        <v/>
      </c>
    </row>
    <row r="27" spans="1:14" ht="15.75">
      <c r="A27" s="4" t="s">
        <v>10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6" t="str">
        <f t="shared" si="1"/>
        <v/>
      </c>
    </row>
    <row r="28" spans="1:14" ht="15.75">
      <c r="A28" s="4" t="s">
        <v>51</v>
      </c>
      <c r="B28" s="2"/>
      <c r="C28" s="2"/>
      <c r="D28" s="2"/>
      <c r="E28" s="2"/>
      <c r="F28" s="2"/>
      <c r="G28" s="2">
        <v>2</v>
      </c>
      <c r="H28" s="2"/>
      <c r="I28" s="2"/>
      <c r="J28" s="2"/>
      <c r="K28" s="2"/>
      <c r="L28" s="2"/>
      <c r="M28" s="2"/>
      <c r="N28" s="6">
        <f t="shared" si="1"/>
        <v>2</v>
      </c>
    </row>
    <row r="29" spans="1:14" ht="15.75">
      <c r="A29" s="4" t="s">
        <v>15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6" t="str">
        <f t="shared" si="1"/>
        <v/>
      </c>
    </row>
    <row r="30" spans="1:14" ht="15.75">
      <c r="A30" s="4" t="s">
        <v>77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6" t="str">
        <f t="shared" si="1"/>
        <v/>
      </c>
    </row>
    <row r="31" spans="1:14" ht="15.75">
      <c r="A31" s="4" t="s">
        <v>26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6" t="str">
        <f t="shared" si="1"/>
        <v/>
      </c>
    </row>
    <row r="32" spans="1:14" ht="15.75">
      <c r="A32" s="4" t="s">
        <v>31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6" t="str">
        <f t="shared" si="1"/>
        <v/>
      </c>
    </row>
    <row r="33" spans="1:14" ht="15.75">
      <c r="A33" s="4" t="s">
        <v>29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6" t="str">
        <f t="shared" si="1"/>
        <v/>
      </c>
    </row>
    <row r="34" spans="1:14" ht="15.75">
      <c r="A34" s="4" t="s">
        <v>30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6" t="str">
        <f t="shared" si="1"/>
        <v/>
      </c>
    </row>
    <row r="35" spans="1:14" ht="15.75">
      <c r="A35" s="4" t="s">
        <v>32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6" t="str">
        <f t="shared" si="1"/>
        <v/>
      </c>
    </row>
    <row r="36" spans="1:14" ht="15.75">
      <c r="A36" s="4" t="s">
        <v>27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6" t="str">
        <f t="shared" si="1"/>
        <v/>
      </c>
    </row>
    <row r="37" spans="1:14" ht="15.75">
      <c r="A37" s="4" t="s">
        <v>28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6" t="str">
        <f t="shared" si="1"/>
        <v/>
      </c>
    </row>
    <row r="38" spans="1:14" ht="15.75">
      <c r="A38" s="4" t="s">
        <v>37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6" t="str">
        <f t="shared" si="1"/>
        <v/>
      </c>
    </row>
    <row r="39" spans="1:14" ht="15.75">
      <c r="A39" s="4" t="s">
        <v>13</v>
      </c>
      <c r="B39" s="2"/>
      <c r="C39" s="2"/>
      <c r="D39" s="2"/>
      <c r="E39" s="2"/>
      <c r="F39" s="2"/>
      <c r="G39" s="2">
        <v>4</v>
      </c>
      <c r="H39" s="2"/>
      <c r="I39" s="2"/>
      <c r="J39" s="2"/>
      <c r="K39" s="2"/>
      <c r="L39" s="2"/>
      <c r="M39" s="2"/>
      <c r="N39" s="6">
        <f t="shared" si="1"/>
        <v>4</v>
      </c>
    </row>
    <row r="40" spans="1:14" ht="15.75">
      <c r="A40" s="4" t="s">
        <v>36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6" t="str">
        <f t="shared" si="1"/>
        <v/>
      </c>
    </row>
    <row r="41" spans="1:14" ht="15.75">
      <c r="A41" s="4" t="s">
        <v>16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6" t="str">
        <f t="shared" si="1"/>
        <v/>
      </c>
    </row>
    <row r="42" spans="1:14" ht="15.75">
      <c r="A42" s="4" t="s">
        <v>4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6" t="str">
        <f t="shared" si="1"/>
        <v/>
      </c>
    </row>
    <row r="43" spans="1:14" ht="15.75">
      <c r="A43" s="4" t="s">
        <v>96</v>
      </c>
      <c r="B43" s="2"/>
      <c r="C43" s="2"/>
      <c r="D43" s="2"/>
      <c r="E43" s="2"/>
      <c r="F43" s="2"/>
      <c r="G43" s="2">
        <v>5</v>
      </c>
      <c r="H43" s="2"/>
      <c r="I43" s="2">
        <v>3</v>
      </c>
      <c r="J43" s="2"/>
      <c r="K43" s="2"/>
      <c r="L43" s="2"/>
      <c r="M43" s="2"/>
      <c r="N43" s="6">
        <f t="shared" si="1"/>
        <v>8</v>
      </c>
    </row>
    <row r="44" spans="1:14" ht="15.75">
      <c r="A44" s="4" t="s">
        <v>97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6" t="str">
        <f t="shared" si="1"/>
        <v/>
      </c>
    </row>
    <row r="45" spans="1:14" ht="15.75">
      <c r="A45" s="4" t="s">
        <v>44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6" t="str">
        <f t="shared" si="1"/>
        <v/>
      </c>
    </row>
    <row r="46" spans="1:14" ht="15.75">
      <c r="A46" s="4" t="s">
        <v>45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6" t="str">
        <f t="shared" si="1"/>
        <v/>
      </c>
    </row>
    <row r="47" spans="1:14" ht="15.75">
      <c r="A47" s="4" t="s">
        <v>46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6" t="str">
        <f t="shared" si="1"/>
        <v/>
      </c>
    </row>
    <row r="48" spans="1:14" ht="15.75">
      <c r="A48" s="4" t="s">
        <v>47</v>
      </c>
      <c r="B48" s="2"/>
      <c r="C48" s="2"/>
      <c r="D48" s="2"/>
      <c r="E48" s="2"/>
      <c r="F48" s="2"/>
      <c r="G48" s="2">
        <v>2</v>
      </c>
      <c r="H48" s="2">
        <v>3</v>
      </c>
      <c r="I48" s="2"/>
      <c r="J48" s="2"/>
      <c r="K48" s="2"/>
      <c r="L48" s="2"/>
      <c r="M48" s="2"/>
      <c r="N48" s="6">
        <f t="shared" si="1"/>
        <v>5</v>
      </c>
    </row>
    <row r="49" spans="1:14" ht="15.75">
      <c r="A49" s="4" t="s">
        <v>141</v>
      </c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6" t="str">
        <f t="shared" si="1"/>
        <v/>
      </c>
    </row>
    <row r="50" spans="1:14" ht="15.75">
      <c r="A50" s="4" t="s">
        <v>78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6" t="str">
        <f t="shared" si="1"/>
        <v/>
      </c>
    </row>
    <row r="51" spans="1:14" ht="15.75">
      <c r="A51" s="4" t="s">
        <v>49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6" t="str">
        <f t="shared" si="1"/>
        <v/>
      </c>
    </row>
    <row r="52" spans="1:14" ht="15.75">
      <c r="A52" s="4" t="s">
        <v>48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6" t="str">
        <f t="shared" si="1"/>
        <v/>
      </c>
    </row>
    <row r="53" spans="1:14" ht="15.75">
      <c r="A53" s="4" t="s">
        <v>55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6" t="str">
        <f t="shared" si="1"/>
        <v/>
      </c>
    </row>
    <row r="54" spans="1:14" ht="15.75">
      <c r="A54" s="4" t="s">
        <v>56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6" t="str">
        <f t="shared" si="1"/>
        <v/>
      </c>
    </row>
    <row r="55" spans="1:14" ht="15.75">
      <c r="A55" s="4" t="s">
        <v>58</v>
      </c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6" t="str">
        <f t="shared" si="1"/>
        <v/>
      </c>
    </row>
    <row r="56" spans="1:14" ht="15.75">
      <c r="A56" s="4" t="s">
        <v>54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6" t="str">
        <f t="shared" si="1"/>
        <v/>
      </c>
    </row>
    <row r="57" spans="1:14" ht="15.75">
      <c r="A57" s="4" t="s">
        <v>53</v>
      </c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6" t="str">
        <f t="shared" si="1"/>
        <v/>
      </c>
    </row>
    <row r="58" spans="1:14" ht="15.75">
      <c r="A58" s="4" t="s">
        <v>1</v>
      </c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6" t="str">
        <f t="shared" si="1"/>
        <v/>
      </c>
    </row>
    <row r="59" spans="1:14" ht="15.75">
      <c r="A59" s="4" t="s">
        <v>52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6" t="str">
        <f t="shared" si="1"/>
        <v/>
      </c>
    </row>
    <row r="60" spans="1:14" ht="15.75">
      <c r="A60" s="4" t="s">
        <v>57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6" t="str">
        <f t="shared" si="1"/>
        <v/>
      </c>
    </row>
    <row r="61" spans="1:14" ht="15.75">
      <c r="A61" s="4" t="s">
        <v>33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6" t="str">
        <f t="shared" si="1"/>
        <v/>
      </c>
    </row>
    <row r="62" spans="1:14" ht="15.75">
      <c r="A62" s="4" t="s">
        <v>39</v>
      </c>
      <c r="B62" s="2"/>
      <c r="C62" s="2"/>
      <c r="D62" s="2"/>
      <c r="E62" s="2"/>
      <c r="F62" s="2"/>
      <c r="G62" s="2">
        <v>34</v>
      </c>
      <c r="H62" s="2"/>
      <c r="I62" s="2"/>
      <c r="J62" s="2"/>
      <c r="K62" s="2"/>
      <c r="L62" s="2"/>
      <c r="M62" s="2"/>
      <c r="N62" s="6">
        <f t="shared" si="1"/>
        <v>34</v>
      </c>
    </row>
    <row r="63" spans="1:14" ht="15.75">
      <c r="A63" s="4" t="s">
        <v>218</v>
      </c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6" t="str">
        <f t="shared" si="1"/>
        <v/>
      </c>
    </row>
    <row r="64" spans="1:14" ht="15.75">
      <c r="A64" s="4" t="s">
        <v>219</v>
      </c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6" t="str">
        <f t="shared" si="1"/>
        <v/>
      </c>
    </row>
    <row r="65" spans="1:14" ht="15.75">
      <c r="A65" s="4" t="s">
        <v>12</v>
      </c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6" t="str">
        <f t="shared" si="1"/>
        <v/>
      </c>
    </row>
    <row r="66" spans="1:14" ht="15.75">
      <c r="A66" s="4" t="s">
        <v>40</v>
      </c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6" t="str">
        <f t="shared" si="1"/>
        <v/>
      </c>
    </row>
    <row r="67" spans="1:14" ht="15.75">
      <c r="A67" s="4" t="s">
        <v>144</v>
      </c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6" t="str">
        <f t="shared" si="1"/>
        <v/>
      </c>
    </row>
    <row r="68" spans="1:14" ht="15.75">
      <c r="A68" s="4" t="s">
        <v>25</v>
      </c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6" t="str">
        <f t="shared" si="1"/>
        <v/>
      </c>
    </row>
    <row r="69" spans="1:14" ht="15.75">
      <c r="A69" s="4" t="s">
        <v>0</v>
      </c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6" t="str">
        <f t="shared" si="1"/>
        <v/>
      </c>
    </row>
    <row r="70" spans="1:14" ht="15.75">
      <c r="A70" s="4" t="s">
        <v>18</v>
      </c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6" t="str">
        <f t="shared" si="1"/>
        <v/>
      </c>
    </row>
    <row r="71" spans="1:14" ht="15.75">
      <c r="A71" s="4" t="s">
        <v>9</v>
      </c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6" t="str">
        <f t="shared" si="1"/>
        <v/>
      </c>
    </row>
    <row r="72" spans="1:14" ht="15.75">
      <c r="A72" s="4" t="s">
        <v>17</v>
      </c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6" t="str">
        <f t="shared" si="1"/>
        <v/>
      </c>
    </row>
    <row r="73" spans="1:14" ht="15.75">
      <c r="A73" s="4" t="s">
        <v>19</v>
      </c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6" t="str">
        <f t="shared" si="1"/>
        <v/>
      </c>
    </row>
    <row r="74" spans="1:14" ht="15.75">
      <c r="A74" s="4" t="s">
        <v>21</v>
      </c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6" t="str">
        <f t="shared" si="1"/>
        <v/>
      </c>
    </row>
    <row r="75" spans="1:14" ht="15.75">
      <c r="A75" s="4" t="s">
        <v>23</v>
      </c>
      <c r="B75" s="2"/>
      <c r="C75" s="2"/>
      <c r="D75" s="2"/>
      <c r="E75" s="2"/>
      <c r="F75" s="2"/>
      <c r="G75" s="2">
        <v>5</v>
      </c>
      <c r="H75" s="2"/>
      <c r="I75" s="2">
        <v>3</v>
      </c>
      <c r="J75" s="2"/>
      <c r="K75" s="2"/>
      <c r="L75" s="2"/>
      <c r="M75" s="2"/>
      <c r="N75" s="6">
        <f t="shared" si="1"/>
        <v>8</v>
      </c>
    </row>
    <row r="76" spans="1:14" ht="15.75">
      <c r="A76" s="4" t="s">
        <v>24</v>
      </c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6" t="str">
        <f t="shared" si="1"/>
        <v/>
      </c>
    </row>
    <row r="77" spans="1:14" ht="15.75">
      <c r="A77" s="4" t="s">
        <v>20</v>
      </c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6" t="str">
        <f t="shared" si="1"/>
        <v/>
      </c>
    </row>
    <row r="78" spans="1:14" ht="15.75">
      <c r="A78" s="4" t="s">
        <v>14</v>
      </c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6" t="str">
        <f t="shared" si="1"/>
        <v/>
      </c>
    </row>
    <row r="79" spans="1:14" ht="15.75">
      <c r="A79" s="4" t="s">
        <v>43</v>
      </c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6" t="str">
        <f t="shared" ref="N79:N101" si="2">IF(SUM(B79:M79)=0,"",SUM(B79:M79))</f>
        <v/>
      </c>
    </row>
    <row r="80" spans="1:14" ht="15.75">
      <c r="A80" s="4" t="s">
        <v>42</v>
      </c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6" t="str">
        <f t="shared" si="2"/>
        <v/>
      </c>
    </row>
    <row r="81" spans="1:14" ht="15.75">
      <c r="A81" s="4" t="s">
        <v>38</v>
      </c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6" t="str">
        <f t="shared" si="2"/>
        <v/>
      </c>
    </row>
    <row r="82" spans="1:14" ht="19.5" customHeight="1"/>
    <row r="83" spans="1:14" ht="15.75" customHeight="1">
      <c r="A83" s="4" t="s">
        <v>63</v>
      </c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6" t="str">
        <f t="shared" si="2"/>
        <v/>
      </c>
    </row>
    <row r="84" spans="1:14" ht="15.75">
      <c r="A84" s="4" t="s">
        <v>61</v>
      </c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6" t="str">
        <f t="shared" si="2"/>
        <v/>
      </c>
    </row>
    <row r="85" spans="1:14" ht="15.75">
      <c r="A85" s="4" t="s">
        <v>79</v>
      </c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6" t="str">
        <f t="shared" si="2"/>
        <v/>
      </c>
    </row>
    <row r="86" spans="1:14" ht="15.75">
      <c r="A86" s="4" t="s">
        <v>68</v>
      </c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6" t="str">
        <f t="shared" si="2"/>
        <v/>
      </c>
    </row>
    <row r="87" spans="1:14" ht="15.75">
      <c r="A87" s="4" t="s">
        <v>66</v>
      </c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6" t="str">
        <f t="shared" si="2"/>
        <v/>
      </c>
    </row>
    <row r="88" spans="1:14" ht="15.75">
      <c r="A88" s="4" t="s">
        <v>65</v>
      </c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6" t="str">
        <f t="shared" si="2"/>
        <v/>
      </c>
    </row>
    <row r="89" spans="1:14" ht="15.75">
      <c r="A89" s="4" t="s">
        <v>67</v>
      </c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6" t="str">
        <f t="shared" si="2"/>
        <v/>
      </c>
    </row>
    <row r="90" spans="1:14" ht="15.75">
      <c r="A90" s="4" t="s">
        <v>74</v>
      </c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6" t="str">
        <f t="shared" si="2"/>
        <v/>
      </c>
    </row>
    <row r="91" spans="1:14" ht="15.75">
      <c r="A91" s="4" t="s">
        <v>75</v>
      </c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6" t="str">
        <f t="shared" si="2"/>
        <v/>
      </c>
    </row>
    <row r="92" spans="1:14" ht="15.75">
      <c r="A92" s="4" t="s">
        <v>71</v>
      </c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6" t="str">
        <f t="shared" si="2"/>
        <v/>
      </c>
    </row>
    <row r="93" spans="1:14" ht="15.75">
      <c r="A93" s="4" t="s">
        <v>64</v>
      </c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6" t="str">
        <f t="shared" si="2"/>
        <v/>
      </c>
    </row>
    <row r="94" spans="1:14" ht="15.75">
      <c r="A94" s="4" t="s">
        <v>69</v>
      </c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6" t="str">
        <f t="shared" si="2"/>
        <v/>
      </c>
    </row>
    <row r="95" spans="1:14" ht="15.75">
      <c r="A95" s="4" t="s">
        <v>70</v>
      </c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6" t="str">
        <f t="shared" si="2"/>
        <v/>
      </c>
    </row>
    <row r="96" spans="1:14" ht="15.75">
      <c r="A96" s="4" t="s">
        <v>62</v>
      </c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6" t="str">
        <f t="shared" si="2"/>
        <v/>
      </c>
    </row>
    <row r="97" spans="1:14" ht="15.75">
      <c r="A97" s="4" t="s">
        <v>73</v>
      </c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6" t="str">
        <f t="shared" si="2"/>
        <v/>
      </c>
    </row>
    <row r="98" spans="1:14" ht="15.75">
      <c r="A98" s="4" t="s">
        <v>72</v>
      </c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6" t="str">
        <f t="shared" si="2"/>
        <v/>
      </c>
    </row>
    <row r="99" spans="1:14" ht="15.75">
      <c r="A99" s="4" t="s">
        <v>76</v>
      </c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6" t="str">
        <f t="shared" si="2"/>
        <v/>
      </c>
    </row>
    <row r="100" spans="1:14" ht="15.75">
      <c r="A100" s="4" t="s">
        <v>59</v>
      </c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6" t="str">
        <f t="shared" si="2"/>
        <v/>
      </c>
    </row>
    <row r="101" spans="1:14" ht="15.75">
      <c r="A101" s="4" t="s">
        <v>60</v>
      </c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6" t="str">
        <f t="shared" si="2"/>
        <v/>
      </c>
    </row>
  </sheetData>
  <mergeCells count="1">
    <mergeCell ref="A2:N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00B0F0"/>
  </sheetPr>
  <dimension ref="A1:N101"/>
  <sheetViews>
    <sheetView workbookViewId="0">
      <pane ySplit="5" topLeftCell="A24" activePane="bottomLeft" state="frozen"/>
      <selection activeCell="N65" sqref="N65"/>
      <selection pane="bottomLeft" activeCell="I45" sqref="I45"/>
    </sheetView>
  </sheetViews>
  <sheetFormatPr baseColWidth="10" defaultRowHeight="12.75"/>
  <cols>
    <col min="1" max="1" width="38.7109375" style="1" bestFit="1" customWidth="1"/>
    <col min="2" max="9" width="11.42578125" style="1"/>
    <col min="10" max="10" width="12.5703125" style="1" bestFit="1" customWidth="1"/>
    <col min="11" max="16384" width="11.42578125" style="1"/>
  </cols>
  <sheetData>
    <row r="1" spans="1:14" ht="8.25" customHeight="1"/>
    <row r="2" spans="1:14">
      <c r="A2" s="120" t="s">
        <v>81</v>
      </c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</row>
    <row r="3" spans="1:14" ht="26.25" customHeight="1">
      <c r="A3" s="120"/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</row>
    <row r="4" spans="1:14" ht="7.5" customHeight="1"/>
    <row r="5" spans="1:14" ht="27" customHeight="1">
      <c r="A5" s="5" t="s">
        <v>80</v>
      </c>
      <c r="B5" s="5" t="s">
        <v>82</v>
      </c>
      <c r="C5" s="5" t="s">
        <v>83</v>
      </c>
      <c r="D5" s="5" t="s">
        <v>84</v>
      </c>
      <c r="E5" s="5" t="s">
        <v>85</v>
      </c>
      <c r="F5" s="5" t="s">
        <v>86</v>
      </c>
      <c r="G5" s="5" t="s">
        <v>87</v>
      </c>
      <c r="H5" s="5" t="s">
        <v>88</v>
      </c>
      <c r="I5" s="5" t="s">
        <v>89</v>
      </c>
      <c r="J5" s="5" t="s">
        <v>90</v>
      </c>
      <c r="K5" s="5" t="s">
        <v>91</v>
      </c>
      <c r="L5" s="5" t="s">
        <v>92</v>
      </c>
      <c r="M5" s="5" t="s">
        <v>93</v>
      </c>
      <c r="N5" s="3" t="s">
        <v>94</v>
      </c>
    </row>
    <row r="6" spans="1:14" ht="15.75" customHeight="1">
      <c r="A6" s="22" t="s">
        <v>113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6" t="str">
        <f>IF(SUM(B6:M6)=0,"",SUM(B6:M6))</f>
        <v/>
      </c>
    </row>
    <row r="7" spans="1:14" ht="15.75" customHeight="1">
      <c r="A7" s="22" t="s">
        <v>114</v>
      </c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6" t="str">
        <f t="shared" ref="N7:N14" si="0">IF(SUM(B7:M7)=0,"",SUM(B7:M7))</f>
        <v/>
      </c>
    </row>
    <row r="8" spans="1:14" ht="15.75" customHeight="1">
      <c r="A8" s="22" t="s">
        <v>115</v>
      </c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6" t="str">
        <f t="shared" si="0"/>
        <v/>
      </c>
    </row>
    <row r="9" spans="1:14" ht="15.75" customHeight="1">
      <c r="A9" s="22" t="s">
        <v>116</v>
      </c>
      <c r="B9" s="24"/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6" t="str">
        <f t="shared" si="0"/>
        <v/>
      </c>
    </row>
    <row r="10" spans="1:14" ht="15.75" customHeight="1">
      <c r="A10" s="22" t="s">
        <v>117</v>
      </c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6" t="str">
        <f t="shared" si="0"/>
        <v/>
      </c>
    </row>
    <row r="11" spans="1:14" ht="15.75" customHeight="1">
      <c r="A11" s="22" t="s">
        <v>118</v>
      </c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6" t="str">
        <f t="shared" si="0"/>
        <v/>
      </c>
    </row>
    <row r="12" spans="1:14" ht="15.75" customHeight="1">
      <c r="A12" s="23" t="s">
        <v>119</v>
      </c>
      <c r="B12" s="40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6" t="str">
        <f t="shared" si="0"/>
        <v/>
      </c>
    </row>
    <row r="13" spans="1:14" ht="15.75" customHeight="1">
      <c r="A13" s="22" t="s">
        <v>120</v>
      </c>
      <c r="B13" s="24"/>
      <c r="C13" s="24"/>
      <c r="D13" s="24"/>
      <c r="E13" s="24"/>
      <c r="F13" s="24"/>
      <c r="G13" s="24">
        <v>1</v>
      </c>
      <c r="H13" s="24">
        <v>1</v>
      </c>
      <c r="I13" s="24"/>
      <c r="J13" s="24"/>
      <c r="K13" s="24"/>
      <c r="L13" s="24"/>
      <c r="M13" s="24"/>
      <c r="N13" s="6">
        <f t="shared" si="0"/>
        <v>2</v>
      </c>
    </row>
    <row r="14" spans="1:14" s="18" customFormat="1" ht="15.75" customHeight="1">
      <c r="A14" s="22" t="s">
        <v>121</v>
      </c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6" t="str">
        <f t="shared" si="0"/>
        <v/>
      </c>
    </row>
    <row r="15" spans="1:14" s="18" customFormat="1" ht="11.25" customHeight="1">
      <c r="A15" s="21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7"/>
    </row>
    <row r="16" spans="1:14" ht="15.75">
      <c r="A16" s="4" t="s">
        <v>34</v>
      </c>
      <c r="B16" s="2"/>
      <c r="C16" s="2"/>
      <c r="D16" s="2"/>
      <c r="E16" s="2"/>
      <c r="F16" s="2"/>
      <c r="G16" s="2"/>
      <c r="H16" s="2">
        <v>1</v>
      </c>
      <c r="I16" s="2"/>
      <c r="J16" s="2"/>
      <c r="K16" s="2"/>
      <c r="L16" s="2"/>
      <c r="M16" s="2"/>
      <c r="N16" s="6">
        <f>IF(SUM(B16:M16)=0,"",SUM(B16:M16))</f>
        <v>1</v>
      </c>
    </row>
    <row r="17" spans="1:14" ht="15.75">
      <c r="A17" s="12" t="s">
        <v>7</v>
      </c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20" t="str">
        <f t="shared" ref="N17:N78" si="1">IF(SUM(B17:M17)=0,"",SUM(B17:M17))</f>
        <v/>
      </c>
    </row>
    <row r="18" spans="1:14" ht="15.75">
      <c r="A18" s="4" t="s">
        <v>22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6" t="str">
        <f t="shared" si="1"/>
        <v/>
      </c>
    </row>
    <row r="19" spans="1:14" ht="15.75">
      <c r="A19" s="4" t="s">
        <v>50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6" t="str">
        <f t="shared" si="1"/>
        <v/>
      </c>
    </row>
    <row r="20" spans="1:14" ht="15.75">
      <c r="A20" s="4" t="s">
        <v>5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6" t="str">
        <f t="shared" si="1"/>
        <v/>
      </c>
    </row>
    <row r="21" spans="1:14" ht="15.75">
      <c r="A21" s="4" t="s">
        <v>6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6" t="str">
        <f t="shared" si="1"/>
        <v/>
      </c>
    </row>
    <row r="22" spans="1:14" ht="15.75">
      <c r="A22" s="4" t="s">
        <v>35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6" t="str">
        <f t="shared" si="1"/>
        <v/>
      </c>
    </row>
    <row r="23" spans="1:14" ht="15.75">
      <c r="A23" s="4" t="s">
        <v>3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6" t="str">
        <f t="shared" si="1"/>
        <v/>
      </c>
    </row>
    <row r="24" spans="1:14" ht="15.75">
      <c r="A24" s="4" t="s">
        <v>41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6" t="str">
        <f t="shared" si="1"/>
        <v/>
      </c>
    </row>
    <row r="25" spans="1:14" ht="15.75">
      <c r="A25" s="4" t="s">
        <v>2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6" t="str">
        <f t="shared" si="1"/>
        <v/>
      </c>
    </row>
    <row r="26" spans="1:14" ht="15.75">
      <c r="A26" s="4" t="s">
        <v>8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6" t="str">
        <f t="shared" si="1"/>
        <v/>
      </c>
    </row>
    <row r="27" spans="1:14" ht="15.75">
      <c r="A27" s="4" t="s">
        <v>10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6" t="str">
        <f t="shared" si="1"/>
        <v/>
      </c>
    </row>
    <row r="28" spans="1:14" ht="15.75">
      <c r="A28" s="4" t="s">
        <v>51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6" t="str">
        <f t="shared" si="1"/>
        <v/>
      </c>
    </row>
    <row r="29" spans="1:14" ht="15.75">
      <c r="A29" s="4" t="s">
        <v>15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6" t="str">
        <f t="shared" si="1"/>
        <v/>
      </c>
    </row>
    <row r="30" spans="1:14" ht="15.75">
      <c r="A30" s="4" t="s">
        <v>77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6" t="str">
        <f t="shared" si="1"/>
        <v/>
      </c>
    </row>
    <row r="31" spans="1:14" ht="15.75">
      <c r="A31" s="4" t="s">
        <v>26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6" t="str">
        <f t="shared" si="1"/>
        <v/>
      </c>
    </row>
    <row r="32" spans="1:14" ht="15.75">
      <c r="A32" s="4" t="s">
        <v>31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6" t="str">
        <f t="shared" si="1"/>
        <v/>
      </c>
    </row>
    <row r="33" spans="1:14" ht="15.75">
      <c r="A33" s="4" t="s">
        <v>29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6" t="str">
        <f t="shared" si="1"/>
        <v/>
      </c>
    </row>
    <row r="34" spans="1:14" ht="15.75">
      <c r="A34" s="4" t="s">
        <v>30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6" t="str">
        <f t="shared" si="1"/>
        <v/>
      </c>
    </row>
    <row r="35" spans="1:14" ht="15.75">
      <c r="A35" s="4" t="s">
        <v>32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6" t="str">
        <f t="shared" si="1"/>
        <v/>
      </c>
    </row>
    <row r="36" spans="1:14" ht="15.75">
      <c r="A36" s="4" t="s">
        <v>27</v>
      </c>
      <c r="B36" s="2"/>
      <c r="C36" s="2"/>
      <c r="D36" s="2"/>
      <c r="E36" s="2"/>
      <c r="F36" s="2"/>
      <c r="G36" s="2">
        <v>1</v>
      </c>
      <c r="H36" s="2">
        <v>1</v>
      </c>
      <c r="I36" s="2"/>
      <c r="J36" s="2"/>
      <c r="K36" s="2"/>
      <c r="L36" s="2"/>
      <c r="M36" s="2"/>
      <c r="N36" s="6">
        <f t="shared" si="1"/>
        <v>2</v>
      </c>
    </row>
    <row r="37" spans="1:14" ht="15.75">
      <c r="A37" s="4" t="s">
        <v>28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6" t="str">
        <f t="shared" si="1"/>
        <v/>
      </c>
    </row>
    <row r="38" spans="1:14" ht="15.75">
      <c r="A38" s="4" t="s">
        <v>37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6" t="str">
        <f t="shared" si="1"/>
        <v/>
      </c>
    </row>
    <row r="39" spans="1:14" ht="15.75">
      <c r="A39" s="4" t="s">
        <v>13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6" t="str">
        <f t="shared" si="1"/>
        <v/>
      </c>
    </row>
    <row r="40" spans="1:14" ht="15.75">
      <c r="A40" s="4" t="s">
        <v>36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6" t="str">
        <f t="shared" si="1"/>
        <v/>
      </c>
    </row>
    <row r="41" spans="1:14" ht="15.75">
      <c r="A41" s="4" t="s">
        <v>16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6" t="str">
        <f t="shared" si="1"/>
        <v/>
      </c>
    </row>
    <row r="42" spans="1:14" ht="15.75">
      <c r="A42" s="4" t="s">
        <v>4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6" t="str">
        <f t="shared" si="1"/>
        <v/>
      </c>
    </row>
    <row r="43" spans="1:14" ht="15.75">
      <c r="A43" s="4" t="s">
        <v>96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6" t="str">
        <f t="shared" si="1"/>
        <v/>
      </c>
    </row>
    <row r="44" spans="1:14" ht="15.75">
      <c r="A44" s="4" t="s">
        <v>97</v>
      </c>
      <c r="B44" s="2"/>
      <c r="C44" s="2"/>
      <c r="D44" s="2"/>
      <c r="E44" s="2"/>
      <c r="F44" s="2"/>
      <c r="G44" s="2">
        <v>7</v>
      </c>
      <c r="H44" s="2">
        <v>7</v>
      </c>
      <c r="I44" s="2">
        <v>3</v>
      </c>
      <c r="J44" s="2"/>
      <c r="K44" s="2"/>
      <c r="L44" s="2"/>
      <c r="M44" s="2"/>
      <c r="N44" s="6">
        <f t="shared" si="1"/>
        <v>17</v>
      </c>
    </row>
    <row r="45" spans="1:14" ht="15.75">
      <c r="A45" s="4" t="s">
        <v>44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6" t="str">
        <f t="shared" si="1"/>
        <v/>
      </c>
    </row>
    <row r="46" spans="1:14" ht="15.75">
      <c r="A46" s="4" t="s">
        <v>45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6" t="str">
        <f t="shared" si="1"/>
        <v/>
      </c>
    </row>
    <row r="47" spans="1:14" ht="15.75">
      <c r="A47" s="4" t="s">
        <v>46</v>
      </c>
      <c r="B47" s="2"/>
      <c r="C47" s="2"/>
      <c r="D47" s="2"/>
      <c r="E47" s="2"/>
      <c r="F47" s="2"/>
      <c r="G47" s="2"/>
      <c r="H47" s="2">
        <v>15</v>
      </c>
      <c r="I47" s="2"/>
      <c r="J47" s="2"/>
      <c r="K47" s="2"/>
      <c r="L47" s="2"/>
      <c r="M47" s="2"/>
      <c r="N47" s="6">
        <f t="shared" si="1"/>
        <v>15</v>
      </c>
    </row>
    <row r="48" spans="1:14" ht="15.75">
      <c r="A48" s="4" t="s">
        <v>47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6" t="str">
        <f t="shared" si="1"/>
        <v/>
      </c>
    </row>
    <row r="49" spans="1:14" ht="15.75">
      <c r="A49" s="4" t="s">
        <v>141</v>
      </c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6" t="str">
        <f t="shared" si="1"/>
        <v/>
      </c>
    </row>
    <row r="50" spans="1:14" ht="15.75">
      <c r="A50" s="4" t="s">
        <v>78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6" t="str">
        <f t="shared" si="1"/>
        <v/>
      </c>
    </row>
    <row r="51" spans="1:14" ht="15.75">
      <c r="A51" s="4" t="s">
        <v>49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6" t="str">
        <f t="shared" si="1"/>
        <v/>
      </c>
    </row>
    <row r="52" spans="1:14" ht="15.75">
      <c r="A52" s="4" t="s">
        <v>48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6" t="str">
        <f t="shared" si="1"/>
        <v/>
      </c>
    </row>
    <row r="53" spans="1:14" ht="15.75">
      <c r="A53" s="4" t="s">
        <v>55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6" t="str">
        <f t="shared" si="1"/>
        <v/>
      </c>
    </row>
    <row r="54" spans="1:14" ht="15.75">
      <c r="A54" s="4" t="s">
        <v>56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6" t="str">
        <f t="shared" si="1"/>
        <v/>
      </c>
    </row>
    <row r="55" spans="1:14" ht="15.75">
      <c r="A55" s="4" t="s">
        <v>58</v>
      </c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6" t="str">
        <f t="shared" si="1"/>
        <v/>
      </c>
    </row>
    <row r="56" spans="1:14" ht="15.75">
      <c r="A56" s="4" t="s">
        <v>54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6" t="str">
        <f t="shared" si="1"/>
        <v/>
      </c>
    </row>
    <row r="57" spans="1:14" ht="15.75">
      <c r="A57" s="4" t="s">
        <v>53</v>
      </c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6" t="str">
        <f t="shared" si="1"/>
        <v/>
      </c>
    </row>
    <row r="58" spans="1:14" ht="15.75">
      <c r="A58" s="4" t="s">
        <v>1</v>
      </c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6" t="str">
        <f t="shared" si="1"/>
        <v/>
      </c>
    </row>
    <row r="59" spans="1:14" ht="15.75">
      <c r="A59" s="4" t="s">
        <v>52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6" t="str">
        <f t="shared" si="1"/>
        <v/>
      </c>
    </row>
    <row r="60" spans="1:14" ht="15.75">
      <c r="A60" s="4" t="s">
        <v>57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6" t="str">
        <f t="shared" si="1"/>
        <v/>
      </c>
    </row>
    <row r="61" spans="1:14" ht="15.75">
      <c r="A61" s="4" t="s">
        <v>33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6" t="str">
        <f t="shared" si="1"/>
        <v/>
      </c>
    </row>
    <row r="62" spans="1:14" ht="15.75">
      <c r="A62" s="4" t="s">
        <v>39</v>
      </c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6" t="str">
        <f t="shared" si="1"/>
        <v/>
      </c>
    </row>
    <row r="63" spans="1:14" ht="15.75">
      <c r="A63" s="4" t="s">
        <v>218</v>
      </c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6" t="str">
        <f t="shared" si="1"/>
        <v/>
      </c>
    </row>
    <row r="64" spans="1:14" ht="15.75">
      <c r="A64" s="4" t="s">
        <v>219</v>
      </c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6" t="str">
        <f t="shared" si="1"/>
        <v/>
      </c>
    </row>
    <row r="65" spans="1:14" ht="15.75">
      <c r="A65" s="4" t="s">
        <v>12</v>
      </c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6" t="str">
        <f t="shared" si="1"/>
        <v/>
      </c>
    </row>
    <row r="66" spans="1:14" ht="15.75">
      <c r="A66" s="4" t="s">
        <v>40</v>
      </c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6" t="str">
        <f t="shared" si="1"/>
        <v/>
      </c>
    </row>
    <row r="67" spans="1:14" ht="15.75">
      <c r="A67" s="4" t="s">
        <v>144</v>
      </c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6" t="str">
        <f t="shared" si="1"/>
        <v/>
      </c>
    </row>
    <row r="68" spans="1:14" ht="15.75">
      <c r="A68" s="4" t="s">
        <v>25</v>
      </c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6" t="str">
        <f t="shared" si="1"/>
        <v/>
      </c>
    </row>
    <row r="69" spans="1:14" ht="15.75">
      <c r="A69" s="4" t="s">
        <v>0</v>
      </c>
      <c r="B69" s="2"/>
      <c r="C69" s="2"/>
      <c r="D69" s="2"/>
      <c r="E69" s="2"/>
      <c r="F69" s="2"/>
      <c r="G69" s="2">
        <v>1</v>
      </c>
      <c r="H69" s="2"/>
      <c r="I69" s="2"/>
      <c r="J69" s="2"/>
      <c r="K69" s="2"/>
      <c r="L69" s="2"/>
      <c r="M69" s="2"/>
      <c r="N69" s="6">
        <f t="shared" si="1"/>
        <v>1</v>
      </c>
    </row>
    <row r="70" spans="1:14" ht="15.75">
      <c r="A70" s="4" t="s">
        <v>18</v>
      </c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6" t="str">
        <f t="shared" si="1"/>
        <v/>
      </c>
    </row>
    <row r="71" spans="1:14" ht="15.75">
      <c r="A71" s="4" t="s">
        <v>9</v>
      </c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6" t="str">
        <f t="shared" si="1"/>
        <v/>
      </c>
    </row>
    <row r="72" spans="1:14" ht="15.75">
      <c r="A72" s="4" t="s">
        <v>17</v>
      </c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6" t="str">
        <f t="shared" si="1"/>
        <v/>
      </c>
    </row>
    <row r="73" spans="1:14" ht="15.75">
      <c r="A73" s="4" t="s">
        <v>19</v>
      </c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6" t="str">
        <f t="shared" si="1"/>
        <v/>
      </c>
    </row>
    <row r="74" spans="1:14" ht="15.75">
      <c r="A74" s="4" t="s">
        <v>21</v>
      </c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6" t="str">
        <f t="shared" si="1"/>
        <v/>
      </c>
    </row>
    <row r="75" spans="1:14" ht="15.75">
      <c r="A75" s="4" t="s">
        <v>23</v>
      </c>
      <c r="B75" s="2"/>
      <c r="C75" s="2"/>
      <c r="D75" s="2"/>
      <c r="E75" s="2"/>
      <c r="F75" s="2"/>
      <c r="G75" s="2">
        <v>4</v>
      </c>
      <c r="H75" s="2"/>
      <c r="I75" s="2"/>
      <c r="J75" s="2"/>
      <c r="K75" s="2"/>
      <c r="L75" s="2"/>
      <c r="M75" s="2"/>
      <c r="N75" s="6">
        <f t="shared" si="1"/>
        <v>4</v>
      </c>
    </row>
    <row r="76" spans="1:14" ht="15.75">
      <c r="A76" s="4" t="s">
        <v>24</v>
      </c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6" t="str">
        <f t="shared" si="1"/>
        <v/>
      </c>
    </row>
    <row r="77" spans="1:14" ht="15.75">
      <c r="A77" s="4" t="s">
        <v>20</v>
      </c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6" t="str">
        <f t="shared" si="1"/>
        <v/>
      </c>
    </row>
    <row r="78" spans="1:14" ht="15.75">
      <c r="A78" s="4" t="s">
        <v>14</v>
      </c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6" t="str">
        <f t="shared" si="1"/>
        <v/>
      </c>
    </row>
    <row r="79" spans="1:14" ht="15.75">
      <c r="A79" s="4" t="s">
        <v>43</v>
      </c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6" t="str">
        <f t="shared" ref="N79:N101" si="2">IF(SUM(B79:M79)=0,"",SUM(B79:M79))</f>
        <v/>
      </c>
    </row>
    <row r="80" spans="1:14" ht="15.75">
      <c r="A80" s="4" t="s">
        <v>42</v>
      </c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6" t="str">
        <f t="shared" si="2"/>
        <v/>
      </c>
    </row>
    <row r="81" spans="1:14" ht="15.75">
      <c r="A81" s="4" t="s">
        <v>38</v>
      </c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6" t="str">
        <f t="shared" si="2"/>
        <v/>
      </c>
    </row>
    <row r="82" spans="1:14" ht="19.5" customHeight="1"/>
    <row r="83" spans="1:14" ht="16.5" customHeight="1">
      <c r="A83" s="4" t="s">
        <v>63</v>
      </c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6" t="str">
        <f t="shared" si="2"/>
        <v/>
      </c>
    </row>
    <row r="84" spans="1:14" ht="15.75">
      <c r="A84" s="4" t="s">
        <v>61</v>
      </c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6" t="str">
        <f t="shared" si="2"/>
        <v/>
      </c>
    </row>
    <row r="85" spans="1:14" ht="15.75">
      <c r="A85" s="4" t="s">
        <v>79</v>
      </c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6" t="str">
        <f t="shared" si="2"/>
        <v/>
      </c>
    </row>
    <row r="86" spans="1:14" ht="15.75">
      <c r="A86" s="4" t="s">
        <v>68</v>
      </c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6" t="str">
        <f t="shared" si="2"/>
        <v/>
      </c>
    </row>
    <row r="87" spans="1:14" ht="15.75">
      <c r="A87" s="4" t="s">
        <v>66</v>
      </c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6" t="str">
        <f t="shared" si="2"/>
        <v/>
      </c>
    </row>
    <row r="88" spans="1:14" ht="15.75">
      <c r="A88" s="4" t="s">
        <v>65</v>
      </c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6" t="str">
        <f t="shared" si="2"/>
        <v/>
      </c>
    </row>
    <row r="89" spans="1:14" ht="15.75">
      <c r="A89" s="4" t="s">
        <v>67</v>
      </c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6" t="str">
        <f t="shared" si="2"/>
        <v/>
      </c>
    </row>
    <row r="90" spans="1:14" ht="15.75">
      <c r="A90" s="4" t="s">
        <v>74</v>
      </c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6" t="str">
        <f t="shared" si="2"/>
        <v/>
      </c>
    </row>
    <row r="91" spans="1:14" ht="15.75">
      <c r="A91" s="4" t="s">
        <v>75</v>
      </c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6" t="str">
        <f t="shared" si="2"/>
        <v/>
      </c>
    </row>
    <row r="92" spans="1:14" ht="15.75">
      <c r="A92" s="4" t="s">
        <v>71</v>
      </c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6" t="str">
        <f t="shared" si="2"/>
        <v/>
      </c>
    </row>
    <row r="93" spans="1:14" ht="15.75">
      <c r="A93" s="4" t="s">
        <v>64</v>
      </c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6" t="str">
        <f t="shared" si="2"/>
        <v/>
      </c>
    </row>
    <row r="94" spans="1:14" ht="15.75">
      <c r="A94" s="4" t="s">
        <v>69</v>
      </c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6" t="str">
        <f t="shared" si="2"/>
        <v/>
      </c>
    </row>
    <row r="95" spans="1:14" ht="15.75">
      <c r="A95" s="4" t="s">
        <v>70</v>
      </c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6" t="str">
        <f t="shared" si="2"/>
        <v/>
      </c>
    </row>
    <row r="96" spans="1:14" ht="15.75">
      <c r="A96" s="4" t="s">
        <v>62</v>
      </c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6" t="str">
        <f t="shared" si="2"/>
        <v/>
      </c>
    </row>
    <row r="97" spans="1:14" ht="15.75">
      <c r="A97" s="4" t="s">
        <v>73</v>
      </c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6" t="str">
        <f t="shared" si="2"/>
        <v/>
      </c>
    </row>
    <row r="98" spans="1:14" ht="15.75">
      <c r="A98" s="4" t="s">
        <v>72</v>
      </c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6" t="str">
        <f t="shared" si="2"/>
        <v/>
      </c>
    </row>
    <row r="99" spans="1:14" ht="15.75">
      <c r="A99" s="4" t="s">
        <v>76</v>
      </c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6" t="str">
        <f t="shared" si="2"/>
        <v/>
      </c>
    </row>
    <row r="100" spans="1:14" ht="15.75">
      <c r="A100" s="4" t="s">
        <v>59</v>
      </c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6" t="str">
        <f t="shared" si="2"/>
        <v/>
      </c>
    </row>
    <row r="101" spans="1:14" ht="15.75">
      <c r="A101" s="4" t="s">
        <v>60</v>
      </c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6" t="str">
        <f t="shared" si="2"/>
        <v/>
      </c>
    </row>
  </sheetData>
  <mergeCells count="1">
    <mergeCell ref="A2:N3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00B0F0"/>
  </sheetPr>
  <dimension ref="A1:N101"/>
  <sheetViews>
    <sheetView workbookViewId="0">
      <pane ySplit="5" topLeftCell="A6" activePane="bottomLeft" state="frozen"/>
      <selection activeCell="N65" sqref="N65"/>
      <selection pane="bottomLeft" activeCell="N12" sqref="N12"/>
    </sheetView>
  </sheetViews>
  <sheetFormatPr baseColWidth="10" defaultRowHeight="12.75"/>
  <cols>
    <col min="1" max="1" width="38.7109375" style="1" bestFit="1" customWidth="1"/>
    <col min="2" max="9" width="11.42578125" style="1"/>
    <col min="10" max="10" width="12.5703125" style="1" bestFit="1" customWidth="1"/>
    <col min="11" max="16384" width="11.42578125" style="1"/>
  </cols>
  <sheetData>
    <row r="1" spans="1:14" ht="8.25" customHeight="1"/>
    <row r="2" spans="1:14">
      <c r="A2" s="120" t="s">
        <v>81</v>
      </c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</row>
    <row r="3" spans="1:14" ht="26.25" customHeight="1">
      <c r="A3" s="120"/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</row>
    <row r="4" spans="1:14" ht="7.5" customHeight="1"/>
    <row r="5" spans="1:14" ht="27" customHeight="1">
      <c r="A5" s="5" t="s">
        <v>80</v>
      </c>
      <c r="B5" s="5" t="s">
        <v>82</v>
      </c>
      <c r="C5" s="5" t="s">
        <v>83</v>
      </c>
      <c r="D5" s="5" t="s">
        <v>84</v>
      </c>
      <c r="E5" s="5" t="s">
        <v>85</v>
      </c>
      <c r="F5" s="5" t="s">
        <v>86</v>
      </c>
      <c r="G5" s="5" t="s">
        <v>87</v>
      </c>
      <c r="H5" s="5" t="s">
        <v>88</v>
      </c>
      <c r="I5" s="5" t="s">
        <v>89</v>
      </c>
      <c r="J5" s="5" t="s">
        <v>90</v>
      </c>
      <c r="K5" s="5" t="s">
        <v>91</v>
      </c>
      <c r="L5" s="5" t="s">
        <v>92</v>
      </c>
      <c r="M5" s="5" t="s">
        <v>93</v>
      </c>
      <c r="N5" s="3" t="s">
        <v>94</v>
      </c>
    </row>
    <row r="6" spans="1:14" ht="15.75" customHeight="1">
      <c r="A6" s="22" t="s">
        <v>113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6" t="str">
        <f>IF(SUM(B6:M6)=0,"",SUM(B6:M6))</f>
        <v/>
      </c>
    </row>
    <row r="7" spans="1:14" ht="15.75" customHeight="1">
      <c r="A7" s="22" t="s">
        <v>114</v>
      </c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6" t="str">
        <f t="shared" ref="N7:N14" si="0">IF(SUM(B7:M7)=0,"",SUM(B7:M7))</f>
        <v/>
      </c>
    </row>
    <row r="8" spans="1:14" ht="15.75" customHeight="1">
      <c r="A8" s="22" t="s">
        <v>115</v>
      </c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6" t="str">
        <f t="shared" si="0"/>
        <v/>
      </c>
    </row>
    <row r="9" spans="1:14" ht="15.75" customHeight="1">
      <c r="A9" s="22" t="s">
        <v>116</v>
      </c>
      <c r="B9" s="24"/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6" t="str">
        <f t="shared" si="0"/>
        <v/>
      </c>
    </row>
    <row r="10" spans="1:14" ht="15.75" customHeight="1">
      <c r="A10" s="22" t="s">
        <v>117</v>
      </c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6" t="str">
        <f t="shared" si="0"/>
        <v/>
      </c>
    </row>
    <row r="11" spans="1:14" ht="15.75" customHeight="1">
      <c r="A11" s="22" t="s">
        <v>118</v>
      </c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6" t="str">
        <f t="shared" si="0"/>
        <v/>
      </c>
    </row>
    <row r="12" spans="1:14" ht="15.75" customHeight="1">
      <c r="A12" s="23" t="s">
        <v>119</v>
      </c>
      <c r="B12" s="40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6" t="str">
        <f t="shared" si="0"/>
        <v/>
      </c>
    </row>
    <row r="13" spans="1:14" ht="15.75" customHeight="1">
      <c r="A13" s="22" t="s">
        <v>120</v>
      </c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6" t="str">
        <f t="shared" si="0"/>
        <v/>
      </c>
    </row>
    <row r="14" spans="1:14" s="18" customFormat="1" ht="15.75" customHeight="1">
      <c r="A14" s="22" t="s">
        <v>121</v>
      </c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6" t="str">
        <f t="shared" si="0"/>
        <v/>
      </c>
    </row>
    <row r="15" spans="1:14" s="18" customFormat="1" ht="11.25" customHeight="1">
      <c r="A15" s="21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7"/>
    </row>
    <row r="16" spans="1:14" ht="15.75">
      <c r="A16" s="4" t="s">
        <v>34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6" t="str">
        <f>IF(SUM(B16:M16)=0,"",SUM(B16:M16))</f>
        <v/>
      </c>
    </row>
    <row r="17" spans="1:14" ht="15.75">
      <c r="A17" s="12" t="s">
        <v>7</v>
      </c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20" t="str">
        <f t="shared" ref="N17:N78" si="1">IF(SUM(B17:M17)=0,"",SUM(B17:M17))</f>
        <v/>
      </c>
    </row>
    <row r="18" spans="1:14" ht="15.75">
      <c r="A18" s="4" t="s">
        <v>22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6" t="str">
        <f t="shared" si="1"/>
        <v/>
      </c>
    </row>
    <row r="19" spans="1:14" ht="15.75">
      <c r="A19" s="4" t="s">
        <v>50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6" t="str">
        <f t="shared" si="1"/>
        <v/>
      </c>
    </row>
    <row r="20" spans="1:14" ht="15.75">
      <c r="A20" s="4" t="s">
        <v>5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6" t="str">
        <f t="shared" si="1"/>
        <v/>
      </c>
    </row>
    <row r="21" spans="1:14" ht="15.75">
      <c r="A21" s="4" t="s">
        <v>6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6" t="str">
        <f t="shared" si="1"/>
        <v/>
      </c>
    </row>
    <row r="22" spans="1:14" ht="15.75">
      <c r="A22" s="4" t="s">
        <v>35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6" t="str">
        <f t="shared" si="1"/>
        <v/>
      </c>
    </row>
    <row r="23" spans="1:14" ht="15.75">
      <c r="A23" s="4" t="s">
        <v>3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6" t="str">
        <f t="shared" si="1"/>
        <v/>
      </c>
    </row>
    <row r="24" spans="1:14" ht="15.75">
      <c r="A24" s="4" t="s">
        <v>41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6" t="str">
        <f t="shared" si="1"/>
        <v/>
      </c>
    </row>
    <row r="25" spans="1:14" ht="15.75">
      <c r="A25" s="4" t="s">
        <v>2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6" t="str">
        <f t="shared" si="1"/>
        <v/>
      </c>
    </row>
    <row r="26" spans="1:14" ht="15.75">
      <c r="A26" s="4" t="s">
        <v>8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6" t="str">
        <f t="shared" si="1"/>
        <v/>
      </c>
    </row>
    <row r="27" spans="1:14" ht="15.75">
      <c r="A27" s="4" t="s">
        <v>10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6" t="str">
        <f t="shared" si="1"/>
        <v/>
      </c>
    </row>
    <row r="28" spans="1:14" ht="15.75">
      <c r="A28" s="4" t="s">
        <v>51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6" t="str">
        <f t="shared" si="1"/>
        <v/>
      </c>
    </row>
    <row r="29" spans="1:14" ht="15.75">
      <c r="A29" s="4" t="s">
        <v>15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6" t="str">
        <f t="shared" si="1"/>
        <v/>
      </c>
    </row>
    <row r="30" spans="1:14" ht="15.75">
      <c r="A30" s="4" t="s">
        <v>77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6" t="str">
        <f t="shared" si="1"/>
        <v/>
      </c>
    </row>
    <row r="31" spans="1:14" ht="15.75">
      <c r="A31" s="4" t="s">
        <v>26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6" t="str">
        <f t="shared" si="1"/>
        <v/>
      </c>
    </row>
    <row r="32" spans="1:14" ht="15.75">
      <c r="A32" s="4" t="s">
        <v>31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6" t="str">
        <f t="shared" si="1"/>
        <v/>
      </c>
    </row>
    <row r="33" spans="1:14" ht="15.75">
      <c r="A33" s="4" t="s">
        <v>29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6" t="str">
        <f t="shared" si="1"/>
        <v/>
      </c>
    </row>
    <row r="34" spans="1:14" ht="15.75">
      <c r="A34" s="4" t="s">
        <v>30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6" t="str">
        <f t="shared" si="1"/>
        <v/>
      </c>
    </row>
    <row r="35" spans="1:14" ht="15.75">
      <c r="A35" s="4" t="s">
        <v>32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6" t="str">
        <f t="shared" si="1"/>
        <v/>
      </c>
    </row>
    <row r="36" spans="1:14" ht="15.75">
      <c r="A36" s="4" t="s">
        <v>27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6" t="str">
        <f t="shared" si="1"/>
        <v/>
      </c>
    </row>
    <row r="37" spans="1:14" ht="15.75">
      <c r="A37" s="4" t="s">
        <v>28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6" t="str">
        <f t="shared" si="1"/>
        <v/>
      </c>
    </row>
    <row r="38" spans="1:14" ht="15.75">
      <c r="A38" s="4" t="s">
        <v>37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6" t="str">
        <f t="shared" si="1"/>
        <v/>
      </c>
    </row>
    <row r="39" spans="1:14" ht="15.75">
      <c r="A39" s="4" t="s">
        <v>13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6" t="str">
        <f t="shared" si="1"/>
        <v/>
      </c>
    </row>
    <row r="40" spans="1:14" ht="15.75">
      <c r="A40" s="4" t="s">
        <v>36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6" t="str">
        <f t="shared" si="1"/>
        <v/>
      </c>
    </row>
    <row r="41" spans="1:14" ht="15.75">
      <c r="A41" s="4" t="s">
        <v>16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6" t="str">
        <f t="shared" si="1"/>
        <v/>
      </c>
    </row>
    <row r="42" spans="1:14" ht="15.75">
      <c r="A42" s="4" t="s">
        <v>4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6" t="str">
        <f t="shared" si="1"/>
        <v/>
      </c>
    </row>
    <row r="43" spans="1:14" ht="15.75">
      <c r="A43" s="4" t="s">
        <v>96</v>
      </c>
      <c r="B43" s="2"/>
      <c r="C43" s="2"/>
      <c r="D43" s="2"/>
      <c r="E43" s="2"/>
      <c r="F43" s="2"/>
      <c r="G43" s="2">
        <v>2</v>
      </c>
      <c r="H43" s="2"/>
      <c r="I43" s="2"/>
      <c r="J43" s="2"/>
      <c r="K43" s="2"/>
      <c r="L43" s="2"/>
      <c r="M43" s="2"/>
      <c r="N43" s="6">
        <f t="shared" si="1"/>
        <v>2</v>
      </c>
    </row>
    <row r="44" spans="1:14" ht="15.75">
      <c r="A44" s="4" t="s">
        <v>97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6" t="str">
        <f t="shared" si="1"/>
        <v/>
      </c>
    </row>
    <row r="45" spans="1:14" ht="15.75">
      <c r="A45" s="4" t="s">
        <v>44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6" t="str">
        <f t="shared" si="1"/>
        <v/>
      </c>
    </row>
    <row r="46" spans="1:14" ht="15.75">
      <c r="A46" s="4" t="s">
        <v>45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6" t="str">
        <f t="shared" si="1"/>
        <v/>
      </c>
    </row>
    <row r="47" spans="1:14" ht="15.75">
      <c r="A47" s="4" t="s">
        <v>46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6" t="str">
        <f t="shared" si="1"/>
        <v/>
      </c>
    </row>
    <row r="48" spans="1:14" ht="15.75">
      <c r="A48" s="4" t="s">
        <v>47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6" t="str">
        <f t="shared" si="1"/>
        <v/>
      </c>
    </row>
    <row r="49" spans="1:14" ht="15.75">
      <c r="A49" s="4" t="s">
        <v>141</v>
      </c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6" t="str">
        <f t="shared" si="1"/>
        <v/>
      </c>
    </row>
    <row r="50" spans="1:14" ht="15.75">
      <c r="A50" s="4" t="s">
        <v>78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6" t="str">
        <f t="shared" si="1"/>
        <v/>
      </c>
    </row>
    <row r="51" spans="1:14" ht="15.75">
      <c r="A51" s="4" t="s">
        <v>49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6" t="str">
        <f t="shared" si="1"/>
        <v/>
      </c>
    </row>
    <row r="52" spans="1:14" ht="15.75">
      <c r="A52" s="4" t="s">
        <v>48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6" t="str">
        <f t="shared" si="1"/>
        <v/>
      </c>
    </row>
    <row r="53" spans="1:14" ht="15.75">
      <c r="A53" s="4" t="s">
        <v>55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6" t="str">
        <f t="shared" si="1"/>
        <v/>
      </c>
    </row>
    <row r="54" spans="1:14" ht="15.75">
      <c r="A54" s="4" t="s">
        <v>56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6" t="str">
        <f t="shared" si="1"/>
        <v/>
      </c>
    </row>
    <row r="55" spans="1:14" ht="15.75">
      <c r="A55" s="4" t="s">
        <v>58</v>
      </c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6" t="str">
        <f t="shared" si="1"/>
        <v/>
      </c>
    </row>
    <row r="56" spans="1:14" ht="15.75">
      <c r="A56" s="4" t="s">
        <v>54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6" t="str">
        <f t="shared" si="1"/>
        <v/>
      </c>
    </row>
    <row r="57" spans="1:14" ht="15.75">
      <c r="A57" s="4" t="s">
        <v>53</v>
      </c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6" t="str">
        <f t="shared" si="1"/>
        <v/>
      </c>
    </row>
    <row r="58" spans="1:14" ht="15.75">
      <c r="A58" s="4" t="s">
        <v>1</v>
      </c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6" t="str">
        <f t="shared" si="1"/>
        <v/>
      </c>
    </row>
    <row r="59" spans="1:14" ht="15.75">
      <c r="A59" s="4" t="s">
        <v>52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6" t="str">
        <f t="shared" si="1"/>
        <v/>
      </c>
    </row>
    <row r="60" spans="1:14" ht="15.75">
      <c r="A60" s="4" t="s">
        <v>57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6" t="str">
        <f t="shared" si="1"/>
        <v/>
      </c>
    </row>
    <row r="61" spans="1:14" ht="15.75">
      <c r="A61" s="4" t="s">
        <v>33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6" t="str">
        <f t="shared" si="1"/>
        <v/>
      </c>
    </row>
    <row r="62" spans="1:14" ht="15.75">
      <c r="A62" s="4" t="s">
        <v>39</v>
      </c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6" t="str">
        <f t="shared" si="1"/>
        <v/>
      </c>
    </row>
    <row r="63" spans="1:14" ht="15.75">
      <c r="A63" s="4" t="s">
        <v>218</v>
      </c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6" t="str">
        <f t="shared" si="1"/>
        <v/>
      </c>
    </row>
    <row r="64" spans="1:14" ht="15.75">
      <c r="A64" s="4" t="s">
        <v>219</v>
      </c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6" t="str">
        <f t="shared" si="1"/>
        <v/>
      </c>
    </row>
    <row r="65" spans="1:14" ht="15.75">
      <c r="A65" s="4" t="s">
        <v>12</v>
      </c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6" t="str">
        <f t="shared" si="1"/>
        <v/>
      </c>
    </row>
    <row r="66" spans="1:14" ht="15.75">
      <c r="A66" s="4" t="s">
        <v>40</v>
      </c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6" t="str">
        <f t="shared" si="1"/>
        <v/>
      </c>
    </row>
    <row r="67" spans="1:14" ht="15.75">
      <c r="A67" s="4" t="s">
        <v>144</v>
      </c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6" t="str">
        <f t="shared" si="1"/>
        <v/>
      </c>
    </row>
    <row r="68" spans="1:14" ht="15.75">
      <c r="A68" s="4" t="s">
        <v>25</v>
      </c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6" t="str">
        <f t="shared" si="1"/>
        <v/>
      </c>
    </row>
    <row r="69" spans="1:14" ht="15.75">
      <c r="A69" s="4" t="s">
        <v>0</v>
      </c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6" t="str">
        <f t="shared" si="1"/>
        <v/>
      </c>
    </row>
    <row r="70" spans="1:14" ht="15.75">
      <c r="A70" s="4" t="s">
        <v>18</v>
      </c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6" t="str">
        <f t="shared" si="1"/>
        <v/>
      </c>
    </row>
    <row r="71" spans="1:14" ht="15.75">
      <c r="A71" s="4" t="s">
        <v>9</v>
      </c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6" t="str">
        <f t="shared" si="1"/>
        <v/>
      </c>
    </row>
    <row r="72" spans="1:14" ht="15.75">
      <c r="A72" s="4" t="s">
        <v>17</v>
      </c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6" t="str">
        <f t="shared" si="1"/>
        <v/>
      </c>
    </row>
    <row r="73" spans="1:14" ht="15.75">
      <c r="A73" s="4" t="s">
        <v>19</v>
      </c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6" t="str">
        <f t="shared" si="1"/>
        <v/>
      </c>
    </row>
    <row r="74" spans="1:14" ht="15.75">
      <c r="A74" s="4" t="s">
        <v>21</v>
      </c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6" t="str">
        <f t="shared" si="1"/>
        <v/>
      </c>
    </row>
    <row r="75" spans="1:14" ht="15.75">
      <c r="A75" s="4" t="s">
        <v>23</v>
      </c>
      <c r="B75" s="2"/>
      <c r="C75" s="2"/>
      <c r="D75" s="2"/>
      <c r="E75" s="2"/>
      <c r="F75" s="2"/>
      <c r="G75" s="2">
        <v>1</v>
      </c>
      <c r="H75" s="2">
        <v>4</v>
      </c>
      <c r="I75" s="2"/>
      <c r="J75" s="2"/>
      <c r="K75" s="2"/>
      <c r="L75" s="2"/>
      <c r="M75" s="2"/>
      <c r="N75" s="6">
        <f t="shared" si="1"/>
        <v>5</v>
      </c>
    </row>
    <row r="76" spans="1:14" ht="15.75">
      <c r="A76" s="4" t="s">
        <v>24</v>
      </c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6" t="str">
        <f t="shared" si="1"/>
        <v/>
      </c>
    </row>
    <row r="77" spans="1:14" ht="15.75">
      <c r="A77" s="4" t="s">
        <v>20</v>
      </c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6" t="str">
        <f t="shared" si="1"/>
        <v/>
      </c>
    </row>
    <row r="78" spans="1:14" ht="15.75">
      <c r="A78" s="4" t="s">
        <v>14</v>
      </c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6" t="str">
        <f t="shared" si="1"/>
        <v/>
      </c>
    </row>
    <row r="79" spans="1:14" ht="15.75">
      <c r="A79" s="4" t="s">
        <v>43</v>
      </c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6" t="str">
        <f t="shared" ref="N79:N101" si="2">IF(SUM(B79:M79)=0,"",SUM(B79:M79))</f>
        <v/>
      </c>
    </row>
    <row r="80" spans="1:14" ht="15.75">
      <c r="A80" s="4" t="s">
        <v>42</v>
      </c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6" t="str">
        <f t="shared" si="2"/>
        <v/>
      </c>
    </row>
    <row r="81" spans="1:14" ht="15.75">
      <c r="A81" s="4" t="s">
        <v>38</v>
      </c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6" t="str">
        <f t="shared" si="2"/>
        <v/>
      </c>
    </row>
    <row r="82" spans="1:14" ht="19.5" customHeight="1"/>
    <row r="83" spans="1:14" ht="16.5" customHeight="1">
      <c r="A83" s="4" t="s">
        <v>63</v>
      </c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6" t="str">
        <f t="shared" si="2"/>
        <v/>
      </c>
    </row>
    <row r="84" spans="1:14" ht="15.75">
      <c r="A84" s="4" t="s">
        <v>61</v>
      </c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6" t="str">
        <f t="shared" si="2"/>
        <v/>
      </c>
    </row>
    <row r="85" spans="1:14" ht="15.75">
      <c r="A85" s="4" t="s">
        <v>79</v>
      </c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6" t="str">
        <f t="shared" si="2"/>
        <v/>
      </c>
    </row>
    <row r="86" spans="1:14" ht="15.75">
      <c r="A86" s="4" t="s">
        <v>68</v>
      </c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6" t="str">
        <f t="shared" si="2"/>
        <v/>
      </c>
    </row>
    <row r="87" spans="1:14" ht="15.75">
      <c r="A87" s="4" t="s">
        <v>66</v>
      </c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6" t="str">
        <f t="shared" si="2"/>
        <v/>
      </c>
    </row>
    <row r="88" spans="1:14" ht="15.75">
      <c r="A88" s="4" t="s">
        <v>65</v>
      </c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6" t="str">
        <f t="shared" si="2"/>
        <v/>
      </c>
    </row>
    <row r="89" spans="1:14" ht="15.75">
      <c r="A89" s="4" t="s">
        <v>67</v>
      </c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6" t="str">
        <f t="shared" si="2"/>
        <v/>
      </c>
    </row>
    <row r="90" spans="1:14" ht="15.75">
      <c r="A90" s="4" t="s">
        <v>74</v>
      </c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6" t="str">
        <f t="shared" si="2"/>
        <v/>
      </c>
    </row>
    <row r="91" spans="1:14" ht="15.75">
      <c r="A91" s="4" t="s">
        <v>75</v>
      </c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6" t="str">
        <f t="shared" si="2"/>
        <v/>
      </c>
    </row>
    <row r="92" spans="1:14" ht="15.75">
      <c r="A92" s="4" t="s">
        <v>71</v>
      </c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6" t="str">
        <f t="shared" si="2"/>
        <v/>
      </c>
    </row>
    <row r="93" spans="1:14" ht="15.75">
      <c r="A93" s="4" t="s">
        <v>64</v>
      </c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6" t="str">
        <f t="shared" si="2"/>
        <v/>
      </c>
    </row>
    <row r="94" spans="1:14" ht="15.75">
      <c r="A94" s="4" t="s">
        <v>69</v>
      </c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6" t="str">
        <f t="shared" si="2"/>
        <v/>
      </c>
    </row>
    <row r="95" spans="1:14" ht="15.75">
      <c r="A95" s="4" t="s">
        <v>70</v>
      </c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6" t="str">
        <f t="shared" si="2"/>
        <v/>
      </c>
    </row>
    <row r="96" spans="1:14" ht="15.75">
      <c r="A96" s="4" t="s">
        <v>62</v>
      </c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6" t="str">
        <f t="shared" si="2"/>
        <v/>
      </c>
    </row>
    <row r="97" spans="1:14" ht="15.75">
      <c r="A97" s="4" t="s">
        <v>73</v>
      </c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6" t="str">
        <f t="shared" si="2"/>
        <v/>
      </c>
    </row>
    <row r="98" spans="1:14" ht="15.75">
      <c r="A98" s="4" t="s">
        <v>72</v>
      </c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6" t="str">
        <f t="shared" si="2"/>
        <v/>
      </c>
    </row>
    <row r="99" spans="1:14" ht="15.75">
      <c r="A99" s="4" t="s">
        <v>76</v>
      </c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6" t="str">
        <f t="shared" si="2"/>
        <v/>
      </c>
    </row>
    <row r="100" spans="1:14" ht="15.75">
      <c r="A100" s="4" t="s">
        <v>59</v>
      </c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6" t="str">
        <f t="shared" si="2"/>
        <v/>
      </c>
    </row>
    <row r="101" spans="1:14" ht="15.75">
      <c r="A101" s="4" t="s">
        <v>60</v>
      </c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6" t="str">
        <f t="shared" si="2"/>
        <v/>
      </c>
    </row>
  </sheetData>
  <mergeCells count="1">
    <mergeCell ref="A2:N3"/>
  </mergeCells>
  <pageMargins left="0.47244094488188981" right="0.23622047244094491" top="1.1417322834645669" bottom="0.78740157480314965" header="0.51181102362204722" footer="0.51181102362204722"/>
  <pageSetup paperSize="9" orientation="portrait" r:id="rId1"/>
  <headerFooter alignWithMargins="0">
    <oddHeader>&amp;C&amp;"Century,Gras"&amp;14REF BIP
 FOURNITURES DE BUREAU</oddHeader>
    <oddFooter>Page &amp;P de &amp;N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theme="9"/>
  </sheetPr>
  <dimension ref="A1:N101"/>
  <sheetViews>
    <sheetView workbookViewId="0">
      <pane ySplit="5" topLeftCell="A6" activePane="bottomLeft" state="frozen"/>
      <selection activeCell="N65" sqref="N65"/>
      <selection pane="bottomLeft" activeCell="H65" sqref="H65"/>
    </sheetView>
  </sheetViews>
  <sheetFormatPr baseColWidth="10" defaultRowHeight="12.75"/>
  <cols>
    <col min="1" max="1" width="38.7109375" style="1" bestFit="1" customWidth="1"/>
    <col min="2" max="9" width="11.42578125" style="1"/>
    <col min="10" max="10" width="12.5703125" style="1" bestFit="1" customWidth="1"/>
    <col min="11" max="16384" width="11.42578125" style="1"/>
  </cols>
  <sheetData>
    <row r="1" spans="1:14" ht="8.25" customHeight="1"/>
    <row r="2" spans="1:14">
      <c r="A2" s="120" t="s">
        <v>81</v>
      </c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</row>
    <row r="3" spans="1:14" ht="26.25" customHeight="1">
      <c r="A3" s="120"/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</row>
    <row r="4" spans="1:14" ht="7.5" customHeight="1"/>
    <row r="5" spans="1:14" ht="27" customHeight="1">
      <c r="A5" s="5" t="s">
        <v>80</v>
      </c>
      <c r="B5" s="5" t="s">
        <v>82</v>
      </c>
      <c r="C5" s="5" t="s">
        <v>83</v>
      </c>
      <c r="D5" s="5" t="s">
        <v>84</v>
      </c>
      <c r="E5" s="5" t="s">
        <v>85</v>
      </c>
      <c r="F5" s="5" t="s">
        <v>86</v>
      </c>
      <c r="G5" s="5" t="s">
        <v>87</v>
      </c>
      <c r="H5" s="5" t="s">
        <v>88</v>
      </c>
      <c r="I5" s="5" t="s">
        <v>89</v>
      </c>
      <c r="J5" s="5" t="s">
        <v>90</v>
      </c>
      <c r="K5" s="5" t="s">
        <v>91</v>
      </c>
      <c r="L5" s="5" t="s">
        <v>92</v>
      </c>
      <c r="M5" s="5" t="s">
        <v>93</v>
      </c>
      <c r="N5" s="3" t="s">
        <v>94</v>
      </c>
    </row>
    <row r="6" spans="1:14" ht="15.75" customHeight="1">
      <c r="A6" s="22" t="s">
        <v>113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6" t="str">
        <f>IF(SUM(B6:M6)=0,"",SUM(B6:M6))</f>
        <v/>
      </c>
    </row>
    <row r="7" spans="1:14" ht="15.75" customHeight="1">
      <c r="A7" s="22" t="s">
        <v>114</v>
      </c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6" t="str">
        <f t="shared" ref="N7:N14" si="0">IF(SUM(B7:M7)=0,"",SUM(B7:M7))</f>
        <v/>
      </c>
    </row>
    <row r="8" spans="1:14" ht="15.75" customHeight="1">
      <c r="A8" s="22" t="s">
        <v>115</v>
      </c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6" t="str">
        <f t="shared" si="0"/>
        <v/>
      </c>
    </row>
    <row r="9" spans="1:14" ht="15.75" customHeight="1">
      <c r="A9" s="22" t="s">
        <v>116</v>
      </c>
      <c r="B9" s="24"/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6" t="str">
        <f t="shared" si="0"/>
        <v/>
      </c>
    </row>
    <row r="10" spans="1:14" ht="15.75" customHeight="1">
      <c r="A10" s="22" t="s">
        <v>117</v>
      </c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6" t="str">
        <f t="shared" si="0"/>
        <v/>
      </c>
    </row>
    <row r="11" spans="1:14" ht="15.75" customHeight="1">
      <c r="A11" s="22" t="s">
        <v>118</v>
      </c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6" t="str">
        <f t="shared" si="0"/>
        <v/>
      </c>
    </row>
    <row r="12" spans="1:14" ht="15.75" customHeight="1">
      <c r="A12" s="23" t="s">
        <v>119</v>
      </c>
      <c r="B12" s="40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6" t="str">
        <f t="shared" si="0"/>
        <v/>
      </c>
    </row>
    <row r="13" spans="1:14" ht="15.75" customHeight="1">
      <c r="A13" s="22" t="s">
        <v>120</v>
      </c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6" t="str">
        <f t="shared" si="0"/>
        <v/>
      </c>
    </row>
    <row r="14" spans="1:14" s="18" customFormat="1" ht="15.75" customHeight="1">
      <c r="A14" s="22" t="s">
        <v>121</v>
      </c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6" t="str">
        <f t="shared" si="0"/>
        <v/>
      </c>
    </row>
    <row r="15" spans="1:14" s="18" customFormat="1" ht="11.25" customHeight="1">
      <c r="A15" s="21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7"/>
    </row>
    <row r="16" spans="1:14" ht="15.75">
      <c r="A16" s="4" t="s">
        <v>34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6" t="str">
        <f>IF(SUM(B16:M16)=0,"",SUM(B16:M16))</f>
        <v/>
      </c>
    </row>
    <row r="17" spans="1:14" ht="15.75">
      <c r="A17" s="12" t="s">
        <v>7</v>
      </c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20" t="str">
        <f t="shared" ref="N17:N78" si="1">IF(SUM(B17:M17)=0,"",SUM(B17:M17))</f>
        <v/>
      </c>
    </row>
    <row r="18" spans="1:14" ht="15.75">
      <c r="A18" s="4" t="s">
        <v>22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6" t="str">
        <f t="shared" si="1"/>
        <v/>
      </c>
    </row>
    <row r="19" spans="1:14" ht="15.75">
      <c r="A19" s="4" t="s">
        <v>50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6" t="str">
        <f t="shared" si="1"/>
        <v/>
      </c>
    </row>
    <row r="20" spans="1:14" ht="15.75">
      <c r="A20" s="4" t="s">
        <v>5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6" t="str">
        <f t="shared" si="1"/>
        <v/>
      </c>
    </row>
    <row r="21" spans="1:14" ht="15.75">
      <c r="A21" s="4" t="s">
        <v>6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6" t="str">
        <f t="shared" si="1"/>
        <v/>
      </c>
    </row>
    <row r="22" spans="1:14" ht="15.75">
      <c r="A22" s="4" t="s">
        <v>35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6" t="str">
        <f t="shared" si="1"/>
        <v/>
      </c>
    </row>
    <row r="23" spans="1:14" ht="15.75">
      <c r="A23" s="4" t="s">
        <v>3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6" t="str">
        <f t="shared" si="1"/>
        <v/>
      </c>
    </row>
    <row r="24" spans="1:14" ht="15.75">
      <c r="A24" s="4" t="s">
        <v>41</v>
      </c>
      <c r="B24" s="2"/>
      <c r="C24" s="2"/>
      <c r="D24" s="2"/>
      <c r="E24" s="2"/>
      <c r="F24" s="2"/>
      <c r="G24" s="2"/>
      <c r="H24" s="2">
        <v>1</v>
      </c>
      <c r="I24" s="2"/>
      <c r="J24" s="2"/>
      <c r="K24" s="2"/>
      <c r="L24" s="2"/>
      <c r="M24" s="2"/>
      <c r="N24" s="6">
        <f t="shared" si="1"/>
        <v>1</v>
      </c>
    </row>
    <row r="25" spans="1:14" ht="15.75">
      <c r="A25" s="4" t="s">
        <v>2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6" t="str">
        <f t="shared" si="1"/>
        <v/>
      </c>
    </row>
    <row r="26" spans="1:14" ht="15.75">
      <c r="A26" s="4" t="s">
        <v>8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6" t="str">
        <f t="shared" si="1"/>
        <v/>
      </c>
    </row>
    <row r="27" spans="1:14" ht="15.75">
      <c r="A27" s="4" t="s">
        <v>10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6" t="str">
        <f t="shared" si="1"/>
        <v/>
      </c>
    </row>
    <row r="28" spans="1:14" ht="15.75">
      <c r="A28" s="4" t="s">
        <v>51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6" t="str">
        <f t="shared" si="1"/>
        <v/>
      </c>
    </row>
    <row r="29" spans="1:14" ht="15.75">
      <c r="A29" s="4" t="s">
        <v>15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6" t="str">
        <f t="shared" si="1"/>
        <v/>
      </c>
    </row>
    <row r="30" spans="1:14" ht="15.75">
      <c r="A30" s="4" t="s">
        <v>77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6" t="str">
        <f t="shared" si="1"/>
        <v/>
      </c>
    </row>
    <row r="31" spans="1:14" ht="15.75">
      <c r="A31" s="4" t="s">
        <v>26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6" t="str">
        <f t="shared" si="1"/>
        <v/>
      </c>
    </row>
    <row r="32" spans="1:14" ht="15.75">
      <c r="A32" s="4" t="s">
        <v>31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6" t="str">
        <f t="shared" si="1"/>
        <v/>
      </c>
    </row>
    <row r="33" spans="1:14" ht="15.75">
      <c r="A33" s="4" t="s">
        <v>29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6" t="str">
        <f t="shared" si="1"/>
        <v/>
      </c>
    </row>
    <row r="34" spans="1:14" ht="15.75">
      <c r="A34" s="4" t="s">
        <v>30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6" t="str">
        <f t="shared" si="1"/>
        <v/>
      </c>
    </row>
    <row r="35" spans="1:14" ht="15.75">
      <c r="A35" s="4" t="s">
        <v>32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6" t="str">
        <f t="shared" si="1"/>
        <v/>
      </c>
    </row>
    <row r="36" spans="1:14" ht="15.75">
      <c r="A36" s="4" t="s">
        <v>27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6" t="str">
        <f t="shared" si="1"/>
        <v/>
      </c>
    </row>
    <row r="37" spans="1:14" ht="15.75">
      <c r="A37" s="4" t="s">
        <v>28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6" t="str">
        <f t="shared" si="1"/>
        <v/>
      </c>
    </row>
    <row r="38" spans="1:14" ht="15.75">
      <c r="A38" s="4" t="s">
        <v>37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6" t="str">
        <f t="shared" si="1"/>
        <v/>
      </c>
    </row>
    <row r="39" spans="1:14" ht="15.75">
      <c r="A39" s="4" t="s">
        <v>13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6" t="str">
        <f t="shared" si="1"/>
        <v/>
      </c>
    </row>
    <row r="40" spans="1:14" ht="15.75">
      <c r="A40" s="4" t="s">
        <v>36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6" t="str">
        <f t="shared" si="1"/>
        <v/>
      </c>
    </row>
    <row r="41" spans="1:14" ht="15.75">
      <c r="A41" s="4" t="s">
        <v>16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6" t="str">
        <f t="shared" si="1"/>
        <v/>
      </c>
    </row>
    <row r="42" spans="1:14" ht="15.75">
      <c r="A42" s="4" t="s">
        <v>4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6" t="str">
        <f t="shared" si="1"/>
        <v/>
      </c>
    </row>
    <row r="43" spans="1:14" ht="15.75">
      <c r="A43" s="4" t="s">
        <v>96</v>
      </c>
      <c r="B43" s="2"/>
      <c r="C43" s="2"/>
      <c r="D43" s="2"/>
      <c r="E43" s="2"/>
      <c r="F43" s="2"/>
      <c r="G43" s="2">
        <v>1</v>
      </c>
      <c r="H43" s="2"/>
      <c r="I43" s="2"/>
      <c r="J43" s="2"/>
      <c r="K43" s="2"/>
      <c r="L43" s="2"/>
      <c r="M43" s="2"/>
      <c r="N43" s="6">
        <f t="shared" si="1"/>
        <v>1</v>
      </c>
    </row>
    <row r="44" spans="1:14" ht="15.75">
      <c r="A44" s="4" t="s">
        <v>97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6" t="str">
        <f t="shared" si="1"/>
        <v/>
      </c>
    </row>
    <row r="45" spans="1:14" ht="15.75">
      <c r="A45" s="4" t="s">
        <v>44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6" t="str">
        <f t="shared" si="1"/>
        <v/>
      </c>
    </row>
    <row r="46" spans="1:14" ht="15.75">
      <c r="A46" s="4" t="s">
        <v>45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6" t="str">
        <f t="shared" si="1"/>
        <v/>
      </c>
    </row>
    <row r="47" spans="1:14" ht="15.75">
      <c r="A47" s="4" t="s">
        <v>46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6" t="str">
        <f t="shared" si="1"/>
        <v/>
      </c>
    </row>
    <row r="48" spans="1:14" ht="15.75">
      <c r="A48" s="4" t="s">
        <v>47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6" t="str">
        <f t="shared" si="1"/>
        <v/>
      </c>
    </row>
    <row r="49" spans="1:14" ht="15.75">
      <c r="A49" s="4" t="s">
        <v>141</v>
      </c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6" t="str">
        <f t="shared" si="1"/>
        <v/>
      </c>
    </row>
    <row r="50" spans="1:14" ht="15.75">
      <c r="A50" s="4" t="s">
        <v>78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6" t="str">
        <f t="shared" si="1"/>
        <v/>
      </c>
    </row>
    <row r="51" spans="1:14" ht="15.75">
      <c r="A51" s="4" t="s">
        <v>49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6" t="str">
        <f t="shared" si="1"/>
        <v/>
      </c>
    </row>
    <row r="52" spans="1:14" ht="15.75">
      <c r="A52" s="4" t="s">
        <v>48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6" t="str">
        <f t="shared" si="1"/>
        <v/>
      </c>
    </row>
    <row r="53" spans="1:14" ht="15.75">
      <c r="A53" s="4" t="s">
        <v>55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6" t="str">
        <f t="shared" si="1"/>
        <v/>
      </c>
    </row>
    <row r="54" spans="1:14" ht="15.75">
      <c r="A54" s="4" t="s">
        <v>56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6" t="str">
        <f t="shared" si="1"/>
        <v/>
      </c>
    </row>
    <row r="55" spans="1:14" ht="15.75">
      <c r="A55" s="4" t="s">
        <v>58</v>
      </c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6" t="str">
        <f t="shared" si="1"/>
        <v/>
      </c>
    </row>
    <row r="56" spans="1:14" ht="15.75">
      <c r="A56" s="4" t="s">
        <v>54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6" t="str">
        <f t="shared" si="1"/>
        <v/>
      </c>
    </row>
    <row r="57" spans="1:14" ht="15.75">
      <c r="A57" s="4" t="s">
        <v>53</v>
      </c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6" t="str">
        <f t="shared" si="1"/>
        <v/>
      </c>
    </row>
    <row r="58" spans="1:14" ht="15.75">
      <c r="A58" s="4" t="s">
        <v>1</v>
      </c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6" t="str">
        <f t="shared" si="1"/>
        <v/>
      </c>
    </row>
    <row r="59" spans="1:14" ht="15.75">
      <c r="A59" s="4" t="s">
        <v>52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6" t="str">
        <f t="shared" si="1"/>
        <v/>
      </c>
    </row>
    <row r="60" spans="1:14" ht="15.75">
      <c r="A60" s="4" t="s">
        <v>57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6" t="str">
        <f t="shared" si="1"/>
        <v/>
      </c>
    </row>
    <row r="61" spans="1:14" ht="15.75">
      <c r="A61" s="4" t="s">
        <v>33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6" t="str">
        <f t="shared" si="1"/>
        <v/>
      </c>
    </row>
    <row r="62" spans="1:14" ht="15.75">
      <c r="A62" s="4" t="s">
        <v>39</v>
      </c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6" t="str">
        <f t="shared" si="1"/>
        <v/>
      </c>
    </row>
    <row r="63" spans="1:14" ht="15.75">
      <c r="A63" s="4" t="s">
        <v>218</v>
      </c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6" t="str">
        <f t="shared" si="1"/>
        <v/>
      </c>
    </row>
    <row r="64" spans="1:14" ht="15.75">
      <c r="A64" s="4" t="s">
        <v>219</v>
      </c>
      <c r="B64" s="2"/>
      <c r="C64" s="2"/>
      <c r="D64" s="2"/>
      <c r="E64" s="2"/>
      <c r="F64" s="2"/>
      <c r="G64" s="2"/>
      <c r="H64" s="2">
        <v>1</v>
      </c>
      <c r="I64" s="2"/>
      <c r="J64" s="2"/>
      <c r="K64" s="2"/>
      <c r="L64" s="2"/>
      <c r="M64" s="2"/>
      <c r="N64" s="6">
        <f t="shared" si="1"/>
        <v>1</v>
      </c>
    </row>
    <row r="65" spans="1:14" ht="15.75">
      <c r="A65" s="4" t="s">
        <v>12</v>
      </c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6" t="str">
        <f t="shared" si="1"/>
        <v/>
      </c>
    </row>
    <row r="66" spans="1:14" ht="15.75">
      <c r="A66" s="4" t="s">
        <v>40</v>
      </c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6" t="str">
        <f t="shared" si="1"/>
        <v/>
      </c>
    </row>
    <row r="67" spans="1:14" ht="15.75">
      <c r="A67" s="4" t="s">
        <v>144</v>
      </c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6" t="str">
        <f t="shared" si="1"/>
        <v/>
      </c>
    </row>
    <row r="68" spans="1:14" ht="15.75">
      <c r="A68" s="4" t="s">
        <v>25</v>
      </c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6" t="str">
        <f t="shared" si="1"/>
        <v/>
      </c>
    </row>
    <row r="69" spans="1:14" ht="15.75">
      <c r="A69" s="4" t="s">
        <v>0</v>
      </c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6" t="str">
        <f t="shared" si="1"/>
        <v/>
      </c>
    </row>
    <row r="70" spans="1:14" ht="15.75">
      <c r="A70" s="4" t="s">
        <v>18</v>
      </c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6" t="str">
        <f t="shared" si="1"/>
        <v/>
      </c>
    </row>
    <row r="71" spans="1:14" ht="15.75">
      <c r="A71" s="4" t="s">
        <v>9</v>
      </c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6" t="str">
        <f t="shared" si="1"/>
        <v/>
      </c>
    </row>
    <row r="72" spans="1:14" ht="15.75">
      <c r="A72" s="4" t="s">
        <v>17</v>
      </c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6" t="str">
        <f t="shared" si="1"/>
        <v/>
      </c>
    </row>
    <row r="73" spans="1:14" ht="15.75">
      <c r="A73" s="4" t="s">
        <v>19</v>
      </c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6" t="str">
        <f t="shared" si="1"/>
        <v/>
      </c>
    </row>
    <row r="74" spans="1:14" ht="15.75">
      <c r="A74" s="4" t="s">
        <v>21</v>
      </c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6" t="str">
        <f t="shared" si="1"/>
        <v/>
      </c>
    </row>
    <row r="75" spans="1:14" ht="15.75">
      <c r="A75" s="4" t="s">
        <v>23</v>
      </c>
      <c r="B75" s="2"/>
      <c r="C75" s="2"/>
      <c r="D75" s="2"/>
      <c r="E75" s="2"/>
      <c r="F75" s="2"/>
      <c r="G75" s="2">
        <v>2</v>
      </c>
      <c r="H75" s="2">
        <v>1</v>
      </c>
      <c r="I75" s="2"/>
      <c r="J75" s="2"/>
      <c r="K75" s="2"/>
      <c r="L75" s="2"/>
      <c r="M75" s="2"/>
      <c r="N75" s="6">
        <f t="shared" si="1"/>
        <v>3</v>
      </c>
    </row>
    <row r="76" spans="1:14" ht="15.75">
      <c r="A76" s="4" t="s">
        <v>24</v>
      </c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6" t="str">
        <f t="shared" si="1"/>
        <v/>
      </c>
    </row>
    <row r="77" spans="1:14" ht="15.75">
      <c r="A77" s="4" t="s">
        <v>20</v>
      </c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6" t="str">
        <f t="shared" si="1"/>
        <v/>
      </c>
    </row>
    <row r="78" spans="1:14" ht="15.75">
      <c r="A78" s="4" t="s">
        <v>14</v>
      </c>
      <c r="B78" s="2"/>
      <c r="C78" s="2"/>
      <c r="D78" s="2"/>
      <c r="E78" s="2"/>
      <c r="F78" s="2"/>
      <c r="G78" s="2">
        <v>1</v>
      </c>
      <c r="H78" s="2"/>
      <c r="I78" s="2"/>
      <c r="J78" s="2"/>
      <c r="K78" s="2"/>
      <c r="L78" s="2"/>
      <c r="M78" s="2"/>
      <c r="N78" s="6">
        <f t="shared" si="1"/>
        <v>1</v>
      </c>
    </row>
    <row r="79" spans="1:14" ht="15.75">
      <c r="A79" s="4" t="s">
        <v>43</v>
      </c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6" t="str">
        <f t="shared" ref="N79:N101" si="2">IF(SUM(B79:M79)=0,"",SUM(B79:M79))</f>
        <v/>
      </c>
    </row>
    <row r="80" spans="1:14" ht="15.75">
      <c r="A80" s="4" t="s">
        <v>42</v>
      </c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6" t="str">
        <f t="shared" si="2"/>
        <v/>
      </c>
    </row>
    <row r="81" spans="1:14" ht="15.75">
      <c r="A81" s="4" t="s">
        <v>38</v>
      </c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6" t="str">
        <f t="shared" si="2"/>
        <v/>
      </c>
    </row>
    <row r="82" spans="1:14" ht="19.5" customHeight="1"/>
    <row r="83" spans="1:14" ht="15.75" customHeight="1">
      <c r="A83" s="4" t="s">
        <v>63</v>
      </c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6" t="str">
        <f t="shared" si="2"/>
        <v/>
      </c>
    </row>
    <row r="84" spans="1:14" ht="15.75">
      <c r="A84" s="4" t="s">
        <v>61</v>
      </c>
      <c r="B84" s="2"/>
      <c r="C84" s="2"/>
      <c r="D84" s="2"/>
      <c r="E84" s="2"/>
      <c r="F84" s="2"/>
      <c r="G84" s="2">
        <v>1</v>
      </c>
      <c r="H84" s="2">
        <v>2</v>
      </c>
      <c r="I84" s="2"/>
      <c r="J84" s="2"/>
      <c r="K84" s="2"/>
      <c r="L84" s="2"/>
      <c r="M84" s="2"/>
      <c r="N84" s="6">
        <f t="shared" si="2"/>
        <v>3</v>
      </c>
    </row>
    <row r="85" spans="1:14" ht="15.75">
      <c r="A85" s="4" t="s">
        <v>79</v>
      </c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6" t="str">
        <f t="shared" si="2"/>
        <v/>
      </c>
    </row>
    <row r="86" spans="1:14" ht="15.75">
      <c r="A86" s="4" t="s">
        <v>68</v>
      </c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6" t="str">
        <f t="shared" si="2"/>
        <v/>
      </c>
    </row>
    <row r="87" spans="1:14" ht="15.75">
      <c r="A87" s="4" t="s">
        <v>66</v>
      </c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6" t="str">
        <f t="shared" si="2"/>
        <v/>
      </c>
    </row>
    <row r="88" spans="1:14" ht="15.75">
      <c r="A88" s="4" t="s">
        <v>65</v>
      </c>
      <c r="B88" s="2"/>
      <c r="C88" s="2"/>
      <c r="D88" s="2"/>
      <c r="E88" s="2"/>
      <c r="F88" s="2"/>
      <c r="G88" s="2">
        <v>1</v>
      </c>
      <c r="H88" s="2">
        <v>2</v>
      </c>
      <c r="I88" s="2"/>
      <c r="J88" s="2"/>
      <c r="K88" s="2"/>
      <c r="L88" s="2"/>
      <c r="M88" s="2"/>
      <c r="N88" s="6">
        <f t="shared" si="2"/>
        <v>3</v>
      </c>
    </row>
    <row r="89" spans="1:14" ht="15.75">
      <c r="A89" s="4" t="s">
        <v>67</v>
      </c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6" t="str">
        <f t="shared" si="2"/>
        <v/>
      </c>
    </row>
    <row r="90" spans="1:14" ht="15.75">
      <c r="A90" s="4" t="s">
        <v>74</v>
      </c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6" t="str">
        <f t="shared" si="2"/>
        <v/>
      </c>
    </row>
    <row r="91" spans="1:14" ht="15.75">
      <c r="A91" s="4" t="s">
        <v>75</v>
      </c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6" t="str">
        <f t="shared" si="2"/>
        <v/>
      </c>
    </row>
    <row r="92" spans="1:14" ht="15.75">
      <c r="A92" s="4" t="s">
        <v>71</v>
      </c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6" t="str">
        <f t="shared" si="2"/>
        <v/>
      </c>
    </row>
    <row r="93" spans="1:14" ht="15.75">
      <c r="A93" s="4" t="s">
        <v>64</v>
      </c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6" t="str">
        <f t="shared" si="2"/>
        <v/>
      </c>
    </row>
    <row r="94" spans="1:14" ht="15.75">
      <c r="A94" s="4" t="s">
        <v>69</v>
      </c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6" t="str">
        <f t="shared" si="2"/>
        <v/>
      </c>
    </row>
    <row r="95" spans="1:14" ht="15.75">
      <c r="A95" s="4" t="s">
        <v>70</v>
      </c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6" t="str">
        <f t="shared" si="2"/>
        <v/>
      </c>
    </row>
    <row r="96" spans="1:14" ht="15.75">
      <c r="A96" s="4" t="s">
        <v>62</v>
      </c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6" t="str">
        <f t="shared" si="2"/>
        <v/>
      </c>
    </row>
    <row r="97" spans="1:14" ht="15.75">
      <c r="A97" s="4" t="s">
        <v>73</v>
      </c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6" t="str">
        <f t="shared" si="2"/>
        <v/>
      </c>
    </row>
    <row r="98" spans="1:14" ht="15.75">
      <c r="A98" s="4" t="s">
        <v>72</v>
      </c>
      <c r="B98" s="2"/>
      <c r="C98" s="2"/>
      <c r="D98" s="2"/>
      <c r="E98" s="2"/>
      <c r="F98" s="2"/>
      <c r="G98" s="2"/>
      <c r="H98" s="2">
        <v>1</v>
      </c>
      <c r="I98" s="2"/>
      <c r="J98" s="2"/>
      <c r="K98" s="2"/>
      <c r="L98" s="2"/>
      <c r="M98" s="2"/>
      <c r="N98" s="6">
        <f t="shared" si="2"/>
        <v>1</v>
      </c>
    </row>
    <row r="99" spans="1:14" ht="15.75">
      <c r="A99" s="4" t="s">
        <v>76</v>
      </c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6" t="str">
        <f t="shared" si="2"/>
        <v/>
      </c>
    </row>
    <row r="100" spans="1:14" ht="15.75">
      <c r="A100" s="4" t="s">
        <v>59</v>
      </c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6" t="str">
        <f t="shared" si="2"/>
        <v/>
      </c>
    </row>
    <row r="101" spans="1:14" ht="15.75">
      <c r="A101" s="4" t="s">
        <v>60</v>
      </c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6" t="str">
        <f t="shared" si="2"/>
        <v/>
      </c>
    </row>
  </sheetData>
  <mergeCells count="1">
    <mergeCell ref="A2:N3"/>
  </mergeCells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9"/>
  </sheetPr>
  <dimension ref="A1:N101"/>
  <sheetViews>
    <sheetView workbookViewId="0">
      <pane ySplit="5" topLeftCell="A6" activePane="bottomLeft" state="frozen"/>
      <selection activeCell="N65" sqref="N65"/>
      <selection pane="bottomLeft" activeCell="H64" sqref="H64"/>
    </sheetView>
  </sheetViews>
  <sheetFormatPr baseColWidth="10" defaultRowHeight="12.75"/>
  <cols>
    <col min="1" max="1" width="38.7109375" style="1" bestFit="1" customWidth="1"/>
    <col min="2" max="9" width="11.42578125" style="1"/>
    <col min="10" max="10" width="12.5703125" style="1" bestFit="1" customWidth="1"/>
    <col min="11" max="16384" width="11.42578125" style="1"/>
  </cols>
  <sheetData>
    <row r="1" spans="1:14" ht="8.25" customHeight="1"/>
    <row r="2" spans="1:14">
      <c r="A2" s="120" t="s">
        <v>81</v>
      </c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</row>
    <row r="3" spans="1:14" ht="26.25" customHeight="1">
      <c r="A3" s="120"/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</row>
    <row r="4" spans="1:14" ht="7.5" customHeight="1"/>
    <row r="5" spans="1:14" ht="27" customHeight="1">
      <c r="A5" s="5" t="s">
        <v>80</v>
      </c>
      <c r="B5" s="5" t="s">
        <v>82</v>
      </c>
      <c r="C5" s="5" t="s">
        <v>83</v>
      </c>
      <c r="D5" s="5" t="s">
        <v>84</v>
      </c>
      <c r="E5" s="5" t="s">
        <v>85</v>
      </c>
      <c r="F5" s="5" t="s">
        <v>86</v>
      </c>
      <c r="G5" s="5" t="s">
        <v>87</v>
      </c>
      <c r="H5" s="5" t="s">
        <v>88</v>
      </c>
      <c r="I5" s="5" t="s">
        <v>89</v>
      </c>
      <c r="J5" s="5" t="s">
        <v>90</v>
      </c>
      <c r="K5" s="5" t="s">
        <v>91</v>
      </c>
      <c r="L5" s="5" t="s">
        <v>92</v>
      </c>
      <c r="M5" s="5" t="s">
        <v>93</v>
      </c>
      <c r="N5" s="3" t="s">
        <v>94</v>
      </c>
    </row>
    <row r="6" spans="1:14" ht="15.75" customHeight="1">
      <c r="A6" s="22" t="s">
        <v>113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6" t="str">
        <f>IF(SUM(B6:M6)=0,"",SUM(B6:M6))</f>
        <v/>
      </c>
    </row>
    <row r="7" spans="1:14" ht="15.75" customHeight="1">
      <c r="A7" s="22" t="s">
        <v>114</v>
      </c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6" t="str">
        <f t="shared" ref="N7:N14" si="0">IF(SUM(B7:M7)=0,"",SUM(B7:M7))</f>
        <v/>
      </c>
    </row>
    <row r="8" spans="1:14" ht="15.75" customHeight="1">
      <c r="A8" s="22" t="s">
        <v>115</v>
      </c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6" t="str">
        <f t="shared" si="0"/>
        <v/>
      </c>
    </row>
    <row r="9" spans="1:14" ht="15.75" customHeight="1">
      <c r="A9" s="22" t="s">
        <v>116</v>
      </c>
      <c r="B9" s="24"/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6" t="str">
        <f t="shared" si="0"/>
        <v/>
      </c>
    </row>
    <row r="10" spans="1:14" ht="15.75" customHeight="1">
      <c r="A10" s="22" t="s">
        <v>117</v>
      </c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6" t="str">
        <f t="shared" si="0"/>
        <v/>
      </c>
    </row>
    <row r="11" spans="1:14" ht="15.75" customHeight="1">
      <c r="A11" s="22" t="s">
        <v>118</v>
      </c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6" t="str">
        <f t="shared" si="0"/>
        <v/>
      </c>
    </row>
    <row r="12" spans="1:14" ht="15.75" customHeight="1">
      <c r="A12" s="23" t="s">
        <v>119</v>
      </c>
      <c r="B12" s="40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6" t="str">
        <f t="shared" si="0"/>
        <v/>
      </c>
    </row>
    <row r="13" spans="1:14" ht="15.75" customHeight="1">
      <c r="A13" s="22" t="s">
        <v>120</v>
      </c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6" t="str">
        <f t="shared" si="0"/>
        <v/>
      </c>
    </row>
    <row r="14" spans="1:14" s="18" customFormat="1" ht="15.75" customHeight="1">
      <c r="A14" s="22" t="s">
        <v>121</v>
      </c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6" t="str">
        <f t="shared" si="0"/>
        <v/>
      </c>
    </row>
    <row r="15" spans="1:14" s="18" customFormat="1" ht="11.25" customHeight="1">
      <c r="A15" s="21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7"/>
    </row>
    <row r="16" spans="1:14" ht="15.75">
      <c r="A16" s="4" t="s">
        <v>34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6" t="str">
        <f>IF(SUM(B16:M16)=0,"",SUM(B16:M16))</f>
        <v/>
      </c>
    </row>
    <row r="17" spans="1:14" ht="15.75">
      <c r="A17" s="12" t="s">
        <v>7</v>
      </c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20" t="str">
        <f t="shared" ref="N17:N78" si="1">IF(SUM(B17:M17)=0,"",SUM(B17:M17))</f>
        <v/>
      </c>
    </row>
    <row r="18" spans="1:14" ht="15.75">
      <c r="A18" s="4" t="s">
        <v>22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6" t="str">
        <f t="shared" si="1"/>
        <v/>
      </c>
    </row>
    <row r="19" spans="1:14" ht="15.75">
      <c r="A19" s="4" t="s">
        <v>50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6" t="str">
        <f t="shared" si="1"/>
        <v/>
      </c>
    </row>
    <row r="20" spans="1:14" ht="15.75">
      <c r="A20" s="4" t="s">
        <v>5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6" t="str">
        <f t="shared" si="1"/>
        <v/>
      </c>
    </row>
    <row r="21" spans="1:14" ht="15.75">
      <c r="A21" s="4" t="s">
        <v>6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6" t="str">
        <f t="shared" si="1"/>
        <v/>
      </c>
    </row>
    <row r="22" spans="1:14" ht="15.75">
      <c r="A22" s="4" t="s">
        <v>35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6" t="str">
        <f t="shared" si="1"/>
        <v/>
      </c>
    </row>
    <row r="23" spans="1:14" ht="15.75">
      <c r="A23" s="4" t="s">
        <v>3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6" t="str">
        <f t="shared" si="1"/>
        <v/>
      </c>
    </row>
    <row r="24" spans="1:14" ht="15.75">
      <c r="A24" s="4" t="s">
        <v>41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6" t="str">
        <f t="shared" si="1"/>
        <v/>
      </c>
    </row>
    <row r="25" spans="1:14" ht="15.75">
      <c r="A25" s="4" t="s">
        <v>2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6" t="str">
        <f t="shared" si="1"/>
        <v/>
      </c>
    </row>
    <row r="26" spans="1:14" ht="15.75">
      <c r="A26" s="4" t="s">
        <v>8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6" t="str">
        <f t="shared" si="1"/>
        <v/>
      </c>
    </row>
    <row r="27" spans="1:14" ht="15.75">
      <c r="A27" s="4" t="s">
        <v>10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6" t="str">
        <f t="shared" si="1"/>
        <v/>
      </c>
    </row>
    <row r="28" spans="1:14" ht="15.75">
      <c r="A28" s="4" t="s">
        <v>51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6" t="str">
        <f t="shared" si="1"/>
        <v/>
      </c>
    </row>
    <row r="29" spans="1:14" ht="15.75">
      <c r="A29" s="4" t="s">
        <v>15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6" t="str">
        <f t="shared" si="1"/>
        <v/>
      </c>
    </row>
    <row r="30" spans="1:14" ht="15.75">
      <c r="A30" s="4" t="s">
        <v>77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6" t="str">
        <f t="shared" si="1"/>
        <v/>
      </c>
    </row>
    <row r="31" spans="1:14" ht="15.75">
      <c r="A31" s="4" t="s">
        <v>26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6" t="str">
        <f t="shared" si="1"/>
        <v/>
      </c>
    </row>
    <row r="32" spans="1:14" ht="15.75">
      <c r="A32" s="4" t="s">
        <v>31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6" t="str">
        <f t="shared" si="1"/>
        <v/>
      </c>
    </row>
    <row r="33" spans="1:14" ht="15.75">
      <c r="A33" s="4" t="s">
        <v>29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6" t="str">
        <f t="shared" si="1"/>
        <v/>
      </c>
    </row>
    <row r="34" spans="1:14" ht="15.75">
      <c r="A34" s="4" t="s">
        <v>30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6" t="str">
        <f t="shared" si="1"/>
        <v/>
      </c>
    </row>
    <row r="35" spans="1:14" ht="15.75">
      <c r="A35" s="4" t="s">
        <v>32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6" t="str">
        <f t="shared" si="1"/>
        <v/>
      </c>
    </row>
    <row r="36" spans="1:14" ht="15.75">
      <c r="A36" s="4" t="s">
        <v>27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6" t="str">
        <f t="shared" si="1"/>
        <v/>
      </c>
    </row>
    <row r="37" spans="1:14" ht="15.75">
      <c r="A37" s="4" t="s">
        <v>28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6" t="str">
        <f t="shared" si="1"/>
        <v/>
      </c>
    </row>
    <row r="38" spans="1:14" ht="15.75">
      <c r="A38" s="4" t="s">
        <v>37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6" t="str">
        <f t="shared" si="1"/>
        <v/>
      </c>
    </row>
    <row r="39" spans="1:14" ht="15.75">
      <c r="A39" s="4" t="s">
        <v>13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6" t="str">
        <f t="shared" si="1"/>
        <v/>
      </c>
    </row>
    <row r="40" spans="1:14" ht="15.75">
      <c r="A40" s="4" t="s">
        <v>36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6" t="str">
        <f t="shared" si="1"/>
        <v/>
      </c>
    </row>
    <row r="41" spans="1:14" ht="15.75">
      <c r="A41" s="4" t="s">
        <v>16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6" t="str">
        <f t="shared" si="1"/>
        <v/>
      </c>
    </row>
    <row r="42" spans="1:14" ht="15.75">
      <c r="A42" s="4" t="s">
        <v>4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6" t="str">
        <f t="shared" si="1"/>
        <v/>
      </c>
    </row>
    <row r="43" spans="1:14" ht="15.75">
      <c r="A43" s="4" t="s">
        <v>96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6" t="str">
        <f t="shared" si="1"/>
        <v/>
      </c>
    </row>
    <row r="44" spans="1:14" ht="15.75">
      <c r="A44" s="4" t="s">
        <v>97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6" t="str">
        <f t="shared" si="1"/>
        <v/>
      </c>
    </row>
    <row r="45" spans="1:14" ht="15.75">
      <c r="A45" s="4" t="s">
        <v>44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6" t="str">
        <f t="shared" si="1"/>
        <v/>
      </c>
    </row>
    <row r="46" spans="1:14" ht="15.75">
      <c r="A46" s="4" t="s">
        <v>45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6" t="str">
        <f t="shared" si="1"/>
        <v/>
      </c>
    </row>
    <row r="47" spans="1:14" ht="15.75">
      <c r="A47" s="4" t="s">
        <v>46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6" t="str">
        <f t="shared" si="1"/>
        <v/>
      </c>
    </row>
    <row r="48" spans="1:14" ht="15.75">
      <c r="A48" s="4" t="s">
        <v>47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6" t="str">
        <f t="shared" si="1"/>
        <v/>
      </c>
    </row>
    <row r="49" spans="1:14" ht="15.75">
      <c r="A49" s="4" t="s">
        <v>141</v>
      </c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6" t="str">
        <f t="shared" si="1"/>
        <v/>
      </c>
    </row>
    <row r="50" spans="1:14" ht="15.75">
      <c r="A50" s="4" t="s">
        <v>78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6" t="str">
        <f t="shared" si="1"/>
        <v/>
      </c>
    </row>
    <row r="51" spans="1:14" ht="15.75">
      <c r="A51" s="4" t="s">
        <v>49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6" t="str">
        <f t="shared" si="1"/>
        <v/>
      </c>
    </row>
    <row r="52" spans="1:14" ht="15.75">
      <c r="A52" s="4" t="s">
        <v>48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6" t="str">
        <f t="shared" si="1"/>
        <v/>
      </c>
    </row>
    <row r="53" spans="1:14" ht="15.75">
      <c r="A53" s="4" t="s">
        <v>55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6" t="str">
        <f t="shared" si="1"/>
        <v/>
      </c>
    </row>
    <row r="54" spans="1:14" ht="15.75">
      <c r="A54" s="4" t="s">
        <v>56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6" t="str">
        <f t="shared" si="1"/>
        <v/>
      </c>
    </row>
    <row r="55" spans="1:14" ht="15.75">
      <c r="A55" s="4" t="s">
        <v>58</v>
      </c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6" t="str">
        <f t="shared" si="1"/>
        <v/>
      </c>
    </row>
    <row r="56" spans="1:14" ht="15.75">
      <c r="A56" s="4" t="s">
        <v>54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6" t="str">
        <f t="shared" si="1"/>
        <v/>
      </c>
    </row>
    <row r="57" spans="1:14" ht="15.75">
      <c r="A57" s="4" t="s">
        <v>53</v>
      </c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6" t="str">
        <f t="shared" si="1"/>
        <v/>
      </c>
    </row>
    <row r="58" spans="1:14" ht="15.75">
      <c r="A58" s="4" t="s">
        <v>1</v>
      </c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6" t="str">
        <f t="shared" si="1"/>
        <v/>
      </c>
    </row>
    <row r="59" spans="1:14" ht="15.75">
      <c r="A59" s="4" t="s">
        <v>52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6" t="str">
        <f t="shared" si="1"/>
        <v/>
      </c>
    </row>
    <row r="60" spans="1:14" ht="15.75">
      <c r="A60" s="4" t="s">
        <v>57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6" t="str">
        <f t="shared" si="1"/>
        <v/>
      </c>
    </row>
    <row r="61" spans="1:14" ht="15.75">
      <c r="A61" s="4" t="s">
        <v>33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6" t="str">
        <f t="shared" si="1"/>
        <v/>
      </c>
    </row>
    <row r="62" spans="1:14" ht="15.75">
      <c r="A62" s="4" t="s">
        <v>39</v>
      </c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6" t="str">
        <f t="shared" si="1"/>
        <v/>
      </c>
    </row>
    <row r="63" spans="1:14" ht="15.75">
      <c r="A63" s="4" t="s">
        <v>218</v>
      </c>
      <c r="B63" s="2"/>
      <c r="C63" s="2"/>
      <c r="D63" s="2"/>
      <c r="E63" s="2"/>
      <c r="F63" s="2"/>
      <c r="G63" s="2"/>
      <c r="H63" s="2">
        <v>1</v>
      </c>
      <c r="I63" s="2"/>
      <c r="J63" s="2"/>
      <c r="K63" s="2"/>
      <c r="L63" s="2"/>
      <c r="M63" s="2"/>
      <c r="N63" s="6">
        <f t="shared" si="1"/>
        <v>1</v>
      </c>
    </row>
    <row r="64" spans="1:14" ht="15.75">
      <c r="A64" s="4" t="s">
        <v>219</v>
      </c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6" t="str">
        <f t="shared" si="1"/>
        <v/>
      </c>
    </row>
    <row r="65" spans="1:14" ht="15.75">
      <c r="A65" s="4" t="s">
        <v>12</v>
      </c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6" t="str">
        <f t="shared" si="1"/>
        <v/>
      </c>
    </row>
    <row r="66" spans="1:14" ht="15.75">
      <c r="A66" s="4" t="s">
        <v>40</v>
      </c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6" t="str">
        <f t="shared" si="1"/>
        <v/>
      </c>
    </row>
    <row r="67" spans="1:14" ht="15.75">
      <c r="A67" s="4" t="s">
        <v>144</v>
      </c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6" t="str">
        <f t="shared" si="1"/>
        <v/>
      </c>
    </row>
    <row r="68" spans="1:14" ht="15.75">
      <c r="A68" s="4" t="s">
        <v>25</v>
      </c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6" t="str">
        <f t="shared" si="1"/>
        <v/>
      </c>
    </row>
    <row r="69" spans="1:14" ht="15.75">
      <c r="A69" s="4" t="s">
        <v>0</v>
      </c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6" t="str">
        <f t="shared" si="1"/>
        <v/>
      </c>
    </row>
    <row r="70" spans="1:14" ht="15.75">
      <c r="A70" s="4" t="s">
        <v>18</v>
      </c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6" t="str">
        <f t="shared" si="1"/>
        <v/>
      </c>
    </row>
    <row r="71" spans="1:14" ht="15.75">
      <c r="A71" s="4" t="s">
        <v>9</v>
      </c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6" t="str">
        <f t="shared" si="1"/>
        <v/>
      </c>
    </row>
    <row r="72" spans="1:14" ht="15.75">
      <c r="A72" s="4" t="s">
        <v>17</v>
      </c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6" t="str">
        <f t="shared" si="1"/>
        <v/>
      </c>
    </row>
    <row r="73" spans="1:14" ht="15.75">
      <c r="A73" s="4" t="s">
        <v>19</v>
      </c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6" t="str">
        <f t="shared" si="1"/>
        <v/>
      </c>
    </row>
    <row r="74" spans="1:14" ht="15.75">
      <c r="A74" s="4" t="s">
        <v>21</v>
      </c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6" t="str">
        <f t="shared" si="1"/>
        <v/>
      </c>
    </row>
    <row r="75" spans="1:14" ht="15.75">
      <c r="A75" s="4" t="s">
        <v>23</v>
      </c>
      <c r="B75" s="2"/>
      <c r="C75" s="2"/>
      <c r="D75" s="2"/>
      <c r="E75" s="2"/>
      <c r="F75" s="2"/>
      <c r="G75" s="2">
        <v>3</v>
      </c>
      <c r="H75" s="2"/>
      <c r="I75" s="2"/>
      <c r="J75" s="2"/>
      <c r="K75" s="2"/>
      <c r="L75" s="2"/>
      <c r="M75" s="2"/>
      <c r="N75" s="6">
        <f t="shared" si="1"/>
        <v>3</v>
      </c>
    </row>
    <row r="76" spans="1:14" ht="15.75">
      <c r="A76" s="4" t="s">
        <v>24</v>
      </c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6" t="str">
        <f t="shared" si="1"/>
        <v/>
      </c>
    </row>
    <row r="77" spans="1:14" ht="15.75">
      <c r="A77" s="4" t="s">
        <v>20</v>
      </c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6" t="str">
        <f t="shared" si="1"/>
        <v/>
      </c>
    </row>
    <row r="78" spans="1:14" ht="15.75">
      <c r="A78" s="4" t="s">
        <v>14</v>
      </c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6" t="str">
        <f t="shared" si="1"/>
        <v/>
      </c>
    </row>
    <row r="79" spans="1:14" ht="15.75">
      <c r="A79" s="4" t="s">
        <v>43</v>
      </c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6" t="str">
        <f t="shared" ref="N79:N101" si="2">IF(SUM(B79:M79)=0,"",SUM(B79:M79))</f>
        <v/>
      </c>
    </row>
    <row r="80" spans="1:14" ht="15.75">
      <c r="A80" s="4" t="s">
        <v>42</v>
      </c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6" t="str">
        <f t="shared" si="2"/>
        <v/>
      </c>
    </row>
    <row r="81" spans="1:14" ht="15.75">
      <c r="A81" s="4" t="s">
        <v>38</v>
      </c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6" t="str">
        <f t="shared" si="2"/>
        <v/>
      </c>
    </row>
    <row r="82" spans="1:14" ht="19.5" customHeight="1"/>
    <row r="83" spans="1:14" ht="15.75" customHeight="1">
      <c r="A83" s="4" t="s">
        <v>63</v>
      </c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6" t="str">
        <f t="shared" si="2"/>
        <v/>
      </c>
    </row>
    <row r="84" spans="1:14" ht="15.75">
      <c r="A84" s="4" t="s">
        <v>61</v>
      </c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6" t="str">
        <f t="shared" si="2"/>
        <v/>
      </c>
    </row>
    <row r="85" spans="1:14" ht="15.75">
      <c r="A85" s="4" t="s">
        <v>79</v>
      </c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6" t="str">
        <f t="shared" si="2"/>
        <v/>
      </c>
    </row>
    <row r="86" spans="1:14" ht="15.75">
      <c r="A86" s="4" t="s">
        <v>68</v>
      </c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6" t="str">
        <f t="shared" si="2"/>
        <v/>
      </c>
    </row>
    <row r="87" spans="1:14" ht="15.75">
      <c r="A87" s="4" t="s">
        <v>66</v>
      </c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6" t="str">
        <f t="shared" si="2"/>
        <v/>
      </c>
    </row>
    <row r="88" spans="1:14" ht="15.75">
      <c r="A88" s="4" t="s">
        <v>65</v>
      </c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6" t="str">
        <f t="shared" si="2"/>
        <v/>
      </c>
    </row>
    <row r="89" spans="1:14" ht="15.75">
      <c r="A89" s="4" t="s">
        <v>67</v>
      </c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6" t="str">
        <f t="shared" si="2"/>
        <v/>
      </c>
    </row>
    <row r="90" spans="1:14" ht="15.75">
      <c r="A90" s="4" t="s">
        <v>74</v>
      </c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6" t="str">
        <f t="shared" si="2"/>
        <v/>
      </c>
    </row>
    <row r="91" spans="1:14" ht="15.75">
      <c r="A91" s="4" t="s">
        <v>75</v>
      </c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6" t="str">
        <f t="shared" si="2"/>
        <v/>
      </c>
    </row>
    <row r="92" spans="1:14" ht="15.75">
      <c r="A92" s="4" t="s">
        <v>71</v>
      </c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6" t="str">
        <f t="shared" si="2"/>
        <v/>
      </c>
    </row>
    <row r="93" spans="1:14" ht="15.75">
      <c r="A93" s="4" t="s">
        <v>64</v>
      </c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6" t="str">
        <f t="shared" si="2"/>
        <v/>
      </c>
    </row>
    <row r="94" spans="1:14" ht="15.75">
      <c r="A94" s="4" t="s">
        <v>69</v>
      </c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6" t="str">
        <f t="shared" si="2"/>
        <v/>
      </c>
    </row>
    <row r="95" spans="1:14" ht="15.75">
      <c r="A95" s="4" t="s">
        <v>70</v>
      </c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6" t="str">
        <f t="shared" si="2"/>
        <v/>
      </c>
    </row>
    <row r="96" spans="1:14" ht="15.75">
      <c r="A96" s="4" t="s">
        <v>62</v>
      </c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6" t="str">
        <f t="shared" si="2"/>
        <v/>
      </c>
    </row>
    <row r="97" spans="1:14" ht="15.75">
      <c r="A97" s="4" t="s">
        <v>73</v>
      </c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6" t="str">
        <f t="shared" si="2"/>
        <v/>
      </c>
    </row>
    <row r="98" spans="1:14" ht="15.75">
      <c r="A98" s="4" t="s">
        <v>72</v>
      </c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6" t="str">
        <f t="shared" si="2"/>
        <v/>
      </c>
    </row>
    <row r="99" spans="1:14" ht="15.75">
      <c r="A99" s="4" t="s">
        <v>76</v>
      </c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6" t="str">
        <f t="shared" si="2"/>
        <v/>
      </c>
    </row>
    <row r="100" spans="1:14" ht="15.75">
      <c r="A100" s="4" t="s">
        <v>59</v>
      </c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6" t="str">
        <f t="shared" si="2"/>
        <v/>
      </c>
    </row>
    <row r="101" spans="1:14" ht="15.75">
      <c r="A101" s="4" t="s">
        <v>60</v>
      </c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6" t="str">
        <f t="shared" si="2"/>
        <v/>
      </c>
    </row>
  </sheetData>
  <mergeCells count="1">
    <mergeCell ref="A2:N3"/>
  </mergeCells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theme="9"/>
  </sheetPr>
  <dimension ref="A1:N101"/>
  <sheetViews>
    <sheetView workbookViewId="0">
      <pane ySplit="5" topLeftCell="A6" activePane="bottomLeft" state="frozen"/>
      <selection activeCell="N65" sqref="N65"/>
      <selection pane="bottomLeft" activeCell="H21" sqref="H21"/>
    </sheetView>
  </sheetViews>
  <sheetFormatPr baseColWidth="10" defaultRowHeight="12.75"/>
  <cols>
    <col min="1" max="1" width="38.7109375" style="1" bestFit="1" customWidth="1"/>
    <col min="2" max="9" width="11.42578125" style="1"/>
    <col min="10" max="10" width="12.5703125" style="1" bestFit="1" customWidth="1"/>
    <col min="11" max="16384" width="11.42578125" style="1"/>
  </cols>
  <sheetData>
    <row r="1" spans="1:14" ht="8.25" customHeight="1"/>
    <row r="2" spans="1:14">
      <c r="A2" s="120" t="s">
        <v>81</v>
      </c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</row>
    <row r="3" spans="1:14" ht="26.25" customHeight="1">
      <c r="A3" s="120"/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</row>
    <row r="4" spans="1:14" ht="7.5" customHeight="1"/>
    <row r="5" spans="1:14" ht="27" customHeight="1">
      <c r="A5" s="5" t="s">
        <v>80</v>
      </c>
      <c r="B5" s="5" t="s">
        <v>82</v>
      </c>
      <c r="C5" s="5" t="s">
        <v>83</v>
      </c>
      <c r="D5" s="5" t="s">
        <v>84</v>
      </c>
      <c r="E5" s="5" t="s">
        <v>85</v>
      </c>
      <c r="F5" s="5" t="s">
        <v>86</v>
      </c>
      <c r="G5" s="5" t="s">
        <v>87</v>
      </c>
      <c r="H5" s="5" t="s">
        <v>88</v>
      </c>
      <c r="I5" s="5" t="s">
        <v>89</v>
      </c>
      <c r="J5" s="5" t="s">
        <v>90</v>
      </c>
      <c r="K5" s="5" t="s">
        <v>91</v>
      </c>
      <c r="L5" s="5" t="s">
        <v>92</v>
      </c>
      <c r="M5" s="5" t="s">
        <v>93</v>
      </c>
      <c r="N5" s="3" t="s">
        <v>94</v>
      </c>
    </row>
    <row r="6" spans="1:14" ht="15.75" customHeight="1">
      <c r="A6" s="22" t="s">
        <v>113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6" t="str">
        <f>IF(SUM(B6:M6)=0,"",SUM(B6:M6))</f>
        <v/>
      </c>
    </row>
    <row r="7" spans="1:14" ht="15.75" customHeight="1">
      <c r="A7" s="22" t="s">
        <v>114</v>
      </c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6" t="str">
        <f t="shared" ref="N7:N14" si="0">IF(SUM(B7:M7)=0,"",SUM(B7:M7))</f>
        <v/>
      </c>
    </row>
    <row r="8" spans="1:14" ht="15.75" customHeight="1">
      <c r="A8" s="22" t="s">
        <v>115</v>
      </c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6" t="str">
        <f t="shared" si="0"/>
        <v/>
      </c>
    </row>
    <row r="9" spans="1:14" ht="15.75" customHeight="1">
      <c r="A9" s="22" t="s">
        <v>116</v>
      </c>
      <c r="B9" s="24"/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6" t="str">
        <f t="shared" si="0"/>
        <v/>
      </c>
    </row>
    <row r="10" spans="1:14" ht="15.75" customHeight="1">
      <c r="A10" s="22" t="s">
        <v>117</v>
      </c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6" t="str">
        <f t="shared" si="0"/>
        <v/>
      </c>
    </row>
    <row r="11" spans="1:14" ht="15.75" customHeight="1">
      <c r="A11" s="22" t="s">
        <v>118</v>
      </c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6" t="str">
        <f t="shared" si="0"/>
        <v/>
      </c>
    </row>
    <row r="12" spans="1:14" ht="15.75" customHeight="1">
      <c r="A12" s="23" t="s">
        <v>119</v>
      </c>
      <c r="B12" s="40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6" t="str">
        <f t="shared" si="0"/>
        <v/>
      </c>
    </row>
    <row r="13" spans="1:14" ht="15.75" customHeight="1">
      <c r="A13" s="22" t="s">
        <v>120</v>
      </c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6" t="str">
        <f t="shared" si="0"/>
        <v/>
      </c>
    </row>
    <row r="14" spans="1:14" s="18" customFormat="1" ht="15.75" customHeight="1">
      <c r="A14" s="22" t="s">
        <v>121</v>
      </c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6" t="str">
        <f t="shared" si="0"/>
        <v/>
      </c>
    </row>
    <row r="15" spans="1:14" s="18" customFormat="1" ht="11.25" customHeight="1">
      <c r="A15" s="21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7"/>
    </row>
    <row r="16" spans="1:14" ht="15.75">
      <c r="A16" s="4" t="s">
        <v>34</v>
      </c>
      <c r="B16" s="2"/>
      <c r="C16" s="2"/>
      <c r="D16" s="2"/>
      <c r="E16" s="2"/>
      <c r="F16" s="2"/>
      <c r="G16" s="2">
        <v>1</v>
      </c>
      <c r="H16" s="2"/>
      <c r="I16" s="2"/>
      <c r="J16" s="2"/>
      <c r="K16" s="2"/>
      <c r="L16" s="2"/>
      <c r="M16" s="2"/>
      <c r="N16" s="6">
        <f>IF(SUM(B16:M16)=0,"",SUM(B16:M16))</f>
        <v>1</v>
      </c>
    </row>
    <row r="17" spans="1:14" ht="15.75">
      <c r="A17" s="12" t="s">
        <v>7</v>
      </c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20" t="str">
        <f t="shared" ref="N17:N78" si="1">IF(SUM(B17:M17)=0,"",SUM(B17:M17))</f>
        <v/>
      </c>
    </row>
    <row r="18" spans="1:14" ht="15.75">
      <c r="A18" s="4" t="s">
        <v>22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6" t="str">
        <f t="shared" si="1"/>
        <v/>
      </c>
    </row>
    <row r="19" spans="1:14" ht="15.75">
      <c r="A19" s="4" t="s">
        <v>50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6" t="str">
        <f t="shared" si="1"/>
        <v/>
      </c>
    </row>
    <row r="20" spans="1:14" ht="15.75">
      <c r="A20" s="4" t="s">
        <v>5</v>
      </c>
      <c r="B20" s="2"/>
      <c r="C20" s="2"/>
      <c r="D20" s="2"/>
      <c r="E20" s="2"/>
      <c r="F20" s="2"/>
      <c r="G20" s="2">
        <v>7</v>
      </c>
      <c r="H20" s="2">
        <v>6</v>
      </c>
      <c r="I20" s="2"/>
      <c r="J20" s="2"/>
      <c r="K20" s="2"/>
      <c r="L20" s="2"/>
      <c r="M20" s="2"/>
      <c r="N20" s="6">
        <f t="shared" si="1"/>
        <v>13</v>
      </c>
    </row>
    <row r="21" spans="1:14" ht="15.75">
      <c r="A21" s="4" t="s">
        <v>6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6" t="str">
        <f t="shared" si="1"/>
        <v/>
      </c>
    </row>
    <row r="22" spans="1:14" ht="15.75">
      <c r="A22" s="4" t="s">
        <v>35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6" t="str">
        <f t="shared" si="1"/>
        <v/>
      </c>
    </row>
    <row r="23" spans="1:14" ht="15.75">
      <c r="A23" s="4" t="s">
        <v>3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6" t="str">
        <f t="shared" si="1"/>
        <v/>
      </c>
    </row>
    <row r="24" spans="1:14" ht="15.75">
      <c r="A24" s="4" t="s">
        <v>41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6" t="str">
        <f t="shared" si="1"/>
        <v/>
      </c>
    </row>
    <row r="25" spans="1:14" ht="15.75">
      <c r="A25" s="4" t="s">
        <v>2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6" t="str">
        <f t="shared" si="1"/>
        <v/>
      </c>
    </row>
    <row r="26" spans="1:14" ht="15.75">
      <c r="A26" s="4" t="s">
        <v>8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6" t="str">
        <f t="shared" si="1"/>
        <v/>
      </c>
    </row>
    <row r="27" spans="1:14" ht="15.75">
      <c r="A27" s="4" t="s">
        <v>10</v>
      </c>
      <c r="B27" s="2"/>
      <c r="C27" s="2"/>
      <c r="D27" s="2"/>
      <c r="E27" s="2"/>
      <c r="F27" s="2"/>
      <c r="G27" s="2"/>
      <c r="H27" s="2">
        <v>2</v>
      </c>
      <c r="I27" s="2"/>
      <c r="J27" s="2"/>
      <c r="K27" s="2"/>
      <c r="L27" s="2"/>
      <c r="M27" s="2"/>
      <c r="N27" s="6">
        <f t="shared" si="1"/>
        <v>2</v>
      </c>
    </row>
    <row r="28" spans="1:14" ht="15.75">
      <c r="A28" s="4" t="s">
        <v>51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6" t="str">
        <f t="shared" si="1"/>
        <v/>
      </c>
    </row>
    <row r="29" spans="1:14" ht="15.75">
      <c r="A29" s="4" t="s">
        <v>15</v>
      </c>
      <c r="B29" s="2"/>
      <c r="C29" s="2"/>
      <c r="D29" s="2"/>
      <c r="E29" s="2"/>
      <c r="F29" s="2"/>
      <c r="G29" s="2">
        <v>2</v>
      </c>
      <c r="H29" s="2"/>
      <c r="I29" s="2"/>
      <c r="J29" s="2"/>
      <c r="K29" s="2"/>
      <c r="L29" s="2"/>
      <c r="M29" s="2"/>
      <c r="N29" s="6">
        <f t="shared" si="1"/>
        <v>2</v>
      </c>
    </row>
    <row r="30" spans="1:14" ht="15.75">
      <c r="A30" s="4" t="s">
        <v>77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6" t="str">
        <f t="shared" si="1"/>
        <v/>
      </c>
    </row>
    <row r="31" spans="1:14" ht="15.75">
      <c r="A31" s="4" t="s">
        <v>26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6" t="str">
        <f t="shared" si="1"/>
        <v/>
      </c>
    </row>
    <row r="32" spans="1:14" ht="15.75">
      <c r="A32" s="4" t="s">
        <v>31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6" t="str">
        <f t="shared" si="1"/>
        <v/>
      </c>
    </row>
    <row r="33" spans="1:14" ht="15.75">
      <c r="A33" s="4" t="s">
        <v>29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6" t="str">
        <f t="shared" si="1"/>
        <v/>
      </c>
    </row>
    <row r="34" spans="1:14" ht="15.75">
      <c r="A34" s="4" t="s">
        <v>30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6" t="str">
        <f t="shared" si="1"/>
        <v/>
      </c>
    </row>
    <row r="35" spans="1:14" ht="15.75">
      <c r="A35" s="4" t="s">
        <v>32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6" t="str">
        <f t="shared" si="1"/>
        <v/>
      </c>
    </row>
    <row r="36" spans="1:14" ht="15.75">
      <c r="A36" s="4" t="s">
        <v>27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6" t="str">
        <f t="shared" si="1"/>
        <v/>
      </c>
    </row>
    <row r="37" spans="1:14" ht="15.75">
      <c r="A37" s="4" t="s">
        <v>28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6" t="str">
        <f t="shared" si="1"/>
        <v/>
      </c>
    </row>
    <row r="38" spans="1:14" ht="15.75">
      <c r="A38" s="4" t="s">
        <v>37</v>
      </c>
      <c r="B38" s="2"/>
      <c r="C38" s="2"/>
      <c r="D38" s="2"/>
      <c r="E38" s="2"/>
      <c r="F38" s="2"/>
      <c r="G38" s="2">
        <v>1</v>
      </c>
      <c r="H38" s="2"/>
      <c r="I38" s="2"/>
      <c r="J38" s="2"/>
      <c r="K38" s="2"/>
      <c r="L38" s="2"/>
      <c r="M38" s="2"/>
      <c r="N38" s="6">
        <f t="shared" si="1"/>
        <v>1</v>
      </c>
    </row>
    <row r="39" spans="1:14" ht="15.75">
      <c r="A39" s="4" t="s">
        <v>13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6" t="str">
        <f t="shared" si="1"/>
        <v/>
      </c>
    </row>
    <row r="40" spans="1:14" ht="15.75">
      <c r="A40" s="4" t="s">
        <v>36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6" t="str">
        <f t="shared" si="1"/>
        <v/>
      </c>
    </row>
    <row r="41" spans="1:14" ht="15.75">
      <c r="A41" s="4" t="s">
        <v>16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6" t="str">
        <f t="shared" si="1"/>
        <v/>
      </c>
    </row>
    <row r="42" spans="1:14" ht="15.75">
      <c r="A42" s="4" t="s">
        <v>4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6" t="str">
        <f t="shared" si="1"/>
        <v/>
      </c>
    </row>
    <row r="43" spans="1:14" ht="15.75">
      <c r="A43" s="4" t="s">
        <v>96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6" t="str">
        <f t="shared" si="1"/>
        <v/>
      </c>
    </row>
    <row r="44" spans="1:14" ht="15.75">
      <c r="A44" s="4" t="s">
        <v>97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6" t="str">
        <f t="shared" si="1"/>
        <v/>
      </c>
    </row>
    <row r="45" spans="1:14" ht="15.75">
      <c r="A45" s="4" t="s">
        <v>44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6" t="str">
        <f t="shared" si="1"/>
        <v/>
      </c>
    </row>
    <row r="46" spans="1:14" ht="15.75">
      <c r="A46" s="4" t="s">
        <v>45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6" t="str">
        <f t="shared" si="1"/>
        <v/>
      </c>
    </row>
    <row r="47" spans="1:14" ht="15.75">
      <c r="A47" s="4" t="s">
        <v>46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6" t="str">
        <f t="shared" si="1"/>
        <v/>
      </c>
    </row>
    <row r="48" spans="1:14" ht="15.75">
      <c r="A48" s="4" t="s">
        <v>47</v>
      </c>
      <c r="B48" s="2"/>
      <c r="C48" s="2"/>
      <c r="D48" s="2"/>
      <c r="E48" s="2"/>
      <c r="F48" s="2"/>
      <c r="G48" s="2">
        <v>1</v>
      </c>
      <c r="H48" s="2"/>
      <c r="I48" s="2"/>
      <c r="J48" s="2"/>
      <c r="K48" s="2"/>
      <c r="L48" s="2"/>
      <c r="M48" s="2"/>
      <c r="N48" s="6">
        <f t="shared" si="1"/>
        <v>1</v>
      </c>
    </row>
    <row r="49" spans="1:14" ht="15.75">
      <c r="A49" s="4" t="s">
        <v>141</v>
      </c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6" t="str">
        <f t="shared" si="1"/>
        <v/>
      </c>
    </row>
    <row r="50" spans="1:14" ht="15.75">
      <c r="A50" s="4" t="s">
        <v>78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6" t="str">
        <f t="shared" si="1"/>
        <v/>
      </c>
    </row>
    <row r="51" spans="1:14" ht="15.75">
      <c r="A51" s="4" t="s">
        <v>49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6" t="str">
        <f t="shared" si="1"/>
        <v/>
      </c>
    </row>
    <row r="52" spans="1:14" ht="15.75">
      <c r="A52" s="4" t="s">
        <v>48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6" t="str">
        <f t="shared" si="1"/>
        <v/>
      </c>
    </row>
    <row r="53" spans="1:14" ht="15.75">
      <c r="A53" s="4" t="s">
        <v>55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6" t="str">
        <f t="shared" si="1"/>
        <v/>
      </c>
    </row>
    <row r="54" spans="1:14" ht="15.75">
      <c r="A54" s="4" t="s">
        <v>56</v>
      </c>
      <c r="B54" s="2"/>
      <c r="C54" s="2"/>
      <c r="D54" s="2"/>
      <c r="E54" s="2"/>
      <c r="F54" s="2"/>
      <c r="G54" s="2"/>
      <c r="H54" s="2">
        <v>1</v>
      </c>
      <c r="I54" s="2"/>
      <c r="J54" s="2"/>
      <c r="K54" s="2"/>
      <c r="L54" s="2"/>
      <c r="M54" s="2"/>
      <c r="N54" s="6">
        <f t="shared" si="1"/>
        <v>1</v>
      </c>
    </row>
    <row r="55" spans="1:14" ht="15.75">
      <c r="A55" s="4" t="s">
        <v>58</v>
      </c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6" t="str">
        <f t="shared" si="1"/>
        <v/>
      </c>
    </row>
    <row r="56" spans="1:14" ht="15.75">
      <c r="A56" s="4" t="s">
        <v>54</v>
      </c>
      <c r="B56" s="2"/>
      <c r="C56" s="2"/>
      <c r="D56" s="2"/>
      <c r="E56" s="2"/>
      <c r="F56" s="2"/>
      <c r="G56" s="2">
        <v>3</v>
      </c>
      <c r="H56" s="2"/>
      <c r="I56" s="2"/>
      <c r="J56" s="2"/>
      <c r="K56" s="2"/>
      <c r="L56" s="2"/>
      <c r="M56" s="2"/>
      <c r="N56" s="6">
        <f t="shared" si="1"/>
        <v>3</v>
      </c>
    </row>
    <row r="57" spans="1:14" ht="15.75">
      <c r="A57" s="4" t="s">
        <v>53</v>
      </c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6" t="str">
        <f t="shared" si="1"/>
        <v/>
      </c>
    </row>
    <row r="58" spans="1:14" ht="15.75">
      <c r="A58" s="4" t="s">
        <v>1</v>
      </c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6" t="str">
        <f t="shared" si="1"/>
        <v/>
      </c>
    </row>
    <row r="59" spans="1:14" ht="15.75">
      <c r="A59" s="4" t="s">
        <v>52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6" t="str">
        <f t="shared" si="1"/>
        <v/>
      </c>
    </row>
    <row r="60" spans="1:14" ht="15.75">
      <c r="A60" s="4" t="s">
        <v>57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6" t="str">
        <f t="shared" si="1"/>
        <v/>
      </c>
    </row>
    <row r="61" spans="1:14" ht="15.75">
      <c r="A61" s="4" t="s">
        <v>33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6" t="str">
        <f t="shared" si="1"/>
        <v/>
      </c>
    </row>
    <row r="62" spans="1:14" ht="15.75">
      <c r="A62" s="4" t="s">
        <v>39</v>
      </c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6" t="str">
        <f t="shared" si="1"/>
        <v/>
      </c>
    </row>
    <row r="63" spans="1:14" ht="15.75">
      <c r="A63" s="4" t="s">
        <v>218</v>
      </c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6" t="str">
        <f t="shared" si="1"/>
        <v/>
      </c>
    </row>
    <row r="64" spans="1:14" ht="15.75">
      <c r="A64" s="4" t="s">
        <v>219</v>
      </c>
      <c r="B64" s="2"/>
      <c r="C64" s="2"/>
      <c r="D64" s="2"/>
      <c r="E64" s="2"/>
      <c r="F64" s="2"/>
      <c r="G64" s="2"/>
      <c r="H64" s="2">
        <v>1</v>
      </c>
      <c r="I64" s="2"/>
      <c r="J64" s="2"/>
      <c r="K64" s="2"/>
      <c r="L64" s="2"/>
      <c r="M64" s="2"/>
      <c r="N64" s="6">
        <f t="shared" si="1"/>
        <v>1</v>
      </c>
    </row>
    <row r="65" spans="1:14" ht="15.75">
      <c r="A65" s="4" t="s">
        <v>12</v>
      </c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6" t="str">
        <f t="shared" si="1"/>
        <v/>
      </c>
    </row>
    <row r="66" spans="1:14" ht="15.75">
      <c r="A66" s="4" t="s">
        <v>40</v>
      </c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6" t="str">
        <f t="shared" si="1"/>
        <v/>
      </c>
    </row>
    <row r="67" spans="1:14" ht="15.75">
      <c r="A67" s="4" t="s">
        <v>144</v>
      </c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6" t="str">
        <f t="shared" si="1"/>
        <v/>
      </c>
    </row>
    <row r="68" spans="1:14" ht="15.75">
      <c r="A68" s="4" t="s">
        <v>25</v>
      </c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6" t="str">
        <f t="shared" si="1"/>
        <v/>
      </c>
    </row>
    <row r="69" spans="1:14" ht="15.75">
      <c r="A69" s="4" t="s">
        <v>0</v>
      </c>
      <c r="B69" s="2"/>
      <c r="C69" s="2"/>
      <c r="D69" s="2"/>
      <c r="E69" s="2"/>
      <c r="F69" s="2"/>
      <c r="G69" s="2">
        <v>1</v>
      </c>
      <c r="H69" s="2">
        <v>1</v>
      </c>
      <c r="I69" s="2"/>
      <c r="J69" s="2"/>
      <c r="K69" s="2"/>
      <c r="L69" s="2"/>
      <c r="M69" s="2"/>
      <c r="N69" s="6">
        <f t="shared" si="1"/>
        <v>2</v>
      </c>
    </row>
    <row r="70" spans="1:14" ht="15.75">
      <c r="A70" s="4" t="s">
        <v>18</v>
      </c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6" t="str">
        <f t="shared" si="1"/>
        <v/>
      </c>
    </row>
    <row r="71" spans="1:14" ht="15.75">
      <c r="A71" s="4" t="s">
        <v>9</v>
      </c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6" t="str">
        <f t="shared" si="1"/>
        <v/>
      </c>
    </row>
    <row r="72" spans="1:14" ht="15.75">
      <c r="A72" s="4" t="s">
        <v>17</v>
      </c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6" t="str">
        <f t="shared" si="1"/>
        <v/>
      </c>
    </row>
    <row r="73" spans="1:14" ht="15.75">
      <c r="A73" s="4" t="s">
        <v>19</v>
      </c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6" t="str">
        <f t="shared" si="1"/>
        <v/>
      </c>
    </row>
    <row r="74" spans="1:14" ht="15.75">
      <c r="A74" s="4" t="s">
        <v>21</v>
      </c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6" t="str">
        <f t="shared" si="1"/>
        <v/>
      </c>
    </row>
    <row r="75" spans="1:14" ht="15.75">
      <c r="A75" s="4" t="s">
        <v>23</v>
      </c>
      <c r="B75" s="2"/>
      <c r="C75" s="2"/>
      <c r="D75" s="2"/>
      <c r="E75" s="2"/>
      <c r="F75" s="2"/>
      <c r="G75" s="2">
        <v>3</v>
      </c>
      <c r="H75" s="2"/>
      <c r="I75" s="2"/>
      <c r="J75" s="2"/>
      <c r="K75" s="2"/>
      <c r="L75" s="2"/>
      <c r="M75" s="2"/>
      <c r="N75" s="6">
        <f t="shared" si="1"/>
        <v>3</v>
      </c>
    </row>
    <row r="76" spans="1:14" ht="15.75">
      <c r="A76" s="4" t="s">
        <v>24</v>
      </c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6" t="str">
        <f t="shared" si="1"/>
        <v/>
      </c>
    </row>
    <row r="77" spans="1:14" ht="15.75">
      <c r="A77" s="4" t="s">
        <v>20</v>
      </c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6" t="str">
        <f t="shared" si="1"/>
        <v/>
      </c>
    </row>
    <row r="78" spans="1:14" ht="15.75">
      <c r="A78" s="4" t="s">
        <v>14</v>
      </c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6" t="str">
        <f t="shared" si="1"/>
        <v/>
      </c>
    </row>
    <row r="79" spans="1:14" ht="15.75">
      <c r="A79" s="4" t="s">
        <v>43</v>
      </c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6" t="str">
        <f t="shared" ref="N79:N101" si="2">IF(SUM(B79:M79)=0,"",SUM(B79:M79))</f>
        <v/>
      </c>
    </row>
    <row r="80" spans="1:14" ht="15.75">
      <c r="A80" s="4" t="s">
        <v>42</v>
      </c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6" t="str">
        <f t="shared" si="2"/>
        <v/>
      </c>
    </row>
    <row r="81" spans="1:14" ht="15.75">
      <c r="A81" s="4" t="s">
        <v>38</v>
      </c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6" t="str">
        <f t="shared" si="2"/>
        <v/>
      </c>
    </row>
    <row r="82" spans="1:14" ht="19.5" customHeight="1"/>
    <row r="83" spans="1:14" ht="15.75" customHeight="1">
      <c r="A83" s="4" t="s">
        <v>63</v>
      </c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6" t="str">
        <f t="shared" si="2"/>
        <v/>
      </c>
    </row>
    <row r="84" spans="1:14" ht="15.75">
      <c r="A84" s="4" t="s">
        <v>61</v>
      </c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6" t="str">
        <f t="shared" si="2"/>
        <v/>
      </c>
    </row>
    <row r="85" spans="1:14" ht="15.75">
      <c r="A85" s="4" t="s">
        <v>79</v>
      </c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6" t="str">
        <f t="shared" si="2"/>
        <v/>
      </c>
    </row>
    <row r="86" spans="1:14" ht="15.75">
      <c r="A86" s="4" t="s">
        <v>68</v>
      </c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6" t="str">
        <f t="shared" si="2"/>
        <v/>
      </c>
    </row>
    <row r="87" spans="1:14" ht="15.75">
      <c r="A87" s="4" t="s">
        <v>66</v>
      </c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6" t="str">
        <f t="shared" si="2"/>
        <v/>
      </c>
    </row>
    <row r="88" spans="1:14" ht="15.75">
      <c r="A88" s="4" t="s">
        <v>65</v>
      </c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6" t="str">
        <f t="shared" si="2"/>
        <v/>
      </c>
    </row>
    <row r="89" spans="1:14" ht="15.75">
      <c r="A89" s="4" t="s">
        <v>67</v>
      </c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6" t="str">
        <f t="shared" si="2"/>
        <v/>
      </c>
    </row>
    <row r="90" spans="1:14" ht="15.75">
      <c r="A90" s="4" t="s">
        <v>74</v>
      </c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6" t="str">
        <f t="shared" si="2"/>
        <v/>
      </c>
    </row>
    <row r="91" spans="1:14" ht="15.75">
      <c r="A91" s="4" t="s">
        <v>75</v>
      </c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6" t="str">
        <f t="shared" si="2"/>
        <v/>
      </c>
    </row>
    <row r="92" spans="1:14" ht="15.75">
      <c r="A92" s="4" t="s">
        <v>71</v>
      </c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6" t="str">
        <f t="shared" si="2"/>
        <v/>
      </c>
    </row>
    <row r="93" spans="1:14" ht="15.75">
      <c r="A93" s="4" t="s">
        <v>64</v>
      </c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6" t="str">
        <f t="shared" si="2"/>
        <v/>
      </c>
    </row>
    <row r="94" spans="1:14" ht="15.75">
      <c r="A94" s="4" t="s">
        <v>69</v>
      </c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6" t="str">
        <f t="shared" si="2"/>
        <v/>
      </c>
    </row>
    <row r="95" spans="1:14" ht="15.75">
      <c r="A95" s="4" t="s">
        <v>70</v>
      </c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6" t="str">
        <f t="shared" si="2"/>
        <v/>
      </c>
    </row>
    <row r="96" spans="1:14" ht="15.75">
      <c r="A96" s="4" t="s">
        <v>62</v>
      </c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6" t="str">
        <f t="shared" si="2"/>
        <v/>
      </c>
    </row>
    <row r="97" spans="1:14" ht="15.75">
      <c r="A97" s="4" t="s">
        <v>73</v>
      </c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6" t="str">
        <f t="shared" si="2"/>
        <v/>
      </c>
    </row>
    <row r="98" spans="1:14" ht="15.75">
      <c r="A98" s="4" t="s">
        <v>72</v>
      </c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6" t="str">
        <f t="shared" si="2"/>
        <v/>
      </c>
    </row>
    <row r="99" spans="1:14" ht="15.75">
      <c r="A99" s="4" t="s">
        <v>76</v>
      </c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6" t="str">
        <f t="shared" si="2"/>
        <v/>
      </c>
    </row>
    <row r="100" spans="1:14" ht="15.75">
      <c r="A100" s="4" t="s">
        <v>59</v>
      </c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6" t="str">
        <f t="shared" si="2"/>
        <v/>
      </c>
    </row>
    <row r="101" spans="1:14" ht="15.75">
      <c r="A101" s="4" t="s">
        <v>60</v>
      </c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6" t="str">
        <f t="shared" si="2"/>
        <v/>
      </c>
    </row>
  </sheetData>
  <mergeCells count="1">
    <mergeCell ref="A2:N3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FF"/>
  </sheetPr>
  <dimension ref="A1:N101"/>
  <sheetViews>
    <sheetView workbookViewId="0">
      <pane ySplit="5" topLeftCell="A72" activePane="bottomLeft" state="frozen"/>
      <selection activeCell="N65" sqref="N65"/>
      <selection pane="bottomLeft" activeCell="N95" sqref="N95"/>
    </sheetView>
  </sheetViews>
  <sheetFormatPr baseColWidth="10" defaultRowHeight="12.75"/>
  <cols>
    <col min="1" max="1" width="38.7109375" style="1" bestFit="1" customWidth="1"/>
    <col min="2" max="9" width="11.42578125" style="1"/>
    <col min="10" max="10" width="12.5703125" style="1" bestFit="1" customWidth="1"/>
    <col min="11" max="16384" width="11.42578125" style="1"/>
  </cols>
  <sheetData>
    <row r="1" spans="1:14" ht="8.25" customHeight="1"/>
    <row r="2" spans="1:14">
      <c r="A2" s="120" t="s">
        <v>81</v>
      </c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</row>
    <row r="3" spans="1:14" ht="26.25" customHeight="1">
      <c r="A3" s="120"/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</row>
    <row r="4" spans="1:14" ht="7.5" customHeight="1"/>
    <row r="5" spans="1:14" ht="27" customHeight="1">
      <c r="A5" s="5" t="s">
        <v>80</v>
      </c>
      <c r="B5" s="5" t="s">
        <v>82</v>
      </c>
      <c r="C5" s="5" t="s">
        <v>83</v>
      </c>
      <c r="D5" s="5" t="s">
        <v>84</v>
      </c>
      <c r="E5" s="5" t="s">
        <v>85</v>
      </c>
      <c r="F5" s="5" t="s">
        <v>86</v>
      </c>
      <c r="G5" s="5" t="s">
        <v>87</v>
      </c>
      <c r="H5" s="5" t="s">
        <v>88</v>
      </c>
      <c r="I5" s="5" t="s">
        <v>89</v>
      </c>
      <c r="J5" s="5" t="s">
        <v>90</v>
      </c>
      <c r="K5" s="5" t="s">
        <v>91</v>
      </c>
      <c r="L5" s="5" t="s">
        <v>92</v>
      </c>
      <c r="M5" s="5" t="s">
        <v>93</v>
      </c>
      <c r="N5" s="3" t="s">
        <v>94</v>
      </c>
    </row>
    <row r="6" spans="1:14" ht="15.75" customHeight="1">
      <c r="A6" s="22" t="s">
        <v>113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6" t="str">
        <f>IF(SUM(B6:M6)=0,"",SUM(B6:M6))</f>
        <v/>
      </c>
    </row>
    <row r="7" spans="1:14" ht="15.75" customHeight="1">
      <c r="A7" s="22" t="s">
        <v>114</v>
      </c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6" t="str">
        <f t="shared" ref="N7:N14" si="0">IF(SUM(B7:M7)=0,"",SUM(B7:M7))</f>
        <v/>
      </c>
    </row>
    <row r="8" spans="1:14" ht="15.75" customHeight="1">
      <c r="A8" s="22" t="s">
        <v>115</v>
      </c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6" t="str">
        <f t="shared" si="0"/>
        <v/>
      </c>
    </row>
    <row r="9" spans="1:14" ht="15.75" customHeight="1">
      <c r="A9" s="22" t="s">
        <v>116</v>
      </c>
      <c r="B9" s="24"/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6" t="str">
        <f t="shared" si="0"/>
        <v/>
      </c>
    </row>
    <row r="10" spans="1:14" ht="15.75" customHeight="1">
      <c r="A10" s="22" t="s">
        <v>117</v>
      </c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6" t="str">
        <f t="shared" si="0"/>
        <v/>
      </c>
    </row>
    <row r="11" spans="1:14" ht="15.75" customHeight="1">
      <c r="A11" s="22" t="s">
        <v>118</v>
      </c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6" t="str">
        <f t="shared" si="0"/>
        <v/>
      </c>
    </row>
    <row r="12" spans="1:14" ht="15.75" customHeight="1">
      <c r="A12" s="23" t="s">
        <v>119</v>
      </c>
      <c r="B12" s="40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6" t="str">
        <f t="shared" si="0"/>
        <v/>
      </c>
    </row>
    <row r="13" spans="1:14" ht="15.75" customHeight="1">
      <c r="A13" s="22" t="s">
        <v>120</v>
      </c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6" t="str">
        <f>IF(SUM(B13:M13)=0,"",SUM(B13:M13))</f>
        <v/>
      </c>
    </row>
    <row r="14" spans="1:14" s="18" customFormat="1" ht="15.75" customHeight="1">
      <c r="A14" s="22" t="s">
        <v>121</v>
      </c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6" t="str">
        <f t="shared" si="0"/>
        <v/>
      </c>
    </row>
    <row r="15" spans="1:14" s="18" customFormat="1" ht="11.25" customHeight="1">
      <c r="A15" s="21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7"/>
    </row>
    <row r="16" spans="1:14" ht="15.75">
      <c r="A16" s="4" t="s">
        <v>34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6" t="str">
        <f>IF(SUM(B16:M16)=0,"",SUM(B16:M16))</f>
        <v/>
      </c>
    </row>
    <row r="17" spans="1:14" ht="15.75">
      <c r="A17" s="12" t="s">
        <v>7</v>
      </c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20" t="str">
        <f t="shared" ref="N17:N80" si="1">IF(SUM(B17:M17)=0,"",SUM(B17:M17))</f>
        <v/>
      </c>
    </row>
    <row r="18" spans="1:14" ht="15.75">
      <c r="A18" s="4" t="s">
        <v>22</v>
      </c>
      <c r="B18" s="2"/>
      <c r="C18" s="2"/>
      <c r="D18" s="2"/>
      <c r="E18" s="2"/>
      <c r="F18" s="2"/>
      <c r="G18" s="2"/>
      <c r="H18" s="2">
        <v>4</v>
      </c>
      <c r="I18" s="2"/>
      <c r="J18" s="2"/>
      <c r="K18" s="2"/>
      <c r="L18" s="2"/>
      <c r="M18" s="2"/>
      <c r="N18" s="6">
        <f t="shared" si="1"/>
        <v>4</v>
      </c>
    </row>
    <row r="19" spans="1:14" ht="15.75">
      <c r="A19" s="4" t="s">
        <v>50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6" t="str">
        <f t="shared" si="1"/>
        <v/>
      </c>
    </row>
    <row r="20" spans="1:14" ht="15.75">
      <c r="A20" s="4" t="s">
        <v>5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6" t="str">
        <f t="shared" si="1"/>
        <v/>
      </c>
    </row>
    <row r="21" spans="1:14" ht="15.75">
      <c r="A21" s="4" t="s">
        <v>6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6" t="str">
        <f t="shared" si="1"/>
        <v/>
      </c>
    </row>
    <row r="22" spans="1:14" ht="15.75">
      <c r="A22" s="4" t="s">
        <v>35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6" t="str">
        <f t="shared" si="1"/>
        <v/>
      </c>
    </row>
    <row r="23" spans="1:14" ht="15.75">
      <c r="A23" s="4" t="s">
        <v>3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6" t="str">
        <f t="shared" si="1"/>
        <v/>
      </c>
    </row>
    <row r="24" spans="1:14" ht="15.75">
      <c r="A24" s="4" t="s">
        <v>41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6" t="str">
        <f>IF(SUM(B24:M24)=0,"",SUM(B24:M24))</f>
        <v/>
      </c>
    </row>
    <row r="25" spans="1:14" ht="15.75">
      <c r="A25" s="4" t="s">
        <v>2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6" t="str">
        <f t="shared" si="1"/>
        <v/>
      </c>
    </row>
    <row r="26" spans="1:14" ht="15.75">
      <c r="A26" s="4" t="s">
        <v>8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6" t="str">
        <f t="shared" si="1"/>
        <v/>
      </c>
    </row>
    <row r="27" spans="1:14" ht="15.75">
      <c r="A27" s="4" t="s">
        <v>10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6" t="str">
        <f t="shared" si="1"/>
        <v/>
      </c>
    </row>
    <row r="28" spans="1:14" ht="15.75">
      <c r="A28" s="4" t="s">
        <v>51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6" t="str">
        <f t="shared" si="1"/>
        <v/>
      </c>
    </row>
    <row r="29" spans="1:14" ht="15.75">
      <c r="A29" s="4" t="s">
        <v>15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6" t="str">
        <f t="shared" si="1"/>
        <v/>
      </c>
    </row>
    <row r="30" spans="1:14" ht="15.75">
      <c r="A30" s="4" t="s">
        <v>77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6" t="str">
        <f t="shared" si="1"/>
        <v/>
      </c>
    </row>
    <row r="31" spans="1:14" ht="15.75">
      <c r="A31" s="4" t="s">
        <v>26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6" t="str">
        <f t="shared" si="1"/>
        <v/>
      </c>
    </row>
    <row r="32" spans="1:14" ht="15.75">
      <c r="A32" s="4" t="s">
        <v>31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6" t="str">
        <f t="shared" si="1"/>
        <v/>
      </c>
    </row>
    <row r="33" spans="1:14" ht="15.75">
      <c r="A33" s="4" t="s">
        <v>29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6" t="str">
        <f t="shared" si="1"/>
        <v/>
      </c>
    </row>
    <row r="34" spans="1:14" ht="15.75">
      <c r="A34" s="4" t="s">
        <v>30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6" t="str">
        <f t="shared" si="1"/>
        <v/>
      </c>
    </row>
    <row r="35" spans="1:14" ht="15.75">
      <c r="A35" s="4" t="s">
        <v>32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6" t="str">
        <f t="shared" si="1"/>
        <v/>
      </c>
    </row>
    <row r="36" spans="1:14" ht="15.75">
      <c r="A36" s="4" t="s">
        <v>27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6" t="str">
        <f t="shared" si="1"/>
        <v/>
      </c>
    </row>
    <row r="37" spans="1:14" ht="15.75">
      <c r="A37" s="4" t="s">
        <v>28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6" t="str">
        <f t="shared" si="1"/>
        <v/>
      </c>
    </row>
    <row r="38" spans="1:14" ht="15.75">
      <c r="A38" s="4" t="s">
        <v>37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6" t="str">
        <f t="shared" si="1"/>
        <v/>
      </c>
    </row>
    <row r="39" spans="1:14" ht="15.75">
      <c r="A39" s="4" t="s">
        <v>13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6" t="str">
        <f t="shared" si="1"/>
        <v/>
      </c>
    </row>
    <row r="40" spans="1:14" ht="15.75">
      <c r="A40" s="4" t="s">
        <v>36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6" t="str">
        <f t="shared" si="1"/>
        <v/>
      </c>
    </row>
    <row r="41" spans="1:14" ht="15.75">
      <c r="A41" s="4" t="s">
        <v>16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6" t="str">
        <f t="shared" si="1"/>
        <v/>
      </c>
    </row>
    <row r="42" spans="1:14" ht="15.75">
      <c r="A42" s="4" t="s">
        <v>4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6" t="str">
        <f t="shared" si="1"/>
        <v/>
      </c>
    </row>
    <row r="43" spans="1:14" ht="15.75">
      <c r="A43" s="4" t="s">
        <v>96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6" t="str">
        <f t="shared" si="1"/>
        <v/>
      </c>
    </row>
    <row r="44" spans="1:14" ht="15.75">
      <c r="A44" s="4" t="s">
        <v>97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6" t="str">
        <f t="shared" si="1"/>
        <v/>
      </c>
    </row>
    <row r="45" spans="1:14" ht="15.75">
      <c r="A45" s="4" t="s">
        <v>44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6" t="str">
        <f t="shared" si="1"/>
        <v/>
      </c>
    </row>
    <row r="46" spans="1:14" ht="15.75">
      <c r="A46" s="4" t="s">
        <v>45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6" t="str">
        <f t="shared" si="1"/>
        <v/>
      </c>
    </row>
    <row r="47" spans="1:14" ht="15.75">
      <c r="A47" s="4" t="s">
        <v>46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6" t="str">
        <f t="shared" si="1"/>
        <v/>
      </c>
    </row>
    <row r="48" spans="1:14" ht="15.75">
      <c r="A48" s="4" t="s">
        <v>47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6" t="str">
        <f t="shared" si="1"/>
        <v/>
      </c>
    </row>
    <row r="49" spans="1:14" ht="15.75">
      <c r="A49" s="4" t="s">
        <v>141</v>
      </c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6" t="str">
        <f t="shared" si="1"/>
        <v/>
      </c>
    </row>
    <row r="50" spans="1:14" ht="15.75">
      <c r="A50" s="4" t="s">
        <v>78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6" t="str">
        <f t="shared" si="1"/>
        <v/>
      </c>
    </row>
    <row r="51" spans="1:14" ht="15.75">
      <c r="A51" s="4" t="s">
        <v>49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6" t="str">
        <f t="shared" si="1"/>
        <v/>
      </c>
    </row>
    <row r="52" spans="1:14" ht="15.75">
      <c r="A52" s="4" t="s">
        <v>48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6" t="str">
        <f t="shared" si="1"/>
        <v/>
      </c>
    </row>
    <row r="53" spans="1:14" ht="15.75">
      <c r="A53" s="4" t="s">
        <v>55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6" t="str">
        <f t="shared" si="1"/>
        <v/>
      </c>
    </row>
    <row r="54" spans="1:14" ht="15.75">
      <c r="A54" s="4" t="s">
        <v>56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6" t="str">
        <f t="shared" si="1"/>
        <v/>
      </c>
    </row>
    <row r="55" spans="1:14" ht="15.75">
      <c r="A55" s="4" t="s">
        <v>58</v>
      </c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6" t="str">
        <f t="shared" si="1"/>
        <v/>
      </c>
    </row>
    <row r="56" spans="1:14" ht="15.75">
      <c r="A56" s="4" t="s">
        <v>54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6" t="str">
        <f t="shared" si="1"/>
        <v/>
      </c>
    </row>
    <row r="57" spans="1:14" ht="15.75">
      <c r="A57" s="4" t="s">
        <v>53</v>
      </c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6" t="str">
        <f t="shared" si="1"/>
        <v/>
      </c>
    </row>
    <row r="58" spans="1:14" ht="15.75">
      <c r="A58" s="4" t="s">
        <v>1</v>
      </c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6" t="str">
        <f t="shared" si="1"/>
        <v/>
      </c>
    </row>
    <row r="59" spans="1:14" ht="15.75">
      <c r="A59" s="4" t="s">
        <v>52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6" t="str">
        <f t="shared" si="1"/>
        <v/>
      </c>
    </row>
    <row r="60" spans="1:14" ht="15.75">
      <c r="A60" s="4" t="s">
        <v>57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6" t="str">
        <f t="shared" si="1"/>
        <v/>
      </c>
    </row>
    <row r="61" spans="1:14" ht="15.75">
      <c r="A61" s="4" t="s">
        <v>33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6" t="str">
        <f t="shared" si="1"/>
        <v/>
      </c>
    </row>
    <row r="62" spans="1:14" ht="15.75">
      <c r="A62" s="4" t="s">
        <v>39</v>
      </c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6" t="str">
        <f t="shared" si="1"/>
        <v/>
      </c>
    </row>
    <row r="63" spans="1:14" ht="15.75">
      <c r="A63" s="4" t="s">
        <v>218</v>
      </c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6" t="str">
        <f t="shared" si="1"/>
        <v/>
      </c>
    </row>
    <row r="64" spans="1:14" ht="15.75">
      <c r="A64" s="4" t="s">
        <v>219</v>
      </c>
      <c r="B64" s="2"/>
      <c r="C64" s="2"/>
      <c r="D64" s="2"/>
      <c r="E64" s="2"/>
      <c r="F64" s="2"/>
      <c r="G64" s="2">
        <v>1</v>
      </c>
      <c r="H64" s="2"/>
      <c r="I64" s="2"/>
      <c r="J64" s="2"/>
      <c r="K64" s="2"/>
      <c r="L64" s="2"/>
      <c r="M64" s="2"/>
      <c r="N64" s="6">
        <f t="shared" si="1"/>
        <v>1</v>
      </c>
    </row>
    <row r="65" spans="1:14" ht="15.75">
      <c r="A65" s="4" t="s">
        <v>12</v>
      </c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6" t="str">
        <f t="shared" si="1"/>
        <v/>
      </c>
    </row>
    <row r="66" spans="1:14" ht="15.75">
      <c r="A66" s="4" t="s">
        <v>40</v>
      </c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6" t="str">
        <f t="shared" si="1"/>
        <v/>
      </c>
    </row>
    <row r="67" spans="1:14" ht="15.75">
      <c r="A67" s="4" t="s">
        <v>144</v>
      </c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6" t="str">
        <f t="shared" si="1"/>
        <v/>
      </c>
    </row>
    <row r="68" spans="1:14" ht="15.75">
      <c r="A68" s="4" t="s">
        <v>25</v>
      </c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6" t="str">
        <f t="shared" si="1"/>
        <v/>
      </c>
    </row>
    <row r="69" spans="1:14" ht="15.75">
      <c r="A69" s="4" t="s">
        <v>0</v>
      </c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6" t="str">
        <f t="shared" si="1"/>
        <v/>
      </c>
    </row>
    <row r="70" spans="1:14" ht="15.75">
      <c r="A70" s="4" t="s">
        <v>18</v>
      </c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6" t="str">
        <f t="shared" si="1"/>
        <v/>
      </c>
    </row>
    <row r="71" spans="1:14" ht="15.75">
      <c r="A71" s="4" t="s">
        <v>9</v>
      </c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6" t="str">
        <f t="shared" si="1"/>
        <v/>
      </c>
    </row>
    <row r="72" spans="1:14" ht="15.75">
      <c r="A72" s="4" t="s">
        <v>17</v>
      </c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6" t="str">
        <f t="shared" si="1"/>
        <v/>
      </c>
    </row>
    <row r="73" spans="1:14" ht="15.75">
      <c r="A73" s="4" t="s">
        <v>19</v>
      </c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6" t="str">
        <f t="shared" si="1"/>
        <v/>
      </c>
    </row>
    <row r="74" spans="1:14" ht="15.75">
      <c r="A74" s="4" t="s">
        <v>21</v>
      </c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6" t="str">
        <f t="shared" si="1"/>
        <v/>
      </c>
    </row>
    <row r="75" spans="1:14" ht="15.75">
      <c r="A75" s="4" t="s">
        <v>23</v>
      </c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6" t="str">
        <f t="shared" si="1"/>
        <v/>
      </c>
    </row>
    <row r="76" spans="1:14" ht="15.75">
      <c r="A76" s="4" t="s">
        <v>24</v>
      </c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6" t="str">
        <f t="shared" si="1"/>
        <v/>
      </c>
    </row>
    <row r="77" spans="1:14" ht="15.75">
      <c r="A77" s="4" t="s">
        <v>20</v>
      </c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6" t="str">
        <f t="shared" si="1"/>
        <v/>
      </c>
    </row>
    <row r="78" spans="1:14" ht="15.75">
      <c r="A78" s="4" t="s">
        <v>14</v>
      </c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6" t="str">
        <f t="shared" si="1"/>
        <v/>
      </c>
    </row>
    <row r="79" spans="1:14" ht="15.75">
      <c r="A79" s="4" t="s">
        <v>43</v>
      </c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6" t="str">
        <f t="shared" si="1"/>
        <v/>
      </c>
    </row>
    <row r="80" spans="1:14" ht="15.75">
      <c r="A80" s="4" t="s">
        <v>42</v>
      </c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6" t="str">
        <f t="shared" si="1"/>
        <v/>
      </c>
    </row>
    <row r="81" spans="1:14" ht="15.75">
      <c r="A81" s="4" t="s">
        <v>38</v>
      </c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6" t="str">
        <f t="shared" ref="N81:N101" si="2">IF(SUM(B81:M81)=0,"",SUM(B81:M81))</f>
        <v/>
      </c>
    </row>
    <row r="82" spans="1:14" ht="19.5" customHeight="1"/>
    <row r="83" spans="1:14" ht="15.75" customHeight="1">
      <c r="A83" s="4" t="s">
        <v>63</v>
      </c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6" t="str">
        <f t="shared" si="2"/>
        <v/>
      </c>
    </row>
    <row r="84" spans="1:14" ht="15.75">
      <c r="A84" s="4" t="s">
        <v>61</v>
      </c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6" t="str">
        <f t="shared" si="2"/>
        <v/>
      </c>
    </row>
    <row r="85" spans="1:14" ht="15.75">
      <c r="A85" s="4" t="s">
        <v>79</v>
      </c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6" t="str">
        <f t="shared" si="2"/>
        <v/>
      </c>
    </row>
    <row r="86" spans="1:14" ht="15.75">
      <c r="A86" s="4" t="s">
        <v>68</v>
      </c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6" t="str">
        <f t="shared" si="2"/>
        <v/>
      </c>
    </row>
    <row r="87" spans="1:14" ht="15.75">
      <c r="A87" s="4" t="s">
        <v>66</v>
      </c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6" t="str">
        <f t="shared" si="2"/>
        <v/>
      </c>
    </row>
    <row r="88" spans="1:14" ht="15.75">
      <c r="A88" s="4" t="s">
        <v>65</v>
      </c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6" t="str">
        <f t="shared" si="2"/>
        <v/>
      </c>
    </row>
    <row r="89" spans="1:14" ht="15.75">
      <c r="A89" s="4" t="s">
        <v>67</v>
      </c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6" t="str">
        <f t="shared" si="2"/>
        <v/>
      </c>
    </row>
    <row r="90" spans="1:14" ht="15.75">
      <c r="A90" s="4" t="s">
        <v>74</v>
      </c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6" t="str">
        <f t="shared" si="2"/>
        <v/>
      </c>
    </row>
    <row r="91" spans="1:14" ht="15.75">
      <c r="A91" s="4" t="s">
        <v>75</v>
      </c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6" t="str">
        <f t="shared" si="2"/>
        <v/>
      </c>
    </row>
    <row r="92" spans="1:14" ht="15.75">
      <c r="A92" s="4" t="s">
        <v>71</v>
      </c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6" t="str">
        <f t="shared" si="2"/>
        <v/>
      </c>
    </row>
    <row r="93" spans="1:14" ht="15.75">
      <c r="A93" s="4" t="s">
        <v>64</v>
      </c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6" t="str">
        <f t="shared" si="2"/>
        <v/>
      </c>
    </row>
    <row r="94" spans="1:14" ht="15.75">
      <c r="A94" s="4" t="s">
        <v>69</v>
      </c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6" t="str">
        <f t="shared" si="2"/>
        <v/>
      </c>
    </row>
    <row r="95" spans="1:14" ht="15.75">
      <c r="A95" s="4" t="s">
        <v>70</v>
      </c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6" t="str">
        <f t="shared" si="2"/>
        <v/>
      </c>
    </row>
    <row r="96" spans="1:14" ht="15.75">
      <c r="A96" s="4" t="s">
        <v>62</v>
      </c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6" t="str">
        <f t="shared" si="2"/>
        <v/>
      </c>
    </row>
    <row r="97" spans="1:14" ht="15.75">
      <c r="A97" s="4" t="s">
        <v>73</v>
      </c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6" t="str">
        <f t="shared" si="2"/>
        <v/>
      </c>
    </row>
    <row r="98" spans="1:14" ht="15.75">
      <c r="A98" s="4" t="s">
        <v>72</v>
      </c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6" t="str">
        <f t="shared" si="2"/>
        <v/>
      </c>
    </row>
    <row r="99" spans="1:14" ht="15.75">
      <c r="A99" s="4" t="s">
        <v>76</v>
      </c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6" t="str">
        <f t="shared" si="2"/>
        <v/>
      </c>
    </row>
    <row r="100" spans="1:14" ht="15.75">
      <c r="A100" s="4" t="s">
        <v>59</v>
      </c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6" t="str">
        <f t="shared" si="2"/>
        <v/>
      </c>
    </row>
    <row r="101" spans="1:14" ht="15.75">
      <c r="A101" s="4" t="s">
        <v>60</v>
      </c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6" t="str">
        <f t="shared" si="2"/>
        <v/>
      </c>
    </row>
  </sheetData>
  <mergeCells count="1">
    <mergeCell ref="A2:N3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rgb="FFFF0000"/>
  </sheetPr>
  <dimension ref="A1:AE101"/>
  <sheetViews>
    <sheetView workbookViewId="0">
      <pane ySplit="5" topLeftCell="A6" activePane="bottomLeft" state="frozen"/>
      <selection activeCell="N65" sqref="N65"/>
      <selection pane="bottomLeft" activeCell="Z18" sqref="Z18"/>
    </sheetView>
  </sheetViews>
  <sheetFormatPr baseColWidth="10" defaultRowHeight="12.75"/>
  <cols>
    <col min="1" max="1" width="38.7109375" style="1" bestFit="1" customWidth="1"/>
    <col min="2" max="9" width="11.42578125" style="1" hidden="1" customWidth="1"/>
    <col min="10" max="10" width="12.5703125" style="1" hidden="1" customWidth="1"/>
    <col min="11" max="13" width="11.42578125" style="1" hidden="1" customWidth="1"/>
    <col min="14" max="14" width="11.42578125" style="1" customWidth="1"/>
    <col min="15" max="15" width="11.42578125" style="1"/>
    <col min="16" max="16" width="11" style="1" bestFit="1" customWidth="1"/>
    <col min="17" max="18" width="9" style="1" bestFit="1" customWidth="1"/>
    <col min="19" max="19" width="6.42578125" style="1" bestFit="1" customWidth="1"/>
    <col min="20" max="20" width="15" style="1" bestFit="1" customWidth="1"/>
    <col min="21" max="21" width="12" style="1" bestFit="1" customWidth="1"/>
    <col min="22" max="22" width="14.28515625" style="1" bestFit="1" customWidth="1"/>
    <col min="23" max="23" width="13.28515625" style="1" bestFit="1" customWidth="1"/>
    <col min="24" max="24" width="12.42578125" style="1" bestFit="1" customWidth="1"/>
    <col min="25" max="25" width="12.140625" style="1" bestFit="1" customWidth="1"/>
    <col min="26" max="26" width="11.5703125" style="1" bestFit="1" customWidth="1"/>
    <col min="27" max="27" width="6.140625" style="1" bestFit="1" customWidth="1"/>
    <col min="28" max="28" width="4.85546875" style="1" bestFit="1" customWidth="1"/>
    <col min="29" max="29" width="9" style="1" bestFit="1" customWidth="1"/>
    <col min="30" max="30" width="9" style="1" customWidth="1"/>
    <col min="31" max="16384" width="11.42578125" style="1"/>
  </cols>
  <sheetData>
    <row r="1" spans="1:31" ht="8.25" customHeight="1"/>
    <row r="2" spans="1:31" ht="12.75" customHeight="1">
      <c r="A2" s="121" t="s">
        <v>95</v>
      </c>
      <c r="B2" s="122"/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2"/>
      <c r="Y2" s="122"/>
      <c r="Z2" s="122"/>
      <c r="AA2" s="122"/>
      <c r="AB2" s="122"/>
      <c r="AC2" s="122"/>
      <c r="AD2" s="103"/>
    </row>
    <row r="3" spans="1:31" ht="26.25" customHeight="1">
      <c r="A3" s="121"/>
      <c r="B3" s="122"/>
      <c r="C3" s="122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2"/>
      <c r="T3" s="122"/>
      <c r="U3" s="122"/>
      <c r="V3" s="122"/>
      <c r="W3" s="122"/>
      <c r="X3" s="122"/>
      <c r="Y3" s="122"/>
      <c r="Z3" s="122"/>
      <c r="AA3" s="122"/>
      <c r="AB3" s="122"/>
      <c r="AC3" s="122"/>
      <c r="AD3" s="103"/>
    </row>
    <row r="4" spans="1:31" ht="7.5" customHeight="1"/>
    <row r="5" spans="1:31" ht="27" customHeight="1">
      <c r="A5" s="5" t="s">
        <v>80</v>
      </c>
      <c r="B5" s="5" t="s">
        <v>82</v>
      </c>
      <c r="C5" s="5" t="s">
        <v>83</v>
      </c>
      <c r="D5" s="5" t="s">
        <v>84</v>
      </c>
      <c r="E5" s="5" t="s">
        <v>85</v>
      </c>
      <c r="F5" s="5" t="s">
        <v>86</v>
      </c>
      <c r="G5" s="5" t="s">
        <v>87</v>
      </c>
      <c r="H5" s="5" t="s">
        <v>88</v>
      </c>
      <c r="I5" s="5" t="s">
        <v>89</v>
      </c>
      <c r="J5" s="5" t="s">
        <v>90</v>
      </c>
      <c r="K5" s="5" t="s">
        <v>91</v>
      </c>
      <c r="L5" s="5" t="s">
        <v>92</v>
      </c>
      <c r="M5" s="5" t="s">
        <v>93</v>
      </c>
      <c r="N5" s="5" t="s">
        <v>129</v>
      </c>
      <c r="O5" s="3" t="s">
        <v>94</v>
      </c>
      <c r="P5" s="3" t="s">
        <v>99</v>
      </c>
      <c r="Q5" s="3" t="s">
        <v>100</v>
      </c>
      <c r="R5" s="3" t="s">
        <v>101</v>
      </c>
      <c r="S5" s="3" t="s">
        <v>102</v>
      </c>
      <c r="T5" s="3" t="s">
        <v>103</v>
      </c>
      <c r="U5" s="3" t="s">
        <v>104</v>
      </c>
      <c r="V5" s="3" t="s">
        <v>105</v>
      </c>
      <c r="W5" s="3" t="s">
        <v>106</v>
      </c>
      <c r="X5" s="3" t="s">
        <v>107</v>
      </c>
      <c r="Y5" s="3" t="s">
        <v>108</v>
      </c>
      <c r="Z5" s="3" t="s">
        <v>109</v>
      </c>
      <c r="AA5" s="3" t="s">
        <v>110</v>
      </c>
      <c r="AB5" s="3" t="s">
        <v>111</v>
      </c>
      <c r="AC5" s="3" t="s">
        <v>112</v>
      </c>
      <c r="AD5" s="3" t="s">
        <v>222</v>
      </c>
    </row>
    <row r="6" spans="1:31" ht="15.75" customHeight="1">
      <c r="A6" s="22" t="s">
        <v>113</v>
      </c>
      <c r="B6" s="24" t="str">
        <f>IF(COMMERCIAUX!B6+MAINTENANCE!B6+ADV!B6+'R&amp;D'!B6+RECEPTION!B6+DIRECTION!B6+EMBALLAGE!B6+MARKETING!B6+EXPEDITION!B6+QUALITE!B6+ACCUEIL!B6+PRODUCTION!B6+LABO!B6+COMPTA!B6=0,"",COMMERCIAUX!B6+MAINTENANCE!B6+ADV!B6+'R&amp;D'!B6+RECEPTION!B6+DIRECTION!B6+EMBALLAGE!B6+MARKETING!B6+EXPEDITION!B6+QUALITE!B6+ACCUEIL!B6+PRODUCTION!B6+LABO!B6+COMPTA!B6+UCIA!B6)</f>
        <v/>
      </c>
      <c r="C6" s="24" t="str">
        <f>IF(COMMERCIAUX!C6+MAINTENANCE!C6+ADV!C6+'R&amp;D'!C6+RECEPTION!C6+DIRECTION!C6+EMBALLAGE!C6+MARKETING!C6+EXPEDITION!C6+QUALITE!C6+ACCUEIL!C6+PRODUCTION!C6+LABO!C6+COMPTA!C6=0,"",COMMERCIAUX!C6+MAINTENANCE!C6+ADV!C6+'R&amp;D'!C6+RECEPTION!C6+DIRECTION!C6+EMBALLAGE!C6+MARKETING!C6+EXPEDITION!C6+QUALITE!C6+ACCUEIL!C6+PRODUCTION!C6+LABO!C6+COMPTA!C6+UCIA!C6)</f>
        <v/>
      </c>
      <c r="D6" s="24" t="str">
        <f>IF(COMMERCIAUX!D6+MAINTENANCE!D6+ADV!D6+'R&amp;D'!D6+RECEPTION!D6+DIRECTION!D6+EMBALLAGE!D6+MARKETING!D6+EXPEDITION!D6+QUALITE!D6+ACCUEIL!D6+PRODUCTION!D6+LABO!D6+COMPTA!D6=0,"",COMMERCIAUX!D6+MAINTENANCE!D6+ADV!D6+'R&amp;D'!D6+RECEPTION!D6+DIRECTION!D6+EMBALLAGE!D6+MARKETING!D6+EXPEDITION!D6+QUALITE!D6+ACCUEIL!D6+PRODUCTION!D6+LABO!D6+COMPTA!D6+UCIA!D6)</f>
        <v/>
      </c>
      <c r="E6" s="24" t="str">
        <f>IF(COMMERCIAUX!E6+MAINTENANCE!E6+ADV!E6+'R&amp;D'!E6+RECEPTION!E6+DIRECTION!E6+EMBALLAGE!E6+MARKETING!E6+EXPEDITION!E6+QUALITE!E6+ACCUEIL!E6+PRODUCTION!E6+LABO!E6+COMPTA!E6=0,"",COMMERCIAUX!E6+MAINTENANCE!E6+ADV!E6+'R&amp;D'!E6+RECEPTION!E6+DIRECTION!E6+EMBALLAGE!E6+MARKETING!E6+EXPEDITION!E6+QUALITE!E6+ACCUEIL!E6+PRODUCTION!E6+LABO!E6+COMPTA!E6+UCIA!E6)</f>
        <v/>
      </c>
      <c r="F6" s="24" t="str">
        <f>IF(COMMERCIAUX!F6+MAINTENANCE!F6+ADV!F6+'R&amp;D'!F6+RECEPTION!F6+DIRECTION!F6+EMBALLAGE!F6+MARKETING!F6+EXPEDITION!F6+QUALITE!F6+ACCUEIL!F6+PRODUCTION!F6+LABO!F6+COMPTA!F6=0,"",COMMERCIAUX!F6+MAINTENANCE!F6+ADV!F6+'R&amp;D'!F6+RECEPTION!F6+DIRECTION!F6+EMBALLAGE!F6+MARKETING!F6+EXPEDITION!F6+QUALITE!F6+ACCUEIL!F6+PRODUCTION!F6+LABO!F6+COMPTA!F6+UCIA!F6)</f>
        <v/>
      </c>
      <c r="G6" s="24">
        <f>IF(COMMERCIAUX!G6+MAINTENANCE!G6+ADV!G6+'R&amp;D'!G6+RECEPTION!G6+DIRECTION!G6+EMBALLAGE!G6+MARKETING!G6+EXPEDITION!G6+QUALITE!G6+ACCUEIL!G6+PRODUCTION!G6+LABO!G6+COMPTA!G6=0,"",COMMERCIAUX!G6+MAINTENANCE!G6+ADV!G6+'R&amp;D'!G6+RECEPTION!G6+DIRECTION!G6+EMBALLAGE!G6+MARKETING!G6+EXPEDITION!G6+QUALITE!G6+ACCUEIL!G6+PRODUCTION!G6+LABO!G6+COMPTA!G6+UCIA!G6)</f>
        <v>2</v>
      </c>
      <c r="H6" s="24" t="str">
        <f>IF(COMMERCIAUX!H6+MAINTENANCE!H6+ADV!H6+'R&amp;D'!H6+RECEPTION!H6+DIRECTION!H6+EMBALLAGE!H6+MARKETING!H6+EXPEDITION!H6+QUALITE!H6+ACCUEIL!H6+PRODUCTION!H6+LABO!H6+COMPTA!H6=0,"",COMMERCIAUX!H6+MAINTENANCE!H6+ADV!H6+'R&amp;D'!H6+RECEPTION!H6+DIRECTION!H6+EMBALLAGE!H6+MARKETING!H6+EXPEDITION!H6+QUALITE!H6+ACCUEIL!H6+PRODUCTION!H6+LABO!H6+COMPTA!H6+UCIA!H6)</f>
        <v/>
      </c>
      <c r="I6" s="24" t="str">
        <f>IF(COMMERCIAUX!I6+MAINTENANCE!I6+ADV!I6+'R&amp;D'!I6+RECEPTION!I6+DIRECTION!I6+EMBALLAGE!I6+MARKETING!I6+EXPEDITION!I6+QUALITE!I6+ACCUEIL!I6+PRODUCTION!I6+LABO!I6+COMPTA!I6=0,"",COMMERCIAUX!I6+MAINTENANCE!I6+ADV!I6+'R&amp;D'!I6+RECEPTION!I6+DIRECTION!I6+EMBALLAGE!I6+MARKETING!I6+EXPEDITION!I6+QUALITE!I6+ACCUEIL!I6+PRODUCTION!I6+LABO!I6+COMPTA!I6+UCIA!I6)</f>
        <v/>
      </c>
      <c r="J6" s="24" t="str">
        <f>IF(COMMERCIAUX!J6+MAINTENANCE!J6+ADV!J6+'R&amp;D'!J6+RECEPTION!J6+DIRECTION!J6+EMBALLAGE!J6+MARKETING!J6+EXPEDITION!J6+QUALITE!J6+ACCUEIL!J6+PRODUCTION!J6+LABO!J6+COMPTA!J6=0,"",COMMERCIAUX!J6+MAINTENANCE!J6+ADV!J6+'R&amp;D'!J6+RECEPTION!J6+DIRECTION!J6+EMBALLAGE!J6+MARKETING!J6+EXPEDITION!J6+QUALITE!J6+ACCUEIL!J6+PRODUCTION!J6+LABO!J6+COMPTA!J6+UCIA!J6)</f>
        <v/>
      </c>
      <c r="K6" s="24" t="str">
        <f>IF(COMMERCIAUX!K6+MAINTENANCE!K6+ADV!K6+'R&amp;D'!K6+RECEPTION!K6+DIRECTION!K6+EMBALLAGE!K6+MARKETING!K6+EXPEDITION!K6+QUALITE!K6+ACCUEIL!K6+PRODUCTION!K6+LABO!K6+COMPTA!K6=0,"",COMMERCIAUX!K6+MAINTENANCE!K6+ADV!K6+'R&amp;D'!K6+RECEPTION!K6+DIRECTION!K6+EMBALLAGE!K6+MARKETING!K6+EXPEDITION!K6+QUALITE!K6+ACCUEIL!K6+PRODUCTION!K6+LABO!K6+COMPTA!K6+UCIA!K6)</f>
        <v/>
      </c>
      <c r="L6" s="24" t="str">
        <f>IF(COMMERCIAUX!L6+MAINTENANCE!L6+ADV!L6+'R&amp;D'!L6+RECEPTION!L6+DIRECTION!L6+EMBALLAGE!L6+MARKETING!L6+EXPEDITION!L6+QUALITE!L6+ACCUEIL!L6+PRODUCTION!L6+LABO!L6+COMPTA!L6=0,"",COMMERCIAUX!L6+MAINTENANCE!L6+ADV!L6+'R&amp;D'!L6+RECEPTION!L6+DIRECTION!L6+EMBALLAGE!L6+MARKETING!L6+EXPEDITION!L6+QUALITE!L6+ACCUEIL!L6+PRODUCTION!L6+LABO!L6+COMPTA!L6+UCIA!L6)</f>
        <v/>
      </c>
      <c r="M6" s="24" t="str">
        <f>IF(COMMERCIAUX!M6+MAINTENANCE!M6+ADV!M6+'R&amp;D'!M6+RECEPTION!M6+DIRECTION!M6+EMBALLAGE!M6+MARKETING!M6+EXPEDITION!M6+QUALITE!M6+ACCUEIL!M6+PRODUCTION!M6+LABO!M6+COMPTA!M6=0,"",COMMERCIAUX!M6+MAINTENANCE!M6+ADV!M6+'R&amp;D'!M6+RECEPTION!M6+DIRECTION!M6+EMBALLAGE!M6+MARKETING!M6+EXPEDITION!M6+QUALITE!M6+ACCUEIL!M6+PRODUCTION!M6+LABO!M6+COMPTA!M6+UCIA!M6)</f>
        <v/>
      </c>
      <c r="N6" s="24"/>
      <c r="O6" s="3">
        <f>IF(SUM(B6:M6)=0,"",SUM(B6:M6))</f>
        <v>2</v>
      </c>
      <c r="P6" s="11" t="str">
        <f>IF(DIRECTION!N6=0,"",DIRECTION!N6)</f>
        <v/>
      </c>
      <c r="Q6" s="11">
        <f>IF(COMPTA!N6=0,"",COMPTA!N6)</f>
        <v>1</v>
      </c>
      <c r="R6" s="11" t="str">
        <f>IF(ACCUEIL!N6=0,"",ACCUEIL!N6)</f>
        <v/>
      </c>
      <c r="S6" s="11" t="str">
        <f>IF(ADV!N6=0,"",ADV!N6)</f>
        <v/>
      </c>
      <c r="T6" s="11" t="str">
        <f>IF(COMMERCIAUX!N6=0,"",COMMERCIAUX!N6)</f>
        <v/>
      </c>
      <c r="U6" s="11" t="str">
        <f>IF(MARKETING!N6=0,"",MARKETING!N6)</f>
        <v/>
      </c>
      <c r="V6" s="11" t="str">
        <f>IF(MAINTENANCE!N6=0,"",MAINTENANCE!N6)</f>
        <v/>
      </c>
      <c r="W6" s="11">
        <f>IF(PRODUCTION!N6=0,"",PRODUCTION!N6)</f>
        <v>1</v>
      </c>
      <c r="X6" s="11" t="str">
        <f>IF(EMBALLAGE!N6=0,"",EMBALLAGE!N6)</f>
        <v/>
      </c>
      <c r="Y6" s="11" t="str">
        <f>IF(EXPEDITION!N6=0,"",EXPEDITION!N6)</f>
        <v/>
      </c>
      <c r="Z6" s="11" t="str">
        <f>IF(RECEPTION!N6=0,"",RECEPTION!N6)</f>
        <v/>
      </c>
      <c r="AA6" s="11" t="str">
        <f>IF(LABO!N6=0,"",LABO!N6)</f>
        <v/>
      </c>
      <c r="AB6" s="11" t="str">
        <f>IF('R&amp;D'!N6=0,"",'R&amp;D'!N6)</f>
        <v/>
      </c>
      <c r="AC6" s="11" t="str">
        <f>IF(QUALITE!N6=0,"",QUALITE!N6)</f>
        <v/>
      </c>
      <c r="AD6" s="11" t="str">
        <f>IF(UCIA!N6=0,"",UCIA!N6)</f>
        <v/>
      </c>
    </row>
    <row r="7" spans="1:31" ht="15.75" customHeight="1">
      <c r="A7" s="22" t="s">
        <v>114</v>
      </c>
      <c r="B7" s="24" t="str">
        <f>IF(COMMERCIAUX!B7+MAINTENANCE!B7+ADV!B7+'R&amp;D'!B7+RECEPTION!B7+DIRECTION!B7+EMBALLAGE!B7+MARKETING!B7+EXPEDITION!B7+QUALITE!B7+ACCUEIL!B7+PRODUCTION!B7+LABO!B7+COMPTA!B7=0,"",COMMERCIAUX!B7+MAINTENANCE!B7+ADV!B7+'R&amp;D'!B7+RECEPTION!B7+DIRECTION!B7+EMBALLAGE!B7+MARKETING!B7+EXPEDITION!B7+QUALITE!B7+ACCUEIL!B7+PRODUCTION!B7+LABO!B7+COMPTA!B7+UCIA!B7)</f>
        <v/>
      </c>
      <c r="C7" s="24" t="str">
        <f>IF(COMMERCIAUX!C7+MAINTENANCE!C7+ADV!C7+'R&amp;D'!C7+RECEPTION!C7+DIRECTION!C7+EMBALLAGE!C7+MARKETING!C7+EXPEDITION!C7+QUALITE!C7+ACCUEIL!C7+PRODUCTION!C7+LABO!C7+COMPTA!C7=0,"",COMMERCIAUX!C7+MAINTENANCE!C7+ADV!C7+'R&amp;D'!C7+RECEPTION!C7+DIRECTION!C7+EMBALLAGE!C7+MARKETING!C7+EXPEDITION!C7+QUALITE!C7+ACCUEIL!C7+PRODUCTION!C7+LABO!C7+COMPTA!C7+UCIA!C7)</f>
        <v/>
      </c>
      <c r="D7" s="24" t="str">
        <f>IF(COMMERCIAUX!D7+MAINTENANCE!D7+ADV!D7+'R&amp;D'!D7+RECEPTION!D7+DIRECTION!D7+EMBALLAGE!D7+MARKETING!D7+EXPEDITION!D7+QUALITE!D7+ACCUEIL!D7+PRODUCTION!D7+LABO!D7+COMPTA!D7=0,"",COMMERCIAUX!D7+MAINTENANCE!D7+ADV!D7+'R&amp;D'!D7+RECEPTION!D7+DIRECTION!D7+EMBALLAGE!D7+MARKETING!D7+EXPEDITION!D7+QUALITE!D7+ACCUEIL!D7+PRODUCTION!D7+LABO!D7+COMPTA!D7+UCIA!D7)</f>
        <v/>
      </c>
      <c r="E7" s="24" t="str">
        <f>IF(COMMERCIAUX!E7+MAINTENANCE!E7+ADV!E7+'R&amp;D'!E7+RECEPTION!E7+DIRECTION!E7+EMBALLAGE!E7+MARKETING!E7+EXPEDITION!E7+QUALITE!E7+ACCUEIL!E7+PRODUCTION!E7+LABO!E7+COMPTA!E7=0,"",COMMERCIAUX!E7+MAINTENANCE!E7+ADV!E7+'R&amp;D'!E7+RECEPTION!E7+DIRECTION!E7+EMBALLAGE!E7+MARKETING!E7+EXPEDITION!E7+QUALITE!E7+ACCUEIL!E7+PRODUCTION!E7+LABO!E7+COMPTA!E7+UCIA!E7)</f>
        <v/>
      </c>
      <c r="F7" s="24" t="str">
        <f>IF(COMMERCIAUX!F7+MAINTENANCE!F7+ADV!F7+'R&amp;D'!F7+RECEPTION!F7+DIRECTION!F7+EMBALLAGE!F7+MARKETING!F7+EXPEDITION!F7+QUALITE!F7+ACCUEIL!F7+PRODUCTION!F7+LABO!F7+COMPTA!F7=0,"",COMMERCIAUX!F7+MAINTENANCE!F7+ADV!F7+'R&amp;D'!F7+RECEPTION!F7+DIRECTION!F7+EMBALLAGE!F7+MARKETING!F7+EXPEDITION!F7+QUALITE!F7+ACCUEIL!F7+PRODUCTION!F7+LABO!F7+COMPTA!F7+UCIA!F7)</f>
        <v/>
      </c>
      <c r="G7" s="24" t="str">
        <f>IF(COMMERCIAUX!G7+MAINTENANCE!G7+ADV!G7+'R&amp;D'!G7+RECEPTION!G7+DIRECTION!G7+EMBALLAGE!G7+MARKETING!G7+EXPEDITION!G7+QUALITE!G7+ACCUEIL!G7+PRODUCTION!G7+LABO!G7+COMPTA!G7=0,"",COMMERCIAUX!G7+MAINTENANCE!G7+ADV!G7+'R&amp;D'!G7+RECEPTION!G7+DIRECTION!G7+EMBALLAGE!G7+MARKETING!G7+EXPEDITION!G7+QUALITE!G7+ACCUEIL!G7+PRODUCTION!G7+LABO!G7+COMPTA!G7+UCIA!G7)</f>
        <v/>
      </c>
      <c r="H7" s="24" t="str">
        <f>IF(COMMERCIAUX!H7+MAINTENANCE!H7+ADV!H7+'R&amp;D'!H7+RECEPTION!H7+DIRECTION!H7+EMBALLAGE!H7+MARKETING!H7+EXPEDITION!H7+QUALITE!H7+ACCUEIL!H7+PRODUCTION!H7+LABO!H7+COMPTA!H7=0,"",COMMERCIAUX!H7+MAINTENANCE!H7+ADV!H7+'R&amp;D'!H7+RECEPTION!H7+DIRECTION!H7+EMBALLAGE!H7+MARKETING!H7+EXPEDITION!H7+QUALITE!H7+ACCUEIL!H7+PRODUCTION!H7+LABO!H7+COMPTA!H7+UCIA!H7)</f>
        <v/>
      </c>
      <c r="I7" s="24" t="str">
        <f>IF(COMMERCIAUX!I7+MAINTENANCE!I7+ADV!I7+'R&amp;D'!I7+RECEPTION!I7+DIRECTION!I7+EMBALLAGE!I7+MARKETING!I7+EXPEDITION!I7+QUALITE!I7+ACCUEIL!I7+PRODUCTION!I7+LABO!I7+COMPTA!I7=0,"",COMMERCIAUX!I7+MAINTENANCE!I7+ADV!I7+'R&amp;D'!I7+RECEPTION!I7+DIRECTION!I7+EMBALLAGE!I7+MARKETING!I7+EXPEDITION!I7+QUALITE!I7+ACCUEIL!I7+PRODUCTION!I7+LABO!I7+COMPTA!I7+UCIA!I7)</f>
        <v/>
      </c>
      <c r="J7" s="24" t="str">
        <f>IF(COMMERCIAUX!J7+MAINTENANCE!J7+ADV!J7+'R&amp;D'!J7+RECEPTION!J7+DIRECTION!J7+EMBALLAGE!J7+MARKETING!J7+EXPEDITION!J7+QUALITE!J7+ACCUEIL!J7+PRODUCTION!J7+LABO!J7+COMPTA!J7=0,"",COMMERCIAUX!J7+MAINTENANCE!J7+ADV!J7+'R&amp;D'!J7+RECEPTION!J7+DIRECTION!J7+EMBALLAGE!J7+MARKETING!J7+EXPEDITION!J7+QUALITE!J7+ACCUEIL!J7+PRODUCTION!J7+LABO!J7+COMPTA!J7+UCIA!J7)</f>
        <v/>
      </c>
      <c r="K7" s="24" t="str">
        <f>IF(COMMERCIAUX!K7+MAINTENANCE!K7+ADV!K7+'R&amp;D'!K7+RECEPTION!K7+DIRECTION!K7+EMBALLAGE!K7+MARKETING!K7+EXPEDITION!K7+QUALITE!K7+ACCUEIL!K7+PRODUCTION!K7+LABO!K7+COMPTA!K7=0,"",COMMERCIAUX!K7+MAINTENANCE!K7+ADV!K7+'R&amp;D'!K7+RECEPTION!K7+DIRECTION!K7+EMBALLAGE!K7+MARKETING!K7+EXPEDITION!K7+QUALITE!K7+ACCUEIL!K7+PRODUCTION!K7+LABO!K7+COMPTA!K7+UCIA!K7)</f>
        <v/>
      </c>
      <c r="L7" s="24" t="str">
        <f>IF(COMMERCIAUX!L7+MAINTENANCE!L7+ADV!L7+'R&amp;D'!L7+RECEPTION!L7+DIRECTION!L7+EMBALLAGE!L7+MARKETING!L7+EXPEDITION!L7+QUALITE!L7+ACCUEIL!L7+PRODUCTION!L7+LABO!L7+COMPTA!L7=0,"",COMMERCIAUX!L7+MAINTENANCE!L7+ADV!L7+'R&amp;D'!L7+RECEPTION!L7+DIRECTION!L7+EMBALLAGE!L7+MARKETING!L7+EXPEDITION!L7+QUALITE!L7+ACCUEIL!L7+PRODUCTION!L7+LABO!L7+COMPTA!L7+UCIA!L7)</f>
        <v/>
      </c>
      <c r="M7" s="24" t="str">
        <f>IF(COMMERCIAUX!M7+MAINTENANCE!M7+ADV!M7+'R&amp;D'!M7+RECEPTION!M7+DIRECTION!M7+EMBALLAGE!M7+MARKETING!M7+EXPEDITION!M7+QUALITE!M7+ACCUEIL!M7+PRODUCTION!M7+LABO!M7+COMPTA!M7=0,"",COMMERCIAUX!M7+MAINTENANCE!M7+ADV!M7+'R&amp;D'!M7+RECEPTION!M7+DIRECTION!M7+EMBALLAGE!M7+MARKETING!M7+EXPEDITION!M7+QUALITE!M7+ACCUEIL!M7+PRODUCTION!M7+LABO!M7+COMPTA!M7+UCIA!M7)</f>
        <v/>
      </c>
      <c r="N7" s="24"/>
      <c r="O7" s="3" t="str">
        <f t="shared" ref="O7:O14" si="0">IF(SUM(B7:M7)=0,"",SUM(B7:M7))</f>
        <v/>
      </c>
      <c r="P7" s="11" t="str">
        <f>IF(DIRECTION!N7=0,"",DIRECTION!N7)</f>
        <v/>
      </c>
      <c r="Q7" s="11" t="str">
        <f>IF(COMPTA!N7=0,"",COMPTA!N7)</f>
        <v/>
      </c>
      <c r="R7" s="11" t="str">
        <f>IF(ACCUEIL!N7=0,"",ACCUEIL!N7)</f>
        <v/>
      </c>
      <c r="S7" s="11" t="str">
        <f>IF(ADV!N7=0,"",ADV!N7)</f>
        <v/>
      </c>
      <c r="T7" s="11" t="str">
        <f>IF(COMMERCIAUX!N7=0,"",COMMERCIAUX!N7)</f>
        <v/>
      </c>
      <c r="U7" s="11" t="str">
        <f>IF(MARKETING!N7=0,"",MARKETING!N7)</f>
        <v/>
      </c>
      <c r="V7" s="11" t="str">
        <f>IF(MAINTENANCE!N7=0,"",MAINTENANCE!N7)</f>
        <v/>
      </c>
      <c r="W7" s="11" t="str">
        <f>IF(PRODUCTION!N7=0,"",PRODUCTION!N7)</f>
        <v/>
      </c>
      <c r="X7" s="11" t="str">
        <f>IF(EMBALLAGE!N7=0,"",EMBALLAGE!N7)</f>
        <v/>
      </c>
      <c r="Y7" s="11" t="str">
        <f>IF(EXPEDITION!N7=0,"",EXPEDITION!N7)</f>
        <v/>
      </c>
      <c r="Z7" s="11" t="str">
        <f>IF(RECEPTION!N7=0,"",RECEPTION!N7)</f>
        <v/>
      </c>
      <c r="AA7" s="11" t="str">
        <f>IF(LABO!N7=0,"",LABO!N7)</f>
        <v/>
      </c>
      <c r="AB7" s="11" t="str">
        <f>IF('R&amp;D'!N7=0,"",'R&amp;D'!N7)</f>
        <v/>
      </c>
      <c r="AC7" s="11" t="str">
        <f>IF(QUALITE!N7=0,"",QUALITE!N7)</f>
        <v/>
      </c>
      <c r="AD7" s="11" t="str">
        <f>IF(UCIA!N7=0,"",UCIA!N7)</f>
        <v/>
      </c>
    </row>
    <row r="8" spans="1:31" ht="15.75" customHeight="1">
      <c r="A8" s="22" t="s">
        <v>115</v>
      </c>
      <c r="B8" s="24" t="str">
        <f>IF(COMMERCIAUX!B8+MAINTENANCE!B8+ADV!B8+'R&amp;D'!B8+RECEPTION!B8+DIRECTION!B8+EMBALLAGE!B8+MARKETING!B8+EXPEDITION!B8+QUALITE!B8+ACCUEIL!B8+PRODUCTION!B8+LABO!B8+COMPTA!B8=0,"",COMMERCIAUX!B8+MAINTENANCE!B8+ADV!B8+'R&amp;D'!B8+RECEPTION!B8+DIRECTION!B8+EMBALLAGE!B8+MARKETING!B8+EXPEDITION!B8+QUALITE!B8+ACCUEIL!B8+PRODUCTION!B8+LABO!B8+COMPTA!B8+UCIA!B8)</f>
        <v/>
      </c>
      <c r="C8" s="24" t="str">
        <f>IF(COMMERCIAUX!C8+MAINTENANCE!C8+ADV!C8+'R&amp;D'!C8+RECEPTION!C8+DIRECTION!C8+EMBALLAGE!C8+MARKETING!C8+EXPEDITION!C8+QUALITE!C8+ACCUEIL!C8+PRODUCTION!C8+LABO!C8+COMPTA!C8=0,"",COMMERCIAUX!C8+MAINTENANCE!C8+ADV!C8+'R&amp;D'!C8+RECEPTION!C8+DIRECTION!C8+EMBALLAGE!C8+MARKETING!C8+EXPEDITION!C8+QUALITE!C8+ACCUEIL!C8+PRODUCTION!C8+LABO!C8+COMPTA!C8+UCIA!C8)</f>
        <v/>
      </c>
      <c r="D8" s="24" t="str">
        <f>IF(COMMERCIAUX!D8+MAINTENANCE!D8+ADV!D8+'R&amp;D'!D8+RECEPTION!D8+DIRECTION!D8+EMBALLAGE!D8+MARKETING!D8+EXPEDITION!D8+QUALITE!D8+ACCUEIL!D8+PRODUCTION!D8+LABO!D8+COMPTA!D8=0,"",COMMERCIAUX!D8+MAINTENANCE!D8+ADV!D8+'R&amp;D'!D8+RECEPTION!D8+DIRECTION!D8+EMBALLAGE!D8+MARKETING!D8+EXPEDITION!D8+QUALITE!D8+ACCUEIL!D8+PRODUCTION!D8+LABO!D8+COMPTA!D8+UCIA!D8)</f>
        <v/>
      </c>
      <c r="E8" s="24" t="str">
        <f>IF(COMMERCIAUX!E8+MAINTENANCE!E8+ADV!E8+'R&amp;D'!E8+RECEPTION!E8+DIRECTION!E8+EMBALLAGE!E8+MARKETING!E8+EXPEDITION!E8+QUALITE!E8+ACCUEIL!E8+PRODUCTION!E8+LABO!E8+COMPTA!E8=0,"",COMMERCIAUX!E8+MAINTENANCE!E8+ADV!E8+'R&amp;D'!E8+RECEPTION!E8+DIRECTION!E8+EMBALLAGE!E8+MARKETING!E8+EXPEDITION!E8+QUALITE!E8+ACCUEIL!E8+PRODUCTION!E8+LABO!E8+COMPTA!E8+UCIA!E8)</f>
        <v/>
      </c>
      <c r="F8" s="24" t="str">
        <f>IF(COMMERCIAUX!F8+MAINTENANCE!F8+ADV!F8+'R&amp;D'!F8+RECEPTION!F8+DIRECTION!F8+EMBALLAGE!F8+MARKETING!F8+EXPEDITION!F8+QUALITE!F8+ACCUEIL!F8+PRODUCTION!F8+LABO!F8+COMPTA!F8=0,"",COMMERCIAUX!F8+MAINTENANCE!F8+ADV!F8+'R&amp;D'!F8+RECEPTION!F8+DIRECTION!F8+EMBALLAGE!F8+MARKETING!F8+EXPEDITION!F8+QUALITE!F8+ACCUEIL!F8+PRODUCTION!F8+LABO!F8+COMPTA!F8+UCIA!F8)</f>
        <v/>
      </c>
      <c r="G8" s="24">
        <f>IF(COMMERCIAUX!G8+MAINTENANCE!G8+ADV!G8+'R&amp;D'!G8+RECEPTION!G8+DIRECTION!G8+EMBALLAGE!G8+MARKETING!G8+EXPEDITION!G8+QUALITE!G8+ACCUEIL!G8+PRODUCTION!G8+LABO!G8+COMPTA!G8=0,"",COMMERCIAUX!G8+MAINTENANCE!G8+ADV!G8+'R&amp;D'!G8+RECEPTION!G8+DIRECTION!G8+EMBALLAGE!G8+MARKETING!G8+EXPEDITION!G8+QUALITE!G8+ACCUEIL!G8+PRODUCTION!G8+LABO!G8+COMPTA!G8+UCIA!G8)</f>
        <v>2</v>
      </c>
      <c r="H8" s="24">
        <f>IF(COMMERCIAUX!H8+MAINTENANCE!H8+ADV!H8+'R&amp;D'!H8+RECEPTION!H8+DIRECTION!H8+EMBALLAGE!H8+MARKETING!H8+EXPEDITION!H8+QUALITE!H8+ACCUEIL!H8+PRODUCTION!H8+LABO!H8+COMPTA!H8=0,"",COMMERCIAUX!H8+MAINTENANCE!H8+ADV!H8+'R&amp;D'!H8+RECEPTION!H8+DIRECTION!H8+EMBALLAGE!H8+MARKETING!H8+EXPEDITION!H8+QUALITE!H8+ACCUEIL!H8+PRODUCTION!H8+LABO!H8+COMPTA!H8+UCIA!H8)</f>
        <v>2</v>
      </c>
      <c r="I8" s="24" t="str">
        <f>IF(COMMERCIAUX!I8+MAINTENANCE!I8+ADV!I8+'R&amp;D'!I8+RECEPTION!I8+DIRECTION!I8+EMBALLAGE!I8+MARKETING!I8+EXPEDITION!I8+QUALITE!I8+ACCUEIL!I8+PRODUCTION!I8+LABO!I8+COMPTA!I8=0,"",COMMERCIAUX!I8+MAINTENANCE!I8+ADV!I8+'R&amp;D'!I8+RECEPTION!I8+DIRECTION!I8+EMBALLAGE!I8+MARKETING!I8+EXPEDITION!I8+QUALITE!I8+ACCUEIL!I8+PRODUCTION!I8+LABO!I8+COMPTA!I8+UCIA!I8)</f>
        <v/>
      </c>
      <c r="J8" s="24" t="str">
        <f>IF(COMMERCIAUX!J8+MAINTENANCE!J8+ADV!J8+'R&amp;D'!J8+RECEPTION!J8+DIRECTION!J8+EMBALLAGE!J8+MARKETING!J8+EXPEDITION!J8+QUALITE!J8+ACCUEIL!J8+PRODUCTION!J8+LABO!J8+COMPTA!J8=0,"",COMMERCIAUX!J8+MAINTENANCE!J8+ADV!J8+'R&amp;D'!J8+RECEPTION!J8+DIRECTION!J8+EMBALLAGE!J8+MARKETING!J8+EXPEDITION!J8+QUALITE!J8+ACCUEIL!J8+PRODUCTION!J8+LABO!J8+COMPTA!J8+UCIA!J8)</f>
        <v/>
      </c>
      <c r="K8" s="24" t="str">
        <f>IF(COMMERCIAUX!K8+MAINTENANCE!K8+ADV!K8+'R&amp;D'!K8+RECEPTION!K8+DIRECTION!K8+EMBALLAGE!K8+MARKETING!K8+EXPEDITION!K8+QUALITE!K8+ACCUEIL!K8+PRODUCTION!K8+LABO!K8+COMPTA!K8=0,"",COMMERCIAUX!K8+MAINTENANCE!K8+ADV!K8+'R&amp;D'!K8+RECEPTION!K8+DIRECTION!K8+EMBALLAGE!K8+MARKETING!K8+EXPEDITION!K8+QUALITE!K8+ACCUEIL!K8+PRODUCTION!K8+LABO!K8+COMPTA!K8+UCIA!K8)</f>
        <v/>
      </c>
      <c r="L8" s="24" t="str">
        <f>IF(COMMERCIAUX!L8+MAINTENANCE!L8+ADV!L8+'R&amp;D'!L8+RECEPTION!L8+DIRECTION!L8+EMBALLAGE!L8+MARKETING!L8+EXPEDITION!L8+QUALITE!L8+ACCUEIL!L8+PRODUCTION!L8+LABO!L8+COMPTA!L8=0,"",COMMERCIAUX!L8+MAINTENANCE!L8+ADV!L8+'R&amp;D'!L8+RECEPTION!L8+DIRECTION!L8+EMBALLAGE!L8+MARKETING!L8+EXPEDITION!L8+QUALITE!L8+ACCUEIL!L8+PRODUCTION!L8+LABO!L8+COMPTA!L8+UCIA!L8)</f>
        <v/>
      </c>
      <c r="M8" s="24" t="str">
        <f>IF(COMMERCIAUX!M8+MAINTENANCE!M8+ADV!M8+'R&amp;D'!M8+RECEPTION!M8+DIRECTION!M8+EMBALLAGE!M8+MARKETING!M8+EXPEDITION!M8+QUALITE!M8+ACCUEIL!M8+PRODUCTION!M8+LABO!M8+COMPTA!M8=0,"",COMMERCIAUX!M8+MAINTENANCE!M8+ADV!M8+'R&amp;D'!M8+RECEPTION!M8+DIRECTION!M8+EMBALLAGE!M8+MARKETING!M8+EXPEDITION!M8+QUALITE!M8+ACCUEIL!M8+PRODUCTION!M8+LABO!M8+COMPTA!M8+UCIA!M8)</f>
        <v/>
      </c>
      <c r="N8" s="24"/>
      <c r="O8" s="3">
        <f t="shared" si="0"/>
        <v>4</v>
      </c>
      <c r="P8" s="11">
        <f>IF(DIRECTION!N8=0,"",DIRECTION!N8)</f>
        <v>2</v>
      </c>
      <c r="Q8" s="11" t="str">
        <f>IF(COMPTA!N8=0,"",COMPTA!N8)</f>
        <v/>
      </c>
      <c r="R8" s="11" t="str">
        <f>IF(ACCUEIL!N8=0,"",ACCUEIL!N8)</f>
        <v/>
      </c>
      <c r="S8" s="11">
        <f>IF(ADV!N8=0,"",ADV!N8)</f>
        <v>2</v>
      </c>
      <c r="T8" s="11" t="str">
        <f>IF(COMMERCIAUX!N8=0,"",COMMERCIAUX!N8)</f>
        <v/>
      </c>
      <c r="U8" s="11" t="str">
        <f>IF(MARKETING!N8=0,"",MARKETING!N8)</f>
        <v/>
      </c>
      <c r="V8" s="11" t="str">
        <f>IF(MAINTENANCE!N8=0,"",MAINTENANCE!N8)</f>
        <v/>
      </c>
      <c r="W8" s="11" t="str">
        <f>IF(PRODUCTION!N8=0,"",PRODUCTION!N8)</f>
        <v/>
      </c>
      <c r="X8" s="11" t="str">
        <f>IF(EMBALLAGE!N8=0,"",EMBALLAGE!N8)</f>
        <v/>
      </c>
      <c r="Y8" s="11" t="str">
        <f>IF(EXPEDITION!N8=0,"",EXPEDITION!N8)</f>
        <v/>
      </c>
      <c r="Z8" s="11" t="str">
        <f>IF(RECEPTION!N8=0,"",RECEPTION!N8)</f>
        <v/>
      </c>
      <c r="AA8" s="11" t="str">
        <f>IF(LABO!N8=0,"",LABO!N8)</f>
        <v/>
      </c>
      <c r="AB8" s="11" t="str">
        <f>IF('R&amp;D'!N8=0,"",'R&amp;D'!N8)</f>
        <v/>
      </c>
      <c r="AC8" s="11" t="str">
        <f>IF(QUALITE!N8=0,"",QUALITE!N8)</f>
        <v/>
      </c>
      <c r="AD8" s="11" t="str">
        <f>IF(UCIA!N8=0,"",UCIA!N8)</f>
        <v/>
      </c>
    </row>
    <row r="9" spans="1:31" ht="15.75" customHeight="1">
      <c r="A9" s="22" t="s">
        <v>116</v>
      </c>
      <c r="B9" s="24" t="str">
        <f>IF(COMMERCIAUX!B9+MAINTENANCE!B9+ADV!B9+'R&amp;D'!B9+RECEPTION!B9+DIRECTION!B9+EMBALLAGE!B9+MARKETING!B9+EXPEDITION!B9+QUALITE!B9+ACCUEIL!B9+PRODUCTION!B9+LABO!B9+COMPTA!B9=0,"",COMMERCIAUX!B9+MAINTENANCE!B9+ADV!B9+'R&amp;D'!B9+RECEPTION!B9+DIRECTION!B9+EMBALLAGE!B9+MARKETING!B9+EXPEDITION!B9+QUALITE!B9+ACCUEIL!B9+PRODUCTION!B9+LABO!B9+COMPTA!B9+UCIA!B9)</f>
        <v/>
      </c>
      <c r="C9" s="24" t="str">
        <f>IF(COMMERCIAUX!C9+MAINTENANCE!C9+ADV!C9+'R&amp;D'!C9+RECEPTION!C9+DIRECTION!C9+EMBALLAGE!C9+MARKETING!C9+EXPEDITION!C9+QUALITE!C9+ACCUEIL!C9+PRODUCTION!C9+LABO!C9+COMPTA!C9=0,"",COMMERCIAUX!C9+MAINTENANCE!C9+ADV!C9+'R&amp;D'!C9+RECEPTION!C9+DIRECTION!C9+EMBALLAGE!C9+MARKETING!C9+EXPEDITION!C9+QUALITE!C9+ACCUEIL!C9+PRODUCTION!C9+LABO!C9+COMPTA!C9+UCIA!C9)</f>
        <v/>
      </c>
      <c r="D9" s="24" t="str">
        <f>IF(COMMERCIAUX!D9+MAINTENANCE!D9+ADV!D9+'R&amp;D'!D9+RECEPTION!D9+DIRECTION!D9+EMBALLAGE!D9+MARKETING!D9+EXPEDITION!D9+QUALITE!D9+ACCUEIL!D9+PRODUCTION!D9+LABO!D9+COMPTA!D9=0,"",COMMERCIAUX!D9+MAINTENANCE!D9+ADV!D9+'R&amp;D'!D9+RECEPTION!D9+DIRECTION!D9+EMBALLAGE!D9+MARKETING!D9+EXPEDITION!D9+QUALITE!D9+ACCUEIL!D9+PRODUCTION!D9+LABO!D9+COMPTA!D9+UCIA!D9)</f>
        <v/>
      </c>
      <c r="E9" s="24" t="str">
        <f>IF(COMMERCIAUX!E9+MAINTENANCE!E9+ADV!E9+'R&amp;D'!E9+RECEPTION!E9+DIRECTION!E9+EMBALLAGE!E9+MARKETING!E9+EXPEDITION!E9+QUALITE!E9+ACCUEIL!E9+PRODUCTION!E9+LABO!E9+COMPTA!E9=0,"",COMMERCIAUX!E9+MAINTENANCE!E9+ADV!E9+'R&amp;D'!E9+RECEPTION!E9+DIRECTION!E9+EMBALLAGE!E9+MARKETING!E9+EXPEDITION!E9+QUALITE!E9+ACCUEIL!E9+PRODUCTION!E9+LABO!E9+COMPTA!E9+UCIA!E9)</f>
        <v/>
      </c>
      <c r="F9" s="24" t="str">
        <f>IF(COMMERCIAUX!F9+MAINTENANCE!F9+ADV!F9+'R&amp;D'!F9+RECEPTION!F9+DIRECTION!F9+EMBALLAGE!F9+MARKETING!F9+EXPEDITION!F9+QUALITE!F9+ACCUEIL!F9+PRODUCTION!F9+LABO!F9+COMPTA!F9=0,"",COMMERCIAUX!F9+MAINTENANCE!F9+ADV!F9+'R&amp;D'!F9+RECEPTION!F9+DIRECTION!F9+EMBALLAGE!F9+MARKETING!F9+EXPEDITION!F9+QUALITE!F9+ACCUEIL!F9+PRODUCTION!F9+LABO!F9+COMPTA!F9+UCIA!F9)</f>
        <v/>
      </c>
      <c r="G9" s="24" t="str">
        <f>IF(COMMERCIAUX!G9+MAINTENANCE!G9+ADV!G9+'R&amp;D'!G9+RECEPTION!G9+DIRECTION!G9+EMBALLAGE!G9+MARKETING!G9+EXPEDITION!G9+QUALITE!G9+ACCUEIL!G9+PRODUCTION!G9+LABO!G9+COMPTA!G9=0,"",COMMERCIAUX!G9+MAINTENANCE!G9+ADV!G9+'R&amp;D'!G9+RECEPTION!G9+DIRECTION!G9+EMBALLAGE!G9+MARKETING!G9+EXPEDITION!G9+QUALITE!G9+ACCUEIL!G9+PRODUCTION!G9+LABO!G9+COMPTA!G9+UCIA!G9)</f>
        <v/>
      </c>
      <c r="H9" s="24" t="str">
        <f>IF(COMMERCIAUX!H9+MAINTENANCE!H9+ADV!H9+'R&amp;D'!H9+RECEPTION!H9+DIRECTION!H9+EMBALLAGE!H9+MARKETING!H9+EXPEDITION!H9+QUALITE!H9+ACCUEIL!H9+PRODUCTION!H9+LABO!H9+COMPTA!H9=0,"",COMMERCIAUX!H9+MAINTENANCE!H9+ADV!H9+'R&amp;D'!H9+RECEPTION!H9+DIRECTION!H9+EMBALLAGE!H9+MARKETING!H9+EXPEDITION!H9+QUALITE!H9+ACCUEIL!H9+PRODUCTION!H9+LABO!H9+COMPTA!H9+UCIA!H9)</f>
        <v/>
      </c>
      <c r="I9" s="24" t="str">
        <f>IF(COMMERCIAUX!I9+MAINTENANCE!I9+ADV!I9+'R&amp;D'!I9+RECEPTION!I9+DIRECTION!I9+EMBALLAGE!I9+MARKETING!I9+EXPEDITION!I9+QUALITE!I9+ACCUEIL!I9+PRODUCTION!I9+LABO!I9+COMPTA!I9=0,"",COMMERCIAUX!I9+MAINTENANCE!I9+ADV!I9+'R&amp;D'!I9+RECEPTION!I9+DIRECTION!I9+EMBALLAGE!I9+MARKETING!I9+EXPEDITION!I9+QUALITE!I9+ACCUEIL!I9+PRODUCTION!I9+LABO!I9+COMPTA!I9+UCIA!I9)</f>
        <v/>
      </c>
      <c r="J9" s="24" t="str">
        <f>IF(COMMERCIAUX!J9+MAINTENANCE!J9+ADV!J9+'R&amp;D'!J9+RECEPTION!J9+DIRECTION!J9+EMBALLAGE!J9+MARKETING!J9+EXPEDITION!J9+QUALITE!J9+ACCUEIL!J9+PRODUCTION!J9+LABO!J9+COMPTA!J9=0,"",COMMERCIAUX!J9+MAINTENANCE!J9+ADV!J9+'R&amp;D'!J9+RECEPTION!J9+DIRECTION!J9+EMBALLAGE!J9+MARKETING!J9+EXPEDITION!J9+QUALITE!J9+ACCUEIL!J9+PRODUCTION!J9+LABO!J9+COMPTA!J9+UCIA!J9)</f>
        <v/>
      </c>
      <c r="K9" s="24" t="str">
        <f>IF(COMMERCIAUX!K9+MAINTENANCE!K9+ADV!K9+'R&amp;D'!K9+RECEPTION!K9+DIRECTION!K9+EMBALLAGE!K9+MARKETING!K9+EXPEDITION!K9+QUALITE!K9+ACCUEIL!K9+PRODUCTION!K9+LABO!K9+COMPTA!K9=0,"",COMMERCIAUX!K9+MAINTENANCE!K9+ADV!K9+'R&amp;D'!K9+RECEPTION!K9+DIRECTION!K9+EMBALLAGE!K9+MARKETING!K9+EXPEDITION!K9+QUALITE!K9+ACCUEIL!K9+PRODUCTION!K9+LABO!K9+COMPTA!K9+UCIA!K9)</f>
        <v/>
      </c>
      <c r="L9" s="24" t="str">
        <f>IF(COMMERCIAUX!L9+MAINTENANCE!L9+ADV!L9+'R&amp;D'!L9+RECEPTION!L9+DIRECTION!L9+EMBALLAGE!L9+MARKETING!L9+EXPEDITION!L9+QUALITE!L9+ACCUEIL!L9+PRODUCTION!L9+LABO!L9+COMPTA!L9=0,"",COMMERCIAUX!L9+MAINTENANCE!L9+ADV!L9+'R&amp;D'!L9+RECEPTION!L9+DIRECTION!L9+EMBALLAGE!L9+MARKETING!L9+EXPEDITION!L9+QUALITE!L9+ACCUEIL!L9+PRODUCTION!L9+LABO!L9+COMPTA!L9+UCIA!L9)</f>
        <v/>
      </c>
      <c r="M9" s="24" t="str">
        <f>IF(COMMERCIAUX!M9+MAINTENANCE!M9+ADV!M9+'R&amp;D'!M9+RECEPTION!M9+DIRECTION!M9+EMBALLAGE!M9+MARKETING!M9+EXPEDITION!M9+QUALITE!M9+ACCUEIL!M9+PRODUCTION!M9+LABO!M9+COMPTA!M9=0,"",COMMERCIAUX!M9+MAINTENANCE!M9+ADV!M9+'R&amp;D'!M9+RECEPTION!M9+DIRECTION!M9+EMBALLAGE!M9+MARKETING!M9+EXPEDITION!M9+QUALITE!M9+ACCUEIL!M9+PRODUCTION!M9+LABO!M9+COMPTA!M9+UCIA!M9)</f>
        <v/>
      </c>
      <c r="N9" s="24"/>
      <c r="O9" s="3" t="str">
        <f t="shared" si="0"/>
        <v/>
      </c>
      <c r="P9" s="11" t="str">
        <f>IF(DIRECTION!N9=0,"",DIRECTION!N9)</f>
        <v/>
      </c>
      <c r="Q9" s="11" t="str">
        <f>IF(COMPTA!N9=0,"",COMPTA!N9)</f>
        <v/>
      </c>
      <c r="R9" s="11" t="str">
        <f>IF(ACCUEIL!N9=0,"",ACCUEIL!N9)</f>
        <v/>
      </c>
      <c r="S9" s="11" t="str">
        <f>IF(ADV!N9=0,"",ADV!N9)</f>
        <v/>
      </c>
      <c r="T9" s="11" t="str">
        <f>IF(COMMERCIAUX!N9=0,"",COMMERCIAUX!N9)</f>
        <v/>
      </c>
      <c r="U9" s="11" t="str">
        <f>IF(MARKETING!N9=0,"",MARKETING!N9)</f>
        <v/>
      </c>
      <c r="V9" s="11" t="str">
        <f>IF(MAINTENANCE!N9=0,"",MAINTENANCE!N9)</f>
        <v/>
      </c>
      <c r="W9" s="11" t="str">
        <f>IF(PRODUCTION!N9=0,"",PRODUCTION!N9)</f>
        <v/>
      </c>
      <c r="X9" s="11" t="str">
        <f>IF(EMBALLAGE!N9=0,"",EMBALLAGE!N9)</f>
        <v/>
      </c>
      <c r="Y9" s="11" t="str">
        <f>IF(EXPEDITION!N9=0,"",EXPEDITION!N9)</f>
        <v/>
      </c>
      <c r="Z9" s="11" t="str">
        <f>IF(RECEPTION!N9=0,"",RECEPTION!N9)</f>
        <v/>
      </c>
      <c r="AA9" s="11" t="str">
        <f>IF(LABO!N9=0,"",LABO!N9)</f>
        <v/>
      </c>
      <c r="AB9" s="11" t="str">
        <f>IF('R&amp;D'!N9=0,"",'R&amp;D'!N9)</f>
        <v/>
      </c>
      <c r="AC9" s="11" t="str">
        <f>IF(QUALITE!N9=0,"",QUALITE!N9)</f>
        <v/>
      </c>
      <c r="AD9" s="11" t="str">
        <f>IF(UCIA!N9=0,"",UCIA!N9)</f>
        <v/>
      </c>
    </row>
    <row r="10" spans="1:31" ht="15.75" customHeight="1">
      <c r="A10" s="22" t="s">
        <v>117</v>
      </c>
      <c r="B10" s="24" t="str">
        <f>IF(COMMERCIAUX!B10+MAINTENANCE!B10+ADV!B10+'R&amp;D'!B10+RECEPTION!B10+DIRECTION!B10+EMBALLAGE!B10+MARKETING!B10+EXPEDITION!B10+QUALITE!B10+ACCUEIL!B10+PRODUCTION!B10+LABO!B10+COMPTA!B10=0,"",COMMERCIAUX!B10+MAINTENANCE!B10+ADV!B10+'R&amp;D'!B10+RECEPTION!B10+DIRECTION!B10+EMBALLAGE!B10+MARKETING!B10+EXPEDITION!B10+QUALITE!B10+ACCUEIL!B10+PRODUCTION!B10+LABO!B10+COMPTA!B10+UCIA!B10)</f>
        <v/>
      </c>
      <c r="C10" s="24" t="str">
        <f>IF(COMMERCIAUX!C10+MAINTENANCE!C10+ADV!C10+'R&amp;D'!C10+RECEPTION!C10+DIRECTION!C10+EMBALLAGE!C10+MARKETING!C10+EXPEDITION!C10+QUALITE!C10+ACCUEIL!C10+PRODUCTION!C10+LABO!C10+COMPTA!C10=0,"",COMMERCIAUX!C10+MAINTENANCE!C10+ADV!C10+'R&amp;D'!C10+RECEPTION!C10+DIRECTION!C10+EMBALLAGE!C10+MARKETING!C10+EXPEDITION!C10+QUALITE!C10+ACCUEIL!C10+PRODUCTION!C10+LABO!C10+COMPTA!C10+UCIA!C10)</f>
        <v/>
      </c>
      <c r="D10" s="24" t="str">
        <f>IF(COMMERCIAUX!D10+MAINTENANCE!D10+ADV!D10+'R&amp;D'!D10+RECEPTION!D10+DIRECTION!D10+EMBALLAGE!D10+MARKETING!D10+EXPEDITION!D10+QUALITE!D10+ACCUEIL!D10+PRODUCTION!D10+LABO!D10+COMPTA!D10=0,"",COMMERCIAUX!D10+MAINTENANCE!D10+ADV!D10+'R&amp;D'!D10+RECEPTION!D10+DIRECTION!D10+EMBALLAGE!D10+MARKETING!D10+EXPEDITION!D10+QUALITE!D10+ACCUEIL!D10+PRODUCTION!D10+LABO!D10+COMPTA!D10+UCIA!D10)</f>
        <v/>
      </c>
      <c r="E10" s="24" t="str">
        <f>IF(COMMERCIAUX!E10+MAINTENANCE!E10+ADV!E10+'R&amp;D'!E10+RECEPTION!E10+DIRECTION!E10+EMBALLAGE!E10+MARKETING!E10+EXPEDITION!E10+QUALITE!E10+ACCUEIL!E10+PRODUCTION!E10+LABO!E10+COMPTA!E10=0,"",COMMERCIAUX!E10+MAINTENANCE!E10+ADV!E10+'R&amp;D'!E10+RECEPTION!E10+DIRECTION!E10+EMBALLAGE!E10+MARKETING!E10+EXPEDITION!E10+QUALITE!E10+ACCUEIL!E10+PRODUCTION!E10+LABO!E10+COMPTA!E10+UCIA!E10)</f>
        <v/>
      </c>
      <c r="F10" s="24" t="str">
        <f>IF(COMMERCIAUX!F10+MAINTENANCE!F10+ADV!F10+'R&amp;D'!F10+RECEPTION!F10+DIRECTION!F10+EMBALLAGE!F10+MARKETING!F10+EXPEDITION!F10+QUALITE!F10+ACCUEIL!F10+PRODUCTION!F10+LABO!F10+COMPTA!F10=0,"",COMMERCIAUX!F10+MAINTENANCE!F10+ADV!F10+'R&amp;D'!F10+RECEPTION!F10+DIRECTION!F10+EMBALLAGE!F10+MARKETING!F10+EXPEDITION!F10+QUALITE!F10+ACCUEIL!F10+PRODUCTION!F10+LABO!F10+COMPTA!F10+UCIA!F10)</f>
        <v/>
      </c>
      <c r="G10" s="24" t="str">
        <f>IF(COMMERCIAUX!G10+MAINTENANCE!G10+ADV!G10+'R&amp;D'!G10+RECEPTION!G10+DIRECTION!G10+EMBALLAGE!G10+MARKETING!G10+EXPEDITION!G10+QUALITE!G10+ACCUEIL!G10+PRODUCTION!G10+LABO!G10+COMPTA!G10=0,"",COMMERCIAUX!G10+MAINTENANCE!G10+ADV!G10+'R&amp;D'!G10+RECEPTION!G10+DIRECTION!G10+EMBALLAGE!G10+MARKETING!G10+EXPEDITION!G10+QUALITE!G10+ACCUEIL!G10+PRODUCTION!G10+LABO!G10+COMPTA!G10+UCIA!G10)</f>
        <v/>
      </c>
      <c r="H10" s="24" t="str">
        <f>IF(COMMERCIAUX!H10+MAINTENANCE!H10+ADV!H10+'R&amp;D'!H10+RECEPTION!H10+DIRECTION!H10+EMBALLAGE!H10+MARKETING!H10+EXPEDITION!H10+QUALITE!H10+ACCUEIL!H10+PRODUCTION!H10+LABO!H10+COMPTA!H10=0,"",COMMERCIAUX!H10+MAINTENANCE!H10+ADV!H10+'R&amp;D'!H10+RECEPTION!H10+DIRECTION!H10+EMBALLAGE!H10+MARKETING!H10+EXPEDITION!H10+QUALITE!H10+ACCUEIL!H10+PRODUCTION!H10+LABO!H10+COMPTA!H10+UCIA!H10)</f>
        <v/>
      </c>
      <c r="I10" s="24" t="str">
        <f>IF(COMMERCIAUX!I10+MAINTENANCE!I10+ADV!I10+'R&amp;D'!I10+RECEPTION!I10+DIRECTION!I10+EMBALLAGE!I10+MARKETING!I10+EXPEDITION!I10+QUALITE!I10+ACCUEIL!I10+PRODUCTION!I10+LABO!I10+COMPTA!I10=0,"",COMMERCIAUX!I10+MAINTENANCE!I10+ADV!I10+'R&amp;D'!I10+RECEPTION!I10+DIRECTION!I10+EMBALLAGE!I10+MARKETING!I10+EXPEDITION!I10+QUALITE!I10+ACCUEIL!I10+PRODUCTION!I10+LABO!I10+COMPTA!I10+UCIA!I10)</f>
        <v/>
      </c>
      <c r="J10" s="24" t="str">
        <f>IF(COMMERCIAUX!J10+MAINTENANCE!J10+ADV!J10+'R&amp;D'!J10+RECEPTION!J10+DIRECTION!J10+EMBALLAGE!J10+MARKETING!J10+EXPEDITION!J10+QUALITE!J10+ACCUEIL!J10+PRODUCTION!J10+LABO!J10+COMPTA!J10=0,"",COMMERCIAUX!J10+MAINTENANCE!J10+ADV!J10+'R&amp;D'!J10+RECEPTION!J10+DIRECTION!J10+EMBALLAGE!J10+MARKETING!J10+EXPEDITION!J10+QUALITE!J10+ACCUEIL!J10+PRODUCTION!J10+LABO!J10+COMPTA!J10+UCIA!J10)</f>
        <v/>
      </c>
      <c r="K10" s="24" t="str">
        <f>IF(COMMERCIAUX!K10+MAINTENANCE!K10+ADV!K10+'R&amp;D'!K10+RECEPTION!K10+DIRECTION!K10+EMBALLAGE!K10+MARKETING!K10+EXPEDITION!K10+QUALITE!K10+ACCUEIL!K10+PRODUCTION!K10+LABO!K10+COMPTA!K10=0,"",COMMERCIAUX!K10+MAINTENANCE!K10+ADV!K10+'R&amp;D'!K10+RECEPTION!K10+DIRECTION!K10+EMBALLAGE!K10+MARKETING!K10+EXPEDITION!K10+QUALITE!K10+ACCUEIL!K10+PRODUCTION!K10+LABO!K10+COMPTA!K10+UCIA!K10)</f>
        <v/>
      </c>
      <c r="L10" s="24" t="str">
        <f>IF(COMMERCIAUX!L10+MAINTENANCE!L10+ADV!L10+'R&amp;D'!L10+RECEPTION!L10+DIRECTION!L10+EMBALLAGE!L10+MARKETING!L10+EXPEDITION!L10+QUALITE!L10+ACCUEIL!L10+PRODUCTION!L10+LABO!L10+COMPTA!L10=0,"",COMMERCIAUX!L10+MAINTENANCE!L10+ADV!L10+'R&amp;D'!L10+RECEPTION!L10+DIRECTION!L10+EMBALLAGE!L10+MARKETING!L10+EXPEDITION!L10+QUALITE!L10+ACCUEIL!L10+PRODUCTION!L10+LABO!L10+COMPTA!L10+UCIA!L10)</f>
        <v/>
      </c>
      <c r="M10" s="24" t="str">
        <f>IF(COMMERCIAUX!M10+MAINTENANCE!M10+ADV!M10+'R&amp;D'!M10+RECEPTION!M10+DIRECTION!M10+EMBALLAGE!M10+MARKETING!M10+EXPEDITION!M10+QUALITE!M10+ACCUEIL!M10+PRODUCTION!M10+LABO!M10+COMPTA!M10=0,"",COMMERCIAUX!M10+MAINTENANCE!M10+ADV!M10+'R&amp;D'!M10+RECEPTION!M10+DIRECTION!M10+EMBALLAGE!M10+MARKETING!M10+EXPEDITION!M10+QUALITE!M10+ACCUEIL!M10+PRODUCTION!M10+LABO!M10+COMPTA!M10+UCIA!M10)</f>
        <v/>
      </c>
      <c r="N10" s="24"/>
      <c r="O10" s="3" t="str">
        <f t="shared" si="0"/>
        <v/>
      </c>
      <c r="P10" s="11" t="str">
        <f>IF(DIRECTION!N10=0,"",DIRECTION!N10)</f>
        <v/>
      </c>
      <c r="Q10" s="11" t="str">
        <f>IF(COMPTA!N10=0,"",COMPTA!N10)</f>
        <v/>
      </c>
      <c r="R10" s="11" t="str">
        <f>IF(ACCUEIL!N10=0,"",ACCUEIL!N10)</f>
        <v/>
      </c>
      <c r="S10" s="11" t="str">
        <f>IF(ADV!N10=0,"",ADV!N10)</f>
        <v/>
      </c>
      <c r="T10" s="11" t="str">
        <f>IF(COMMERCIAUX!N10=0,"",COMMERCIAUX!N10)</f>
        <v/>
      </c>
      <c r="U10" s="11" t="str">
        <f>IF(MARKETING!N10=0,"",MARKETING!N10)</f>
        <v/>
      </c>
      <c r="V10" s="11" t="str">
        <f>IF(MAINTENANCE!N10=0,"",MAINTENANCE!N10)</f>
        <v/>
      </c>
      <c r="W10" s="11" t="str">
        <f>IF(PRODUCTION!N10=0,"",PRODUCTION!N10)</f>
        <v/>
      </c>
      <c r="X10" s="11" t="str">
        <f>IF(EMBALLAGE!N10=0,"",EMBALLAGE!N10)</f>
        <v/>
      </c>
      <c r="Y10" s="11" t="str">
        <f>IF(EXPEDITION!N10=0,"",EXPEDITION!N10)</f>
        <v/>
      </c>
      <c r="Z10" s="11" t="str">
        <f>IF(RECEPTION!N10=0,"",RECEPTION!N10)</f>
        <v/>
      </c>
      <c r="AA10" s="11" t="str">
        <f>IF(LABO!N10=0,"",LABO!N10)</f>
        <v/>
      </c>
      <c r="AB10" s="11" t="str">
        <f>IF('R&amp;D'!N10=0,"",'R&amp;D'!N10)</f>
        <v/>
      </c>
      <c r="AC10" s="11" t="str">
        <f>IF(QUALITE!N10=0,"",QUALITE!N10)</f>
        <v/>
      </c>
      <c r="AD10" s="11" t="str">
        <f>IF(UCIA!N10=0,"",UCIA!N10)</f>
        <v/>
      </c>
    </row>
    <row r="11" spans="1:31" ht="15.75" customHeight="1">
      <c r="A11" s="22" t="s">
        <v>118</v>
      </c>
      <c r="B11" s="24" t="str">
        <f>IF(COMMERCIAUX!B11+MAINTENANCE!B11+ADV!B11+'R&amp;D'!B11+RECEPTION!B11+DIRECTION!B11+EMBALLAGE!B11+MARKETING!B11+EXPEDITION!B11+QUALITE!B11+ACCUEIL!B11+PRODUCTION!B11+LABO!B11+COMPTA!B11=0,"",COMMERCIAUX!B11+MAINTENANCE!B11+ADV!B11+'R&amp;D'!B11+RECEPTION!B11+DIRECTION!B11+EMBALLAGE!B11+MARKETING!B11+EXPEDITION!B11+QUALITE!B11+ACCUEIL!B11+PRODUCTION!B11+LABO!B11+COMPTA!B11+UCIA!B11)</f>
        <v/>
      </c>
      <c r="C11" s="24" t="str">
        <f>IF(COMMERCIAUX!C11+MAINTENANCE!C11+ADV!C11+'R&amp;D'!C11+RECEPTION!C11+DIRECTION!C11+EMBALLAGE!C11+MARKETING!C11+EXPEDITION!C11+QUALITE!C11+ACCUEIL!C11+PRODUCTION!C11+LABO!C11+COMPTA!C11=0,"",COMMERCIAUX!C11+MAINTENANCE!C11+ADV!C11+'R&amp;D'!C11+RECEPTION!C11+DIRECTION!C11+EMBALLAGE!C11+MARKETING!C11+EXPEDITION!C11+QUALITE!C11+ACCUEIL!C11+PRODUCTION!C11+LABO!C11+COMPTA!C11+UCIA!C11)</f>
        <v/>
      </c>
      <c r="D11" s="24" t="str">
        <f>IF(COMMERCIAUX!D11+MAINTENANCE!D11+ADV!D11+'R&amp;D'!D11+RECEPTION!D11+DIRECTION!D11+EMBALLAGE!D11+MARKETING!D11+EXPEDITION!D11+QUALITE!D11+ACCUEIL!D11+PRODUCTION!D11+LABO!D11+COMPTA!D11=0,"",COMMERCIAUX!D11+MAINTENANCE!D11+ADV!D11+'R&amp;D'!D11+RECEPTION!D11+DIRECTION!D11+EMBALLAGE!D11+MARKETING!D11+EXPEDITION!D11+QUALITE!D11+ACCUEIL!D11+PRODUCTION!D11+LABO!D11+COMPTA!D11+UCIA!D11)</f>
        <v/>
      </c>
      <c r="E11" s="24" t="str">
        <f>IF(COMMERCIAUX!E11+MAINTENANCE!E11+ADV!E11+'R&amp;D'!E11+RECEPTION!E11+DIRECTION!E11+EMBALLAGE!E11+MARKETING!E11+EXPEDITION!E11+QUALITE!E11+ACCUEIL!E11+PRODUCTION!E11+LABO!E11+COMPTA!E11=0,"",COMMERCIAUX!E11+MAINTENANCE!E11+ADV!E11+'R&amp;D'!E11+RECEPTION!E11+DIRECTION!E11+EMBALLAGE!E11+MARKETING!E11+EXPEDITION!E11+QUALITE!E11+ACCUEIL!E11+PRODUCTION!E11+LABO!E11+COMPTA!E11+UCIA!E11)</f>
        <v/>
      </c>
      <c r="F11" s="24" t="str">
        <f>IF(COMMERCIAUX!F11+MAINTENANCE!F11+ADV!F11+'R&amp;D'!F11+RECEPTION!F11+DIRECTION!F11+EMBALLAGE!F11+MARKETING!F11+EXPEDITION!F11+QUALITE!F11+ACCUEIL!F11+PRODUCTION!F11+LABO!F11+COMPTA!F11=0,"",COMMERCIAUX!F11+MAINTENANCE!F11+ADV!F11+'R&amp;D'!F11+RECEPTION!F11+DIRECTION!F11+EMBALLAGE!F11+MARKETING!F11+EXPEDITION!F11+QUALITE!F11+ACCUEIL!F11+PRODUCTION!F11+LABO!F11+COMPTA!F11+UCIA!F11)</f>
        <v/>
      </c>
      <c r="G11" s="24" t="str">
        <f>IF(COMMERCIAUX!G11+MAINTENANCE!G11+ADV!G11+'R&amp;D'!G11+RECEPTION!G11+DIRECTION!G11+EMBALLAGE!G11+MARKETING!G11+EXPEDITION!G11+QUALITE!G11+ACCUEIL!G11+PRODUCTION!G11+LABO!G11+COMPTA!G11=0,"",COMMERCIAUX!G11+MAINTENANCE!G11+ADV!G11+'R&amp;D'!G11+RECEPTION!G11+DIRECTION!G11+EMBALLAGE!G11+MARKETING!G11+EXPEDITION!G11+QUALITE!G11+ACCUEIL!G11+PRODUCTION!G11+LABO!G11+COMPTA!G11+UCIA!G11)</f>
        <v/>
      </c>
      <c r="H11" s="24" t="str">
        <f>IF(COMMERCIAUX!H11+MAINTENANCE!H11+ADV!H11+'R&amp;D'!H11+RECEPTION!H11+DIRECTION!H11+EMBALLAGE!H11+MARKETING!H11+EXPEDITION!H11+QUALITE!H11+ACCUEIL!H11+PRODUCTION!H11+LABO!H11+COMPTA!H11=0,"",COMMERCIAUX!H11+MAINTENANCE!H11+ADV!H11+'R&amp;D'!H11+RECEPTION!H11+DIRECTION!H11+EMBALLAGE!H11+MARKETING!H11+EXPEDITION!H11+QUALITE!H11+ACCUEIL!H11+PRODUCTION!H11+LABO!H11+COMPTA!H11+UCIA!H11)</f>
        <v/>
      </c>
      <c r="I11" s="24" t="str">
        <f>IF(COMMERCIAUX!I11+MAINTENANCE!I11+ADV!I11+'R&amp;D'!I11+RECEPTION!I11+DIRECTION!I11+EMBALLAGE!I11+MARKETING!I11+EXPEDITION!I11+QUALITE!I11+ACCUEIL!I11+PRODUCTION!I11+LABO!I11+COMPTA!I11=0,"",COMMERCIAUX!I11+MAINTENANCE!I11+ADV!I11+'R&amp;D'!I11+RECEPTION!I11+DIRECTION!I11+EMBALLAGE!I11+MARKETING!I11+EXPEDITION!I11+QUALITE!I11+ACCUEIL!I11+PRODUCTION!I11+LABO!I11+COMPTA!I11+UCIA!I11)</f>
        <v/>
      </c>
      <c r="J11" s="24" t="str">
        <f>IF(COMMERCIAUX!J11+MAINTENANCE!J11+ADV!J11+'R&amp;D'!J11+RECEPTION!J11+DIRECTION!J11+EMBALLAGE!J11+MARKETING!J11+EXPEDITION!J11+QUALITE!J11+ACCUEIL!J11+PRODUCTION!J11+LABO!J11+COMPTA!J11=0,"",COMMERCIAUX!J11+MAINTENANCE!J11+ADV!J11+'R&amp;D'!J11+RECEPTION!J11+DIRECTION!J11+EMBALLAGE!J11+MARKETING!J11+EXPEDITION!J11+QUALITE!J11+ACCUEIL!J11+PRODUCTION!J11+LABO!J11+COMPTA!J11+UCIA!J11)</f>
        <v/>
      </c>
      <c r="K11" s="24" t="str">
        <f>IF(COMMERCIAUX!K11+MAINTENANCE!K11+ADV!K11+'R&amp;D'!K11+RECEPTION!K11+DIRECTION!K11+EMBALLAGE!K11+MARKETING!K11+EXPEDITION!K11+QUALITE!K11+ACCUEIL!K11+PRODUCTION!K11+LABO!K11+COMPTA!K11=0,"",COMMERCIAUX!K11+MAINTENANCE!K11+ADV!K11+'R&amp;D'!K11+RECEPTION!K11+DIRECTION!K11+EMBALLAGE!K11+MARKETING!K11+EXPEDITION!K11+QUALITE!K11+ACCUEIL!K11+PRODUCTION!K11+LABO!K11+COMPTA!K11+UCIA!K11)</f>
        <v/>
      </c>
      <c r="L11" s="24" t="str">
        <f>IF(COMMERCIAUX!L11+MAINTENANCE!L11+ADV!L11+'R&amp;D'!L11+RECEPTION!L11+DIRECTION!L11+EMBALLAGE!L11+MARKETING!L11+EXPEDITION!L11+QUALITE!L11+ACCUEIL!L11+PRODUCTION!L11+LABO!L11+COMPTA!L11=0,"",COMMERCIAUX!L11+MAINTENANCE!L11+ADV!L11+'R&amp;D'!L11+RECEPTION!L11+DIRECTION!L11+EMBALLAGE!L11+MARKETING!L11+EXPEDITION!L11+QUALITE!L11+ACCUEIL!L11+PRODUCTION!L11+LABO!L11+COMPTA!L11+UCIA!L11)</f>
        <v/>
      </c>
      <c r="M11" s="24" t="str">
        <f>IF(COMMERCIAUX!M11+MAINTENANCE!M11+ADV!M11+'R&amp;D'!M11+RECEPTION!M11+DIRECTION!M11+EMBALLAGE!M11+MARKETING!M11+EXPEDITION!M11+QUALITE!M11+ACCUEIL!M11+PRODUCTION!M11+LABO!M11+COMPTA!M11=0,"",COMMERCIAUX!M11+MAINTENANCE!M11+ADV!M11+'R&amp;D'!M11+RECEPTION!M11+DIRECTION!M11+EMBALLAGE!M11+MARKETING!M11+EXPEDITION!M11+QUALITE!M11+ACCUEIL!M11+PRODUCTION!M11+LABO!M11+COMPTA!M11+UCIA!M11)</f>
        <v/>
      </c>
      <c r="N11" s="24"/>
      <c r="O11" s="3" t="str">
        <f t="shared" si="0"/>
        <v/>
      </c>
      <c r="P11" s="11" t="str">
        <f>IF(DIRECTION!N11=0,"",DIRECTION!N11)</f>
        <v/>
      </c>
      <c r="Q11" s="11" t="str">
        <f>IF(COMPTA!N11=0,"",COMPTA!N11)</f>
        <v/>
      </c>
      <c r="R11" s="11" t="str">
        <f>IF(ACCUEIL!N11=0,"",ACCUEIL!N11)</f>
        <v/>
      </c>
      <c r="S11" s="11" t="str">
        <f>IF(ADV!N11=0,"",ADV!N11)</f>
        <v/>
      </c>
      <c r="T11" s="11" t="str">
        <f>IF(COMMERCIAUX!N11=0,"",COMMERCIAUX!N11)</f>
        <v/>
      </c>
      <c r="U11" s="11" t="str">
        <f>IF(MARKETING!N11=0,"",MARKETING!N11)</f>
        <v/>
      </c>
      <c r="V11" s="11" t="str">
        <f>IF(MAINTENANCE!N11=0,"",MAINTENANCE!N11)</f>
        <v/>
      </c>
      <c r="W11" s="11" t="str">
        <f>IF(PRODUCTION!N11=0,"",PRODUCTION!N11)</f>
        <v/>
      </c>
      <c r="X11" s="11" t="str">
        <f>IF(EMBALLAGE!N11=0,"",EMBALLAGE!N11)</f>
        <v/>
      </c>
      <c r="Y11" s="11" t="str">
        <f>IF(EXPEDITION!N11=0,"",EXPEDITION!N11)</f>
        <v/>
      </c>
      <c r="Z11" s="11" t="str">
        <f>IF(RECEPTION!N11=0,"",RECEPTION!N11)</f>
        <v/>
      </c>
      <c r="AA11" s="11" t="str">
        <f>IF(LABO!N11=0,"",LABO!N11)</f>
        <v/>
      </c>
      <c r="AB11" s="11" t="str">
        <f>IF('R&amp;D'!N11=0,"",'R&amp;D'!N11)</f>
        <v/>
      </c>
      <c r="AC11" s="11" t="str">
        <f>IF(QUALITE!N11=0,"",QUALITE!N11)</f>
        <v/>
      </c>
      <c r="AD11" s="11" t="str">
        <f>IF(UCIA!N11=0,"",UCIA!N11)</f>
        <v/>
      </c>
    </row>
    <row r="12" spans="1:31" ht="15.75" customHeight="1">
      <c r="A12" s="22" t="s">
        <v>119</v>
      </c>
      <c r="B12" s="24" t="str">
        <f>IF(COMMERCIAUX!B12+MAINTENANCE!B12+ADV!B12+'R&amp;D'!B12+RECEPTION!B12+DIRECTION!B12+EMBALLAGE!B12+MARKETING!B12+EXPEDITION!B12+QUALITE!B12+ACCUEIL!B12+PRODUCTION!B12+LABO!B12+COMPTA!B12=0,"",COMMERCIAUX!B12+MAINTENANCE!B12+ADV!B12+'R&amp;D'!B12+RECEPTION!B12+DIRECTION!B12+EMBALLAGE!B12+MARKETING!B12+EXPEDITION!B12+QUALITE!B12+ACCUEIL!B12+PRODUCTION!B12+LABO!B12+COMPTA!B12+UCIA!B12)</f>
        <v/>
      </c>
      <c r="C12" s="24" t="str">
        <f>IF(COMMERCIAUX!C12+MAINTENANCE!C12+ADV!C12+'R&amp;D'!C12+RECEPTION!C12+DIRECTION!C12+EMBALLAGE!C12+MARKETING!C12+EXPEDITION!C12+QUALITE!C12+ACCUEIL!C12+PRODUCTION!C12+LABO!C12+COMPTA!C12=0,"",COMMERCIAUX!C12+MAINTENANCE!C12+ADV!C12+'R&amp;D'!C12+RECEPTION!C12+DIRECTION!C12+EMBALLAGE!C12+MARKETING!C12+EXPEDITION!C12+QUALITE!C12+ACCUEIL!C12+PRODUCTION!C12+LABO!C12+COMPTA!C12+UCIA!C12)</f>
        <v/>
      </c>
      <c r="D12" s="24" t="str">
        <f>IF(COMMERCIAUX!D12+MAINTENANCE!D12+ADV!D12+'R&amp;D'!D12+RECEPTION!D12+DIRECTION!D12+EMBALLAGE!D12+MARKETING!D12+EXPEDITION!D12+QUALITE!D12+ACCUEIL!D12+PRODUCTION!D12+LABO!D12+COMPTA!D12=0,"",COMMERCIAUX!D12+MAINTENANCE!D12+ADV!D12+'R&amp;D'!D12+RECEPTION!D12+DIRECTION!D12+EMBALLAGE!D12+MARKETING!D12+EXPEDITION!D12+QUALITE!D12+ACCUEIL!D12+PRODUCTION!D12+LABO!D12+COMPTA!D12+UCIA!D12)</f>
        <v/>
      </c>
      <c r="E12" s="24" t="str">
        <f>IF(COMMERCIAUX!E12+MAINTENANCE!E12+ADV!E12+'R&amp;D'!E12+RECEPTION!E12+DIRECTION!E12+EMBALLAGE!E12+MARKETING!E12+EXPEDITION!E12+QUALITE!E12+ACCUEIL!E12+PRODUCTION!E12+LABO!E12+COMPTA!E12=0,"",COMMERCIAUX!E12+MAINTENANCE!E12+ADV!E12+'R&amp;D'!E12+RECEPTION!E12+DIRECTION!E12+EMBALLAGE!E12+MARKETING!E12+EXPEDITION!E12+QUALITE!E12+ACCUEIL!E12+PRODUCTION!E12+LABO!E12+COMPTA!E12+UCIA!E12)</f>
        <v/>
      </c>
      <c r="F12" s="24" t="str">
        <f>IF(COMMERCIAUX!F12+MAINTENANCE!F12+ADV!F12+'R&amp;D'!F12+RECEPTION!F12+DIRECTION!F12+EMBALLAGE!F12+MARKETING!F12+EXPEDITION!F12+QUALITE!F12+ACCUEIL!F12+PRODUCTION!F12+LABO!F12+COMPTA!F12=0,"",COMMERCIAUX!F12+MAINTENANCE!F12+ADV!F12+'R&amp;D'!F12+RECEPTION!F12+DIRECTION!F12+EMBALLAGE!F12+MARKETING!F12+EXPEDITION!F12+QUALITE!F12+ACCUEIL!F12+PRODUCTION!F12+LABO!F12+COMPTA!F12+UCIA!F12)</f>
        <v/>
      </c>
      <c r="G12" s="24">
        <f>IF(COMMERCIAUX!G12+MAINTENANCE!G12+ADV!G12+'R&amp;D'!G12+RECEPTION!G12+DIRECTION!G12+EMBALLAGE!G12+MARKETING!G12+EXPEDITION!G12+QUALITE!G12+ACCUEIL!G12+PRODUCTION!G12+LABO!G12+COMPTA!G12=0,"",COMMERCIAUX!G12+MAINTENANCE!G12+ADV!G12+'R&amp;D'!G12+RECEPTION!G12+DIRECTION!G12+EMBALLAGE!G12+MARKETING!G12+EXPEDITION!G12+QUALITE!G12+ACCUEIL!G12+PRODUCTION!G12+LABO!G12+COMPTA!G12+UCIA!G12)</f>
        <v>1</v>
      </c>
      <c r="H12" s="24" t="str">
        <f>IF(COMMERCIAUX!H12+MAINTENANCE!H12+ADV!H12+'R&amp;D'!H12+RECEPTION!H12+DIRECTION!H12+EMBALLAGE!H12+MARKETING!H12+EXPEDITION!H12+QUALITE!H12+ACCUEIL!H12+PRODUCTION!H12+LABO!H12+COMPTA!H12=0,"",COMMERCIAUX!H12+MAINTENANCE!H12+ADV!H12+'R&amp;D'!H12+RECEPTION!H12+DIRECTION!H12+EMBALLAGE!H12+MARKETING!H12+EXPEDITION!H12+QUALITE!H12+ACCUEIL!H12+PRODUCTION!H12+LABO!H12+COMPTA!H12+UCIA!H12)</f>
        <v/>
      </c>
      <c r="I12" s="24" t="str">
        <f>IF(COMMERCIAUX!I12+MAINTENANCE!I12+ADV!I12+'R&amp;D'!I12+RECEPTION!I12+DIRECTION!I12+EMBALLAGE!I12+MARKETING!I12+EXPEDITION!I12+QUALITE!I12+ACCUEIL!I12+PRODUCTION!I12+LABO!I12+COMPTA!I12=0,"",COMMERCIAUX!I12+MAINTENANCE!I12+ADV!I12+'R&amp;D'!I12+RECEPTION!I12+DIRECTION!I12+EMBALLAGE!I12+MARKETING!I12+EXPEDITION!I12+QUALITE!I12+ACCUEIL!I12+PRODUCTION!I12+LABO!I12+COMPTA!I12+UCIA!I12)</f>
        <v/>
      </c>
      <c r="J12" s="24" t="str">
        <f>IF(COMMERCIAUX!J12+MAINTENANCE!J12+ADV!J12+'R&amp;D'!J12+RECEPTION!J12+DIRECTION!J12+EMBALLAGE!J12+MARKETING!J12+EXPEDITION!J12+QUALITE!J12+ACCUEIL!J12+PRODUCTION!J12+LABO!J12+COMPTA!J12=0,"",COMMERCIAUX!J12+MAINTENANCE!J12+ADV!J12+'R&amp;D'!J12+RECEPTION!J12+DIRECTION!J12+EMBALLAGE!J12+MARKETING!J12+EXPEDITION!J12+QUALITE!J12+ACCUEIL!J12+PRODUCTION!J12+LABO!J12+COMPTA!J12+UCIA!J12)</f>
        <v/>
      </c>
      <c r="K12" s="24" t="str">
        <f>IF(COMMERCIAUX!K12+MAINTENANCE!K12+ADV!K12+'R&amp;D'!K12+RECEPTION!K12+DIRECTION!K12+EMBALLAGE!K12+MARKETING!K12+EXPEDITION!K12+QUALITE!K12+ACCUEIL!K12+PRODUCTION!K12+LABO!K12+COMPTA!K12=0,"",COMMERCIAUX!K12+MAINTENANCE!K12+ADV!K12+'R&amp;D'!K12+RECEPTION!K12+DIRECTION!K12+EMBALLAGE!K12+MARKETING!K12+EXPEDITION!K12+QUALITE!K12+ACCUEIL!K12+PRODUCTION!K12+LABO!K12+COMPTA!K12+UCIA!K12)</f>
        <v/>
      </c>
      <c r="L12" s="24" t="str">
        <f>IF(COMMERCIAUX!L12+MAINTENANCE!L12+ADV!L12+'R&amp;D'!L12+RECEPTION!L12+DIRECTION!L12+EMBALLAGE!L12+MARKETING!L12+EXPEDITION!L12+QUALITE!L12+ACCUEIL!L12+PRODUCTION!L12+LABO!L12+COMPTA!L12=0,"",COMMERCIAUX!L12+MAINTENANCE!L12+ADV!L12+'R&amp;D'!L12+RECEPTION!L12+DIRECTION!L12+EMBALLAGE!L12+MARKETING!L12+EXPEDITION!L12+QUALITE!L12+ACCUEIL!L12+PRODUCTION!L12+LABO!L12+COMPTA!L12+UCIA!L12)</f>
        <v/>
      </c>
      <c r="M12" s="24" t="str">
        <f>IF(COMMERCIAUX!M12+MAINTENANCE!M12+ADV!M12+'R&amp;D'!M12+RECEPTION!M12+DIRECTION!M12+EMBALLAGE!M12+MARKETING!M12+EXPEDITION!M12+QUALITE!M12+ACCUEIL!M12+PRODUCTION!M12+LABO!M12+COMPTA!M12=0,"",COMMERCIAUX!M12+MAINTENANCE!M12+ADV!M12+'R&amp;D'!M12+RECEPTION!M12+DIRECTION!M12+EMBALLAGE!M12+MARKETING!M12+EXPEDITION!M12+QUALITE!M12+ACCUEIL!M12+PRODUCTION!M12+LABO!M12+COMPTA!M12+UCIA!M12)</f>
        <v/>
      </c>
      <c r="N12" s="24"/>
      <c r="O12" s="3">
        <f t="shared" si="0"/>
        <v>1</v>
      </c>
      <c r="P12" s="11" t="str">
        <f>IF(DIRECTION!N12=0,"",DIRECTION!N12)</f>
        <v/>
      </c>
      <c r="Q12" s="11" t="str">
        <f>IF(COMPTA!N12=0,"",COMPTA!N12)</f>
        <v/>
      </c>
      <c r="R12" s="11" t="str">
        <f>IF(ACCUEIL!N12=0,"",ACCUEIL!N12)</f>
        <v/>
      </c>
      <c r="S12" s="11">
        <f>IF(ADV!N12=0,"",ADV!N12)</f>
        <v>1</v>
      </c>
      <c r="T12" s="11" t="str">
        <f>IF(COMMERCIAUX!N12=0,"",COMMERCIAUX!N12)</f>
        <v/>
      </c>
      <c r="U12" s="11" t="str">
        <f>IF(MARKETING!N12=0,"",MARKETING!N12)</f>
        <v/>
      </c>
      <c r="V12" s="11" t="str">
        <f>IF(MAINTENANCE!N12=0,"",MAINTENANCE!N12)</f>
        <v/>
      </c>
      <c r="W12" s="11" t="str">
        <f>IF(PRODUCTION!N12=0,"",PRODUCTION!N12)</f>
        <v/>
      </c>
      <c r="X12" s="11" t="str">
        <f>IF(EMBALLAGE!N12=0,"",EMBALLAGE!N12)</f>
        <v/>
      </c>
      <c r="Y12" s="11" t="str">
        <f>IF(EXPEDITION!N12=0,"",EXPEDITION!N12)</f>
        <v/>
      </c>
      <c r="Z12" s="11" t="str">
        <f>IF(RECEPTION!N12=0,"",RECEPTION!N12)</f>
        <v/>
      </c>
      <c r="AA12" s="11" t="str">
        <f>IF(LABO!N12=0,"",LABO!N12)</f>
        <v/>
      </c>
      <c r="AB12" s="11" t="str">
        <f>IF('R&amp;D'!N12=0,"",'R&amp;D'!N12)</f>
        <v/>
      </c>
      <c r="AC12" s="11" t="str">
        <f>IF(QUALITE!N12=0,"",QUALITE!N12)</f>
        <v/>
      </c>
      <c r="AD12" s="11" t="str">
        <f>IF(UCIA!N12=0,"",UCIA!N12)</f>
        <v/>
      </c>
    </row>
    <row r="13" spans="1:31" ht="15.75" customHeight="1">
      <c r="A13" s="23" t="s">
        <v>120</v>
      </c>
      <c r="B13" s="24" t="str">
        <f>IF(COMMERCIAUX!B13+MAINTENANCE!B13+ADV!B13+'R&amp;D'!B13+RECEPTION!B13+DIRECTION!B13+EMBALLAGE!B13+MARKETING!B13+EXPEDITION!B13+QUALITE!B13+ACCUEIL!B13+PRODUCTION!B13+LABO!B13+COMPTA!B13=0,"",COMMERCIAUX!B13+MAINTENANCE!B13+ADV!B13+'R&amp;D'!B13+RECEPTION!B13+DIRECTION!B13+EMBALLAGE!B13+MARKETING!B13+EXPEDITION!B13+QUALITE!B13+ACCUEIL!B13+PRODUCTION!B13+LABO!B13+COMPTA!B13+UCIA!B13)</f>
        <v/>
      </c>
      <c r="C13" s="24" t="str">
        <f>IF(COMMERCIAUX!C13+MAINTENANCE!C13+ADV!C13+'R&amp;D'!C13+RECEPTION!C13+DIRECTION!C13+EMBALLAGE!C13+MARKETING!C13+EXPEDITION!C13+QUALITE!C13+ACCUEIL!C13+PRODUCTION!C13+LABO!C13+COMPTA!C13=0,"",COMMERCIAUX!C13+MAINTENANCE!C13+ADV!C13+'R&amp;D'!C13+RECEPTION!C13+DIRECTION!C13+EMBALLAGE!C13+MARKETING!C13+EXPEDITION!C13+QUALITE!C13+ACCUEIL!C13+PRODUCTION!C13+LABO!C13+COMPTA!C13+UCIA!C13)</f>
        <v/>
      </c>
      <c r="D13" s="24" t="str">
        <f>IF(COMMERCIAUX!D13+MAINTENANCE!D13+ADV!D13+'R&amp;D'!D13+RECEPTION!D13+DIRECTION!D13+EMBALLAGE!D13+MARKETING!D13+EXPEDITION!D13+QUALITE!D13+ACCUEIL!D13+PRODUCTION!D13+LABO!D13+COMPTA!D13=0,"",COMMERCIAUX!D13+MAINTENANCE!D13+ADV!D13+'R&amp;D'!D13+RECEPTION!D13+DIRECTION!D13+EMBALLAGE!D13+MARKETING!D13+EXPEDITION!D13+QUALITE!D13+ACCUEIL!D13+PRODUCTION!D13+LABO!D13+COMPTA!D13+UCIA!D13)</f>
        <v/>
      </c>
      <c r="E13" s="24" t="str">
        <f>IF(COMMERCIAUX!E13+MAINTENANCE!E13+ADV!E13+'R&amp;D'!E13+RECEPTION!E13+DIRECTION!E13+EMBALLAGE!E13+MARKETING!E13+EXPEDITION!E13+QUALITE!E13+ACCUEIL!E13+PRODUCTION!E13+LABO!E13+COMPTA!E13=0,"",COMMERCIAUX!E13+MAINTENANCE!E13+ADV!E13+'R&amp;D'!E13+RECEPTION!E13+DIRECTION!E13+EMBALLAGE!E13+MARKETING!E13+EXPEDITION!E13+QUALITE!E13+ACCUEIL!E13+PRODUCTION!E13+LABO!E13+COMPTA!E13+UCIA!E13)</f>
        <v/>
      </c>
      <c r="F13" s="24" t="str">
        <f>IF(COMMERCIAUX!F13+MAINTENANCE!F13+ADV!F13+'R&amp;D'!F13+RECEPTION!F13+DIRECTION!F13+EMBALLAGE!F13+MARKETING!F13+EXPEDITION!F13+QUALITE!F13+ACCUEIL!F13+PRODUCTION!F13+LABO!F13+COMPTA!F13=0,"",COMMERCIAUX!F13+MAINTENANCE!F13+ADV!F13+'R&amp;D'!F13+RECEPTION!F13+DIRECTION!F13+EMBALLAGE!F13+MARKETING!F13+EXPEDITION!F13+QUALITE!F13+ACCUEIL!F13+PRODUCTION!F13+LABO!F13+COMPTA!F13+UCIA!F13)</f>
        <v/>
      </c>
      <c r="G13" s="24">
        <f>IF(COMMERCIAUX!G13+MAINTENANCE!G13+ADV!G13+'R&amp;D'!G13+RECEPTION!G13+DIRECTION!G13+EMBALLAGE!G13+MARKETING!G13+EXPEDITION!G13+QUALITE!G13+ACCUEIL!G13+PRODUCTION!G13+LABO!G13+COMPTA!G13=0,"",COMMERCIAUX!G13+MAINTENANCE!G13+ADV!G13+'R&amp;D'!G13+RECEPTION!G13+DIRECTION!G13+EMBALLAGE!G13+MARKETING!G13+EXPEDITION!G13+QUALITE!G13+ACCUEIL!G13+PRODUCTION!G13+LABO!G13+COMPTA!G13+UCIA!G13)</f>
        <v>1</v>
      </c>
      <c r="H13" s="24">
        <f>IF(COMMERCIAUX!H13+MAINTENANCE!H13+ADV!H13+'R&amp;D'!H13+RECEPTION!H13+DIRECTION!H13+EMBALLAGE!H13+MARKETING!H13+EXPEDITION!H13+QUALITE!H13+ACCUEIL!H13+PRODUCTION!H13+LABO!H13+COMPTA!H13=0,"",COMMERCIAUX!H13+MAINTENANCE!H13+ADV!H13+'R&amp;D'!H13+RECEPTION!H13+DIRECTION!H13+EMBALLAGE!H13+MARKETING!H13+EXPEDITION!H13+QUALITE!H13+ACCUEIL!H13+PRODUCTION!H13+LABO!H13+COMPTA!H13+UCIA!H13)</f>
        <v>1</v>
      </c>
      <c r="I13" s="24" t="str">
        <f>IF(COMMERCIAUX!I13+MAINTENANCE!I13+ADV!I13+'R&amp;D'!I13+RECEPTION!I13+DIRECTION!I13+EMBALLAGE!I13+MARKETING!I13+EXPEDITION!I13+QUALITE!I13+ACCUEIL!I13+PRODUCTION!I13+LABO!I13+COMPTA!I13=0,"",COMMERCIAUX!I13+MAINTENANCE!I13+ADV!I13+'R&amp;D'!I13+RECEPTION!I13+DIRECTION!I13+EMBALLAGE!I13+MARKETING!I13+EXPEDITION!I13+QUALITE!I13+ACCUEIL!I13+PRODUCTION!I13+LABO!I13+COMPTA!I13+UCIA!I13)</f>
        <v/>
      </c>
      <c r="J13" s="24" t="str">
        <f>IF(COMMERCIAUX!J13+MAINTENANCE!J13+ADV!J13+'R&amp;D'!J13+RECEPTION!J13+DIRECTION!J13+EMBALLAGE!J13+MARKETING!J13+EXPEDITION!J13+QUALITE!J13+ACCUEIL!J13+PRODUCTION!J13+LABO!J13+COMPTA!J13=0,"",COMMERCIAUX!J13+MAINTENANCE!J13+ADV!J13+'R&amp;D'!J13+RECEPTION!J13+DIRECTION!J13+EMBALLAGE!J13+MARKETING!J13+EXPEDITION!J13+QUALITE!J13+ACCUEIL!J13+PRODUCTION!J13+LABO!J13+COMPTA!J13+UCIA!J13)</f>
        <v/>
      </c>
      <c r="K13" s="24" t="str">
        <f>IF(COMMERCIAUX!K13+MAINTENANCE!K13+ADV!K13+'R&amp;D'!K13+RECEPTION!K13+DIRECTION!K13+EMBALLAGE!K13+MARKETING!K13+EXPEDITION!K13+QUALITE!K13+ACCUEIL!K13+PRODUCTION!K13+LABO!K13+COMPTA!K13=0,"",COMMERCIAUX!K13+MAINTENANCE!K13+ADV!K13+'R&amp;D'!K13+RECEPTION!K13+DIRECTION!K13+EMBALLAGE!K13+MARKETING!K13+EXPEDITION!K13+QUALITE!K13+ACCUEIL!K13+PRODUCTION!K13+LABO!K13+COMPTA!K13+UCIA!K13)</f>
        <v/>
      </c>
      <c r="L13" s="24" t="str">
        <f>IF(COMMERCIAUX!L13+MAINTENANCE!L13+ADV!L13+'R&amp;D'!L13+RECEPTION!L13+DIRECTION!L13+EMBALLAGE!L13+MARKETING!L13+EXPEDITION!L13+QUALITE!L13+ACCUEIL!L13+PRODUCTION!L13+LABO!L13+COMPTA!L13=0,"",COMMERCIAUX!L13+MAINTENANCE!L13+ADV!L13+'R&amp;D'!L13+RECEPTION!L13+DIRECTION!L13+EMBALLAGE!L13+MARKETING!L13+EXPEDITION!L13+QUALITE!L13+ACCUEIL!L13+PRODUCTION!L13+LABO!L13+COMPTA!L13+UCIA!L13)</f>
        <v/>
      </c>
      <c r="M13" s="24" t="str">
        <f>IF(COMMERCIAUX!M13+MAINTENANCE!M13+ADV!M13+'R&amp;D'!M13+RECEPTION!M13+DIRECTION!M13+EMBALLAGE!M13+MARKETING!M13+EXPEDITION!M13+QUALITE!M13+ACCUEIL!M13+PRODUCTION!M13+LABO!M13+COMPTA!M13=0,"",COMMERCIAUX!M13+MAINTENANCE!M13+ADV!M13+'R&amp;D'!M13+RECEPTION!M13+DIRECTION!M13+EMBALLAGE!M13+MARKETING!M13+EXPEDITION!M13+QUALITE!M13+ACCUEIL!M13+PRODUCTION!M13+LABO!M13+COMPTA!M13+UCIA!M13)</f>
        <v/>
      </c>
      <c r="N13" s="24"/>
      <c r="O13" s="3">
        <f t="shared" si="0"/>
        <v>2</v>
      </c>
      <c r="P13" s="11" t="str">
        <f>IF(DIRECTION!N13=0,"",DIRECTION!N13)</f>
        <v/>
      </c>
      <c r="Q13" s="11" t="str">
        <f>IF(COMPTA!N13=0,"",COMPTA!N13)</f>
        <v/>
      </c>
      <c r="R13" s="11" t="str">
        <f>IF(ACCUEIL!N13=0,"",ACCUEIL!N13)</f>
        <v/>
      </c>
      <c r="S13" s="11" t="str">
        <f>IF(ADV!N13=0,"",ADV!N13)</f>
        <v/>
      </c>
      <c r="T13" s="11" t="str">
        <f>IF(COMMERCIAUX!N13=0,"",COMMERCIAUX!N13)</f>
        <v/>
      </c>
      <c r="U13" s="11" t="str">
        <f>IF(MARKETING!N13=0,"",MARKETING!N13)</f>
        <v/>
      </c>
      <c r="V13" s="11" t="str">
        <f>IF(MAINTENANCE!N13=0,"",MAINTENANCE!N13)</f>
        <v/>
      </c>
      <c r="W13" s="11" t="str">
        <f>IF(PRODUCTION!N13=0,"",PRODUCTION!N13)</f>
        <v/>
      </c>
      <c r="X13" s="11" t="str">
        <f>IF(EMBALLAGE!N13=0,"",EMBALLAGE!N13)</f>
        <v/>
      </c>
      <c r="Y13" s="11">
        <f>IF(EXPEDITION!N13=0,"",EXPEDITION!N13)</f>
        <v>2</v>
      </c>
      <c r="Z13" s="11" t="str">
        <f>IF(RECEPTION!N13=0,"",RECEPTION!N13)</f>
        <v/>
      </c>
      <c r="AA13" s="11" t="str">
        <f>IF(LABO!N13=0,"",LABO!N13)</f>
        <v/>
      </c>
      <c r="AB13" s="11" t="str">
        <f>IF('R&amp;D'!N13=0,"",'R&amp;D'!N13)</f>
        <v/>
      </c>
      <c r="AC13" s="11" t="str">
        <f>IF(QUALITE!N13=0,"",QUALITE!N13)</f>
        <v/>
      </c>
      <c r="AD13" s="11" t="str">
        <f>IF(UCIA!N13=0,"",UCIA!N13)</f>
        <v/>
      </c>
    </row>
    <row r="14" spans="1:31" ht="15.75" customHeight="1">
      <c r="A14" s="22" t="s">
        <v>121</v>
      </c>
      <c r="B14" s="24" t="str">
        <f>IF(COMMERCIAUX!B14+MAINTENANCE!B14+ADV!B14+'R&amp;D'!B14+RECEPTION!B14+DIRECTION!B14+EMBALLAGE!B14+MARKETING!B14+EXPEDITION!B14+QUALITE!B14+ACCUEIL!B14+PRODUCTION!B14+LABO!B14+COMPTA!B14=0,"",COMMERCIAUX!B14+MAINTENANCE!B14+ADV!B14+'R&amp;D'!B14+RECEPTION!B14+DIRECTION!B14+EMBALLAGE!B14+MARKETING!B14+EXPEDITION!B14+QUALITE!B14+ACCUEIL!B14+PRODUCTION!B14+LABO!B14+COMPTA!B14+UCIA!B14)</f>
        <v/>
      </c>
      <c r="C14" s="24" t="str">
        <f>IF(COMMERCIAUX!C14+MAINTENANCE!C14+ADV!C14+'R&amp;D'!C14+RECEPTION!C14+DIRECTION!C14+EMBALLAGE!C14+MARKETING!C14+EXPEDITION!C14+QUALITE!C14+ACCUEIL!C14+PRODUCTION!C14+LABO!C14+COMPTA!C14=0,"",COMMERCIAUX!C14+MAINTENANCE!C14+ADV!C14+'R&amp;D'!C14+RECEPTION!C14+DIRECTION!C14+EMBALLAGE!C14+MARKETING!C14+EXPEDITION!C14+QUALITE!C14+ACCUEIL!C14+PRODUCTION!C14+LABO!C14+COMPTA!C14+UCIA!C14)</f>
        <v/>
      </c>
      <c r="D14" s="24" t="str">
        <f>IF(COMMERCIAUX!D14+MAINTENANCE!D14+ADV!D14+'R&amp;D'!D14+RECEPTION!D14+DIRECTION!D14+EMBALLAGE!D14+MARKETING!D14+EXPEDITION!D14+QUALITE!D14+ACCUEIL!D14+PRODUCTION!D14+LABO!D14+COMPTA!D14=0,"",COMMERCIAUX!D14+MAINTENANCE!D14+ADV!D14+'R&amp;D'!D14+RECEPTION!D14+DIRECTION!D14+EMBALLAGE!D14+MARKETING!D14+EXPEDITION!D14+QUALITE!D14+ACCUEIL!D14+PRODUCTION!D14+LABO!D14+COMPTA!D14+UCIA!D14)</f>
        <v/>
      </c>
      <c r="E14" s="24" t="str">
        <f>IF(COMMERCIAUX!E14+MAINTENANCE!E14+ADV!E14+'R&amp;D'!E14+RECEPTION!E14+DIRECTION!E14+EMBALLAGE!E14+MARKETING!E14+EXPEDITION!E14+QUALITE!E14+ACCUEIL!E14+PRODUCTION!E14+LABO!E14+COMPTA!E14=0,"",COMMERCIAUX!E14+MAINTENANCE!E14+ADV!E14+'R&amp;D'!E14+RECEPTION!E14+DIRECTION!E14+EMBALLAGE!E14+MARKETING!E14+EXPEDITION!E14+QUALITE!E14+ACCUEIL!E14+PRODUCTION!E14+LABO!E14+COMPTA!E14+UCIA!E14)</f>
        <v/>
      </c>
      <c r="F14" s="24" t="str">
        <f>IF(COMMERCIAUX!F14+MAINTENANCE!F14+ADV!F14+'R&amp;D'!F14+RECEPTION!F14+DIRECTION!F14+EMBALLAGE!F14+MARKETING!F14+EXPEDITION!F14+QUALITE!F14+ACCUEIL!F14+PRODUCTION!F14+LABO!F14+COMPTA!F14=0,"",COMMERCIAUX!F14+MAINTENANCE!F14+ADV!F14+'R&amp;D'!F14+RECEPTION!F14+DIRECTION!F14+EMBALLAGE!F14+MARKETING!F14+EXPEDITION!F14+QUALITE!F14+ACCUEIL!F14+PRODUCTION!F14+LABO!F14+COMPTA!F14+UCIA!F14)</f>
        <v/>
      </c>
      <c r="G14" s="24" t="str">
        <f>IF(COMMERCIAUX!G14+MAINTENANCE!G14+ADV!G14+'R&amp;D'!G14+RECEPTION!G14+DIRECTION!G14+EMBALLAGE!G14+MARKETING!G14+EXPEDITION!G14+QUALITE!G14+ACCUEIL!G14+PRODUCTION!G14+LABO!G14+COMPTA!G14=0,"",COMMERCIAUX!G14+MAINTENANCE!G14+ADV!G14+'R&amp;D'!G14+RECEPTION!G14+DIRECTION!G14+EMBALLAGE!G14+MARKETING!G14+EXPEDITION!G14+QUALITE!G14+ACCUEIL!G14+PRODUCTION!G14+LABO!G14+COMPTA!G14+UCIA!G14)</f>
        <v/>
      </c>
      <c r="H14" s="24" t="str">
        <f>IF(COMMERCIAUX!H14+MAINTENANCE!H14+ADV!H14+'R&amp;D'!H14+RECEPTION!H14+DIRECTION!H14+EMBALLAGE!H14+MARKETING!H14+EXPEDITION!H14+QUALITE!H14+ACCUEIL!H14+PRODUCTION!H14+LABO!H14+COMPTA!H14=0,"",COMMERCIAUX!H14+MAINTENANCE!H14+ADV!H14+'R&amp;D'!H14+RECEPTION!H14+DIRECTION!H14+EMBALLAGE!H14+MARKETING!H14+EXPEDITION!H14+QUALITE!H14+ACCUEIL!H14+PRODUCTION!H14+LABO!H14+COMPTA!H14+UCIA!H14)</f>
        <v/>
      </c>
      <c r="I14" s="24" t="str">
        <f>IF(COMMERCIAUX!I14+MAINTENANCE!I14+ADV!I14+'R&amp;D'!I14+RECEPTION!I14+DIRECTION!I14+EMBALLAGE!I14+MARKETING!I14+EXPEDITION!I14+QUALITE!I14+ACCUEIL!I14+PRODUCTION!I14+LABO!I14+COMPTA!I14=0,"",COMMERCIAUX!I14+MAINTENANCE!I14+ADV!I14+'R&amp;D'!I14+RECEPTION!I14+DIRECTION!I14+EMBALLAGE!I14+MARKETING!I14+EXPEDITION!I14+QUALITE!I14+ACCUEIL!I14+PRODUCTION!I14+LABO!I14+COMPTA!I14+UCIA!I14)</f>
        <v/>
      </c>
      <c r="J14" s="24" t="str">
        <f>IF(COMMERCIAUX!J14+MAINTENANCE!J14+ADV!J14+'R&amp;D'!J14+RECEPTION!J14+DIRECTION!J14+EMBALLAGE!J14+MARKETING!J14+EXPEDITION!J14+QUALITE!J14+ACCUEIL!J14+PRODUCTION!J14+LABO!J14+COMPTA!J14=0,"",COMMERCIAUX!J14+MAINTENANCE!J14+ADV!J14+'R&amp;D'!J14+RECEPTION!J14+DIRECTION!J14+EMBALLAGE!J14+MARKETING!J14+EXPEDITION!J14+QUALITE!J14+ACCUEIL!J14+PRODUCTION!J14+LABO!J14+COMPTA!J14+UCIA!J14)</f>
        <v/>
      </c>
      <c r="K14" s="24" t="str">
        <f>IF(COMMERCIAUX!K14+MAINTENANCE!K14+ADV!K14+'R&amp;D'!K14+RECEPTION!K14+DIRECTION!K14+EMBALLAGE!K14+MARKETING!K14+EXPEDITION!K14+QUALITE!K14+ACCUEIL!K14+PRODUCTION!K14+LABO!K14+COMPTA!K14=0,"",COMMERCIAUX!K14+MAINTENANCE!K14+ADV!K14+'R&amp;D'!K14+RECEPTION!K14+DIRECTION!K14+EMBALLAGE!K14+MARKETING!K14+EXPEDITION!K14+QUALITE!K14+ACCUEIL!K14+PRODUCTION!K14+LABO!K14+COMPTA!K14+UCIA!K14)</f>
        <v/>
      </c>
      <c r="L14" s="24" t="str">
        <f>IF(COMMERCIAUX!L14+MAINTENANCE!L14+ADV!L14+'R&amp;D'!L14+RECEPTION!L14+DIRECTION!L14+EMBALLAGE!L14+MARKETING!L14+EXPEDITION!L14+QUALITE!L14+ACCUEIL!L14+PRODUCTION!L14+LABO!L14+COMPTA!L14=0,"",COMMERCIAUX!L14+MAINTENANCE!L14+ADV!L14+'R&amp;D'!L14+RECEPTION!L14+DIRECTION!L14+EMBALLAGE!L14+MARKETING!L14+EXPEDITION!L14+QUALITE!L14+ACCUEIL!L14+PRODUCTION!L14+LABO!L14+COMPTA!L14+UCIA!L14)</f>
        <v/>
      </c>
      <c r="M14" s="24" t="str">
        <f>IF(COMMERCIAUX!M14+MAINTENANCE!M14+ADV!M14+'R&amp;D'!M14+RECEPTION!M14+DIRECTION!M14+EMBALLAGE!M14+MARKETING!M14+EXPEDITION!M14+QUALITE!M14+ACCUEIL!M14+PRODUCTION!M14+LABO!M14+COMPTA!M14=0,"",COMMERCIAUX!M14+MAINTENANCE!M14+ADV!M14+'R&amp;D'!M14+RECEPTION!M14+DIRECTION!M14+EMBALLAGE!M14+MARKETING!M14+EXPEDITION!M14+QUALITE!M14+ACCUEIL!M14+PRODUCTION!M14+LABO!M14+COMPTA!M14+UCIA!M14)</f>
        <v/>
      </c>
      <c r="N14" s="24"/>
      <c r="O14" s="3" t="str">
        <f t="shared" si="0"/>
        <v/>
      </c>
      <c r="P14" s="11" t="str">
        <f>IF(DIRECTION!N14=0,"",DIRECTION!N14)</f>
        <v/>
      </c>
      <c r="Q14" s="11" t="str">
        <f>IF(COMPTA!N14=0,"",COMPTA!N14)</f>
        <v/>
      </c>
      <c r="R14" s="11" t="str">
        <f>IF(ACCUEIL!N14=0,"",ACCUEIL!N14)</f>
        <v/>
      </c>
      <c r="S14" s="11" t="str">
        <f>IF(ADV!N14=0,"",ADV!N14)</f>
        <v/>
      </c>
      <c r="T14" s="11" t="str">
        <f>IF(COMMERCIAUX!N14=0,"",COMMERCIAUX!N14)</f>
        <v/>
      </c>
      <c r="U14" s="11" t="str">
        <f>IF(MARKETING!N14=0,"",MARKETING!N14)</f>
        <v/>
      </c>
      <c r="V14" s="11" t="str">
        <f>IF(MAINTENANCE!N14=0,"",MAINTENANCE!N14)</f>
        <v/>
      </c>
      <c r="W14" s="11" t="str">
        <f>IF(PRODUCTION!N14=0,"",PRODUCTION!N14)</f>
        <v/>
      </c>
      <c r="X14" s="11" t="str">
        <f>IF(EMBALLAGE!N14=0,"",EMBALLAGE!N14)</f>
        <v/>
      </c>
      <c r="Y14" s="11" t="str">
        <f>IF(EXPEDITION!N14=0,"",EXPEDITION!N14)</f>
        <v/>
      </c>
      <c r="Z14" s="11" t="str">
        <f>IF(RECEPTION!N14=0,"",RECEPTION!N14)</f>
        <v/>
      </c>
      <c r="AA14" s="11" t="str">
        <f>IF(LABO!N14=0,"",LABO!N14)</f>
        <v/>
      </c>
      <c r="AB14" s="11" t="str">
        <f>IF('R&amp;D'!N14=0,"",'R&amp;D'!N14)</f>
        <v/>
      </c>
      <c r="AC14" s="11" t="str">
        <f>IF(QUALITE!N14=0,"",QUALITE!N14)</f>
        <v/>
      </c>
      <c r="AD14" s="11" t="str">
        <f>IF(UCIA!N14=0,"",UCIA!N14)</f>
        <v/>
      </c>
    </row>
    <row r="15" spans="1:31" ht="11.25" customHeight="1">
      <c r="A15" s="16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8"/>
    </row>
    <row r="16" spans="1:31" ht="15.75">
      <c r="A16" s="4" t="s">
        <v>34</v>
      </c>
      <c r="B16" s="7" t="str">
        <f>IF(COMMERCIAUX!B16+MAINTENANCE!B16+ADV!B16+'R&amp;D'!B16+RECEPTION!B16+DIRECTION!B16+EMBALLAGE!B16+MARKETING!B16+EXPEDITION!B16+QUALITE!B16+ACCUEIL!B16+PRODUCTION!B16+LABO!B16+COMPTA!B16=0,"",COMMERCIAUX!B16+MAINTENANCE!B16+ADV!B16+'R&amp;D'!B16+RECEPTION!B16+DIRECTION!B16+EMBALLAGE!B16+MARKETING!B16+EXPEDITION!B16+QUALITE!B16+ACCUEIL!B16+PRODUCTION!B16+LABO!B16+COMPTA!B16+UCIA!B16)</f>
        <v/>
      </c>
      <c r="C16" s="7" t="str">
        <f>IF(COMMERCIAUX!C16+MAINTENANCE!C16+ADV!C16+'R&amp;D'!C16+RECEPTION!C16+DIRECTION!C16+EMBALLAGE!C16+MARKETING!C16+EXPEDITION!C16+QUALITE!C16+ACCUEIL!C16+PRODUCTION!C16+LABO!C16+COMPTA!C16=0,"",COMMERCIAUX!C16+MAINTENANCE!C16+ADV!C16+'R&amp;D'!C16+RECEPTION!C16+DIRECTION!C16+EMBALLAGE!C16+MARKETING!C16+EXPEDITION!C16+QUALITE!C16+ACCUEIL!C16+PRODUCTION!C16+LABO!C16+COMPTA!C16+UCIA!C16)</f>
        <v/>
      </c>
      <c r="D16" s="7" t="str">
        <f>IF(COMMERCIAUX!D16+MAINTENANCE!D16+ADV!D16+'R&amp;D'!D16+RECEPTION!D16+DIRECTION!D16+EMBALLAGE!D16+MARKETING!D16+EXPEDITION!D16+QUALITE!D16+ACCUEIL!D16+PRODUCTION!D16+LABO!D16+COMPTA!D16=0,"",COMMERCIAUX!D16+MAINTENANCE!D16+ADV!D16+'R&amp;D'!D16+RECEPTION!D16+DIRECTION!D16+EMBALLAGE!D16+MARKETING!D16+EXPEDITION!D16+QUALITE!D16+ACCUEIL!D16+PRODUCTION!D16+LABO!D16+COMPTA!D16+UCIA!D16)</f>
        <v/>
      </c>
      <c r="E16" s="7" t="str">
        <f>IF(COMMERCIAUX!E16+MAINTENANCE!E16+ADV!E16+'R&amp;D'!E16+RECEPTION!E16+DIRECTION!E16+EMBALLAGE!E16+MARKETING!E16+EXPEDITION!E16+QUALITE!E16+ACCUEIL!E16+PRODUCTION!E16+LABO!E16+COMPTA!E16=0,"",COMMERCIAUX!E16+MAINTENANCE!E16+ADV!E16+'R&amp;D'!E16+RECEPTION!E16+DIRECTION!E16+EMBALLAGE!E16+MARKETING!E16+EXPEDITION!E16+QUALITE!E16+ACCUEIL!E16+PRODUCTION!E16+LABO!E16+COMPTA!E16+UCIA!E16)</f>
        <v/>
      </c>
      <c r="F16" s="7" t="str">
        <f>IF(COMMERCIAUX!F16+MAINTENANCE!F16+ADV!F16+'R&amp;D'!F16+RECEPTION!F16+DIRECTION!F16+EMBALLAGE!F16+MARKETING!F16+EXPEDITION!F16+QUALITE!F16+ACCUEIL!F16+PRODUCTION!F16+LABO!F16+COMPTA!F16=0,"",COMMERCIAUX!F16+MAINTENANCE!F16+ADV!F16+'R&amp;D'!F16+RECEPTION!F16+DIRECTION!F16+EMBALLAGE!F16+MARKETING!F16+EXPEDITION!F16+QUALITE!F16+ACCUEIL!F16+PRODUCTION!F16+LABO!F16+COMPTA!F16+UCIA!F16)</f>
        <v/>
      </c>
      <c r="G16" s="7">
        <f>IF(COMMERCIAUX!G16+MAINTENANCE!G16+ADV!G16+'R&amp;D'!G16+RECEPTION!G16+DIRECTION!G16+EMBALLAGE!G16+MARKETING!G16+EXPEDITION!G16+QUALITE!G16+ACCUEIL!G16+PRODUCTION!G16+LABO!G16+COMPTA!G16=0,"",COMMERCIAUX!G16+MAINTENANCE!G16+ADV!G16+'R&amp;D'!G16+RECEPTION!G16+DIRECTION!G16+EMBALLAGE!G16+MARKETING!G16+EXPEDITION!G16+QUALITE!G16+ACCUEIL!G16+PRODUCTION!G16+LABO!G16+COMPTA!G16+UCIA!G16)</f>
        <v>5</v>
      </c>
      <c r="H16" s="7">
        <f>IF(COMMERCIAUX!H16+MAINTENANCE!H16+ADV!H16+'R&amp;D'!H16+RECEPTION!H16+DIRECTION!H16+EMBALLAGE!H16+MARKETING!H16+EXPEDITION!H16+QUALITE!H16+ACCUEIL!H16+PRODUCTION!H16+LABO!H16+COMPTA!H16=0,"",COMMERCIAUX!H16+MAINTENANCE!H16+ADV!H16+'R&amp;D'!H16+RECEPTION!H16+DIRECTION!H16+EMBALLAGE!H16+MARKETING!H16+EXPEDITION!H16+QUALITE!H16+ACCUEIL!H16+PRODUCTION!H16+LABO!H16+COMPTA!H16+UCIA!H16)</f>
        <v>2</v>
      </c>
      <c r="I16" s="7" t="str">
        <f>IF(COMMERCIAUX!I16+MAINTENANCE!I16+ADV!I16+'R&amp;D'!I16+RECEPTION!I16+DIRECTION!I16+EMBALLAGE!I16+MARKETING!I16+EXPEDITION!I16+QUALITE!I16+ACCUEIL!I16+PRODUCTION!I16+LABO!I16+COMPTA!I16=0,"",COMMERCIAUX!I16+MAINTENANCE!I16+ADV!I16+'R&amp;D'!I16+RECEPTION!I16+DIRECTION!I16+EMBALLAGE!I16+MARKETING!I16+EXPEDITION!I16+QUALITE!I16+ACCUEIL!I16+PRODUCTION!I16+LABO!I16+COMPTA!I16+UCIA!I16)</f>
        <v/>
      </c>
      <c r="J16" s="7" t="str">
        <f>IF(COMMERCIAUX!J16+MAINTENANCE!J16+ADV!J16+'R&amp;D'!J16+RECEPTION!J16+DIRECTION!J16+EMBALLAGE!J16+MARKETING!J16+EXPEDITION!J16+QUALITE!J16+ACCUEIL!J16+PRODUCTION!J16+LABO!J16+COMPTA!J16=0,"",COMMERCIAUX!J16+MAINTENANCE!J16+ADV!J16+'R&amp;D'!J16+RECEPTION!J16+DIRECTION!J16+EMBALLAGE!J16+MARKETING!J16+EXPEDITION!J16+QUALITE!J16+ACCUEIL!J16+PRODUCTION!J16+LABO!J16+COMPTA!J16+UCIA!J16)</f>
        <v/>
      </c>
      <c r="K16" s="7" t="str">
        <f>IF(COMMERCIAUX!K16+MAINTENANCE!K16+ADV!K16+'R&amp;D'!K16+RECEPTION!K16+DIRECTION!K16+EMBALLAGE!K16+MARKETING!K16+EXPEDITION!K16+QUALITE!K16+ACCUEIL!K16+PRODUCTION!K16+LABO!K16+COMPTA!K16=0,"",COMMERCIAUX!K16+MAINTENANCE!K16+ADV!K16+'R&amp;D'!K16+RECEPTION!K16+DIRECTION!K16+EMBALLAGE!K16+MARKETING!K16+EXPEDITION!K16+QUALITE!K16+ACCUEIL!K16+PRODUCTION!K16+LABO!K16+COMPTA!K16+UCIA!K16)</f>
        <v/>
      </c>
      <c r="L16" s="7" t="str">
        <f>IF(COMMERCIAUX!L16+MAINTENANCE!L16+ADV!L16+'R&amp;D'!L16+RECEPTION!L16+DIRECTION!L16+EMBALLAGE!L16+MARKETING!L16+EXPEDITION!L16+QUALITE!L16+ACCUEIL!L16+PRODUCTION!L16+LABO!L16+COMPTA!L16=0,"",COMMERCIAUX!L16+MAINTENANCE!L16+ADV!L16+'R&amp;D'!L16+RECEPTION!L16+DIRECTION!L16+EMBALLAGE!L16+MARKETING!L16+EXPEDITION!L16+QUALITE!L16+ACCUEIL!L16+PRODUCTION!L16+LABO!L16+COMPTA!L16+UCIA!L16)</f>
        <v/>
      </c>
      <c r="M16" s="7" t="str">
        <f>IF(COMMERCIAUX!M16+MAINTENANCE!M16+ADV!M16+'R&amp;D'!M16+RECEPTION!M16+DIRECTION!M16+EMBALLAGE!M16+MARKETING!M16+EXPEDITION!M16+QUALITE!M16+ACCUEIL!M16+PRODUCTION!M16+LABO!M16+COMPTA!M16=0,"",COMMERCIAUX!M16+MAINTENANCE!M16+ADV!M16+'R&amp;D'!M16+RECEPTION!M16+DIRECTION!M16+EMBALLAGE!M16+MARKETING!M16+EXPEDITION!M16+QUALITE!M16+ACCUEIL!M16+PRODUCTION!M16+LABO!M16+COMPTA!M16+UCIA!M16)</f>
        <v/>
      </c>
      <c r="N16" s="24" t="s">
        <v>130</v>
      </c>
      <c r="O16" s="10">
        <f>IF(SUM(B16:M16)=0,"",SUM(B16:M16))</f>
        <v>7</v>
      </c>
      <c r="P16" s="8" t="str">
        <f>IF(DIRECTION!N16=0,"",DIRECTION!N16)</f>
        <v/>
      </c>
      <c r="Q16" s="8" t="str">
        <f>IF(COMPTA!N16=0,"",COMPTA!N16)</f>
        <v/>
      </c>
      <c r="R16" s="8">
        <f>IF(ACCUEIL!N16=0,"",ACCUEIL!N16)</f>
        <v>1</v>
      </c>
      <c r="S16" s="8">
        <f>IF(ADV!N16=0,"",ADV!N16)</f>
        <v>2</v>
      </c>
      <c r="T16" s="8">
        <f>IF(COMMERCIAUX!N16=0,"",COMMERCIAUX!N16)</f>
        <v>2</v>
      </c>
      <c r="U16" s="8" t="str">
        <f>IF(MARKETING!N16=0,"",MARKETING!N16)</f>
        <v/>
      </c>
      <c r="V16" s="8" t="str">
        <f>IF(MAINTENANCE!N16=0,"",MAINTENANCE!N16)</f>
        <v/>
      </c>
      <c r="W16" s="8" t="str">
        <f>IF(PRODUCTION!N16=0,"",PRODUCTION!N16)</f>
        <v/>
      </c>
      <c r="X16" s="8" t="str">
        <f>IF(EMBALLAGE!N16=0,"",EMBALLAGE!N16)</f>
        <v/>
      </c>
      <c r="Y16" s="8">
        <f>IF(EXPEDITION!N16=0,"",EXPEDITION!N16)</f>
        <v>1</v>
      </c>
      <c r="Z16" s="8" t="str">
        <f>IF(RECEPTION!N16=0,"",RECEPTION!N16)</f>
        <v/>
      </c>
      <c r="AA16" s="8" t="str">
        <f>IF(LABO!N16=0,"",LABO!N16)</f>
        <v/>
      </c>
      <c r="AB16" s="8" t="str">
        <f>IF('R&amp;D'!N16=0,"",'R&amp;D'!N16)</f>
        <v/>
      </c>
      <c r="AC16" s="8">
        <f>IF(QUALITE!N16=0,"",QUALITE!N16)</f>
        <v>1</v>
      </c>
      <c r="AD16" s="11" t="str">
        <f>IF(UCIA!N16=0,"",UCIA!N16)</f>
        <v/>
      </c>
    </row>
    <row r="17" spans="1:30" ht="15.75">
      <c r="A17" s="12" t="s">
        <v>7</v>
      </c>
      <c r="B17" s="7" t="str">
        <f>IF(COMMERCIAUX!B17+MAINTENANCE!B17+ADV!B17+'R&amp;D'!B17+RECEPTION!B17+DIRECTION!B17+EMBALLAGE!B17+MARKETING!B17+EXPEDITION!B17+QUALITE!B17+ACCUEIL!B17+PRODUCTION!B17+LABO!B17+COMPTA!B17=0,"",COMMERCIAUX!B17+MAINTENANCE!B17+ADV!B17+'R&amp;D'!B17+RECEPTION!B17+DIRECTION!B17+EMBALLAGE!B17+MARKETING!B17+EXPEDITION!B17+QUALITE!B17+ACCUEIL!B17+PRODUCTION!B17+LABO!B17+COMPTA!B17+UCIA!B17)</f>
        <v/>
      </c>
      <c r="C17" s="7" t="str">
        <f>IF(COMMERCIAUX!C17+MAINTENANCE!C17+ADV!C17+'R&amp;D'!C17+RECEPTION!C17+DIRECTION!C17+EMBALLAGE!C17+MARKETING!C17+EXPEDITION!C17+QUALITE!C17+ACCUEIL!C17+PRODUCTION!C17+LABO!C17+COMPTA!C17=0,"",COMMERCIAUX!C17+MAINTENANCE!C17+ADV!C17+'R&amp;D'!C17+RECEPTION!C17+DIRECTION!C17+EMBALLAGE!C17+MARKETING!C17+EXPEDITION!C17+QUALITE!C17+ACCUEIL!C17+PRODUCTION!C17+LABO!C17+COMPTA!C17+UCIA!C17)</f>
        <v/>
      </c>
      <c r="D17" s="7" t="str">
        <f>IF(COMMERCIAUX!D17+MAINTENANCE!D17+ADV!D17+'R&amp;D'!D17+RECEPTION!D17+DIRECTION!D17+EMBALLAGE!D17+MARKETING!D17+EXPEDITION!D17+QUALITE!D17+ACCUEIL!D17+PRODUCTION!D17+LABO!D17+COMPTA!D17=0,"",COMMERCIAUX!D17+MAINTENANCE!D17+ADV!D17+'R&amp;D'!D17+RECEPTION!D17+DIRECTION!D17+EMBALLAGE!D17+MARKETING!D17+EXPEDITION!D17+QUALITE!D17+ACCUEIL!D17+PRODUCTION!D17+LABO!D17+COMPTA!D17+UCIA!D17)</f>
        <v/>
      </c>
      <c r="E17" s="7" t="str">
        <f>IF(COMMERCIAUX!E17+MAINTENANCE!E17+ADV!E17+'R&amp;D'!E17+RECEPTION!E17+DIRECTION!E17+EMBALLAGE!E17+MARKETING!E17+EXPEDITION!E17+QUALITE!E17+ACCUEIL!E17+PRODUCTION!E17+LABO!E17+COMPTA!E17=0,"",COMMERCIAUX!E17+MAINTENANCE!E17+ADV!E17+'R&amp;D'!E17+RECEPTION!E17+DIRECTION!E17+EMBALLAGE!E17+MARKETING!E17+EXPEDITION!E17+QUALITE!E17+ACCUEIL!E17+PRODUCTION!E17+LABO!E17+COMPTA!E17+UCIA!E17)</f>
        <v/>
      </c>
      <c r="F17" s="7" t="str">
        <f>IF(COMMERCIAUX!F17+MAINTENANCE!F17+ADV!F17+'R&amp;D'!F17+RECEPTION!F17+DIRECTION!F17+EMBALLAGE!F17+MARKETING!F17+EXPEDITION!F17+QUALITE!F17+ACCUEIL!F17+PRODUCTION!F17+LABO!F17+COMPTA!F17=0,"",COMMERCIAUX!F17+MAINTENANCE!F17+ADV!F17+'R&amp;D'!F17+RECEPTION!F17+DIRECTION!F17+EMBALLAGE!F17+MARKETING!F17+EXPEDITION!F17+QUALITE!F17+ACCUEIL!F17+PRODUCTION!F17+LABO!F17+COMPTA!F17+UCIA!F17)</f>
        <v/>
      </c>
      <c r="G17" s="7" t="str">
        <f>IF(COMMERCIAUX!G17+MAINTENANCE!G17+ADV!G17+'R&amp;D'!G17+RECEPTION!G17+DIRECTION!G17+EMBALLAGE!G17+MARKETING!G17+EXPEDITION!G17+QUALITE!G17+ACCUEIL!G17+PRODUCTION!G17+LABO!G17+COMPTA!G17=0,"",COMMERCIAUX!G17+MAINTENANCE!G17+ADV!G17+'R&amp;D'!G17+RECEPTION!G17+DIRECTION!G17+EMBALLAGE!G17+MARKETING!G17+EXPEDITION!G17+QUALITE!G17+ACCUEIL!G17+PRODUCTION!G17+LABO!G17+COMPTA!G17+UCIA!G17)</f>
        <v/>
      </c>
      <c r="H17" s="7" t="str">
        <f>IF(COMMERCIAUX!H17+MAINTENANCE!H17+ADV!H17+'R&amp;D'!H17+RECEPTION!H17+DIRECTION!H17+EMBALLAGE!H17+MARKETING!H17+EXPEDITION!H17+QUALITE!H17+ACCUEIL!H17+PRODUCTION!H17+LABO!H17+COMPTA!H17=0,"",COMMERCIAUX!H17+MAINTENANCE!H17+ADV!H17+'R&amp;D'!H17+RECEPTION!H17+DIRECTION!H17+EMBALLAGE!H17+MARKETING!H17+EXPEDITION!H17+QUALITE!H17+ACCUEIL!H17+PRODUCTION!H17+LABO!H17+COMPTA!H17+UCIA!H17)</f>
        <v/>
      </c>
      <c r="I17" s="7" t="str">
        <f>IF(COMMERCIAUX!I17+MAINTENANCE!I17+ADV!I17+'R&amp;D'!I17+RECEPTION!I17+DIRECTION!I17+EMBALLAGE!I17+MARKETING!I17+EXPEDITION!I17+QUALITE!I17+ACCUEIL!I17+PRODUCTION!I17+LABO!I17+COMPTA!I17=0,"",COMMERCIAUX!I17+MAINTENANCE!I17+ADV!I17+'R&amp;D'!I17+RECEPTION!I17+DIRECTION!I17+EMBALLAGE!I17+MARKETING!I17+EXPEDITION!I17+QUALITE!I17+ACCUEIL!I17+PRODUCTION!I17+LABO!I17+COMPTA!I17+UCIA!I17)</f>
        <v/>
      </c>
      <c r="J17" s="7" t="str">
        <f>IF(COMMERCIAUX!J17+MAINTENANCE!J17+ADV!J17+'R&amp;D'!J17+RECEPTION!J17+DIRECTION!J17+EMBALLAGE!J17+MARKETING!J17+EXPEDITION!J17+QUALITE!J17+ACCUEIL!J17+PRODUCTION!J17+LABO!J17+COMPTA!J17=0,"",COMMERCIAUX!J17+MAINTENANCE!J17+ADV!J17+'R&amp;D'!J17+RECEPTION!J17+DIRECTION!J17+EMBALLAGE!J17+MARKETING!J17+EXPEDITION!J17+QUALITE!J17+ACCUEIL!J17+PRODUCTION!J17+LABO!J17+COMPTA!J17+UCIA!J17)</f>
        <v/>
      </c>
      <c r="K17" s="7" t="str">
        <f>IF(COMMERCIAUX!K17+MAINTENANCE!K17+ADV!K17+'R&amp;D'!K17+RECEPTION!K17+DIRECTION!K17+EMBALLAGE!K17+MARKETING!K17+EXPEDITION!K17+QUALITE!K17+ACCUEIL!K17+PRODUCTION!K17+LABO!K17+COMPTA!K17=0,"",COMMERCIAUX!K17+MAINTENANCE!K17+ADV!K17+'R&amp;D'!K17+RECEPTION!K17+DIRECTION!K17+EMBALLAGE!K17+MARKETING!K17+EXPEDITION!K17+QUALITE!K17+ACCUEIL!K17+PRODUCTION!K17+LABO!K17+COMPTA!K17+UCIA!K17)</f>
        <v/>
      </c>
      <c r="L17" s="7" t="str">
        <f>IF(COMMERCIAUX!L17+MAINTENANCE!L17+ADV!L17+'R&amp;D'!L17+RECEPTION!L17+DIRECTION!L17+EMBALLAGE!L17+MARKETING!L17+EXPEDITION!L17+QUALITE!L17+ACCUEIL!L17+PRODUCTION!L17+LABO!L17+COMPTA!L17=0,"",COMMERCIAUX!L17+MAINTENANCE!L17+ADV!L17+'R&amp;D'!L17+RECEPTION!L17+DIRECTION!L17+EMBALLAGE!L17+MARKETING!L17+EXPEDITION!L17+QUALITE!L17+ACCUEIL!L17+PRODUCTION!L17+LABO!L17+COMPTA!L17+UCIA!L17)</f>
        <v/>
      </c>
      <c r="M17" s="7" t="str">
        <f>IF(COMMERCIAUX!M17+MAINTENANCE!M17+ADV!M17+'R&amp;D'!M17+RECEPTION!M17+DIRECTION!M17+EMBALLAGE!M17+MARKETING!M17+EXPEDITION!M17+QUALITE!M17+ACCUEIL!M17+PRODUCTION!M17+LABO!M17+COMPTA!M17=0,"",COMMERCIAUX!M17+MAINTENANCE!M17+ADV!M17+'R&amp;D'!M17+RECEPTION!M17+DIRECTION!M17+EMBALLAGE!M17+MARKETING!M17+EXPEDITION!M17+QUALITE!M17+ACCUEIL!M17+PRODUCTION!M17+LABO!M17+COMPTA!M17+UCIA!M17)</f>
        <v/>
      </c>
      <c r="N17" s="13"/>
      <c r="O17" s="14" t="str">
        <f>IF(SUM(B17:M17)=0,"",SUM(B17:M17))</f>
        <v/>
      </c>
      <c r="P17" s="15" t="str">
        <f>IF(DIRECTION!N17=0,"",DIRECTION!N17)</f>
        <v/>
      </c>
      <c r="Q17" s="15" t="str">
        <f>IF(COMPTA!N17=0,"",COMPTA!N17)</f>
        <v/>
      </c>
      <c r="R17" s="15" t="str">
        <f>IF(ACCUEIL!N17=0,"",ACCUEIL!N17)</f>
        <v/>
      </c>
      <c r="S17" s="15" t="str">
        <f>IF(ADV!N17=0,"",ADV!N17)</f>
        <v/>
      </c>
      <c r="T17" s="15" t="str">
        <f>IF(COMMERCIAUX!N17=0,"",COMMERCIAUX!N17)</f>
        <v/>
      </c>
      <c r="U17" s="15" t="str">
        <f>IF(MARKETING!N17=0,"",MARKETING!N17)</f>
        <v/>
      </c>
      <c r="V17" s="15" t="str">
        <f>IF(MAINTENANCE!N17=0,"",MAINTENANCE!N17)</f>
        <v/>
      </c>
      <c r="W17" s="15" t="str">
        <f>IF(PRODUCTION!N17=0,"",PRODUCTION!N17)</f>
        <v/>
      </c>
      <c r="X17" s="15" t="str">
        <f>IF(EMBALLAGE!N17=0,"",EMBALLAGE!N17)</f>
        <v/>
      </c>
      <c r="Y17" s="15" t="str">
        <f>IF(EXPEDITION!N17=0,"",EXPEDITION!N17)</f>
        <v/>
      </c>
      <c r="Z17" s="15" t="str">
        <f>IF(RECEPTION!N17=0,"",RECEPTION!N17)</f>
        <v/>
      </c>
      <c r="AA17" s="15" t="str">
        <f>IF(LABO!N17=0,"",LABO!N17)</f>
        <v/>
      </c>
      <c r="AB17" s="15" t="str">
        <f>IF('R&amp;D'!N17=0,"",'R&amp;D'!N17)</f>
        <v/>
      </c>
      <c r="AC17" s="15" t="str">
        <f>IF(QUALITE!N17=0,"",QUALITE!N17)</f>
        <v/>
      </c>
      <c r="AD17" s="11" t="str">
        <f>IF(UCIA!N17=0,"",UCIA!N17)</f>
        <v/>
      </c>
    </row>
    <row r="18" spans="1:30" ht="15.75">
      <c r="A18" s="4" t="s">
        <v>22</v>
      </c>
      <c r="B18" s="7" t="str">
        <f>IF(COMMERCIAUX!B18+MAINTENANCE!B18+ADV!B18+'R&amp;D'!B18+RECEPTION!B18+DIRECTION!B18+EMBALLAGE!B18+MARKETING!B18+EXPEDITION!B18+QUALITE!B18+ACCUEIL!B18+PRODUCTION!B18+LABO!B18+COMPTA!B18=0,"",COMMERCIAUX!B18+MAINTENANCE!B18+ADV!B18+'R&amp;D'!B18+RECEPTION!B18+DIRECTION!B18+EMBALLAGE!B18+MARKETING!B18+EXPEDITION!B18+QUALITE!B18+ACCUEIL!B18+PRODUCTION!B18+LABO!B18+COMPTA!B18+UCIA!B18)</f>
        <v/>
      </c>
      <c r="C18" s="7" t="str">
        <f>IF(COMMERCIAUX!C18+MAINTENANCE!C18+ADV!C18+'R&amp;D'!C18+RECEPTION!C18+DIRECTION!C18+EMBALLAGE!C18+MARKETING!C18+EXPEDITION!C18+QUALITE!C18+ACCUEIL!C18+PRODUCTION!C18+LABO!C18+COMPTA!C18=0,"",COMMERCIAUX!C18+MAINTENANCE!C18+ADV!C18+'R&amp;D'!C18+RECEPTION!C18+DIRECTION!C18+EMBALLAGE!C18+MARKETING!C18+EXPEDITION!C18+QUALITE!C18+ACCUEIL!C18+PRODUCTION!C18+LABO!C18+COMPTA!C18+UCIA!C18)</f>
        <v/>
      </c>
      <c r="D18" s="7" t="str">
        <f>IF(COMMERCIAUX!D18+MAINTENANCE!D18+ADV!D18+'R&amp;D'!D18+RECEPTION!D18+DIRECTION!D18+EMBALLAGE!D18+MARKETING!D18+EXPEDITION!D18+QUALITE!D18+ACCUEIL!D18+PRODUCTION!D18+LABO!D18+COMPTA!D18=0,"",COMMERCIAUX!D18+MAINTENANCE!D18+ADV!D18+'R&amp;D'!D18+RECEPTION!D18+DIRECTION!D18+EMBALLAGE!D18+MARKETING!D18+EXPEDITION!D18+QUALITE!D18+ACCUEIL!D18+PRODUCTION!D18+LABO!D18+COMPTA!D18+UCIA!D18)</f>
        <v/>
      </c>
      <c r="E18" s="7" t="str">
        <f>IF(COMMERCIAUX!E18+MAINTENANCE!E18+ADV!E18+'R&amp;D'!E18+RECEPTION!E18+DIRECTION!E18+EMBALLAGE!E18+MARKETING!E18+EXPEDITION!E18+QUALITE!E18+ACCUEIL!E18+PRODUCTION!E18+LABO!E18+COMPTA!E18=0,"",COMMERCIAUX!E18+MAINTENANCE!E18+ADV!E18+'R&amp;D'!E18+RECEPTION!E18+DIRECTION!E18+EMBALLAGE!E18+MARKETING!E18+EXPEDITION!E18+QUALITE!E18+ACCUEIL!E18+PRODUCTION!E18+LABO!E18+COMPTA!E18+UCIA!E18)</f>
        <v/>
      </c>
      <c r="F18" s="7" t="str">
        <f>IF(COMMERCIAUX!F18+MAINTENANCE!F18+ADV!F18+'R&amp;D'!F18+RECEPTION!F18+DIRECTION!F18+EMBALLAGE!F18+MARKETING!F18+EXPEDITION!F18+QUALITE!F18+ACCUEIL!F18+PRODUCTION!F18+LABO!F18+COMPTA!F18=0,"",COMMERCIAUX!F18+MAINTENANCE!F18+ADV!F18+'R&amp;D'!F18+RECEPTION!F18+DIRECTION!F18+EMBALLAGE!F18+MARKETING!F18+EXPEDITION!F18+QUALITE!F18+ACCUEIL!F18+PRODUCTION!F18+LABO!F18+COMPTA!F18+UCIA!F18)</f>
        <v/>
      </c>
      <c r="G18" s="7" t="str">
        <f>IF(COMMERCIAUX!G18+MAINTENANCE!G18+ADV!G18+'R&amp;D'!G18+RECEPTION!G18+DIRECTION!G18+EMBALLAGE!G18+MARKETING!G18+EXPEDITION!G18+QUALITE!G18+ACCUEIL!G18+PRODUCTION!G18+LABO!G18+COMPTA!G18=0,"",COMMERCIAUX!G18+MAINTENANCE!G18+ADV!G18+'R&amp;D'!G18+RECEPTION!G18+DIRECTION!G18+EMBALLAGE!G18+MARKETING!G18+EXPEDITION!G18+QUALITE!G18+ACCUEIL!G18+PRODUCTION!G18+LABO!G18+COMPTA!G18+UCIA!G18)</f>
        <v/>
      </c>
      <c r="H18" s="7">
        <f>IF(COMMERCIAUX!H18+MAINTENANCE!H18+ADV!H18+'R&amp;D'!H18+RECEPTION!H18+DIRECTION!H18+EMBALLAGE!H18+MARKETING!H18+EXPEDITION!H18+QUALITE!H18+ACCUEIL!H18+PRODUCTION!H18+LABO!H18+COMPTA!H18=0,"",COMMERCIAUX!H18+MAINTENANCE!H18+ADV!H18+'R&amp;D'!H18+RECEPTION!H18+DIRECTION!H18+EMBALLAGE!H18+MARKETING!H18+EXPEDITION!H18+QUALITE!H18+ACCUEIL!H18+PRODUCTION!H18+LABO!H18+COMPTA!H18+UCIA!H18)</f>
        <v>5</v>
      </c>
      <c r="I18" s="7" t="str">
        <f>IF(COMMERCIAUX!I18+MAINTENANCE!I18+ADV!I18+'R&amp;D'!I18+RECEPTION!I18+DIRECTION!I18+EMBALLAGE!I18+MARKETING!I18+EXPEDITION!I18+QUALITE!I18+ACCUEIL!I18+PRODUCTION!I18+LABO!I18+COMPTA!I18=0,"",COMMERCIAUX!I18+MAINTENANCE!I18+ADV!I18+'R&amp;D'!I18+RECEPTION!I18+DIRECTION!I18+EMBALLAGE!I18+MARKETING!I18+EXPEDITION!I18+QUALITE!I18+ACCUEIL!I18+PRODUCTION!I18+LABO!I18+COMPTA!I18+UCIA!I18)</f>
        <v/>
      </c>
      <c r="J18" s="7" t="str">
        <f>IF(COMMERCIAUX!J18+MAINTENANCE!J18+ADV!J18+'R&amp;D'!J18+RECEPTION!J18+DIRECTION!J18+EMBALLAGE!J18+MARKETING!J18+EXPEDITION!J18+QUALITE!J18+ACCUEIL!J18+PRODUCTION!J18+LABO!J18+COMPTA!J18=0,"",COMMERCIAUX!J18+MAINTENANCE!J18+ADV!J18+'R&amp;D'!J18+RECEPTION!J18+DIRECTION!J18+EMBALLAGE!J18+MARKETING!J18+EXPEDITION!J18+QUALITE!J18+ACCUEIL!J18+PRODUCTION!J18+LABO!J18+COMPTA!J18+UCIA!J18)</f>
        <v/>
      </c>
      <c r="K18" s="7" t="str">
        <f>IF(COMMERCIAUX!K18+MAINTENANCE!K18+ADV!K18+'R&amp;D'!K18+RECEPTION!K18+DIRECTION!K18+EMBALLAGE!K18+MARKETING!K18+EXPEDITION!K18+QUALITE!K18+ACCUEIL!K18+PRODUCTION!K18+LABO!K18+COMPTA!K18=0,"",COMMERCIAUX!K18+MAINTENANCE!K18+ADV!K18+'R&amp;D'!K18+RECEPTION!K18+DIRECTION!K18+EMBALLAGE!K18+MARKETING!K18+EXPEDITION!K18+QUALITE!K18+ACCUEIL!K18+PRODUCTION!K18+LABO!K18+COMPTA!K18+UCIA!K18)</f>
        <v/>
      </c>
      <c r="L18" s="7" t="str">
        <f>IF(COMMERCIAUX!L18+MAINTENANCE!L18+ADV!L18+'R&amp;D'!L18+RECEPTION!L18+DIRECTION!L18+EMBALLAGE!L18+MARKETING!L18+EXPEDITION!L18+QUALITE!L18+ACCUEIL!L18+PRODUCTION!L18+LABO!L18+COMPTA!L18=0,"",COMMERCIAUX!L18+MAINTENANCE!L18+ADV!L18+'R&amp;D'!L18+RECEPTION!L18+DIRECTION!L18+EMBALLAGE!L18+MARKETING!L18+EXPEDITION!L18+QUALITE!L18+ACCUEIL!L18+PRODUCTION!L18+LABO!L18+COMPTA!L18+UCIA!L18)</f>
        <v/>
      </c>
      <c r="M18" s="7" t="str">
        <f>IF(COMMERCIAUX!M18+MAINTENANCE!M18+ADV!M18+'R&amp;D'!M18+RECEPTION!M18+DIRECTION!M18+EMBALLAGE!M18+MARKETING!M18+EXPEDITION!M18+QUALITE!M18+ACCUEIL!M18+PRODUCTION!M18+LABO!M18+COMPTA!M18=0,"",COMMERCIAUX!M18+MAINTENANCE!M18+ADV!M18+'R&amp;D'!M18+RECEPTION!M18+DIRECTION!M18+EMBALLAGE!M18+MARKETING!M18+EXPEDITION!M18+QUALITE!M18+ACCUEIL!M18+PRODUCTION!M18+LABO!M18+COMPTA!M18+UCIA!M18)</f>
        <v/>
      </c>
      <c r="N18" s="7"/>
      <c r="O18" s="10">
        <f t="shared" ref="O18:O80" si="1">IF(SUM(B18:M18)=0,"",SUM(B18:M18))</f>
        <v>5</v>
      </c>
      <c r="P18" s="8" t="str">
        <f>IF(DIRECTION!N18=0,"",DIRECTION!N18)</f>
        <v/>
      </c>
      <c r="Q18" s="8">
        <f>IF(COMPTA!N18=0,"",COMPTA!N18)</f>
        <v>1</v>
      </c>
      <c r="R18" s="8" t="str">
        <f>IF(ACCUEIL!N18=0,"",ACCUEIL!N18)</f>
        <v/>
      </c>
      <c r="S18" s="8" t="str">
        <f>IF(ADV!N18=0,"",ADV!N18)</f>
        <v/>
      </c>
      <c r="T18" s="8" t="str">
        <f>IF(COMMERCIAUX!N18=0,"",COMMERCIAUX!N18)</f>
        <v/>
      </c>
      <c r="U18" s="8" t="str">
        <f>IF(MARKETING!N18=0,"",MARKETING!N18)</f>
        <v/>
      </c>
      <c r="V18" s="8" t="str">
        <f>IF(MAINTENANCE!N18=0,"",MAINTENANCE!N18)</f>
        <v/>
      </c>
      <c r="W18" s="8" t="str">
        <f>IF(PRODUCTION!N18=0,"",PRODUCTION!N18)</f>
        <v/>
      </c>
      <c r="X18" s="8" t="str">
        <f>IF(EMBALLAGE!N18=0,"",EMBALLAGE!N18)</f>
        <v/>
      </c>
      <c r="Y18" s="8" t="str">
        <f>IF(EXPEDITION!N18=0,"",EXPEDITION!N18)</f>
        <v/>
      </c>
      <c r="Z18" s="8" t="str">
        <f>IF(RECEPTION!N18=0,"",RECEPTION!N18)</f>
        <v/>
      </c>
      <c r="AA18" s="8" t="str">
        <f>IF(LABO!N18=0,"",LABO!N18)</f>
        <v/>
      </c>
      <c r="AB18" s="8" t="str">
        <f>IF('R&amp;D'!N18=0,"",'R&amp;D'!N18)</f>
        <v/>
      </c>
      <c r="AC18" s="8" t="str">
        <f>IF(QUALITE!N18=0,"",QUALITE!N18)</f>
        <v/>
      </c>
      <c r="AD18" s="11">
        <f>IF(UCIA!N18=0,"",UCIA!N18)</f>
        <v>4</v>
      </c>
    </row>
    <row r="19" spans="1:30" ht="15.75">
      <c r="A19" s="4" t="s">
        <v>50</v>
      </c>
      <c r="B19" s="7" t="str">
        <f>IF(COMMERCIAUX!B19+MAINTENANCE!B19+ADV!B19+'R&amp;D'!B19+RECEPTION!B19+DIRECTION!B19+EMBALLAGE!B19+MARKETING!B19+EXPEDITION!B19+QUALITE!B19+ACCUEIL!B19+PRODUCTION!B19+LABO!B19+COMPTA!B19=0,"",COMMERCIAUX!B19+MAINTENANCE!B19+ADV!B19+'R&amp;D'!B19+RECEPTION!B19+DIRECTION!B19+EMBALLAGE!B19+MARKETING!B19+EXPEDITION!B19+QUALITE!B19+ACCUEIL!B19+PRODUCTION!B19+LABO!B19+COMPTA!B19+UCIA!B19)</f>
        <v/>
      </c>
      <c r="C19" s="7" t="str">
        <f>IF(COMMERCIAUX!C19+MAINTENANCE!C19+ADV!C19+'R&amp;D'!C19+RECEPTION!C19+DIRECTION!C19+EMBALLAGE!C19+MARKETING!C19+EXPEDITION!C19+QUALITE!C19+ACCUEIL!C19+PRODUCTION!C19+LABO!C19+COMPTA!C19=0,"",COMMERCIAUX!C19+MAINTENANCE!C19+ADV!C19+'R&amp;D'!C19+RECEPTION!C19+DIRECTION!C19+EMBALLAGE!C19+MARKETING!C19+EXPEDITION!C19+QUALITE!C19+ACCUEIL!C19+PRODUCTION!C19+LABO!C19+COMPTA!C19+UCIA!C19)</f>
        <v/>
      </c>
      <c r="D19" s="7" t="str">
        <f>IF(COMMERCIAUX!D19+MAINTENANCE!D19+ADV!D19+'R&amp;D'!D19+RECEPTION!D19+DIRECTION!D19+EMBALLAGE!D19+MARKETING!D19+EXPEDITION!D19+QUALITE!D19+ACCUEIL!D19+PRODUCTION!D19+LABO!D19+COMPTA!D19=0,"",COMMERCIAUX!D19+MAINTENANCE!D19+ADV!D19+'R&amp;D'!D19+RECEPTION!D19+DIRECTION!D19+EMBALLAGE!D19+MARKETING!D19+EXPEDITION!D19+QUALITE!D19+ACCUEIL!D19+PRODUCTION!D19+LABO!D19+COMPTA!D19+UCIA!D19)</f>
        <v/>
      </c>
      <c r="E19" s="7" t="str">
        <f>IF(COMMERCIAUX!E19+MAINTENANCE!E19+ADV!E19+'R&amp;D'!E19+RECEPTION!E19+DIRECTION!E19+EMBALLAGE!E19+MARKETING!E19+EXPEDITION!E19+QUALITE!E19+ACCUEIL!E19+PRODUCTION!E19+LABO!E19+COMPTA!E19=0,"",COMMERCIAUX!E19+MAINTENANCE!E19+ADV!E19+'R&amp;D'!E19+RECEPTION!E19+DIRECTION!E19+EMBALLAGE!E19+MARKETING!E19+EXPEDITION!E19+QUALITE!E19+ACCUEIL!E19+PRODUCTION!E19+LABO!E19+COMPTA!E19+UCIA!E19)</f>
        <v/>
      </c>
      <c r="F19" s="7" t="str">
        <f>IF(COMMERCIAUX!F19+MAINTENANCE!F19+ADV!F19+'R&amp;D'!F19+RECEPTION!F19+DIRECTION!F19+EMBALLAGE!F19+MARKETING!F19+EXPEDITION!F19+QUALITE!F19+ACCUEIL!F19+PRODUCTION!F19+LABO!F19+COMPTA!F19=0,"",COMMERCIAUX!F19+MAINTENANCE!F19+ADV!F19+'R&amp;D'!F19+RECEPTION!F19+DIRECTION!F19+EMBALLAGE!F19+MARKETING!F19+EXPEDITION!F19+QUALITE!F19+ACCUEIL!F19+PRODUCTION!F19+LABO!F19+COMPTA!F19+UCIA!F19)</f>
        <v/>
      </c>
      <c r="G19" s="7">
        <f>IF(COMMERCIAUX!G19+MAINTENANCE!G19+ADV!G19+'R&amp;D'!G19+RECEPTION!G19+DIRECTION!G19+EMBALLAGE!G19+MARKETING!G19+EXPEDITION!G19+QUALITE!G19+ACCUEIL!G19+PRODUCTION!G19+LABO!G19+COMPTA!G19=0,"",COMMERCIAUX!G19+MAINTENANCE!G19+ADV!G19+'R&amp;D'!G19+RECEPTION!G19+DIRECTION!G19+EMBALLAGE!G19+MARKETING!G19+EXPEDITION!G19+QUALITE!G19+ACCUEIL!G19+PRODUCTION!G19+LABO!G19+COMPTA!G19+UCIA!G19)</f>
        <v>2</v>
      </c>
      <c r="H19" s="7" t="str">
        <f>IF(COMMERCIAUX!H19+MAINTENANCE!H19+ADV!H19+'R&amp;D'!H19+RECEPTION!H19+DIRECTION!H19+EMBALLAGE!H19+MARKETING!H19+EXPEDITION!H19+QUALITE!H19+ACCUEIL!H19+PRODUCTION!H19+LABO!H19+COMPTA!H19=0,"",COMMERCIAUX!H19+MAINTENANCE!H19+ADV!H19+'R&amp;D'!H19+RECEPTION!H19+DIRECTION!H19+EMBALLAGE!H19+MARKETING!H19+EXPEDITION!H19+QUALITE!H19+ACCUEIL!H19+PRODUCTION!H19+LABO!H19+COMPTA!H19+UCIA!H19)</f>
        <v/>
      </c>
      <c r="I19" s="7" t="str">
        <f>IF(COMMERCIAUX!I19+MAINTENANCE!I19+ADV!I19+'R&amp;D'!I19+RECEPTION!I19+DIRECTION!I19+EMBALLAGE!I19+MARKETING!I19+EXPEDITION!I19+QUALITE!I19+ACCUEIL!I19+PRODUCTION!I19+LABO!I19+COMPTA!I19=0,"",COMMERCIAUX!I19+MAINTENANCE!I19+ADV!I19+'R&amp;D'!I19+RECEPTION!I19+DIRECTION!I19+EMBALLAGE!I19+MARKETING!I19+EXPEDITION!I19+QUALITE!I19+ACCUEIL!I19+PRODUCTION!I19+LABO!I19+COMPTA!I19+UCIA!I19)</f>
        <v/>
      </c>
      <c r="J19" s="7" t="str">
        <f>IF(COMMERCIAUX!J19+MAINTENANCE!J19+ADV!J19+'R&amp;D'!J19+RECEPTION!J19+DIRECTION!J19+EMBALLAGE!J19+MARKETING!J19+EXPEDITION!J19+QUALITE!J19+ACCUEIL!J19+PRODUCTION!J19+LABO!J19+COMPTA!J19=0,"",COMMERCIAUX!J19+MAINTENANCE!J19+ADV!J19+'R&amp;D'!J19+RECEPTION!J19+DIRECTION!J19+EMBALLAGE!J19+MARKETING!J19+EXPEDITION!J19+QUALITE!J19+ACCUEIL!J19+PRODUCTION!J19+LABO!J19+COMPTA!J19+UCIA!J19)</f>
        <v/>
      </c>
      <c r="K19" s="7" t="str">
        <f>IF(COMMERCIAUX!K19+MAINTENANCE!K19+ADV!K19+'R&amp;D'!K19+RECEPTION!K19+DIRECTION!K19+EMBALLAGE!K19+MARKETING!K19+EXPEDITION!K19+QUALITE!K19+ACCUEIL!K19+PRODUCTION!K19+LABO!K19+COMPTA!K19=0,"",COMMERCIAUX!K19+MAINTENANCE!K19+ADV!K19+'R&amp;D'!K19+RECEPTION!K19+DIRECTION!K19+EMBALLAGE!K19+MARKETING!K19+EXPEDITION!K19+QUALITE!K19+ACCUEIL!K19+PRODUCTION!K19+LABO!K19+COMPTA!K19+UCIA!K19)</f>
        <v/>
      </c>
      <c r="L19" s="7" t="str">
        <f>IF(COMMERCIAUX!L19+MAINTENANCE!L19+ADV!L19+'R&amp;D'!L19+RECEPTION!L19+DIRECTION!L19+EMBALLAGE!L19+MARKETING!L19+EXPEDITION!L19+QUALITE!L19+ACCUEIL!L19+PRODUCTION!L19+LABO!L19+COMPTA!L19=0,"",COMMERCIAUX!L19+MAINTENANCE!L19+ADV!L19+'R&amp;D'!L19+RECEPTION!L19+DIRECTION!L19+EMBALLAGE!L19+MARKETING!L19+EXPEDITION!L19+QUALITE!L19+ACCUEIL!L19+PRODUCTION!L19+LABO!L19+COMPTA!L19+UCIA!L19)</f>
        <v/>
      </c>
      <c r="M19" s="7" t="str">
        <f>IF(COMMERCIAUX!M19+MAINTENANCE!M19+ADV!M19+'R&amp;D'!M19+RECEPTION!M19+DIRECTION!M19+EMBALLAGE!M19+MARKETING!M19+EXPEDITION!M19+QUALITE!M19+ACCUEIL!M19+PRODUCTION!M19+LABO!M19+COMPTA!M19=0,"",COMMERCIAUX!M19+MAINTENANCE!M19+ADV!M19+'R&amp;D'!M19+RECEPTION!M19+DIRECTION!M19+EMBALLAGE!M19+MARKETING!M19+EXPEDITION!M19+QUALITE!M19+ACCUEIL!M19+PRODUCTION!M19+LABO!M19+COMPTA!M19+UCIA!M19)</f>
        <v/>
      </c>
      <c r="N19" s="7"/>
      <c r="O19" s="10">
        <f t="shared" si="1"/>
        <v>2</v>
      </c>
      <c r="P19" s="8">
        <f>IF(DIRECTION!N19=0,"",DIRECTION!N19)</f>
        <v>1</v>
      </c>
      <c r="Q19" s="8">
        <f>IF(COMPTA!N19=0,"",COMPTA!N19)</f>
        <v>1</v>
      </c>
      <c r="R19" s="8" t="str">
        <f>IF(ACCUEIL!N19=0,"",ACCUEIL!N19)</f>
        <v/>
      </c>
      <c r="S19" s="8" t="str">
        <f>IF(ADV!N19=0,"",ADV!N19)</f>
        <v/>
      </c>
      <c r="T19" s="8" t="str">
        <f>IF(COMMERCIAUX!N19=0,"",COMMERCIAUX!N19)</f>
        <v/>
      </c>
      <c r="U19" s="8" t="str">
        <f>IF(MARKETING!N19=0,"",MARKETING!N19)</f>
        <v/>
      </c>
      <c r="V19" s="8" t="str">
        <f>IF(MAINTENANCE!N19=0,"",MAINTENANCE!N19)</f>
        <v/>
      </c>
      <c r="W19" s="8" t="str">
        <f>IF(PRODUCTION!N19=0,"",PRODUCTION!N19)</f>
        <v/>
      </c>
      <c r="X19" s="8" t="str">
        <f>IF(EMBALLAGE!N19=0,"",EMBALLAGE!N19)</f>
        <v/>
      </c>
      <c r="Y19" s="8" t="str">
        <f>IF(EXPEDITION!N19=0,"",EXPEDITION!N19)</f>
        <v/>
      </c>
      <c r="Z19" s="8" t="str">
        <f>IF(RECEPTION!N19=0,"",RECEPTION!N19)</f>
        <v/>
      </c>
      <c r="AA19" s="8" t="str">
        <f>IF(LABO!N19=0,"",LABO!N19)</f>
        <v/>
      </c>
      <c r="AB19" s="8" t="str">
        <f>IF('R&amp;D'!N19=0,"",'R&amp;D'!N19)</f>
        <v/>
      </c>
      <c r="AC19" s="8" t="str">
        <f>IF(QUALITE!N19=0,"",QUALITE!N19)</f>
        <v/>
      </c>
      <c r="AD19" s="11" t="str">
        <f>IF(UCIA!N19=0,"",UCIA!N19)</f>
        <v/>
      </c>
    </row>
    <row r="20" spans="1:30" ht="15.75">
      <c r="A20" s="4" t="s">
        <v>5</v>
      </c>
      <c r="B20" s="7" t="str">
        <f>IF(COMMERCIAUX!B20+MAINTENANCE!B20+ADV!B20+'R&amp;D'!B20+RECEPTION!B20+DIRECTION!B20+EMBALLAGE!B20+MARKETING!B20+EXPEDITION!B20+QUALITE!B20+ACCUEIL!B20+PRODUCTION!B20+LABO!B20+COMPTA!B20=0,"",COMMERCIAUX!B20+MAINTENANCE!B20+ADV!B20+'R&amp;D'!B20+RECEPTION!B20+DIRECTION!B20+EMBALLAGE!B20+MARKETING!B20+EXPEDITION!B20+QUALITE!B20+ACCUEIL!B20+PRODUCTION!B20+LABO!B20+COMPTA!B20+UCIA!B20)</f>
        <v/>
      </c>
      <c r="C20" s="7" t="str">
        <f>IF(COMMERCIAUX!C20+MAINTENANCE!C20+ADV!C20+'R&amp;D'!C20+RECEPTION!C20+DIRECTION!C20+EMBALLAGE!C20+MARKETING!C20+EXPEDITION!C20+QUALITE!C20+ACCUEIL!C20+PRODUCTION!C20+LABO!C20+COMPTA!C20=0,"",COMMERCIAUX!C20+MAINTENANCE!C20+ADV!C20+'R&amp;D'!C20+RECEPTION!C20+DIRECTION!C20+EMBALLAGE!C20+MARKETING!C20+EXPEDITION!C20+QUALITE!C20+ACCUEIL!C20+PRODUCTION!C20+LABO!C20+COMPTA!C20+UCIA!C20)</f>
        <v/>
      </c>
      <c r="D20" s="7" t="str">
        <f>IF(COMMERCIAUX!D20+MAINTENANCE!D20+ADV!D20+'R&amp;D'!D20+RECEPTION!D20+DIRECTION!D20+EMBALLAGE!D20+MARKETING!D20+EXPEDITION!D20+QUALITE!D20+ACCUEIL!D20+PRODUCTION!D20+LABO!D20+COMPTA!D20=0,"",COMMERCIAUX!D20+MAINTENANCE!D20+ADV!D20+'R&amp;D'!D20+RECEPTION!D20+DIRECTION!D20+EMBALLAGE!D20+MARKETING!D20+EXPEDITION!D20+QUALITE!D20+ACCUEIL!D20+PRODUCTION!D20+LABO!D20+COMPTA!D20+UCIA!D20)</f>
        <v/>
      </c>
      <c r="E20" s="7" t="str">
        <f>IF(COMMERCIAUX!E20+MAINTENANCE!E20+ADV!E20+'R&amp;D'!E20+RECEPTION!E20+DIRECTION!E20+EMBALLAGE!E20+MARKETING!E20+EXPEDITION!E20+QUALITE!E20+ACCUEIL!E20+PRODUCTION!E20+LABO!E20+COMPTA!E20=0,"",COMMERCIAUX!E20+MAINTENANCE!E20+ADV!E20+'R&amp;D'!E20+RECEPTION!E20+DIRECTION!E20+EMBALLAGE!E20+MARKETING!E20+EXPEDITION!E20+QUALITE!E20+ACCUEIL!E20+PRODUCTION!E20+LABO!E20+COMPTA!E20+UCIA!E20)</f>
        <v/>
      </c>
      <c r="F20" s="7" t="str">
        <f>IF(COMMERCIAUX!F20+MAINTENANCE!F20+ADV!F20+'R&amp;D'!F20+RECEPTION!F20+DIRECTION!F20+EMBALLAGE!F20+MARKETING!F20+EXPEDITION!F20+QUALITE!F20+ACCUEIL!F20+PRODUCTION!F20+LABO!F20+COMPTA!F20=0,"",COMMERCIAUX!F20+MAINTENANCE!F20+ADV!F20+'R&amp;D'!F20+RECEPTION!F20+DIRECTION!F20+EMBALLAGE!F20+MARKETING!F20+EXPEDITION!F20+QUALITE!F20+ACCUEIL!F20+PRODUCTION!F20+LABO!F20+COMPTA!F20+UCIA!F20)</f>
        <v/>
      </c>
      <c r="G20" s="7">
        <f>IF(COMMERCIAUX!G20+MAINTENANCE!G20+ADV!G20+'R&amp;D'!G20+RECEPTION!G20+DIRECTION!G20+EMBALLAGE!G20+MARKETING!G20+EXPEDITION!G20+QUALITE!G20+ACCUEIL!G20+PRODUCTION!G20+LABO!G20+COMPTA!G20=0,"",COMMERCIAUX!G20+MAINTENANCE!G20+ADV!G20+'R&amp;D'!G20+RECEPTION!G20+DIRECTION!G20+EMBALLAGE!G20+MARKETING!G20+EXPEDITION!G20+QUALITE!G20+ACCUEIL!G20+PRODUCTION!G20+LABO!G20+COMPTA!G20+UCIA!G20)</f>
        <v>27</v>
      </c>
      <c r="H20" s="7">
        <f>IF(COMMERCIAUX!H20+MAINTENANCE!H20+ADV!H20+'R&amp;D'!H20+RECEPTION!H20+DIRECTION!H20+EMBALLAGE!H20+MARKETING!H20+EXPEDITION!H20+QUALITE!H20+ACCUEIL!H20+PRODUCTION!H20+LABO!H20+COMPTA!H20=0,"",COMMERCIAUX!H20+MAINTENANCE!H20+ADV!H20+'R&amp;D'!H20+RECEPTION!H20+DIRECTION!H20+EMBALLAGE!H20+MARKETING!H20+EXPEDITION!H20+QUALITE!H20+ACCUEIL!H20+PRODUCTION!H20+LABO!H20+COMPTA!H20+UCIA!H20)</f>
        <v>12</v>
      </c>
      <c r="I20" s="7">
        <f>IF(COMMERCIAUX!I20+MAINTENANCE!I20+ADV!I20+'R&amp;D'!I20+RECEPTION!I20+DIRECTION!I20+EMBALLAGE!I20+MARKETING!I20+EXPEDITION!I20+QUALITE!I20+ACCUEIL!I20+PRODUCTION!I20+LABO!I20+COMPTA!I20=0,"",COMMERCIAUX!I20+MAINTENANCE!I20+ADV!I20+'R&amp;D'!I20+RECEPTION!I20+DIRECTION!I20+EMBALLAGE!I20+MARKETING!I20+EXPEDITION!I20+QUALITE!I20+ACCUEIL!I20+PRODUCTION!I20+LABO!I20+COMPTA!I20+UCIA!I20)</f>
        <v>3</v>
      </c>
      <c r="J20" s="7" t="str">
        <f>IF(COMMERCIAUX!J20+MAINTENANCE!J20+ADV!J20+'R&amp;D'!J20+RECEPTION!J20+DIRECTION!J20+EMBALLAGE!J20+MARKETING!J20+EXPEDITION!J20+QUALITE!J20+ACCUEIL!J20+PRODUCTION!J20+LABO!J20+COMPTA!J20=0,"",COMMERCIAUX!J20+MAINTENANCE!J20+ADV!J20+'R&amp;D'!J20+RECEPTION!J20+DIRECTION!J20+EMBALLAGE!J20+MARKETING!J20+EXPEDITION!J20+QUALITE!J20+ACCUEIL!J20+PRODUCTION!J20+LABO!J20+COMPTA!J20+UCIA!J20)</f>
        <v/>
      </c>
      <c r="K20" s="7" t="str">
        <f>IF(COMMERCIAUX!K20+MAINTENANCE!K20+ADV!K20+'R&amp;D'!K20+RECEPTION!K20+DIRECTION!K20+EMBALLAGE!K20+MARKETING!K20+EXPEDITION!K20+QUALITE!K20+ACCUEIL!K20+PRODUCTION!K20+LABO!K20+COMPTA!K20=0,"",COMMERCIAUX!K20+MAINTENANCE!K20+ADV!K20+'R&amp;D'!K20+RECEPTION!K20+DIRECTION!K20+EMBALLAGE!K20+MARKETING!K20+EXPEDITION!K20+QUALITE!K20+ACCUEIL!K20+PRODUCTION!K20+LABO!K20+COMPTA!K20+UCIA!K20)</f>
        <v/>
      </c>
      <c r="L20" s="7" t="str">
        <f>IF(COMMERCIAUX!L20+MAINTENANCE!L20+ADV!L20+'R&amp;D'!L20+RECEPTION!L20+DIRECTION!L20+EMBALLAGE!L20+MARKETING!L20+EXPEDITION!L20+QUALITE!L20+ACCUEIL!L20+PRODUCTION!L20+LABO!L20+COMPTA!L20=0,"",COMMERCIAUX!L20+MAINTENANCE!L20+ADV!L20+'R&amp;D'!L20+RECEPTION!L20+DIRECTION!L20+EMBALLAGE!L20+MARKETING!L20+EXPEDITION!L20+QUALITE!L20+ACCUEIL!L20+PRODUCTION!L20+LABO!L20+COMPTA!L20+UCIA!L20)</f>
        <v/>
      </c>
      <c r="M20" s="7" t="str">
        <f>IF(COMMERCIAUX!M20+MAINTENANCE!M20+ADV!M20+'R&amp;D'!M20+RECEPTION!M20+DIRECTION!M20+EMBALLAGE!M20+MARKETING!M20+EXPEDITION!M20+QUALITE!M20+ACCUEIL!M20+PRODUCTION!M20+LABO!M20+COMPTA!M20=0,"",COMMERCIAUX!M20+MAINTENANCE!M20+ADV!M20+'R&amp;D'!M20+RECEPTION!M20+DIRECTION!M20+EMBALLAGE!M20+MARKETING!M20+EXPEDITION!M20+QUALITE!M20+ACCUEIL!M20+PRODUCTION!M20+LABO!M20+COMPTA!M20+UCIA!M20)</f>
        <v/>
      </c>
      <c r="N20" s="7"/>
      <c r="O20" s="10">
        <f t="shared" si="1"/>
        <v>42</v>
      </c>
      <c r="P20" s="8" t="str">
        <f>IF(DIRECTION!N20=0,"",DIRECTION!N20)</f>
        <v/>
      </c>
      <c r="Q20" s="8">
        <f>IF(COMPTA!N20=0,"",COMPTA!N20)</f>
        <v>6</v>
      </c>
      <c r="R20" s="8" t="str">
        <f>IF(ACCUEIL!N20=0,"",ACCUEIL!N20)</f>
        <v/>
      </c>
      <c r="S20" s="8" t="str">
        <f>IF(ADV!N20=0,"",ADV!N20)</f>
        <v/>
      </c>
      <c r="T20" s="8" t="str">
        <f>IF(COMMERCIAUX!N20=0,"",COMMERCIAUX!N20)</f>
        <v/>
      </c>
      <c r="U20" s="8" t="str">
        <f>IF(MARKETING!N20=0,"",MARKETING!N20)</f>
        <v/>
      </c>
      <c r="V20" s="8">
        <f>IF(MAINTENANCE!N20=0,"",MAINTENANCE!N20)</f>
        <v>23</v>
      </c>
      <c r="W20" s="8" t="str">
        <f>IF(PRODUCTION!N20=0,"",PRODUCTION!N20)</f>
        <v/>
      </c>
      <c r="X20" s="8" t="str">
        <f>IF(EMBALLAGE!N20=0,"",EMBALLAGE!N20)</f>
        <v/>
      </c>
      <c r="Y20" s="8" t="str">
        <f>IF(EXPEDITION!N20=0,"",EXPEDITION!N20)</f>
        <v/>
      </c>
      <c r="Z20" s="8" t="str">
        <f>IF(RECEPTION!N20=0,"",RECEPTION!N20)</f>
        <v/>
      </c>
      <c r="AA20" s="8" t="str">
        <f>IF(LABO!N20=0,"",LABO!N20)</f>
        <v/>
      </c>
      <c r="AB20" s="8" t="str">
        <f>IF('R&amp;D'!N20=0,"",'R&amp;D'!N20)</f>
        <v/>
      </c>
      <c r="AC20" s="8">
        <f>IF(QUALITE!N20=0,"",QUALITE!N20)</f>
        <v>13</v>
      </c>
      <c r="AD20" s="11" t="str">
        <f>IF(UCIA!N20=0,"",UCIA!N20)</f>
        <v/>
      </c>
    </row>
    <row r="21" spans="1:30" ht="15.75">
      <c r="A21" s="4" t="s">
        <v>6</v>
      </c>
      <c r="B21" s="7" t="str">
        <f>IF(COMMERCIAUX!B21+MAINTENANCE!B21+ADV!B21+'R&amp;D'!B21+RECEPTION!B21+DIRECTION!B21+EMBALLAGE!B21+MARKETING!B21+EXPEDITION!B21+QUALITE!B21+ACCUEIL!B21+PRODUCTION!B21+LABO!B21+COMPTA!B21=0,"",COMMERCIAUX!B21+MAINTENANCE!B21+ADV!B21+'R&amp;D'!B21+RECEPTION!B21+DIRECTION!B21+EMBALLAGE!B21+MARKETING!B21+EXPEDITION!B21+QUALITE!B21+ACCUEIL!B21+PRODUCTION!B21+LABO!B21+COMPTA!B21+UCIA!B21)</f>
        <v/>
      </c>
      <c r="C21" s="7" t="str">
        <f>IF(COMMERCIAUX!C21+MAINTENANCE!C21+ADV!C21+'R&amp;D'!C21+RECEPTION!C21+DIRECTION!C21+EMBALLAGE!C21+MARKETING!C21+EXPEDITION!C21+QUALITE!C21+ACCUEIL!C21+PRODUCTION!C21+LABO!C21+COMPTA!C21=0,"",COMMERCIAUX!C21+MAINTENANCE!C21+ADV!C21+'R&amp;D'!C21+RECEPTION!C21+DIRECTION!C21+EMBALLAGE!C21+MARKETING!C21+EXPEDITION!C21+QUALITE!C21+ACCUEIL!C21+PRODUCTION!C21+LABO!C21+COMPTA!C21+UCIA!C21)</f>
        <v/>
      </c>
      <c r="D21" s="7" t="str">
        <f>IF(COMMERCIAUX!D21+MAINTENANCE!D21+ADV!D21+'R&amp;D'!D21+RECEPTION!D21+DIRECTION!D21+EMBALLAGE!D21+MARKETING!D21+EXPEDITION!D21+QUALITE!D21+ACCUEIL!D21+PRODUCTION!D21+LABO!D21+COMPTA!D21=0,"",COMMERCIAUX!D21+MAINTENANCE!D21+ADV!D21+'R&amp;D'!D21+RECEPTION!D21+DIRECTION!D21+EMBALLAGE!D21+MARKETING!D21+EXPEDITION!D21+QUALITE!D21+ACCUEIL!D21+PRODUCTION!D21+LABO!D21+COMPTA!D21+UCIA!D21)</f>
        <v/>
      </c>
      <c r="E21" s="7" t="str">
        <f>IF(COMMERCIAUX!E21+MAINTENANCE!E21+ADV!E21+'R&amp;D'!E21+RECEPTION!E21+DIRECTION!E21+EMBALLAGE!E21+MARKETING!E21+EXPEDITION!E21+QUALITE!E21+ACCUEIL!E21+PRODUCTION!E21+LABO!E21+COMPTA!E21=0,"",COMMERCIAUX!E21+MAINTENANCE!E21+ADV!E21+'R&amp;D'!E21+RECEPTION!E21+DIRECTION!E21+EMBALLAGE!E21+MARKETING!E21+EXPEDITION!E21+QUALITE!E21+ACCUEIL!E21+PRODUCTION!E21+LABO!E21+COMPTA!E21+UCIA!E21)</f>
        <v/>
      </c>
      <c r="F21" s="7" t="str">
        <f>IF(COMMERCIAUX!F21+MAINTENANCE!F21+ADV!F21+'R&amp;D'!F21+RECEPTION!F21+DIRECTION!F21+EMBALLAGE!F21+MARKETING!F21+EXPEDITION!F21+QUALITE!F21+ACCUEIL!F21+PRODUCTION!F21+LABO!F21+COMPTA!F21=0,"",COMMERCIAUX!F21+MAINTENANCE!F21+ADV!F21+'R&amp;D'!F21+RECEPTION!F21+DIRECTION!F21+EMBALLAGE!F21+MARKETING!F21+EXPEDITION!F21+QUALITE!F21+ACCUEIL!F21+PRODUCTION!F21+LABO!F21+COMPTA!F21+UCIA!F21)</f>
        <v/>
      </c>
      <c r="G21" s="7" t="str">
        <f>IF(COMMERCIAUX!G21+MAINTENANCE!G21+ADV!G21+'R&amp;D'!G21+RECEPTION!G21+DIRECTION!G21+EMBALLAGE!G21+MARKETING!G21+EXPEDITION!G21+QUALITE!G21+ACCUEIL!G21+PRODUCTION!G21+LABO!G21+COMPTA!G21=0,"",COMMERCIAUX!G21+MAINTENANCE!G21+ADV!G21+'R&amp;D'!G21+RECEPTION!G21+DIRECTION!G21+EMBALLAGE!G21+MARKETING!G21+EXPEDITION!G21+QUALITE!G21+ACCUEIL!G21+PRODUCTION!G21+LABO!G21+COMPTA!G21+UCIA!G21)</f>
        <v/>
      </c>
      <c r="H21" s="7" t="str">
        <f>IF(COMMERCIAUX!H21+MAINTENANCE!H21+ADV!H21+'R&amp;D'!H21+RECEPTION!H21+DIRECTION!H21+EMBALLAGE!H21+MARKETING!H21+EXPEDITION!H21+QUALITE!H21+ACCUEIL!H21+PRODUCTION!H21+LABO!H21+COMPTA!H21=0,"",COMMERCIAUX!H21+MAINTENANCE!H21+ADV!H21+'R&amp;D'!H21+RECEPTION!H21+DIRECTION!H21+EMBALLAGE!H21+MARKETING!H21+EXPEDITION!H21+QUALITE!H21+ACCUEIL!H21+PRODUCTION!H21+LABO!H21+COMPTA!H21+UCIA!H21)</f>
        <v/>
      </c>
      <c r="I21" s="7" t="str">
        <f>IF(COMMERCIAUX!I21+MAINTENANCE!I21+ADV!I21+'R&amp;D'!I21+RECEPTION!I21+DIRECTION!I21+EMBALLAGE!I21+MARKETING!I21+EXPEDITION!I21+QUALITE!I21+ACCUEIL!I21+PRODUCTION!I21+LABO!I21+COMPTA!I21=0,"",COMMERCIAUX!I21+MAINTENANCE!I21+ADV!I21+'R&amp;D'!I21+RECEPTION!I21+DIRECTION!I21+EMBALLAGE!I21+MARKETING!I21+EXPEDITION!I21+QUALITE!I21+ACCUEIL!I21+PRODUCTION!I21+LABO!I21+COMPTA!I21+UCIA!I21)</f>
        <v/>
      </c>
      <c r="J21" s="7" t="str">
        <f>IF(COMMERCIAUX!J21+MAINTENANCE!J21+ADV!J21+'R&amp;D'!J21+RECEPTION!J21+DIRECTION!J21+EMBALLAGE!J21+MARKETING!J21+EXPEDITION!J21+QUALITE!J21+ACCUEIL!J21+PRODUCTION!J21+LABO!J21+COMPTA!J21=0,"",COMMERCIAUX!J21+MAINTENANCE!J21+ADV!J21+'R&amp;D'!J21+RECEPTION!J21+DIRECTION!J21+EMBALLAGE!J21+MARKETING!J21+EXPEDITION!J21+QUALITE!J21+ACCUEIL!J21+PRODUCTION!J21+LABO!J21+COMPTA!J21+UCIA!J21)</f>
        <v/>
      </c>
      <c r="K21" s="7" t="str">
        <f>IF(COMMERCIAUX!K21+MAINTENANCE!K21+ADV!K21+'R&amp;D'!K21+RECEPTION!K21+DIRECTION!K21+EMBALLAGE!K21+MARKETING!K21+EXPEDITION!K21+QUALITE!K21+ACCUEIL!K21+PRODUCTION!K21+LABO!K21+COMPTA!K21=0,"",COMMERCIAUX!K21+MAINTENANCE!K21+ADV!K21+'R&amp;D'!K21+RECEPTION!K21+DIRECTION!K21+EMBALLAGE!K21+MARKETING!K21+EXPEDITION!K21+QUALITE!K21+ACCUEIL!K21+PRODUCTION!K21+LABO!K21+COMPTA!K21+UCIA!K21)</f>
        <v/>
      </c>
      <c r="L21" s="7" t="str">
        <f>IF(COMMERCIAUX!L21+MAINTENANCE!L21+ADV!L21+'R&amp;D'!L21+RECEPTION!L21+DIRECTION!L21+EMBALLAGE!L21+MARKETING!L21+EXPEDITION!L21+QUALITE!L21+ACCUEIL!L21+PRODUCTION!L21+LABO!L21+COMPTA!L21=0,"",COMMERCIAUX!L21+MAINTENANCE!L21+ADV!L21+'R&amp;D'!L21+RECEPTION!L21+DIRECTION!L21+EMBALLAGE!L21+MARKETING!L21+EXPEDITION!L21+QUALITE!L21+ACCUEIL!L21+PRODUCTION!L21+LABO!L21+COMPTA!L21+UCIA!L21)</f>
        <v/>
      </c>
      <c r="M21" s="7" t="str">
        <f>IF(COMMERCIAUX!M21+MAINTENANCE!M21+ADV!M21+'R&amp;D'!M21+RECEPTION!M21+DIRECTION!M21+EMBALLAGE!M21+MARKETING!M21+EXPEDITION!M21+QUALITE!M21+ACCUEIL!M21+PRODUCTION!M21+LABO!M21+COMPTA!M21=0,"",COMMERCIAUX!M21+MAINTENANCE!M21+ADV!M21+'R&amp;D'!M21+RECEPTION!M21+DIRECTION!M21+EMBALLAGE!M21+MARKETING!M21+EXPEDITION!M21+QUALITE!M21+ACCUEIL!M21+PRODUCTION!M21+LABO!M21+COMPTA!M21+UCIA!M21)</f>
        <v/>
      </c>
      <c r="N21" s="7"/>
      <c r="O21" s="10" t="str">
        <f t="shared" si="1"/>
        <v/>
      </c>
      <c r="P21" s="8" t="str">
        <f>IF(DIRECTION!N21=0,"",DIRECTION!N21)</f>
        <v/>
      </c>
      <c r="Q21" s="8" t="str">
        <f>IF(COMPTA!N21=0,"",COMPTA!N21)</f>
        <v/>
      </c>
      <c r="R21" s="8" t="str">
        <f>IF(ACCUEIL!N21=0,"",ACCUEIL!N21)</f>
        <v/>
      </c>
      <c r="S21" s="8" t="str">
        <f>IF(ADV!N21=0,"",ADV!N21)</f>
        <v/>
      </c>
      <c r="T21" s="8" t="str">
        <f>IF(COMMERCIAUX!N21=0,"",COMMERCIAUX!N21)</f>
        <v/>
      </c>
      <c r="U21" s="8" t="str">
        <f>IF(MARKETING!N21=0,"",MARKETING!N21)</f>
        <v/>
      </c>
      <c r="V21" s="8" t="str">
        <f>IF(MAINTENANCE!N21=0,"",MAINTENANCE!N21)</f>
        <v/>
      </c>
      <c r="W21" s="8" t="str">
        <f>IF(PRODUCTION!N21=0,"",PRODUCTION!N21)</f>
        <v/>
      </c>
      <c r="X21" s="8" t="str">
        <f>IF(EMBALLAGE!N21=0,"",EMBALLAGE!N21)</f>
        <v/>
      </c>
      <c r="Y21" s="8" t="str">
        <f>IF(EXPEDITION!N21=0,"",EXPEDITION!N21)</f>
        <v/>
      </c>
      <c r="Z21" s="8" t="str">
        <f>IF(RECEPTION!N21=0,"",RECEPTION!N21)</f>
        <v/>
      </c>
      <c r="AA21" s="8" t="str">
        <f>IF(LABO!N21=0,"",LABO!N21)</f>
        <v/>
      </c>
      <c r="AB21" s="8" t="str">
        <f>IF('R&amp;D'!N21=0,"",'R&amp;D'!N21)</f>
        <v/>
      </c>
      <c r="AC21" s="8" t="str">
        <f>IF(QUALITE!N21=0,"",QUALITE!N21)</f>
        <v/>
      </c>
      <c r="AD21" s="11" t="str">
        <f>IF(UCIA!N21=0,"",UCIA!N21)</f>
        <v/>
      </c>
    </row>
    <row r="22" spans="1:30" ht="15.75">
      <c r="A22" s="4" t="s">
        <v>35</v>
      </c>
      <c r="B22" s="7" t="str">
        <f>IF(COMMERCIAUX!B22+MAINTENANCE!B22+ADV!B22+'R&amp;D'!B22+RECEPTION!B22+DIRECTION!B22+EMBALLAGE!B22+MARKETING!B22+EXPEDITION!B22+QUALITE!B22+ACCUEIL!B22+PRODUCTION!B22+LABO!B22+COMPTA!B22=0,"",COMMERCIAUX!B22+MAINTENANCE!B22+ADV!B22+'R&amp;D'!B22+RECEPTION!B22+DIRECTION!B22+EMBALLAGE!B22+MARKETING!B22+EXPEDITION!B22+QUALITE!B22+ACCUEIL!B22+PRODUCTION!B22+LABO!B22+COMPTA!B22+UCIA!B22)</f>
        <v/>
      </c>
      <c r="C22" s="7" t="str">
        <f>IF(COMMERCIAUX!C22+MAINTENANCE!C22+ADV!C22+'R&amp;D'!C22+RECEPTION!C22+DIRECTION!C22+EMBALLAGE!C22+MARKETING!C22+EXPEDITION!C22+QUALITE!C22+ACCUEIL!C22+PRODUCTION!C22+LABO!C22+COMPTA!C22=0,"",COMMERCIAUX!C22+MAINTENANCE!C22+ADV!C22+'R&amp;D'!C22+RECEPTION!C22+DIRECTION!C22+EMBALLAGE!C22+MARKETING!C22+EXPEDITION!C22+QUALITE!C22+ACCUEIL!C22+PRODUCTION!C22+LABO!C22+COMPTA!C22+UCIA!C22)</f>
        <v/>
      </c>
      <c r="D22" s="7" t="str">
        <f>IF(COMMERCIAUX!D22+MAINTENANCE!D22+ADV!D22+'R&amp;D'!D22+RECEPTION!D22+DIRECTION!D22+EMBALLAGE!D22+MARKETING!D22+EXPEDITION!D22+QUALITE!D22+ACCUEIL!D22+PRODUCTION!D22+LABO!D22+COMPTA!D22=0,"",COMMERCIAUX!D22+MAINTENANCE!D22+ADV!D22+'R&amp;D'!D22+RECEPTION!D22+DIRECTION!D22+EMBALLAGE!D22+MARKETING!D22+EXPEDITION!D22+QUALITE!D22+ACCUEIL!D22+PRODUCTION!D22+LABO!D22+COMPTA!D22+UCIA!D22)</f>
        <v/>
      </c>
      <c r="E22" s="7" t="str">
        <f>IF(COMMERCIAUX!E22+MAINTENANCE!E22+ADV!E22+'R&amp;D'!E22+RECEPTION!E22+DIRECTION!E22+EMBALLAGE!E22+MARKETING!E22+EXPEDITION!E22+QUALITE!E22+ACCUEIL!E22+PRODUCTION!E22+LABO!E22+COMPTA!E22=0,"",COMMERCIAUX!E22+MAINTENANCE!E22+ADV!E22+'R&amp;D'!E22+RECEPTION!E22+DIRECTION!E22+EMBALLAGE!E22+MARKETING!E22+EXPEDITION!E22+QUALITE!E22+ACCUEIL!E22+PRODUCTION!E22+LABO!E22+COMPTA!E22+UCIA!E22)</f>
        <v/>
      </c>
      <c r="F22" s="7" t="str">
        <f>IF(COMMERCIAUX!F22+MAINTENANCE!F22+ADV!F22+'R&amp;D'!F22+RECEPTION!F22+DIRECTION!F22+EMBALLAGE!F22+MARKETING!F22+EXPEDITION!F22+QUALITE!F22+ACCUEIL!F22+PRODUCTION!F22+LABO!F22+COMPTA!F22=0,"",COMMERCIAUX!F22+MAINTENANCE!F22+ADV!F22+'R&amp;D'!F22+RECEPTION!F22+DIRECTION!F22+EMBALLAGE!F22+MARKETING!F22+EXPEDITION!F22+QUALITE!F22+ACCUEIL!F22+PRODUCTION!F22+LABO!F22+COMPTA!F22+UCIA!F22)</f>
        <v/>
      </c>
      <c r="G22" s="7">
        <f>IF(COMMERCIAUX!G22+MAINTENANCE!G22+ADV!G22+'R&amp;D'!G22+RECEPTION!G22+DIRECTION!G22+EMBALLAGE!G22+MARKETING!G22+EXPEDITION!G22+QUALITE!G22+ACCUEIL!G22+PRODUCTION!G22+LABO!G22+COMPTA!G22=0,"",COMMERCIAUX!G22+MAINTENANCE!G22+ADV!G22+'R&amp;D'!G22+RECEPTION!G22+DIRECTION!G22+EMBALLAGE!G22+MARKETING!G22+EXPEDITION!G22+QUALITE!G22+ACCUEIL!G22+PRODUCTION!G22+LABO!G22+COMPTA!G22+UCIA!G22)</f>
        <v>2</v>
      </c>
      <c r="H22" s="7" t="str">
        <f>IF(COMMERCIAUX!H22+MAINTENANCE!H22+ADV!H22+'R&amp;D'!H22+RECEPTION!H22+DIRECTION!H22+EMBALLAGE!H22+MARKETING!H22+EXPEDITION!H22+QUALITE!H22+ACCUEIL!H22+PRODUCTION!H22+LABO!H22+COMPTA!H22=0,"",COMMERCIAUX!H22+MAINTENANCE!H22+ADV!H22+'R&amp;D'!H22+RECEPTION!H22+DIRECTION!H22+EMBALLAGE!H22+MARKETING!H22+EXPEDITION!H22+QUALITE!H22+ACCUEIL!H22+PRODUCTION!H22+LABO!H22+COMPTA!H22+UCIA!H22)</f>
        <v/>
      </c>
      <c r="I22" s="7" t="str">
        <f>IF(COMMERCIAUX!I22+MAINTENANCE!I22+ADV!I22+'R&amp;D'!I22+RECEPTION!I22+DIRECTION!I22+EMBALLAGE!I22+MARKETING!I22+EXPEDITION!I22+QUALITE!I22+ACCUEIL!I22+PRODUCTION!I22+LABO!I22+COMPTA!I22=0,"",COMMERCIAUX!I22+MAINTENANCE!I22+ADV!I22+'R&amp;D'!I22+RECEPTION!I22+DIRECTION!I22+EMBALLAGE!I22+MARKETING!I22+EXPEDITION!I22+QUALITE!I22+ACCUEIL!I22+PRODUCTION!I22+LABO!I22+COMPTA!I22+UCIA!I22)</f>
        <v/>
      </c>
      <c r="J22" s="7" t="str">
        <f>IF(COMMERCIAUX!J22+MAINTENANCE!J22+ADV!J22+'R&amp;D'!J22+RECEPTION!J22+DIRECTION!J22+EMBALLAGE!J22+MARKETING!J22+EXPEDITION!J22+QUALITE!J22+ACCUEIL!J22+PRODUCTION!J22+LABO!J22+COMPTA!J22=0,"",COMMERCIAUX!J22+MAINTENANCE!J22+ADV!J22+'R&amp;D'!J22+RECEPTION!J22+DIRECTION!J22+EMBALLAGE!J22+MARKETING!J22+EXPEDITION!J22+QUALITE!J22+ACCUEIL!J22+PRODUCTION!J22+LABO!J22+COMPTA!J22+UCIA!J22)</f>
        <v/>
      </c>
      <c r="K22" s="7" t="str">
        <f>IF(COMMERCIAUX!K22+MAINTENANCE!K22+ADV!K22+'R&amp;D'!K22+RECEPTION!K22+DIRECTION!K22+EMBALLAGE!K22+MARKETING!K22+EXPEDITION!K22+QUALITE!K22+ACCUEIL!K22+PRODUCTION!K22+LABO!K22+COMPTA!K22=0,"",COMMERCIAUX!K22+MAINTENANCE!K22+ADV!K22+'R&amp;D'!K22+RECEPTION!K22+DIRECTION!K22+EMBALLAGE!K22+MARKETING!K22+EXPEDITION!K22+QUALITE!K22+ACCUEIL!K22+PRODUCTION!K22+LABO!K22+COMPTA!K22+UCIA!K22)</f>
        <v/>
      </c>
      <c r="L22" s="7" t="str">
        <f>IF(COMMERCIAUX!L22+MAINTENANCE!L22+ADV!L22+'R&amp;D'!L22+RECEPTION!L22+DIRECTION!L22+EMBALLAGE!L22+MARKETING!L22+EXPEDITION!L22+QUALITE!L22+ACCUEIL!L22+PRODUCTION!L22+LABO!L22+COMPTA!L22=0,"",COMMERCIAUX!L22+MAINTENANCE!L22+ADV!L22+'R&amp;D'!L22+RECEPTION!L22+DIRECTION!L22+EMBALLAGE!L22+MARKETING!L22+EXPEDITION!L22+QUALITE!L22+ACCUEIL!L22+PRODUCTION!L22+LABO!L22+COMPTA!L22+UCIA!L22)</f>
        <v/>
      </c>
      <c r="M22" s="7" t="str">
        <f>IF(COMMERCIAUX!M22+MAINTENANCE!M22+ADV!M22+'R&amp;D'!M22+RECEPTION!M22+DIRECTION!M22+EMBALLAGE!M22+MARKETING!M22+EXPEDITION!M22+QUALITE!M22+ACCUEIL!M22+PRODUCTION!M22+LABO!M22+COMPTA!M22=0,"",COMMERCIAUX!M22+MAINTENANCE!M22+ADV!M22+'R&amp;D'!M22+RECEPTION!M22+DIRECTION!M22+EMBALLAGE!M22+MARKETING!M22+EXPEDITION!M22+QUALITE!M22+ACCUEIL!M22+PRODUCTION!M22+LABO!M22+COMPTA!M22+UCIA!M22)</f>
        <v/>
      </c>
      <c r="N22" s="7"/>
      <c r="O22" s="10">
        <f t="shared" si="1"/>
        <v>2</v>
      </c>
      <c r="P22" s="8" t="str">
        <f>IF(DIRECTION!N22=0,"",DIRECTION!N22)</f>
        <v/>
      </c>
      <c r="Q22" s="8" t="str">
        <f>IF(COMPTA!N22=0,"",COMPTA!N22)</f>
        <v/>
      </c>
      <c r="R22" s="8" t="str">
        <f>IF(ACCUEIL!N22=0,"",ACCUEIL!N22)</f>
        <v/>
      </c>
      <c r="S22" s="8" t="str">
        <f>IF(ADV!N22=0,"",ADV!N22)</f>
        <v/>
      </c>
      <c r="T22" s="8" t="str">
        <f>IF(COMMERCIAUX!N22=0,"",COMMERCIAUX!N22)</f>
        <v/>
      </c>
      <c r="U22" s="8" t="str">
        <f>IF(MARKETING!N22=0,"",MARKETING!N22)</f>
        <v/>
      </c>
      <c r="V22" s="8" t="str">
        <f>IF(MAINTENANCE!N22=0,"",MAINTENANCE!N22)</f>
        <v/>
      </c>
      <c r="W22" s="8" t="str">
        <f>IF(PRODUCTION!N22=0,"",PRODUCTION!N22)</f>
        <v/>
      </c>
      <c r="X22" s="8">
        <f>IF(EMBALLAGE!N22=0,"",EMBALLAGE!N22)</f>
        <v>2</v>
      </c>
      <c r="Y22" s="8" t="str">
        <f>IF(EXPEDITION!N22=0,"",EXPEDITION!N22)</f>
        <v/>
      </c>
      <c r="Z22" s="8" t="str">
        <f>IF(RECEPTION!N22=0,"",RECEPTION!N22)</f>
        <v/>
      </c>
      <c r="AA22" s="8" t="str">
        <f>IF(LABO!N22=0,"",LABO!N22)</f>
        <v/>
      </c>
      <c r="AB22" s="8" t="str">
        <f>IF('R&amp;D'!N22=0,"",'R&amp;D'!N22)</f>
        <v/>
      </c>
      <c r="AC22" s="8" t="str">
        <f>IF(QUALITE!N22=0,"",QUALITE!N22)</f>
        <v/>
      </c>
      <c r="AD22" s="11" t="str">
        <f>IF(UCIA!N22=0,"",UCIA!N22)</f>
        <v/>
      </c>
    </row>
    <row r="23" spans="1:30" ht="15.75">
      <c r="A23" s="4" t="s">
        <v>3</v>
      </c>
      <c r="B23" s="7" t="str">
        <f>IF(COMMERCIAUX!B23+MAINTENANCE!B23+ADV!B23+'R&amp;D'!B23+RECEPTION!B23+DIRECTION!B23+EMBALLAGE!B23+MARKETING!B23+EXPEDITION!B23+QUALITE!B23+ACCUEIL!B23+PRODUCTION!B23+LABO!B23+COMPTA!B23=0,"",COMMERCIAUX!B23+MAINTENANCE!B23+ADV!B23+'R&amp;D'!B23+RECEPTION!B23+DIRECTION!B23+EMBALLAGE!B23+MARKETING!B23+EXPEDITION!B23+QUALITE!B23+ACCUEIL!B23+PRODUCTION!B23+LABO!B23+COMPTA!B23+UCIA!B23)</f>
        <v/>
      </c>
      <c r="C23" s="7" t="str">
        <f>IF(COMMERCIAUX!C23+MAINTENANCE!C23+ADV!C23+'R&amp;D'!C23+RECEPTION!C23+DIRECTION!C23+EMBALLAGE!C23+MARKETING!C23+EXPEDITION!C23+QUALITE!C23+ACCUEIL!C23+PRODUCTION!C23+LABO!C23+COMPTA!C23=0,"",COMMERCIAUX!C23+MAINTENANCE!C23+ADV!C23+'R&amp;D'!C23+RECEPTION!C23+DIRECTION!C23+EMBALLAGE!C23+MARKETING!C23+EXPEDITION!C23+QUALITE!C23+ACCUEIL!C23+PRODUCTION!C23+LABO!C23+COMPTA!C23+UCIA!C23)</f>
        <v/>
      </c>
      <c r="D23" s="7" t="str">
        <f>IF(COMMERCIAUX!D23+MAINTENANCE!D23+ADV!D23+'R&amp;D'!D23+RECEPTION!D23+DIRECTION!D23+EMBALLAGE!D23+MARKETING!D23+EXPEDITION!D23+QUALITE!D23+ACCUEIL!D23+PRODUCTION!D23+LABO!D23+COMPTA!D23=0,"",COMMERCIAUX!D23+MAINTENANCE!D23+ADV!D23+'R&amp;D'!D23+RECEPTION!D23+DIRECTION!D23+EMBALLAGE!D23+MARKETING!D23+EXPEDITION!D23+QUALITE!D23+ACCUEIL!D23+PRODUCTION!D23+LABO!D23+COMPTA!D23+UCIA!D23)</f>
        <v/>
      </c>
      <c r="E23" s="7" t="str">
        <f>IF(COMMERCIAUX!E23+MAINTENANCE!E23+ADV!E23+'R&amp;D'!E23+RECEPTION!E23+DIRECTION!E23+EMBALLAGE!E23+MARKETING!E23+EXPEDITION!E23+QUALITE!E23+ACCUEIL!E23+PRODUCTION!E23+LABO!E23+COMPTA!E23=0,"",COMMERCIAUX!E23+MAINTENANCE!E23+ADV!E23+'R&amp;D'!E23+RECEPTION!E23+DIRECTION!E23+EMBALLAGE!E23+MARKETING!E23+EXPEDITION!E23+QUALITE!E23+ACCUEIL!E23+PRODUCTION!E23+LABO!E23+COMPTA!E23+UCIA!E23)</f>
        <v/>
      </c>
      <c r="F23" s="7" t="str">
        <f>IF(COMMERCIAUX!F23+MAINTENANCE!F23+ADV!F23+'R&amp;D'!F23+RECEPTION!F23+DIRECTION!F23+EMBALLAGE!F23+MARKETING!F23+EXPEDITION!F23+QUALITE!F23+ACCUEIL!F23+PRODUCTION!F23+LABO!F23+COMPTA!F23=0,"",COMMERCIAUX!F23+MAINTENANCE!F23+ADV!F23+'R&amp;D'!F23+RECEPTION!F23+DIRECTION!F23+EMBALLAGE!F23+MARKETING!F23+EXPEDITION!F23+QUALITE!F23+ACCUEIL!F23+PRODUCTION!F23+LABO!F23+COMPTA!F23+UCIA!F23)</f>
        <v/>
      </c>
      <c r="G23" s="7" t="str">
        <f>IF(COMMERCIAUX!G23+MAINTENANCE!G23+ADV!G23+'R&amp;D'!G23+RECEPTION!G23+DIRECTION!G23+EMBALLAGE!G23+MARKETING!G23+EXPEDITION!G23+QUALITE!G23+ACCUEIL!G23+PRODUCTION!G23+LABO!G23+COMPTA!G23=0,"",COMMERCIAUX!G23+MAINTENANCE!G23+ADV!G23+'R&amp;D'!G23+RECEPTION!G23+DIRECTION!G23+EMBALLAGE!G23+MARKETING!G23+EXPEDITION!G23+QUALITE!G23+ACCUEIL!G23+PRODUCTION!G23+LABO!G23+COMPTA!G23+UCIA!G23)</f>
        <v/>
      </c>
      <c r="H23" s="7" t="str">
        <f>IF(COMMERCIAUX!H23+MAINTENANCE!H23+ADV!H23+'R&amp;D'!H23+RECEPTION!H23+DIRECTION!H23+EMBALLAGE!H23+MARKETING!H23+EXPEDITION!H23+QUALITE!H23+ACCUEIL!H23+PRODUCTION!H23+LABO!H23+COMPTA!H23=0,"",COMMERCIAUX!H23+MAINTENANCE!H23+ADV!H23+'R&amp;D'!H23+RECEPTION!H23+DIRECTION!H23+EMBALLAGE!H23+MARKETING!H23+EXPEDITION!H23+QUALITE!H23+ACCUEIL!H23+PRODUCTION!H23+LABO!H23+COMPTA!H23+UCIA!H23)</f>
        <v/>
      </c>
      <c r="I23" s="7" t="str">
        <f>IF(COMMERCIAUX!I23+MAINTENANCE!I23+ADV!I23+'R&amp;D'!I23+RECEPTION!I23+DIRECTION!I23+EMBALLAGE!I23+MARKETING!I23+EXPEDITION!I23+QUALITE!I23+ACCUEIL!I23+PRODUCTION!I23+LABO!I23+COMPTA!I23=0,"",COMMERCIAUX!I23+MAINTENANCE!I23+ADV!I23+'R&amp;D'!I23+RECEPTION!I23+DIRECTION!I23+EMBALLAGE!I23+MARKETING!I23+EXPEDITION!I23+QUALITE!I23+ACCUEIL!I23+PRODUCTION!I23+LABO!I23+COMPTA!I23+UCIA!I23)</f>
        <v/>
      </c>
      <c r="J23" s="7" t="str">
        <f>IF(COMMERCIAUX!J23+MAINTENANCE!J23+ADV!J23+'R&amp;D'!J23+RECEPTION!J23+DIRECTION!J23+EMBALLAGE!J23+MARKETING!J23+EXPEDITION!J23+QUALITE!J23+ACCUEIL!J23+PRODUCTION!J23+LABO!J23+COMPTA!J23=0,"",COMMERCIAUX!J23+MAINTENANCE!J23+ADV!J23+'R&amp;D'!J23+RECEPTION!J23+DIRECTION!J23+EMBALLAGE!J23+MARKETING!J23+EXPEDITION!J23+QUALITE!J23+ACCUEIL!J23+PRODUCTION!J23+LABO!J23+COMPTA!J23+UCIA!J23)</f>
        <v/>
      </c>
      <c r="K23" s="7" t="str">
        <f>IF(COMMERCIAUX!K23+MAINTENANCE!K23+ADV!K23+'R&amp;D'!K23+RECEPTION!K23+DIRECTION!K23+EMBALLAGE!K23+MARKETING!K23+EXPEDITION!K23+QUALITE!K23+ACCUEIL!K23+PRODUCTION!K23+LABO!K23+COMPTA!K23=0,"",COMMERCIAUX!K23+MAINTENANCE!K23+ADV!K23+'R&amp;D'!K23+RECEPTION!K23+DIRECTION!K23+EMBALLAGE!K23+MARKETING!K23+EXPEDITION!K23+QUALITE!K23+ACCUEIL!K23+PRODUCTION!K23+LABO!K23+COMPTA!K23+UCIA!K23)</f>
        <v/>
      </c>
      <c r="L23" s="7" t="str">
        <f>IF(COMMERCIAUX!L23+MAINTENANCE!L23+ADV!L23+'R&amp;D'!L23+RECEPTION!L23+DIRECTION!L23+EMBALLAGE!L23+MARKETING!L23+EXPEDITION!L23+QUALITE!L23+ACCUEIL!L23+PRODUCTION!L23+LABO!L23+COMPTA!L23=0,"",COMMERCIAUX!L23+MAINTENANCE!L23+ADV!L23+'R&amp;D'!L23+RECEPTION!L23+DIRECTION!L23+EMBALLAGE!L23+MARKETING!L23+EXPEDITION!L23+QUALITE!L23+ACCUEIL!L23+PRODUCTION!L23+LABO!L23+COMPTA!L23+UCIA!L23)</f>
        <v/>
      </c>
      <c r="M23" s="7" t="str">
        <f>IF(COMMERCIAUX!M23+MAINTENANCE!M23+ADV!M23+'R&amp;D'!M23+RECEPTION!M23+DIRECTION!M23+EMBALLAGE!M23+MARKETING!M23+EXPEDITION!M23+QUALITE!M23+ACCUEIL!M23+PRODUCTION!M23+LABO!M23+COMPTA!M23=0,"",COMMERCIAUX!M23+MAINTENANCE!M23+ADV!M23+'R&amp;D'!M23+RECEPTION!M23+DIRECTION!M23+EMBALLAGE!M23+MARKETING!M23+EXPEDITION!M23+QUALITE!M23+ACCUEIL!M23+PRODUCTION!M23+LABO!M23+COMPTA!M23+UCIA!M23)</f>
        <v/>
      </c>
      <c r="N23" s="7"/>
      <c r="O23" s="10" t="str">
        <f t="shared" si="1"/>
        <v/>
      </c>
      <c r="P23" s="8" t="str">
        <f>IF(DIRECTION!N23=0,"",DIRECTION!N23)</f>
        <v/>
      </c>
      <c r="Q23" s="8" t="str">
        <f>IF(COMPTA!N23=0,"",COMPTA!N23)</f>
        <v/>
      </c>
      <c r="R23" s="8" t="str">
        <f>IF(ACCUEIL!N23=0,"",ACCUEIL!N23)</f>
        <v/>
      </c>
      <c r="S23" s="8" t="str">
        <f>IF(ADV!N23=0,"",ADV!N23)</f>
        <v/>
      </c>
      <c r="T23" s="8" t="str">
        <f>IF(COMMERCIAUX!N23=0,"",COMMERCIAUX!N23)</f>
        <v/>
      </c>
      <c r="U23" s="8" t="str">
        <f>IF(MARKETING!N23=0,"",MARKETING!N23)</f>
        <v/>
      </c>
      <c r="V23" s="8" t="str">
        <f>IF(MAINTENANCE!N23=0,"",MAINTENANCE!N23)</f>
        <v/>
      </c>
      <c r="W23" s="8" t="str">
        <f>IF(PRODUCTION!N23=0,"",PRODUCTION!N23)</f>
        <v/>
      </c>
      <c r="X23" s="8" t="str">
        <f>IF(EMBALLAGE!N23=0,"",EMBALLAGE!N23)</f>
        <v/>
      </c>
      <c r="Y23" s="8" t="str">
        <f>IF(EXPEDITION!N23=0,"",EXPEDITION!N23)</f>
        <v/>
      </c>
      <c r="Z23" s="8" t="str">
        <f>IF(RECEPTION!N23=0,"",RECEPTION!N23)</f>
        <v/>
      </c>
      <c r="AA23" s="8" t="str">
        <f>IF(LABO!N23=0,"",LABO!N23)</f>
        <v/>
      </c>
      <c r="AB23" s="8" t="str">
        <f>IF('R&amp;D'!N23=0,"",'R&amp;D'!N23)</f>
        <v/>
      </c>
      <c r="AC23" s="8" t="str">
        <f>IF(QUALITE!N23=0,"",QUALITE!N23)</f>
        <v/>
      </c>
      <c r="AD23" s="11" t="str">
        <f>IF(UCIA!N23=0,"",UCIA!N23)</f>
        <v/>
      </c>
    </row>
    <row r="24" spans="1:30" ht="15.75">
      <c r="A24" s="4" t="s">
        <v>41</v>
      </c>
      <c r="B24" s="7" t="str">
        <f>IF(COMMERCIAUX!B24+MAINTENANCE!B24+ADV!B24+'R&amp;D'!B24+RECEPTION!B24+DIRECTION!B24+EMBALLAGE!B24+MARKETING!B24+EXPEDITION!B24+QUALITE!B24+ACCUEIL!B24+PRODUCTION!B24+LABO!B24+COMPTA!B24=0,"",COMMERCIAUX!B24+MAINTENANCE!B24+ADV!B24+'R&amp;D'!B24+RECEPTION!B24+DIRECTION!B24+EMBALLAGE!B24+MARKETING!B24+EXPEDITION!B24+QUALITE!B24+ACCUEIL!B24+PRODUCTION!B24+LABO!B24+COMPTA!B24+UCIA!B24)</f>
        <v/>
      </c>
      <c r="C24" s="7" t="str">
        <f>IF(COMMERCIAUX!C24+MAINTENANCE!C24+ADV!C24+'R&amp;D'!C24+RECEPTION!C24+DIRECTION!C24+EMBALLAGE!C24+MARKETING!C24+EXPEDITION!C24+QUALITE!C24+ACCUEIL!C24+PRODUCTION!C24+LABO!C24+COMPTA!C24=0,"",COMMERCIAUX!C24+MAINTENANCE!C24+ADV!C24+'R&amp;D'!C24+RECEPTION!C24+DIRECTION!C24+EMBALLAGE!C24+MARKETING!C24+EXPEDITION!C24+QUALITE!C24+ACCUEIL!C24+PRODUCTION!C24+LABO!C24+COMPTA!C24+UCIA!C24)</f>
        <v/>
      </c>
      <c r="D24" s="7" t="str">
        <f>IF(COMMERCIAUX!D24+MAINTENANCE!D24+ADV!D24+'R&amp;D'!D24+RECEPTION!D24+DIRECTION!D24+EMBALLAGE!D24+MARKETING!D24+EXPEDITION!D24+QUALITE!D24+ACCUEIL!D24+PRODUCTION!D24+LABO!D24+COMPTA!D24=0,"",COMMERCIAUX!D24+MAINTENANCE!D24+ADV!D24+'R&amp;D'!D24+RECEPTION!D24+DIRECTION!D24+EMBALLAGE!D24+MARKETING!D24+EXPEDITION!D24+QUALITE!D24+ACCUEIL!D24+PRODUCTION!D24+LABO!D24+COMPTA!D24+UCIA!D24)</f>
        <v/>
      </c>
      <c r="E24" s="7" t="str">
        <f>IF(COMMERCIAUX!E24+MAINTENANCE!E24+ADV!E24+'R&amp;D'!E24+RECEPTION!E24+DIRECTION!E24+EMBALLAGE!E24+MARKETING!E24+EXPEDITION!E24+QUALITE!E24+ACCUEIL!E24+PRODUCTION!E24+LABO!E24+COMPTA!E24=0,"",COMMERCIAUX!E24+MAINTENANCE!E24+ADV!E24+'R&amp;D'!E24+RECEPTION!E24+DIRECTION!E24+EMBALLAGE!E24+MARKETING!E24+EXPEDITION!E24+QUALITE!E24+ACCUEIL!E24+PRODUCTION!E24+LABO!E24+COMPTA!E24+UCIA!E24)</f>
        <v/>
      </c>
      <c r="F24" s="7" t="str">
        <f>IF(COMMERCIAUX!F24+MAINTENANCE!F24+ADV!F24+'R&amp;D'!F24+RECEPTION!F24+DIRECTION!F24+EMBALLAGE!F24+MARKETING!F24+EXPEDITION!F24+QUALITE!F24+ACCUEIL!F24+PRODUCTION!F24+LABO!F24+COMPTA!F24=0,"",COMMERCIAUX!F24+MAINTENANCE!F24+ADV!F24+'R&amp;D'!F24+RECEPTION!F24+DIRECTION!F24+EMBALLAGE!F24+MARKETING!F24+EXPEDITION!F24+QUALITE!F24+ACCUEIL!F24+PRODUCTION!F24+LABO!F24+COMPTA!F24+UCIA!F24)</f>
        <v/>
      </c>
      <c r="G24" s="7">
        <f>IF(COMMERCIAUX!G24+MAINTENANCE!G24+ADV!G24+'R&amp;D'!G24+RECEPTION!G24+DIRECTION!G24+EMBALLAGE!G24+MARKETING!G24+EXPEDITION!G24+QUALITE!G24+ACCUEIL!G24+PRODUCTION!G24+LABO!G24+COMPTA!G24=0,"",COMMERCIAUX!G24+MAINTENANCE!G24+ADV!G24+'R&amp;D'!G24+RECEPTION!G24+DIRECTION!G24+EMBALLAGE!G24+MARKETING!G24+EXPEDITION!G24+QUALITE!G24+ACCUEIL!G24+PRODUCTION!G24+LABO!G24+COMPTA!G24+UCIA!G24)</f>
        <v>4</v>
      </c>
      <c r="H24" s="7">
        <f>IF(COMMERCIAUX!H24+MAINTENANCE!H24+ADV!H24+'R&amp;D'!H24+RECEPTION!H24+DIRECTION!H24+EMBALLAGE!H24+MARKETING!H24+EXPEDITION!H24+QUALITE!H24+ACCUEIL!H24+PRODUCTION!H24+LABO!H24+COMPTA!H24=0,"",COMMERCIAUX!H24+MAINTENANCE!H24+ADV!H24+'R&amp;D'!H24+RECEPTION!H24+DIRECTION!H24+EMBALLAGE!H24+MARKETING!H24+EXPEDITION!H24+QUALITE!H24+ACCUEIL!H24+PRODUCTION!H24+LABO!H24+COMPTA!H24+UCIA!H24)</f>
        <v>11</v>
      </c>
      <c r="I24" s="7" t="str">
        <f>IF(COMMERCIAUX!I24+MAINTENANCE!I24+ADV!I24+'R&amp;D'!I24+RECEPTION!I24+DIRECTION!I24+EMBALLAGE!I24+MARKETING!I24+EXPEDITION!I24+QUALITE!I24+ACCUEIL!I24+PRODUCTION!I24+LABO!I24+COMPTA!I24=0,"",COMMERCIAUX!I24+MAINTENANCE!I24+ADV!I24+'R&amp;D'!I24+RECEPTION!I24+DIRECTION!I24+EMBALLAGE!I24+MARKETING!I24+EXPEDITION!I24+QUALITE!I24+ACCUEIL!I24+PRODUCTION!I24+LABO!I24+COMPTA!I24+UCIA!I24)</f>
        <v/>
      </c>
      <c r="J24" s="7" t="str">
        <f>IF(COMMERCIAUX!J24+MAINTENANCE!J24+ADV!J24+'R&amp;D'!J24+RECEPTION!J24+DIRECTION!J24+EMBALLAGE!J24+MARKETING!J24+EXPEDITION!J24+QUALITE!J24+ACCUEIL!J24+PRODUCTION!J24+LABO!J24+COMPTA!J24=0,"",COMMERCIAUX!J24+MAINTENANCE!J24+ADV!J24+'R&amp;D'!J24+RECEPTION!J24+DIRECTION!J24+EMBALLAGE!J24+MARKETING!J24+EXPEDITION!J24+QUALITE!J24+ACCUEIL!J24+PRODUCTION!J24+LABO!J24+COMPTA!J24+UCIA!J24)</f>
        <v/>
      </c>
      <c r="K24" s="7" t="str">
        <f>IF(COMMERCIAUX!K24+MAINTENANCE!K24+ADV!K24+'R&amp;D'!K24+RECEPTION!K24+DIRECTION!K24+EMBALLAGE!K24+MARKETING!K24+EXPEDITION!K24+QUALITE!K24+ACCUEIL!K24+PRODUCTION!K24+LABO!K24+COMPTA!K24=0,"",COMMERCIAUX!K24+MAINTENANCE!K24+ADV!K24+'R&amp;D'!K24+RECEPTION!K24+DIRECTION!K24+EMBALLAGE!K24+MARKETING!K24+EXPEDITION!K24+QUALITE!K24+ACCUEIL!K24+PRODUCTION!K24+LABO!K24+COMPTA!K24+UCIA!K24)</f>
        <v/>
      </c>
      <c r="L24" s="7" t="str">
        <f>IF(COMMERCIAUX!L24+MAINTENANCE!L24+ADV!L24+'R&amp;D'!L24+RECEPTION!L24+DIRECTION!L24+EMBALLAGE!L24+MARKETING!L24+EXPEDITION!L24+QUALITE!L24+ACCUEIL!L24+PRODUCTION!L24+LABO!L24+COMPTA!L24=0,"",COMMERCIAUX!L24+MAINTENANCE!L24+ADV!L24+'R&amp;D'!L24+RECEPTION!L24+DIRECTION!L24+EMBALLAGE!L24+MARKETING!L24+EXPEDITION!L24+QUALITE!L24+ACCUEIL!L24+PRODUCTION!L24+LABO!L24+COMPTA!L24+UCIA!L24)</f>
        <v/>
      </c>
      <c r="M24" s="7" t="str">
        <f>IF(COMMERCIAUX!M24+MAINTENANCE!M24+ADV!M24+'R&amp;D'!M24+RECEPTION!M24+DIRECTION!M24+EMBALLAGE!M24+MARKETING!M24+EXPEDITION!M24+QUALITE!M24+ACCUEIL!M24+PRODUCTION!M24+LABO!M24+COMPTA!M24=0,"",COMMERCIAUX!M24+MAINTENANCE!M24+ADV!M24+'R&amp;D'!M24+RECEPTION!M24+DIRECTION!M24+EMBALLAGE!M24+MARKETING!M24+EXPEDITION!M24+QUALITE!M24+ACCUEIL!M24+PRODUCTION!M24+LABO!M24+COMPTA!M24+UCIA!M24)</f>
        <v/>
      </c>
      <c r="N24" s="7"/>
      <c r="O24" s="10">
        <f t="shared" si="1"/>
        <v>15</v>
      </c>
      <c r="P24" s="8">
        <f>IF(DIRECTION!N24=0,"",DIRECTION!N24)</f>
        <v>2</v>
      </c>
      <c r="Q24" s="8" t="str">
        <f>IF(COMPTA!N24=0,"",COMPTA!N24)</f>
        <v/>
      </c>
      <c r="R24" s="8">
        <f>IF(ACCUEIL!N24=0,"",ACCUEIL!N24)</f>
        <v>2</v>
      </c>
      <c r="S24" s="8">
        <f>IF(ADV!N24=0,"",ADV!N24)</f>
        <v>1</v>
      </c>
      <c r="T24" s="8">
        <f>IF(COMMERCIAUX!N24=0,"",COMMERCIAUX!N24)</f>
        <v>3</v>
      </c>
      <c r="U24" s="8">
        <f>IF(MARKETING!N24=0,"",MARKETING!N24)</f>
        <v>1</v>
      </c>
      <c r="V24" s="8">
        <f>IF(MAINTENANCE!N24=0,"",MAINTENANCE!N24)</f>
        <v>5</v>
      </c>
      <c r="W24" s="8" t="str">
        <f>IF(PRODUCTION!N24=0,"",PRODUCTION!N24)</f>
        <v/>
      </c>
      <c r="X24" s="8" t="str">
        <f>IF(EMBALLAGE!N24=0,"",EMBALLAGE!N24)</f>
        <v/>
      </c>
      <c r="Y24" s="8" t="str">
        <f>IF(EXPEDITION!N24=0,"",EXPEDITION!N24)</f>
        <v/>
      </c>
      <c r="Z24" s="8" t="str">
        <f>IF(RECEPTION!N24=0,"",RECEPTION!N24)</f>
        <v/>
      </c>
      <c r="AA24" s="8">
        <f>IF(LABO!N24=0,"",LABO!N24)</f>
        <v>1</v>
      </c>
      <c r="AB24" s="8" t="str">
        <f>IF('R&amp;D'!N24=0,"",'R&amp;D'!N24)</f>
        <v/>
      </c>
      <c r="AC24" s="8" t="str">
        <f>IF(QUALITE!N24=0,"",QUALITE!N24)</f>
        <v/>
      </c>
      <c r="AD24" s="11" t="str">
        <f>IF(UCIA!N24=0,"",UCIA!N24)</f>
        <v/>
      </c>
    </row>
    <row r="25" spans="1:30" ht="15.75">
      <c r="A25" s="4" t="s">
        <v>2</v>
      </c>
      <c r="B25" s="7" t="str">
        <f>IF(COMMERCIAUX!B25+MAINTENANCE!B25+ADV!B25+'R&amp;D'!B25+RECEPTION!B25+DIRECTION!B25+EMBALLAGE!B25+MARKETING!B25+EXPEDITION!B25+QUALITE!B25+ACCUEIL!B25+PRODUCTION!B25+LABO!B25+COMPTA!B25=0,"",COMMERCIAUX!B25+MAINTENANCE!B25+ADV!B25+'R&amp;D'!B25+RECEPTION!B25+DIRECTION!B25+EMBALLAGE!B25+MARKETING!B25+EXPEDITION!B25+QUALITE!B25+ACCUEIL!B25+PRODUCTION!B25+LABO!B25+COMPTA!B25+UCIA!B25)</f>
        <v/>
      </c>
      <c r="C25" s="7" t="str">
        <f>IF(COMMERCIAUX!C25+MAINTENANCE!C25+ADV!C25+'R&amp;D'!C25+RECEPTION!C25+DIRECTION!C25+EMBALLAGE!C25+MARKETING!C25+EXPEDITION!C25+QUALITE!C25+ACCUEIL!C25+PRODUCTION!C25+LABO!C25+COMPTA!C25=0,"",COMMERCIAUX!C25+MAINTENANCE!C25+ADV!C25+'R&amp;D'!C25+RECEPTION!C25+DIRECTION!C25+EMBALLAGE!C25+MARKETING!C25+EXPEDITION!C25+QUALITE!C25+ACCUEIL!C25+PRODUCTION!C25+LABO!C25+COMPTA!C25+UCIA!C25)</f>
        <v/>
      </c>
      <c r="D25" s="7" t="str">
        <f>IF(COMMERCIAUX!D25+MAINTENANCE!D25+ADV!D25+'R&amp;D'!D25+RECEPTION!D25+DIRECTION!D25+EMBALLAGE!D25+MARKETING!D25+EXPEDITION!D25+QUALITE!D25+ACCUEIL!D25+PRODUCTION!D25+LABO!D25+COMPTA!D25=0,"",COMMERCIAUX!D25+MAINTENANCE!D25+ADV!D25+'R&amp;D'!D25+RECEPTION!D25+DIRECTION!D25+EMBALLAGE!D25+MARKETING!D25+EXPEDITION!D25+QUALITE!D25+ACCUEIL!D25+PRODUCTION!D25+LABO!D25+COMPTA!D25+UCIA!D25)</f>
        <v/>
      </c>
      <c r="E25" s="7" t="str">
        <f>IF(COMMERCIAUX!E25+MAINTENANCE!E25+ADV!E25+'R&amp;D'!E25+RECEPTION!E25+DIRECTION!E25+EMBALLAGE!E25+MARKETING!E25+EXPEDITION!E25+QUALITE!E25+ACCUEIL!E25+PRODUCTION!E25+LABO!E25+COMPTA!E25=0,"",COMMERCIAUX!E25+MAINTENANCE!E25+ADV!E25+'R&amp;D'!E25+RECEPTION!E25+DIRECTION!E25+EMBALLAGE!E25+MARKETING!E25+EXPEDITION!E25+QUALITE!E25+ACCUEIL!E25+PRODUCTION!E25+LABO!E25+COMPTA!E25+UCIA!E25)</f>
        <v/>
      </c>
      <c r="F25" s="7" t="str">
        <f>IF(COMMERCIAUX!F25+MAINTENANCE!F25+ADV!F25+'R&amp;D'!F25+RECEPTION!F25+DIRECTION!F25+EMBALLAGE!F25+MARKETING!F25+EXPEDITION!F25+QUALITE!F25+ACCUEIL!F25+PRODUCTION!F25+LABO!F25+COMPTA!F25=0,"",COMMERCIAUX!F25+MAINTENANCE!F25+ADV!F25+'R&amp;D'!F25+RECEPTION!F25+DIRECTION!F25+EMBALLAGE!F25+MARKETING!F25+EXPEDITION!F25+QUALITE!F25+ACCUEIL!F25+PRODUCTION!F25+LABO!F25+COMPTA!F25+UCIA!F25)</f>
        <v/>
      </c>
      <c r="G25" s="7">
        <f>IF(COMMERCIAUX!G25+MAINTENANCE!G25+ADV!G25+'R&amp;D'!G25+RECEPTION!G25+DIRECTION!G25+EMBALLAGE!G25+MARKETING!G25+EXPEDITION!G25+QUALITE!G25+ACCUEIL!G25+PRODUCTION!G25+LABO!G25+COMPTA!G25=0,"",COMMERCIAUX!G25+MAINTENANCE!G25+ADV!G25+'R&amp;D'!G25+RECEPTION!G25+DIRECTION!G25+EMBALLAGE!G25+MARKETING!G25+EXPEDITION!G25+QUALITE!G25+ACCUEIL!G25+PRODUCTION!G25+LABO!G25+COMPTA!G25+UCIA!G25)</f>
        <v>1</v>
      </c>
      <c r="H25" s="7">
        <f>IF(COMMERCIAUX!H25+MAINTENANCE!H25+ADV!H25+'R&amp;D'!H25+RECEPTION!H25+DIRECTION!H25+EMBALLAGE!H25+MARKETING!H25+EXPEDITION!H25+QUALITE!H25+ACCUEIL!H25+PRODUCTION!H25+LABO!H25+COMPTA!H25=0,"",COMMERCIAUX!H25+MAINTENANCE!H25+ADV!H25+'R&amp;D'!H25+RECEPTION!H25+DIRECTION!H25+EMBALLAGE!H25+MARKETING!H25+EXPEDITION!H25+QUALITE!H25+ACCUEIL!H25+PRODUCTION!H25+LABO!H25+COMPTA!H25+UCIA!H25)</f>
        <v>1</v>
      </c>
      <c r="I25" s="7">
        <f>IF(COMMERCIAUX!I25+MAINTENANCE!I25+ADV!I25+'R&amp;D'!I25+RECEPTION!I25+DIRECTION!I25+EMBALLAGE!I25+MARKETING!I25+EXPEDITION!I25+QUALITE!I25+ACCUEIL!I25+PRODUCTION!I25+LABO!I25+COMPTA!I25=0,"",COMMERCIAUX!I25+MAINTENANCE!I25+ADV!I25+'R&amp;D'!I25+RECEPTION!I25+DIRECTION!I25+EMBALLAGE!I25+MARKETING!I25+EXPEDITION!I25+QUALITE!I25+ACCUEIL!I25+PRODUCTION!I25+LABO!I25+COMPTA!I25+UCIA!I25)</f>
        <v>1</v>
      </c>
      <c r="J25" s="7" t="str">
        <f>IF(COMMERCIAUX!J25+MAINTENANCE!J25+ADV!J25+'R&amp;D'!J25+RECEPTION!J25+DIRECTION!J25+EMBALLAGE!J25+MARKETING!J25+EXPEDITION!J25+QUALITE!J25+ACCUEIL!J25+PRODUCTION!J25+LABO!J25+COMPTA!J25=0,"",COMMERCIAUX!J25+MAINTENANCE!J25+ADV!J25+'R&amp;D'!J25+RECEPTION!J25+DIRECTION!J25+EMBALLAGE!J25+MARKETING!J25+EXPEDITION!J25+QUALITE!J25+ACCUEIL!J25+PRODUCTION!J25+LABO!J25+COMPTA!J25+UCIA!J25)</f>
        <v/>
      </c>
      <c r="K25" s="7" t="str">
        <f>IF(COMMERCIAUX!K25+MAINTENANCE!K25+ADV!K25+'R&amp;D'!K25+RECEPTION!K25+DIRECTION!K25+EMBALLAGE!K25+MARKETING!K25+EXPEDITION!K25+QUALITE!K25+ACCUEIL!K25+PRODUCTION!K25+LABO!K25+COMPTA!K25=0,"",COMMERCIAUX!K25+MAINTENANCE!K25+ADV!K25+'R&amp;D'!K25+RECEPTION!K25+DIRECTION!K25+EMBALLAGE!K25+MARKETING!K25+EXPEDITION!K25+QUALITE!K25+ACCUEIL!K25+PRODUCTION!K25+LABO!K25+COMPTA!K25+UCIA!K25)</f>
        <v/>
      </c>
      <c r="L25" s="7" t="str">
        <f>IF(COMMERCIAUX!L25+MAINTENANCE!L25+ADV!L25+'R&amp;D'!L25+RECEPTION!L25+DIRECTION!L25+EMBALLAGE!L25+MARKETING!L25+EXPEDITION!L25+QUALITE!L25+ACCUEIL!L25+PRODUCTION!L25+LABO!L25+COMPTA!L25=0,"",COMMERCIAUX!L25+MAINTENANCE!L25+ADV!L25+'R&amp;D'!L25+RECEPTION!L25+DIRECTION!L25+EMBALLAGE!L25+MARKETING!L25+EXPEDITION!L25+QUALITE!L25+ACCUEIL!L25+PRODUCTION!L25+LABO!L25+COMPTA!L25+UCIA!L25)</f>
        <v/>
      </c>
      <c r="M25" s="7" t="str">
        <f>IF(COMMERCIAUX!M25+MAINTENANCE!M25+ADV!M25+'R&amp;D'!M25+RECEPTION!M25+DIRECTION!M25+EMBALLAGE!M25+MARKETING!M25+EXPEDITION!M25+QUALITE!M25+ACCUEIL!M25+PRODUCTION!M25+LABO!M25+COMPTA!M25=0,"",COMMERCIAUX!M25+MAINTENANCE!M25+ADV!M25+'R&amp;D'!M25+RECEPTION!M25+DIRECTION!M25+EMBALLAGE!M25+MARKETING!M25+EXPEDITION!M25+QUALITE!M25+ACCUEIL!M25+PRODUCTION!M25+LABO!M25+COMPTA!M25+UCIA!M25)</f>
        <v/>
      </c>
      <c r="N25" s="7"/>
      <c r="O25" s="10">
        <f t="shared" si="1"/>
        <v>3</v>
      </c>
      <c r="P25" s="8" t="str">
        <f>IF(DIRECTION!N25=0,"",DIRECTION!N25)</f>
        <v/>
      </c>
      <c r="Q25" s="8" t="str">
        <f>IF(COMPTA!N25=0,"",COMPTA!N25)</f>
        <v/>
      </c>
      <c r="R25" s="8" t="str">
        <f>IF(ACCUEIL!N25=0,"",ACCUEIL!N25)</f>
        <v/>
      </c>
      <c r="S25" s="8" t="str">
        <f>IF(ADV!N25=0,"",ADV!N25)</f>
        <v/>
      </c>
      <c r="T25" s="8">
        <f>IF(COMMERCIAUX!N25=0,"",COMMERCIAUX!N25)</f>
        <v>1</v>
      </c>
      <c r="U25" s="8" t="str">
        <f>IF(MARKETING!N25=0,"",MARKETING!N25)</f>
        <v/>
      </c>
      <c r="V25" s="8" t="str">
        <f>IF(MAINTENANCE!N25=0,"",MAINTENANCE!N25)</f>
        <v/>
      </c>
      <c r="W25" s="8">
        <f>IF(PRODUCTION!N25=0,"",PRODUCTION!N25)</f>
        <v>2</v>
      </c>
      <c r="X25" s="8" t="str">
        <f>IF(EMBALLAGE!N25=0,"",EMBALLAGE!N25)</f>
        <v/>
      </c>
      <c r="Y25" s="8" t="str">
        <f>IF(EXPEDITION!N25=0,"",EXPEDITION!N25)</f>
        <v/>
      </c>
      <c r="Z25" s="8" t="str">
        <f>IF(RECEPTION!N25=0,"",RECEPTION!N25)</f>
        <v/>
      </c>
      <c r="AA25" s="8" t="str">
        <f>IF(LABO!N25=0,"",LABO!N25)</f>
        <v/>
      </c>
      <c r="AB25" s="8" t="str">
        <f>IF('R&amp;D'!N25=0,"",'R&amp;D'!N25)</f>
        <v/>
      </c>
      <c r="AC25" s="8" t="str">
        <f>IF(QUALITE!N25=0,"",QUALITE!N25)</f>
        <v/>
      </c>
      <c r="AD25" s="11" t="str">
        <f>IF(UCIA!N25=0,"",UCIA!N25)</f>
        <v/>
      </c>
    </row>
    <row r="26" spans="1:30" ht="15.75">
      <c r="A26" s="4" t="s">
        <v>8</v>
      </c>
      <c r="B26" s="7" t="str">
        <f>IF(COMMERCIAUX!B26+MAINTENANCE!B26+ADV!B26+'R&amp;D'!B26+RECEPTION!B26+DIRECTION!B26+EMBALLAGE!B26+MARKETING!B26+EXPEDITION!B26+QUALITE!B26+ACCUEIL!B26+PRODUCTION!B26+LABO!B26+COMPTA!B26=0,"",COMMERCIAUX!B26+MAINTENANCE!B26+ADV!B26+'R&amp;D'!B26+RECEPTION!B26+DIRECTION!B26+EMBALLAGE!B26+MARKETING!B26+EXPEDITION!B26+QUALITE!B26+ACCUEIL!B26+PRODUCTION!B26+LABO!B26+COMPTA!B26+UCIA!B26)</f>
        <v/>
      </c>
      <c r="C26" s="7" t="str">
        <f>IF(COMMERCIAUX!C26+MAINTENANCE!C26+ADV!C26+'R&amp;D'!C26+RECEPTION!C26+DIRECTION!C26+EMBALLAGE!C26+MARKETING!C26+EXPEDITION!C26+QUALITE!C26+ACCUEIL!C26+PRODUCTION!C26+LABO!C26+COMPTA!C26=0,"",COMMERCIAUX!C26+MAINTENANCE!C26+ADV!C26+'R&amp;D'!C26+RECEPTION!C26+DIRECTION!C26+EMBALLAGE!C26+MARKETING!C26+EXPEDITION!C26+QUALITE!C26+ACCUEIL!C26+PRODUCTION!C26+LABO!C26+COMPTA!C26+UCIA!C26)</f>
        <v/>
      </c>
      <c r="D26" s="7" t="str">
        <f>IF(COMMERCIAUX!D26+MAINTENANCE!D26+ADV!D26+'R&amp;D'!D26+RECEPTION!D26+DIRECTION!D26+EMBALLAGE!D26+MARKETING!D26+EXPEDITION!D26+QUALITE!D26+ACCUEIL!D26+PRODUCTION!D26+LABO!D26+COMPTA!D26=0,"",COMMERCIAUX!D26+MAINTENANCE!D26+ADV!D26+'R&amp;D'!D26+RECEPTION!D26+DIRECTION!D26+EMBALLAGE!D26+MARKETING!D26+EXPEDITION!D26+QUALITE!D26+ACCUEIL!D26+PRODUCTION!D26+LABO!D26+COMPTA!D26+UCIA!D26)</f>
        <v/>
      </c>
      <c r="E26" s="7" t="str">
        <f>IF(COMMERCIAUX!E26+MAINTENANCE!E26+ADV!E26+'R&amp;D'!E26+RECEPTION!E26+DIRECTION!E26+EMBALLAGE!E26+MARKETING!E26+EXPEDITION!E26+QUALITE!E26+ACCUEIL!E26+PRODUCTION!E26+LABO!E26+COMPTA!E26=0,"",COMMERCIAUX!E26+MAINTENANCE!E26+ADV!E26+'R&amp;D'!E26+RECEPTION!E26+DIRECTION!E26+EMBALLAGE!E26+MARKETING!E26+EXPEDITION!E26+QUALITE!E26+ACCUEIL!E26+PRODUCTION!E26+LABO!E26+COMPTA!E26+UCIA!E26)</f>
        <v/>
      </c>
      <c r="F26" s="7" t="str">
        <f>IF(COMMERCIAUX!F26+MAINTENANCE!F26+ADV!F26+'R&amp;D'!F26+RECEPTION!F26+DIRECTION!F26+EMBALLAGE!F26+MARKETING!F26+EXPEDITION!F26+QUALITE!F26+ACCUEIL!F26+PRODUCTION!F26+LABO!F26+COMPTA!F26=0,"",COMMERCIAUX!F26+MAINTENANCE!F26+ADV!F26+'R&amp;D'!F26+RECEPTION!F26+DIRECTION!F26+EMBALLAGE!F26+MARKETING!F26+EXPEDITION!F26+QUALITE!F26+ACCUEIL!F26+PRODUCTION!F26+LABO!F26+COMPTA!F26+UCIA!F26)</f>
        <v/>
      </c>
      <c r="G26" s="7">
        <f>IF(COMMERCIAUX!G26+MAINTENANCE!G26+ADV!G26+'R&amp;D'!G26+RECEPTION!G26+DIRECTION!G26+EMBALLAGE!G26+MARKETING!G26+EXPEDITION!G26+QUALITE!G26+ACCUEIL!G26+PRODUCTION!G26+LABO!G26+COMPTA!G26=0,"",COMMERCIAUX!G26+MAINTENANCE!G26+ADV!G26+'R&amp;D'!G26+RECEPTION!G26+DIRECTION!G26+EMBALLAGE!G26+MARKETING!G26+EXPEDITION!G26+QUALITE!G26+ACCUEIL!G26+PRODUCTION!G26+LABO!G26+COMPTA!G26+UCIA!G26)</f>
        <v>38</v>
      </c>
      <c r="H26" s="7">
        <f>IF(COMMERCIAUX!H26+MAINTENANCE!H26+ADV!H26+'R&amp;D'!H26+RECEPTION!H26+DIRECTION!H26+EMBALLAGE!H26+MARKETING!H26+EXPEDITION!H26+QUALITE!H26+ACCUEIL!H26+PRODUCTION!H26+LABO!H26+COMPTA!H26=0,"",COMMERCIAUX!H26+MAINTENANCE!H26+ADV!H26+'R&amp;D'!H26+RECEPTION!H26+DIRECTION!H26+EMBALLAGE!H26+MARKETING!H26+EXPEDITION!H26+QUALITE!H26+ACCUEIL!H26+PRODUCTION!H26+LABO!H26+COMPTA!H26+UCIA!H26)</f>
        <v>1</v>
      </c>
      <c r="I26" s="7" t="str">
        <f>IF(COMMERCIAUX!I26+MAINTENANCE!I26+ADV!I26+'R&amp;D'!I26+RECEPTION!I26+DIRECTION!I26+EMBALLAGE!I26+MARKETING!I26+EXPEDITION!I26+QUALITE!I26+ACCUEIL!I26+PRODUCTION!I26+LABO!I26+COMPTA!I26=0,"",COMMERCIAUX!I26+MAINTENANCE!I26+ADV!I26+'R&amp;D'!I26+RECEPTION!I26+DIRECTION!I26+EMBALLAGE!I26+MARKETING!I26+EXPEDITION!I26+QUALITE!I26+ACCUEIL!I26+PRODUCTION!I26+LABO!I26+COMPTA!I26+UCIA!I26)</f>
        <v/>
      </c>
      <c r="J26" s="7" t="str">
        <f>IF(COMMERCIAUX!J26+MAINTENANCE!J26+ADV!J26+'R&amp;D'!J26+RECEPTION!J26+DIRECTION!J26+EMBALLAGE!J26+MARKETING!J26+EXPEDITION!J26+QUALITE!J26+ACCUEIL!J26+PRODUCTION!J26+LABO!J26+COMPTA!J26=0,"",COMMERCIAUX!J26+MAINTENANCE!J26+ADV!J26+'R&amp;D'!J26+RECEPTION!J26+DIRECTION!J26+EMBALLAGE!J26+MARKETING!J26+EXPEDITION!J26+QUALITE!J26+ACCUEIL!J26+PRODUCTION!J26+LABO!J26+COMPTA!J26+UCIA!J26)</f>
        <v/>
      </c>
      <c r="K26" s="7" t="str">
        <f>IF(COMMERCIAUX!K26+MAINTENANCE!K26+ADV!K26+'R&amp;D'!K26+RECEPTION!K26+DIRECTION!K26+EMBALLAGE!K26+MARKETING!K26+EXPEDITION!K26+QUALITE!K26+ACCUEIL!K26+PRODUCTION!K26+LABO!K26+COMPTA!K26=0,"",COMMERCIAUX!K26+MAINTENANCE!K26+ADV!K26+'R&amp;D'!K26+RECEPTION!K26+DIRECTION!K26+EMBALLAGE!K26+MARKETING!K26+EXPEDITION!K26+QUALITE!K26+ACCUEIL!K26+PRODUCTION!K26+LABO!K26+COMPTA!K26+UCIA!K26)</f>
        <v/>
      </c>
      <c r="L26" s="7" t="str">
        <f>IF(COMMERCIAUX!L26+MAINTENANCE!L26+ADV!L26+'R&amp;D'!L26+RECEPTION!L26+DIRECTION!L26+EMBALLAGE!L26+MARKETING!L26+EXPEDITION!L26+QUALITE!L26+ACCUEIL!L26+PRODUCTION!L26+LABO!L26+COMPTA!L26=0,"",COMMERCIAUX!L26+MAINTENANCE!L26+ADV!L26+'R&amp;D'!L26+RECEPTION!L26+DIRECTION!L26+EMBALLAGE!L26+MARKETING!L26+EXPEDITION!L26+QUALITE!L26+ACCUEIL!L26+PRODUCTION!L26+LABO!L26+COMPTA!L26+UCIA!L26)</f>
        <v/>
      </c>
      <c r="M26" s="7" t="str">
        <f>IF(COMMERCIAUX!M26+MAINTENANCE!M26+ADV!M26+'R&amp;D'!M26+RECEPTION!M26+DIRECTION!M26+EMBALLAGE!M26+MARKETING!M26+EXPEDITION!M26+QUALITE!M26+ACCUEIL!M26+PRODUCTION!M26+LABO!M26+COMPTA!M26=0,"",COMMERCIAUX!M26+MAINTENANCE!M26+ADV!M26+'R&amp;D'!M26+RECEPTION!M26+DIRECTION!M26+EMBALLAGE!M26+MARKETING!M26+EXPEDITION!M26+QUALITE!M26+ACCUEIL!M26+PRODUCTION!M26+LABO!M26+COMPTA!M26+UCIA!M26)</f>
        <v/>
      </c>
      <c r="N26" s="24" t="s">
        <v>139</v>
      </c>
      <c r="O26" s="10">
        <f t="shared" si="1"/>
        <v>39</v>
      </c>
      <c r="P26" s="8" t="str">
        <f>IF(DIRECTION!N26=0,"",DIRECTION!N26)</f>
        <v/>
      </c>
      <c r="Q26" s="8">
        <f>IF(COMPTA!N26=0,"",COMPTA!N26)</f>
        <v>5</v>
      </c>
      <c r="R26" s="8" t="str">
        <f>IF(ACCUEIL!N26=0,"",ACCUEIL!N26)</f>
        <v/>
      </c>
      <c r="S26" s="8">
        <f>IF(ADV!N26=0,"",ADV!N26)</f>
        <v>6</v>
      </c>
      <c r="T26" s="8">
        <f>IF(COMMERCIAUX!N26=0,"",COMMERCIAUX!N26)</f>
        <v>25</v>
      </c>
      <c r="U26" s="8" t="str">
        <f>IF(MARKETING!N26=0,"",MARKETING!N26)</f>
        <v/>
      </c>
      <c r="V26" s="8">
        <f>IF(MAINTENANCE!N26=0,"",MAINTENANCE!N26)</f>
        <v>3</v>
      </c>
      <c r="W26" s="8" t="str">
        <f>IF(PRODUCTION!N26=0,"",PRODUCTION!N26)</f>
        <v/>
      </c>
      <c r="X26" s="8" t="str">
        <f>IF(EMBALLAGE!N26=0,"",EMBALLAGE!N26)</f>
        <v/>
      </c>
      <c r="Y26" s="8" t="str">
        <f>IF(EXPEDITION!N26=0,"",EXPEDITION!N26)</f>
        <v/>
      </c>
      <c r="Z26" s="8" t="str">
        <f>IF(RECEPTION!N26=0,"",RECEPTION!N26)</f>
        <v/>
      </c>
      <c r="AA26" s="8" t="str">
        <f>IF(LABO!N26=0,"",LABO!N26)</f>
        <v/>
      </c>
      <c r="AB26" s="8" t="str">
        <f>IF('R&amp;D'!N26=0,"",'R&amp;D'!N26)</f>
        <v/>
      </c>
      <c r="AC26" s="8" t="str">
        <f>IF(QUALITE!N26=0,"",QUALITE!N26)</f>
        <v/>
      </c>
      <c r="AD26" s="11" t="str">
        <f>IF(UCIA!N26=0,"",UCIA!N26)</f>
        <v/>
      </c>
    </row>
    <row r="27" spans="1:30" ht="15.75">
      <c r="A27" s="4" t="s">
        <v>10</v>
      </c>
      <c r="B27" s="7" t="str">
        <f>IF(COMMERCIAUX!B27+MAINTENANCE!B27+ADV!B27+'R&amp;D'!B27+RECEPTION!B27+DIRECTION!B27+EMBALLAGE!B27+MARKETING!B27+EXPEDITION!B27+QUALITE!B27+ACCUEIL!B27+PRODUCTION!B27+LABO!B27+COMPTA!B27=0,"",COMMERCIAUX!B27+MAINTENANCE!B27+ADV!B27+'R&amp;D'!B27+RECEPTION!B27+DIRECTION!B27+EMBALLAGE!B27+MARKETING!B27+EXPEDITION!B27+QUALITE!B27+ACCUEIL!B27+PRODUCTION!B27+LABO!B27+COMPTA!B27+UCIA!B27)</f>
        <v/>
      </c>
      <c r="C27" s="7" t="str">
        <f>IF(COMMERCIAUX!C27+MAINTENANCE!C27+ADV!C27+'R&amp;D'!C27+RECEPTION!C27+DIRECTION!C27+EMBALLAGE!C27+MARKETING!C27+EXPEDITION!C27+QUALITE!C27+ACCUEIL!C27+PRODUCTION!C27+LABO!C27+COMPTA!C27=0,"",COMMERCIAUX!C27+MAINTENANCE!C27+ADV!C27+'R&amp;D'!C27+RECEPTION!C27+DIRECTION!C27+EMBALLAGE!C27+MARKETING!C27+EXPEDITION!C27+QUALITE!C27+ACCUEIL!C27+PRODUCTION!C27+LABO!C27+COMPTA!C27+UCIA!C27)</f>
        <v/>
      </c>
      <c r="D27" s="7" t="str">
        <f>IF(COMMERCIAUX!D27+MAINTENANCE!D27+ADV!D27+'R&amp;D'!D27+RECEPTION!D27+DIRECTION!D27+EMBALLAGE!D27+MARKETING!D27+EXPEDITION!D27+QUALITE!D27+ACCUEIL!D27+PRODUCTION!D27+LABO!D27+COMPTA!D27=0,"",COMMERCIAUX!D27+MAINTENANCE!D27+ADV!D27+'R&amp;D'!D27+RECEPTION!D27+DIRECTION!D27+EMBALLAGE!D27+MARKETING!D27+EXPEDITION!D27+QUALITE!D27+ACCUEIL!D27+PRODUCTION!D27+LABO!D27+COMPTA!D27+UCIA!D27)</f>
        <v/>
      </c>
      <c r="E27" s="7" t="str">
        <f>IF(COMMERCIAUX!E27+MAINTENANCE!E27+ADV!E27+'R&amp;D'!E27+RECEPTION!E27+DIRECTION!E27+EMBALLAGE!E27+MARKETING!E27+EXPEDITION!E27+QUALITE!E27+ACCUEIL!E27+PRODUCTION!E27+LABO!E27+COMPTA!E27=0,"",COMMERCIAUX!E27+MAINTENANCE!E27+ADV!E27+'R&amp;D'!E27+RECEPTION!E27+DIRECTION!E27+EMBALLAGE!E27+MARKETING!E27+EXPEDITION!E27+QUALITE!E27+ACCUEIL!E27+PRODUCTION!E27+LABO!E27+COMPTA!E27+UCIA!E27)</f>
        <v/>
      </c>
      <c r="F27" s="7" t="str">
        <f>IF(COMMERCIAUX!F27+MAINTENANCE!F27+ADV!F27+'R&amp;D'!F27+RECEPTION!F27+DIRECTION!F27+EMBALLAGE!F27+MARKETING!F27+EXPEDITION!F27+QUALITE!F27+ACCUEIL!F27+PRODUCTION!F27+LABO!F27+COMPTA!F27=0,"",COMMERCIAUX!F27+MAINTENANCE!F27+ADV!F27+'R&amp;D'!F27+RECEPTION!F27+DIRECTION!F27+EMBALLAGE!F27+MARKETING!F27+EXPEDITION!F27+QUALITE!F27+ACCUEIL!F27+PRODUCTION!F27+LABO!F27+COMPTA!F27+UCIA!F27)</f>
        <v/>
      </c>
      <c r="G27" s="7" t="str">
        <f>IF(COMMERCIAUX!G27+MAINTENANCE!G27+ADV!G27+'R&amp;D'!G27+RECEPTION!G27+DIRECTION!G27+EMBALLAGE!G27+MARKETING!G27+EXPEDITION!G27+QUALITE!G27+ACCUEIL!G27+PRODUCTION!G27+LABO!G27+COMPTA!G27=0,"",COMMERCIAUX!G27+MAINTENANCE!G27+ADV!G27+'R&amp;D'!G27+RECEPTION!G27+DIRECTION!G27+EMBALLAGE!G27+MARKETING!G27+EXPEDITION!G27+QUALITE!G27+ACCUEIL!G27+PRODUCTION!G27+LABO!G27+COMPTA!G27+UCIA!G27)</f>
        <v/>
      </c>
      <c r="H27" s="7">
        <f>IF(COMMERCIAUX!H27+MAINTENANCE!H27+ADV!H27+'R&amp;D'!H27+RECEPTION!H27+DIRECTION!H27+EMBALLAGE!H27+MARKETING!H27+EXPEDITION!H27+QUALITE!H27+ACCUEIL!H27+PRODUCTION!H27+LABO!H27+COMPTA!H27=0,"",COMMERCIAUX!H27+MAINTENANCE!H27+ADV!H27+'R&amp;D'!H27+RECEPTION!H27+DIRECTION!H27+EMBALLAGE!H27+MARKETING!H27+EXPEDITION!H27+QUALITE!H27+ACCUEIL!H27+PRODUCTION!H27+LABO!H27+COMPTA!H27+UCIA!H27)</f>
        <v>2</v>
      </c>
      <c r="I27" s="7" t="str">
        <f>IF(COMMERCIAUX!I27+MAINTENANCE!I27+ADV!I27+'R&amp;D'!I27+RECEPTION!I27+DIRECTION!I27+EMBALLAGE!I27+MARKETING!I27+EXPEDITION!I27+QUALITE!I27+ACCUEIL!I27+PRODUCTION!I27+LABO!I27+COMPTA!I27=0,"",COMMERCIAUX!I27+MAINTENANCE!I27+ADV!I27+'R&amp;D'!I27+RECEPTION!I27+DIRECTION!I27+EMBALLAGE!I27+MARKETING!I27+EXPEDITION!I27+QUALITE!I27+ACCUEIL!I27+PRODUCTION!I27+LABO!I27+COMPTA!I27+UCIA!I27)</f>
        <v/>
      </c>
      <c r="J27" s="7" t="str">
        <f>IF(COMMERCIAUX!J27+MAINTENANCE!J27+ADV!J27+'R&amp;D'!J27+RECEPTION!J27+DIRECTION!J27+EMBALLAGE!J27+MARKETING!J27+EXPEDITION!J27+QUALITE!J27+ACCUEIL!J27+PRODUCTION!J27+LABO!J27+COMPTA!J27=0,"",COMMERCIAUX!J27+MAINTENANCE!J27+ADV!J27+'R&amp;D'!J27+RECEPTION!J27+DIRECTION!J27+EMBALLAGE!J27+MARKETING!J27+EXPEDITION!J27+QUALITE!J27+ACCUEIL!J27+PRODUCTION!J27+LABO!J27+COMPTA!J27+UCIA!J27)</f>
        <v/>
      </c>
      <c r="K27" s="7" t="str">
        <f>IF(COMMERCIAUX!K27+MAINTENANCE!K27+ADV!K27+'R&amp;D'!K27+RECEPTION!K27+DIRECTION!K27+EMBALLAGE!K27+MARKETING!K27+EXPEDITION!K27+QUALITE!K27+ACCUEIL!K27+PRODUCTION!K27+LABO!K27+COMPTA!K27=0,"",COMMERCIAUX!K27+MAINTENANCE!K27+ADV!K27+'R&amp;D'!K27+RECEPTION!K27+DIRECTION!K27+EMBALLAGE!K27+MARKETING!K27+EXPEDITION!K27+QUALITE!K27+ACCUEIL!K27+PRODUCTION!K27+LABO!K27+COMPTA!K27+UCIA!K27)</f>
        <v/>
      </c>
      <c r="L27" s="7" t="str">
        <f>IF(COMMERCIAUX!L27+MAINTENANCE!L27+ADV!L27+'R&amp;D'!L27+RECEPTION!L27+DIRECTION!L27+EMBALLAGE!L27+MARKETING!L27+EXPEDITION!L27+QUALITE!L27+ACCUEIL!L27+PRODUCTION!L27+LABO!L27+COMPTA!L27=0,"",COMMERCIAUX!L27+MAINTENANCE!L27+ADV!L27+'R&amp;D'!L27+RECEPTION!L27+DIRECTION!L27+EMBALLAGE!L27+MARKETING!L27+EXPEDITION!L27+QUALITE!L27+ACCUEIL!L27+PRODUCTION!L27+LABO!L27+COMPTA!L27+UCIA!L27)</f>
        <v/>
      </c>
      <c r="M27" s="7" t="str">
        <f>IF(COMMERCIAUX!M27+MAINTENANCE!M27+ADV!M27+'R&amp;D'!M27+RECEPTION!M27+DIRECTION!M27+EMBALLAGE!M27+MARKETING!M27+EXPEDITION!M27+QUALITE!M27+ACCUEIL!M27+PRODUCTION!M27+LABO!M27+COMPTA!M27=0,"",COMMERCIAUX!M27+MAINTENANCE!M27+ADV!M27+'R&amp;D'!M27+RECEPTION!M27+DIRECTION!M27+EMBALLAGE!M27+MARKETING!M27+EXPEDITION!M27+QUALITE!M27+ACCUEIL!M27+PRODUCTION!M27+LABO!M27+COMPTA!M27+UCIA!M27)</f>
        <v/>
      </c>
      <c r="N27" s="24" t="s">
        <v>139</v>
      </c>
      <c r="O27" s="10">
        <f t="shared" si="1"/>
        <v>2</v>
      </c>
      <c r="P27" s="8" t="str">
        <f>IF(DIRECTION!N27=0,"",DIRECTION!N27)</f>
        <v/>
      </c>
      <c r="Q27" s="8" t="str">
        <f>IF(COMPTA!N27=0,"",COMPTA!N27)</f>
        <v/>
      </c>
      <c r="R27" s="8" t="str">
        <f>IF(ACCUEIL!N27=0,"",ACCUEIL!N27)</f>
        <v/>
      </c>
      <c r="S27" s="8" t="str">
        <f>IF(ADV!N27=0,"",ADV!N27)</f>
        <v/>
      </c>
      <c r="T27" s="8" t="str">
        <f>IF(COMMERCIAUX!N27=0,"",COMMERCIAUX!N27)</f>
        <v/>
      </c>
      <c r="U27" s="8" t="str">
        <f>IF(MARKETING!N27=0,"",MARKETING!N27)</f>
        <v/>
      </c>
      <c r="V27" s="8" t="str">
        <f>IF(MAINTENANCE!N27=0,"",MAINTENANCE!N27)</f>
        <v/>
      </c>
      <c r="W27" s="8" t="str">
        <f>IF(PRODUCTION!N27=0,"",PRODUCTION!N27)</f>
        <v/>
      </c>
      <c r="X27" s="8" t="str">
        <f>IF(EMBALLAGE!N27=0,"",EMBALLAGE!N27)</f>
        <v/>
      </c>
      <c r="Y27" s="8" t="str">
        <f>IF(EXPEDITION!N27=0,"",EXPEDITION!N27)</f>
        <v/>
      </c>
      <c r="Z27" s="8" t="str">
        <f>IF(RECEPTION!N27=0,"",RECEPTION!N27)</f>
        <v/>
      </c>
      <c r="AA27" s="8" t="str">
        <f>IF(LABO!N27=0,"",LABO!N27)</f>
        <v/>
      </c>
      <c r="AB27" s="8" t="str">
        <f>IF('R&amp;D'!N27=0,"",'R&amp;D'!N27)</f>
        <v/>
      </c>
      <c r="AC27" s="8">
        <f>IF(QUALITE!N27=0,"",QUALITE!N27)</f>
        <v>2</v>
      </c>
      <c r="AD27" s="11" t="str">
        <f>IF(UCIA!N27=0,"",UCIA!N27)</f>
        <v/>
      </c>
    </row>
    <row r="28" spans="1:30" ht="15.75">
      <c r="A28" s="4" t="s">
        <v>51</v>
      </c>
      <c r="B28" s="7" t="str">
        <f>IF(COMMERCIAUX!B28+MAINTENANCE!B28+ADV!B28+'R&amp;D'!B28+RECEPTION!B28+DIRECTION!B28+EMBALLAGE!B28+MARKETING!B28+EXPEDITION!B28+QUALITE!B28+ACCUEIL!B28+PRODUCTION!B28+LABO!B28+COMPTA!B28=0,"",COMMERCIAUX!B28+MAINTENANCE!B28+ADV!B28+'R&amp;D'!B28+RECEPTION!B28+DIRECTION!B28+EMBALLAGE!B28+MARKETING!B28+EXPEDITION!B28+QUALITE!B28+ACCUEIL!B28+PRODUCTION!B28+LABO!B28+COMPTA!B28+UCIA!B28)</f>
        <v/>
      </c>
      <c r="C28" s="7" t="str">
        <f>IF(COMMERCIAUX!C28+MAINTENANCE!C28+ADV!C28+'R&amp;D'!C28+RECEPTION!C28+DIRECTION!C28+EMBALLAGE!C28+MARKETING!C28+EXPEDITION!C28+QUALITE!C28+ACCUEIL!C28+PRODUCTION!C28+LABO!C28+COMPTA!C28=0,"",COMMERCIAUX!C28+MAINTENANCE!C28+ADV!C28+'R&amp;D'!C28+RECEPTION!C28+DIRECTION!C28+EMBALLAGE!C28+MARKETING!C28+EXPEDITION!C28+QUALITE!C28+ACCUEIL!C28+PRODUCTION!C28+LABO!C28+COMPTA!C28+UCIA!C28)</f>
        <v/>
      </c>
      <c r="D28" s="7" t="str">
        <f>IF(COMMERCIAUX!D28+MAINTENANCE!D28+ADV!D28+'R&amp;D'!D28+RECEPTION!D28+DIRECTION!D28+EMBALLAGE!D28+MARKETING!D28+EXPEDITION!D28+QUALITE!D28+ACCUEIL!D28+PRODUCTION!D28+LABO!D28+COMPTA!D28=0,"",COMMERCIAUX!D28+MAINTENANCE!D28+ADV!D28+'R&amp;D'!D28+RECEPTION!D28+DIRECTION!D28+EMBALLAGE!D28+MARKETING!D28+EXPEDITION!D28+QUALITE!D28+ACCUEIL!D28+PRODUCTION!D28+LABO!D28+COMPTA!D28+UCIA!D28)</f>
        <v/>
      </c>
      <c r="E28" s="7" t="str">
        <f>IF(COMMERCIAUX!E28+MAINTENANCE!E28+ADV!E28+'R&amp;D'!E28+RECEPTION!E28+DIRECTION!E28+EMBALLAGE!E28+MARKETING!E28+EXPEDITION!E28+QUALITE!E28+ACCUEIL!E28+PRODUCTION!E28+LABO!E28+COMPTA!E28=0,"",COMMERCIAUX!E28+MAINTENANCE!E28+ADV!E28+'R&amp;D'!E28+RECEPTION!E28+DIRECTION!E28+EMBALLAGE!E28+MARKETING!E28+EXPEDITION!E28+QUALITE!E28+ACCUEIL!E28+PRODUCTION!E28+LABO!E28+COMPTA!E28+UCIA!E28)</f>
        <v/>
      </c>
      <c r="F28" s="7" t="str">
        <f>IF(COMMERCIAUX!F28+MAINTENANCE!F28+ADV!F28+'R&amp;D'!F28+RECEPTION!F28+DIRECTION!F28+EMBALLAGE!F28+MARKETING!F28+EXPEDITION!F28+QUALITE!F28+ACCUEIL!F28+PRODUCTION!F28+LABO!F28+COMPTA!F28=0,"",COMMERCIAUX!F28+MAINTENANCE!F28+ADV!F28+'R&amp;D'!F28+RECEPTION!F28+DIRECTION!F28+EMBALLAGE!F28+MARKETING!F28+EXPEDITION!F28+QUALITE!F28+ACCUEIL!F28+PRODUCTION!F28+LABO!F28+COMPTA!F28+UCIA!F28)</f>
        <v/>
      </c>
      <c r="G28" s="7">
        <f>IF(COMMERCIAUX!G28+MAINTENANCE!G28+ADV!G28+'R&amp;D'!G28+RECEPTION!G28+DIRECTION!G28+EMBALLAGE!G28+MARKETING!G28+EXPEDITION!G28+QUALITE!G28+ACCUEIL!G28+PRODUCTION!G28+LABO!G28+COMPTA!G28=0,"",COMMERCIAUX!G28+MAINTENANCE!G28+ADV!G28+'R&amp;D'!G28+RECEPTION!G28+DIRECTION!G28+EMBALLAGE!G28+MARKETING!G28+EXPEDITION!G28+QUALITE!G28+ACCUEIL!G28+PRODUCTION!G28+LABO!G28+COMPTA!G28+UCIA!G28)</f>
        <v>3</v>
      </c>
      <c r="H28" s="7">
        <f>IF(COMMERCIAUX!H28+MAINTENANCE!H28+ADV!H28+'R&amp;D'!H28+RECEPTION!H28+DIRECTION!H28+EMBALLAGE!H28+MARKETING!H28+EXPEDITION!H28+QUALITE!H28+ACCUEIL!H28+PRODUCTION!H28+LABO!H28+COMPTA!H28=0,"",COMMERCIAUX!H28+MAINTENANCE!H28+ADV!H28+'R&amp;D'!H28+RECEPTION!H28+DIRECTION!H28+EMBALLAGE!H28+MARKETING!H28+EXPEDITION!H28+QUALITE!H28+ACCUEIL!H28+PRODUCTION!H28+LABO!H28+COMPTA!H28+UCIA!H28)</f>
        <v>4</v>
      </c>
      <c r="I28" s="7" t="str">
        <f>IF(COMMERCIAUX!I28+MAINTENANCE!I28+ADV!I28+'R&amp;D'!I28+RECEPTION!I28+DIRECTION!I28+EMBALLAGE!I28+MARKETING!I28+EXPEDITION!I28+QUALITE!I28+ACCUEIL!I28+PRODUCTION!I28+LABO!I28+COMPTA!I28=0,"",COMMERCIAUX!I28+MAINTENANCE!I28+ADV!I28+'R&amp;D'!I28+RECEPTION!I28+DIRECTION!I28+EMBALLAGE!I28+MARKETING!I28+EXPEDITION!I28+QUALITE!I28+ACCUEIL!I28+PRODUCTION!I28+LABO!I28+COMPTA!I28+UCIA!I28)</f>
        <v/>
      </c>
      <c r="J28" s="7" t="str">
        <f>IF(COMMERCIAUX!J28+MAINTENANCE!J28+ADV!J28+'R&amp;D'!J28+RECEPTION!J28+DIRECTION!J28+EMBALLAGE!J28+MARKETING!J28+EXPEDITION!J28+QUALITE!J28+ACCUEIL!J28+PRODUCTION!J28+LABO!J28+COMPTA!J28=0,"",COMMERCIAUX!J28+MAINTENANCE!J28+ADV!J28+'R&amp;D'!J28+RECEPTION!J28+DIRECTION!J28+EMBALLAGE!J28+MARKETING!J28+EXPEDITION!J28+QUALITE!J28+ACCUEIL!J28+PRODUCTION!J28+LABO!J28+COMPTA!J28+UCIA!J28)</f>
        <v/>
      </c>
      <c r="K28" s="7" t="str">
        <f>IF(COMMERCIAUX!K28+MAINTENANCE!K28+ADV!K28+'R&amp;D'!K28+RECEPTION!K28+DIRECTION!K28+EMBALLAGE!K28+MARKETING!K28+EXPEDITION!K28+QUALITE!K28+ACCUEIL!K28+PRODUCTION!K28+LABO!K28+COMPTA!K28=0,"",COMMERCIAUX!K28+MAINTENANCE!K28+ADV!K28+'R&amp;D'!K28+RECEPTION!K28+DIRECTION!K28+EMBALLAGE!K28+MARKETING!K28+EXPEDITION!K28+QUALITE!K28+ACCUEIL!K28+PRODUCTION!K28+LABO!K28+COMPTA!K28+UCIA!K28)</f>
        <v/>
      </c>
      <c r="L28" s="7" t="str">
        <f>IF(COMMERCIAUX!L28+MAINTENANCE!L28+ADV!L28+'R&amp;D'!L28+RECEPTION!L28+DIRECTION!L28+EMBALLAGE!L28+MARKETING!L28+EXPEDITION!L28+QUALITE!L28+ACCUEIL!L28+PRODUCTION!L28+LABO!L28+COMPTA!L28=0,"",COMMERCIAUX!L28+MAINTENANCE!L28+ADV!L28+'R&amp;D'!L28+RECEPTION!L28+DIRECTION!L28+EMBALLAGE!L28+MARKETING!L28+EXPEDITION!L28+QUALITE!L28+ACCUEIL!L28+PRODUCTION!L28+LABO!L28+COMPTA!L28+UCIA!L28)</f>
        <v/>
      </c>
      <c r="M28" s="7" t="str">
        <f>IF(COMMERCIAUX!M28+MAINTENANCE!M28+ADV!M28+'R&amp;D'!M28+RECEPTION!M28+DIRECTION!M28+EMBALLAGE!M28+MARKETING!M28+EXPEDITION!M28+QUALITE!M28+ACCUEIL!M28+PRODUCTION!M28+LABO!M28+COMPTA!M28=0,"",COMMERCIAUX!M28+MAINTENANCE!M28+ADV!M28+'R&amp;D'!M28+RECEPTION!M28+DIRECTION!M28+EMBALLAGE!M28+MARKETING!M28+EXPEDITION!M28+QUALITE!M28+ACCUEIL!M28+PRODUCTION!M28+LABO!M28+COMPTA!M28+UCIA!M28)</f>
        <v/>
      </c>
      <c r="N28" s="7"/>
      <c r="O28" s="10">
        <f t="shared" si="1"/>
        <v>7</v>
      </c>
      <c r="P28" s="8" t="str">
        <f>IF(DIRECTION!N28=0,"",DIRECTION!N28)</f>
        <v/>
      </c>
      <c r="Q28" s="8" t="str">
        <f>IF(COMPTA!N28=0,"",COMPTA!N28)</f>
        <v/>
      </c>
      <c r="R28" s="8" t="str">
        <f>IF(ACCUEIL!N28=0,"",ACCUEIL!N28)</f>
        <v/>
      </c>
      <c r="S28" s="8" t="str">
        <f>IF(ADV!N28=0,"",ADV!N28)</f>
        <v/>
      </c>
      <c r="T28" s="8" t="str">
        <f>IF(COMMERCIAUX!N28=0,"",COMMERCIAUX!N28)</f>
        <v/>
      </c>
      <c r="U28" s="8">
        <f>IF(MARKETING!N28=0,"",MARKETING!N28)</f>
        <v>2</v>
      </c>
      <c r="V28" s="8">
        <f>IF(MAINTENANCE!N28=0,"",MAINTENANCE!N28)</f>
        <v>3</v>
      </c>
      <c r="W28" s="8" t="str">
        <f>IF(PRODUCTION!N28=0,"",PRODUCTION!N28)</f>
        <v/>
      </c>
      <c r="X28" s="8">
        <f>IF(EMBALLAGE!N28=0,"",EMBALLAGE!N28)</f>
        <v>2</v>
      </c>
      <c r="Y28" s="8" t="str">
        <f>IF(EXPEDITION!N28=0,"",EXPEDITION!N28)</f>
        <v/>
      </c>
      <c r="Z28" s="8" t="str">
        <f>IF(RECEPTION!N28=0,"",RECEPTION!N28)</f>
        <v/>
      </c>
      <c r="AA28" s="8" t="str">
        <f>IF(LABO!N28=0,"",LABO!N28)</f>
        <v/>
      </c>
      <c r="AB28" s="8" t="str">
        <f>IF('R&amp;D'!N28=0,"",'R&amp;D'!N28)</f>
        <v/>
      </c>
      <c r="AC28" s="8" t="str">
        <f>IF(QUALITE!N28=0,"",QUALITE!N28)</f>
        <v/>
      </c>
      <c r="AD28" s="11" t="str">
        <f>IF(UCIA!N28=0,"",UCIA!N28)</f>
        <v/>
      </c>
    </row>
    <row r="29" spans="1:30" ht="15.75">
      <c r="A29" s="4" t="s">
        <v>15</v>
      </c>
      <c r="B29" s="7" t="str">
        <f>IF(COMMERCIAUX!B29+MAINTENANCE!B29+ADV!B29+'R&amp;D'!B29+RECEPTION!B29+DIRECTION!B29+EMBALLAGE!B29+MARKETING!B29+EXPEDITION!B29+QUALITE!B29+ACCUEIL!B29+PRODUCTION!B29+LABO!B29+COMPTA!B29=0,"",COMMERCIAUX!B29+MAINTENANCE!B29+ADV!B29+'R&amp;D'!B29+RECEPTION!B29+DIRECTION!B29+EMBALLAGE!B29+MARKETING!B29+EXPEDITION!B29+QUALITE!B29+ACCUEIL!B29+PRODUCTION!B29+LABO!B29+COMPTA!B29+UCIA!B29)</f>
        <v/>
      </c>
      <c r="C29" s="7" t="str">
        <f>IF(COMMERCIAUX!C29+MAINTENANCE!C29+ADV!C29+'R&amp;D'!C29+RECEPTION!C29+DIRECTION!C29+EMBALLAGE!C29+MARKETING!C29+EXPEDITION!C29+QUALITE!C29+ACCUEIL!C29+PRODUCTION!C29+LABO!C29+COMPTA!C29=0,"",COMMERCIAUX!C29+MAINTENANCE!C29+ADV!C29+'R&amp;D'!C29+RECEPTION!C29+DIRECTION!C29+EMBALLAGE!C29+MARKETING!C29+EXPEDITION!C29+QUALITE!C29+ACCUEIL!C29+PRODUCTION!C29+LABO!C29+COMPTA!C29+UCIA!C29)</f>
        <v/>
      </c>
      <c r="D29" s="7" t="str">
        <f>IF(COMMERCIAUX!D29+MAINTENANCE!D29+ADV!D29+'R&amp;D'!D29+RECEPTION!D29+DIRECTION!D29+EMBALLAGE!D29+MARKETING!D29+EXPEDITION!D29+QUALITE!D29+ACCUEIL!D29+PRODUCTION!D29+LABO!D29+COMPTA!D29=0,"",COMMERCIAUX!D29+MAINTENANCE!D29+ADV!D29+'R&amp;D'!D29+RECEPTION!D29+DIRECTION!D29+EMBALLAGE!D29+MARKETING!D29+EXPEDITION!D29+QUALITE!D29+ACCUEIL!D29+PRODUCTION!D29+LABO!D29+COMPTA!D29+UCIA!D29)</f>
        <v/>
      </c>
      <c r="E29" s="7" t="str">
        <f>IF(COMMERCIAUX!E29+MAINTENANCE!E29+ADV!E29+'R&amp;D'!E29+RECEPTION!E29+DIRECTION!E29+EMBALLAGE!E29+MARKETING!E29+EXPEDITION!E29+QUALITE!E29+ACCUEIL!E29+PRODUCTION!E29+LABO!E29+COMPTA!E29=0,"",COMMERCIAUX!E29+MAINTENANCE!E29+ADV!E29+'R&amp;D'!E29+RECEPTION!E29+DIRECTION!E29+EMBALLAGE!E29+MARKETING!E29+EXPEDITION!E29+QUALITE!E29+ACCUEIL!E29+PRODUCTION!E29+LABO!E29+COMPTA!E29+UCIA!E29)</f>
        <v/>
      </c>
      <c r="F29" s="7" t="str">
        <f>IF(COMMERCIAUX!F29+MAINTENANCE!F29+ADV!F29+'R&amp;D'!F29+RECEPTION!F29+DIRECTION!F29+EMBALLAGE!F29+MARKETING!F29+EXPEDITION!F29+QUALITE!F29+ACCUEIL!F29+PRODUCTION!F29+LABO!F29+COMPTA!F29=0,"",COMMERCIAUX!F29+MAINTENANCE!F29+ADV!F29+'R&amp;D'!F29+RECEPTION!F29+DIRECTION!F29+EMBALLAGE!F29+MARKETING!F29+EXPEDITION!F29+QUALITE!F29+ACCUEIL!F29+PRODUCTION!F29+LABO!F29+COMPTA!F29+UCIA!F29)</f>
        <v/>
      </c>
      <c r="G29" s="7">
        <f>IF(COMMERCIAUX!G29+MAINTENANCE!G29+ADV!G29+'R&amp;D'!G29+RECEPTION!G29+DIRECTION!G29+EMBALLAGE!G29+MARKETING!G29+EXPEDITION!G29+QUALITE!G29+ACCUEIL!G29+PRODUCTION!G29+LABO!G29+COMPTA!G29=0,"",COMMERCIAUX!G29+MAINTENANCE!G29+ADV!G29+'R&amp;D'!G29+RECEPTION!G29+DIRECTION!G29+EMBALLAGE!G29+MARKETING!G29+EXPEDITION!G29+QUALITE!G29+ACCUEIL!G29+PRODUCTION!G29+LABO!G29+COMPTA!G29+UCIA!G29)</f>
        <v>7</v>
      </c>
      <c r="H29" s="7">
        <f>IF(COMMERCIAUX!H29+MAINTENANCE!H29+ADV!H29+'R&amp;D'!H29+RECEPTION!H29+DIRECTION!H29+EMBALLAGE!H29+MARKETING!H29+EXPEDITION!H29+QUALITE!H29+ACCUEIL!H29+PRODUCTION!H29+LABO!H29+COMPTA!H29=0,"",COMMERCIAUX!H29+MAINTENANCE!H29+ADV!H29+'R&amp;D'!H29+RECEPTION!H29+DIRECTION!H29+EMBALLAGE!H29+MARKETING!H29+EXPEDITION!H29+QUALITE!H29+ACCUEIL!H29+PRODUCTION!H29+LABO!H29+COMPTA!H29+UCIA!H29)</f>
        <v>2</v>
      </c>
      <c r="I29" s="7" t="str">
        <f>IF(COMMERCIAUX!I29+MAINTENANCE!I29+ADV!I29+'R&amp;D'!I29+RECEPTION!I29+DIRECTION!I29+EMBALLAGE!I29+MARKETING!I29+EXPEDITION!I29+QUALITE!I29+ACCUEIL!I29+PRODUCTION!I29+LABO!I29+COMPTA!I29=0,"",COMMERCIAUX!I29+MAINTENANCE!I29+ADV!I29+'R&amp;D'!I29+RECEPTION!I29+DIRECTION!I29+EMBALLAGE!I29+MARKETING!I29+EXPEDITION!I29+QUALITE!I29+ACCUEIL!I29+PRODUCTION!I29+LABO!I29+COMPTA!I29+UCIA!I29)</f>
        <v/>
      </c>
      <c r="J29" s="7" t="str">
        <f>IF(COMMERCIAUX!J29+MAINTENANCE!J29+ADV!J29+'R&amp;D'!J29+RECEPTION!J29+DIRECTION!J29+EMBALLAGE!J29+MARKETING!J29+EXPEDITION!J29+QUALITE!J29+ACCUEIL!J29+PRODUCTION!J29+LABO!J29+COMPTA!J29=0,"",COMMERCIAUX!J29+MAINTENANCE!J29+ADV!J29+'R&amp;D'!J29+RECEPTION!J29+DIRECTION!J29+EMBALLAGE!J29+MARKETING!J29+EXPEDITION!J29+QUALITE!J29+ACCUEIL!J29+PRODUCTION!J29+LABO!J29+COMPTA!J29+UCIA!J29)</f>
        <v/>
      </c>
      <c r="K29" s="7" t="str">
        <f>IF(COMMERCIAUX!K29+MAINTENANCE!K29+ADV!K29+'R&amp;D'!K29+RECEPTION!K29+DIRECTION!K29+EMBALLAGE!K29+MARKETING!K29+EXPEDITION!K29+QUALITE!K29+ACCUEIL!K29+PRODUCTION!K29+LABO!K29+COMPTA!K29=0,"",COMMERCIAUX!K29+MAINTENANCE!K29+ADV!K29+'R&amp;D'!K29+RECEPTION!K29+DIRECTION!K29+EMBALLAGE!K29+MARKETING!K29+EXPEDITION!K29+QUALITE!K29+ACCUEIL!K29+PRODUCTION!K29+LABO!K29+COMPTA!K29+UCIA!K29)</f>
        <v/>
      </c>
      <c r="L29" s="7" t="str">
        <f>IF(COMMERCIAUX!L29+MAINTENANCE!L29+ADV!L29+'R&amp;D'!L29+RECEPTION!L29+DIRECTION!L29+EMBALLAGE!L29+MARKETING!L29+EXPEDITION!L29+QUALITE!L29+ACCUEIL!L29+PRODUCTION!L29+LABO!L29+COMPTA!L29=0,"",COMMERCIAUX!L29+MAINTENANCE!L29+ADV!L29+'R&amp;D'!L29+RECEPTION!L29+DIRECTION!L29+EMBALLAGE!L29+MARKETING!L29+EXPEDITION!L29+QUALITE!L29+ACCUEIL!L29+PRODUCTION!L29+LABO!L29+COMPTA!L29+UCIA!L29)</f>
        <v/>
      </c>
      <c r="M29" s="7" t="str">
        <f>IF(COMMERCIAUX!M29+MAINTENANCE!M29+ADV!M29+'R&amp;D'!M29+RECEPTION!M29+DIRECTION!M29+EMBALLAGE!M29+MARKETING!M29+EXPEDITION!M29+QUALITE!M29+ACCUEIL!M29+PRODUCTION!M29+LABO!M29+COMPTA!M29=0,"",COMMERCIAUX!M29+MAINTENANCE!M29+ADV!M29+'R&amp;D'!M29+RECEPTION!M29+DIRECTION!M29+EMBALLAGE!M29+MARKETING!M29+EXPEDITION!M29+QUALITE!M29+ACCUEIL!M29+PRODUCTION!M29+LABO!M29+COMPTA!M29+UCIA!M29)</f>
        <v/>
      </c>
      <c r="N29" s="7"/>
      <c r="O29" s="10">
        <f t="shared" si="1"/>
        <v>9</v>
      </c>
      <c r="P29" s="8">
        <f>IF(DIRECTION!N29=0,"",DIRECTION!N29)</f>
        <v>4</v>
      </c>
      <c r="Q29" s="8" t="str">
        <f>IF(COMPTA!N29=0,"",COMPTA!N29)</f>
        <v/>
      </c>
      <c r="R29" s="8" t="str">
        <f>IF(ACCUEIL!N29=0,"",ACCUEIL!N29)</f>
        <v/>
      </c>
      <c r="S29" s="8">
        <f>IF(ADV!N29=0,"",ADV!N29)</f>
        <v>1</v>
      </c>
      <c r="T29" s="8">
        <f>IF(COMMERCIAUX!N29=0,"",COMMERCIAUX!N29)</f>
        <v>1</v>
      </c>
      <c r="U29" s="8" t="str">
        <f>IF(MARKETING!N29=0,"",MARKETING!N29)</f>
        <v/>
      </c>
      <c r="V29" s="8">
        <f>IF(MAINTENANCE!N29=0,"",MAINTENANCE!N29)</f>
        <v>1</v>
      </c>
      <c r="W29" s="8" t="str">
        <f>IF(PRODUCTION!N29=0,"",PRODUCTION!N29)</f>
        <v/>
      </c>
      <c r="X29" s="8" t="str">
        <f>IF(EMBALLAGE!N29=0,"",EMBALLAGE!N29)</f>
        <v/>
      </c>
      <c r="Y29" s="8" t="str">
        <f>IF(EXPEDITION!N29=0,"",EXPEDITION!N29)</f>
        <v/>
      </c>
      <c r="Z29" s="8" t="str">
        <f>IF(RECEPTION!N29=0,"",RECEPTION!N29)</f>
        <v/>
      </c>
      <c r="AA29" s="8" t="str">
        <f>IF(LABO!N29=0,"",LABO!N29)</f>
        <v/>
      </c>
      <c r="AB29" s="8" t="str">
        <f>IF('R&amp;D'!N29=0,"",'R&amp;D'!N29)</f>
        <v/>
      </c>
      <c r="AC29" s="8">
        <f>IF(QUALITE!N29=0,"",QUALITE!N29)</f>
        <v>2</v>
      </c>
      <c r="AD29" s="11" t="str">
        <f>IF(UCIA!N29=0,"",UCIA!N29)</f>
        <v/>
      </c>
    </row>
    <row r="30" spans="1:30" ht="15.75">
      <c r="A30" s="4" t="s">
        <v>77</v>
      </c>
      <c r="B30" s="7" t="str">
        <f>IF(COMMERCIAUX!B30+MAINTENANCE!B30+ADV!B30+'R&amp;D'!B30+RECEPTION!B30+DIRECTION!B30+EMBALLAGE!B30+MARKETING!B30+EXPEDITION!B30+QUALITE!B30+ACCUEIL!B30+PRODUCTION!B30+LABO!B30+COMPTA!B30=0,"",COMMERCIAUX!B30+MAINTENANCE!B30+ADV!B30+'R&amp;D'!B30+RECEPTION!B30+DIRECTION!B30+EMBALLAGE!B30+MARKETING!B30+EXPEDITION!B30+QUALITE!B30+ACCUEIL!B30+PRODUCTION!B30+LABO!B30+COMPTA!B30+UCIA!B30)</f>
        <v/>
      </c>
      <c r="C30" s="7" t="str">
        <f>IF(COMMERCIAUX!C30+MAINTENANCE!C30+ADV!C30+'R&amp;D'!C30+RECEPTION!C30+DIRECTION!C30+EMBALLAGE!C30+MARKETING!C30+EXPEDITION!C30+QUALITE!C30+ACCUEIL!C30+PRODUCTION!C30+LABO!C30+COMPTA!C30=0,"",COMMERCIAUX!C30+MAINTENANCE!C30+ADV!C30+'R&amp;D'!C30+RECEPTION!C30+DIRECTION!C30+EMBALLAGE!C30+MARKETING!C30+EXPEDITION!C30+QUALITE!C30+ACCUEIL!C30+PRODUCTION!C30+LABO!C30+COMPTA!C30+UCIA!C30)</f>
        <v/>
      </c>
      <c r="D30" s="7" t="str">
        <f>IF(COMMERCIAUX!D30+MAINTENANCE!D30+ADV!D30+'R&amp;D'!D30+RECEPTION!D30+DIRECTION!D30+EMBALLAGE!D30+MARKETING!D30+EXPEDITION!D30+QUALITE!D30+ACCUEIL!D30+PRODUCTION!D30+LABO!D30+COMPTA!D30=0,"",COMMERCIAUX!D30+MAINTENANCE!D30+ADV!D30+'R&amp;D'!D30+RECEPTION!D30+DIRECTION!D30+EMBALLAGE!D30+MARKETING!D30+EXPEDITION!D30+QUALITE!D30+ACCUEIL!D30+PRODUCTION!D30+LABO!D30+COMPTA!D30+UCIA!D30)</f>
        <v/>
      </c>
      <c r="E30" s="7" t="str">
        <f>IF(COMMERCIAUX!E30+MAINTENANCE!E30+ADV!E30+'R&amp;D'!E30+RECEPTION!E30+DIRECTION!E30+EMBALLAGE!E30+MARKETING!E30+EXPEDITION!E30+QUALITE!E30+ACCUEIL!E30+PRODUCTION!E30+LABO!E30+COMPTA!E30=0,"",COMMERCIAUX!E30+MAINTENANCE!E30+ADV!E30+'R&amp;D'!E30+RECEPTION!E30+DIRECTION!E30+EMBALLAGE!E30+MARKETING!E30+EXPEDITION!E30+QUALITE!E30+ACCUEIL!E30+PRODUCTION!E30+LABO!E30+COMPTA!E30+UCIA!E30)</f>
        <v/>
      </c>
      <c r="F30" s="7" t="str">
        <f>IF(COMMERCIAUX!F30+MAINTENANCE!F30+ADV!F30+'R&amp;D'!F30+RECEPTION!F30+DIRECTION!F30+EMBALLAGE!F30+MARKETING!F30+EXPEDITION!F30+QUALITE!F30+ACCUEIL!F30+PRODUCTION!F30+LABO!F30+COMPTA!F30=0,"",COMMERCIAUX!F30+MAINTENANCE!F30+ADV!F30+'R&amp;D'!F30+RECEPTION!F30+DIRECTION!F30+EMBALLAGE!F30+MARKETING!F30+EXPEDITION!F30+QUALITE!F30+ACCUEIL!F30+PRODUCTION!F30+LABO!F30+COMPTA!F30+UCIA!F30)</f>
        <v/>
      </c>
      <c r="G30" s="7">
        <f>IF(COMMERCIAUX!G30+MAINTENANCE!G30+ADV!G30+'R&amp;D'!G30+RECEPTION!G30+DIRECTION!G30+EMBALLAGE!G30+MARKETING!G30+EXPEDITION!G30+QUALITE!G30+ACCUEIL!G30+PRODUCTION!G30+LABO!G30+COMPTA!G30=0,"",COMMERCIAUX!G30+MAINTENANCE!G30+ADV!G30+'R&amp;D'!G30+RECEPTION!G30+DIRECTION!G30+EMBALLAGE!G30+MARKETING!G30+EXPEDITION!G30+QUALITE!G30+ACCUEIL!G30+PRODUCTION!G30+LABO!G30+COMPTA!G30+UCIA!G30)</f>
        <v>6</v>
      </c>
      <c r="H30" s="7">
        <f>IF(COMMERCIAUX!H30+MAINTENANCE!H30+ADV!H30+'R&amp;D'!H30+RECEPTION!H30+DIRECTION!H30+EMBALLAGE!H30+MARKETING!H30+EXPEDITION!H30+QUALITE!H30+ACCUEIL!H30+PRODUCTION!H30+LABO!H30+COMPTA!H30=0,"",COMMERCIAUX!H30+MAINTENANCE!H30+ADV!H30+'R&amp;D'!H30+RECEPTION!H30+DIRECTION!H30+EMBALLAGE!H30+MARKETING!H30+EXPEDITION!H30+QUALITE!H30+ACCUEIL!H30+PRODUCTION!H30+LABO!H30+COMPTA!H30+UCIA!H30)</f>
        <v>3</v>
      </c>
      <c r="I30" s="7" t="str">
        <f>IF(COMMERCIAUX!I30+MAINTENANCE!I30+ADV!I30+'R&amp;D'!I30+RECEPTION!I30+DIRECTION!I30+EMBALLAGE!I30+MARKETING!I30+EXPEDITION!I30+QUALITE!I30+ACCUEIL!I30+PRODUCTION!I30+LABO!I30+COMPTA!I30=0,"",COMMERCIAUX!I30+MAINTENANCE!I30+ADV!I30+'R&amp;D'!I30+RECEPTION!I30+DIRECTION!I30+EMBALLAGE!I30+MARKETING!I30+EXPEDITION!I30+QUALITE!I30+ACCUEIL!I30+PRODUCTION!I30+LABO!I30+COMPTA!I30+UCIA!I30)</f>
        <v/>
      </c>
      <c r="J30" s="7" t="str">
        <f>IF(COMMERCIAUX!J30+MAINTENANCE!J30+ADV!J30+'R&amp;D'!J30+RECEPTION!J30+DIRECTION!J30+EMBALLAGE!J30+MARKETING!J30+EXPEDITION!J30+QUALITE!J30+ACCUEIL!J30+PRODUCTION!J30+LABO!J30+COMPTA!J30=0,"",COMMERCIAUX!J30+MAINTENANCE!J30+ADV!J30+'R&amp;D'!J30+RECEPTION!J30+DIRECTION!J30+EMBALLAGE!J30+MARKETING!J30+EXPEDITION!J30+QUALITE!J30+ACCUEIL!J30+PRODUCTION!J30+LABO!J30+COMPTA!J30+UCIA!J30)</f>
        <v/>
      </c>
      <c r="K30" s="7" t="str">
        <f>IF(COMMERCIAUX!K30+MAINTENANCE!K30+ADV!K30+'R&amp;D'!K30+RECEPTION!K30+DIRECTION!K30+EMBALLAGE!K30+MARKETING!K30+EXPEDITION!K30+QUALITE!K30+ACCUEIL!K30+PRODUCTION!K30+LABO!K30+COMPTA!K30=0,"",COMMERCIAUX!K30+MAINTENANCE!K30+ADV!K30+'R&amp;D'!K30+RECEPTION!K30+DIRECTION!K30+EMBALLAGE!K30+MARKETING!K30+EXPEDITION!K30+QUALITE!K30+ACCUEIL!K30+PRODUCTION!K30+LABO!K30+COMPTA!K30+UCIA!K30)</f>
        <v/>
      </c>
      <c r="L30" s="7" t="str">
        <f>IF(COMMERCIAUX!L30+MAINTENANCE!L30+ADV!L30+'R&amp;D'!L30+RECEPTION!L30+DIRECTION!L30+EMBALLAGE!L30+MARKETING!L30+EXPEDITION!L30+QUALITE!L30+ACCUEIL!L30+PRODUCTION!L30+LABO!L30+COMPTA!L30=0,"",COMMERCIAUX!L30+MAINTENANCE!L30+ADV!L30+'R&amp;D'!L30+RECEPTION!L30+DIRECTION!L30+EMBALLAGE!L30+MARKETING!L30+EXPEDITION!L30+QUALITE!L30+ACCUEIL!L30+PRODUCTION!L30+LABO!L30+COMPTA!L30+UCIA!L30)</f>
        <v/>
      </c>
      <c r="M30" s="7" t="str">
        <f>IF(COMMERCIAUX!M30+MAINTENANCE!M30+ADV!M30+'R&amp;D'!M30+RECEPTION!M30+DIRECTION!M30+EMBALLAGE!M30+MARKETING!M30+EXPEDITION!M30+QUALITE!M30+ACCUEIL!M30+PRODUCTION!M30+LABO!M30+COMPTA!M30=0,"",COMMERCIAUX!M30+MAINTENANCE!M30+ADV!M30+'R&amp;D'!M30+RECEPTION!M30+DIRECTION!M30+EMBALLAGE!M30+MARKETING!M30+EXPEDITION!M30+QUALITE!M30+ACCUEIL!M30+PRODUCTION!M30+LABO!M30+COMPTA!M30+UCIA!M30)</f>
        <v/>
      </c>
      <c r="N30" s="7"/>
      <c r="O30" s="10">
        <f t="shared" si="1"/>
        <v>9</v>
      </c>
      <c r="P30" s="8">
        <f>IF(DIRECTION!N30=0,"",DIRECTION!N30)</f>
        <v>3</v>
      </c>
      <c r="Q30" s="8" t="str">
        <f>IF(COMPTA!N30=0,"",COMPTA!N30)</f>
        <v/>
      </c>
      <c r="R30" s="8" t="str">
        <f>IF(ACCUEIL!N30=0,"",ACCUEIL!N30)</f>
        <v/>
      </c>
      <c r="S30" s="8">
        <f>IF(ADV!N30=0,"",ADV!N30)</f>
        <v>6</v>
      </c>
      <c r="T30" s="8" t="str">
        <f>IF(COMMERCIAUX!N30=0,"",COMMERCIAUX!N30)</f>
        <v/>
      </c>
      <c r="U30" s="8" t="str">
        <f>IF(MARKETING!N30=0,"",MARKETING!N30)</f>
        <v/>
      </c>
      <c r="V30" s="8" t="str">
        <f>IF(MAINTENANCE!N30=0,"",MAINTENANCE!N30)</f>
        <v/>
      </c>
      <c r="W30" s="8" t="str">
        <f>IF(PRODUCTION!N30=0,"",PRODUCTION!N30)</f>
        <v/>
      </c>
      <c r="X30" s="8" t="str">
        <f>IF(EMBALLAGE!N30=0,"",EMBALLAGE!N30)</f>
        <v/>
      </c>
      <c r="Y30" s="8" t="str">
        <f>IF(EXPEDITION!N30=0,"",EXPEDITION!N30)</f>
        <v/>
      </c>
      <c r="Z30" s="8" t="str">
        <f>IF(RECEPTION!N30=0,"",RECEPTION!N30)</f>
        <v/>
      </c>
      <c r="AA30" s="8" t="str">
        <f>IF(LABO!N30=0,"",LABO!N30)</f>
        <v/>
      </c>
      <c r="AB30" s="8" t="str">
        <f>IF('R&amp;D'!N30=0,"",'R&amp;D'!N30)</f>
        <v/>
      </c>
      <c r="AC30" s="8" t="str">
        <f>IF(QUALITE!N30=0,"",QUALITE!N30)</f>
        <v/>
      </c>
      <c r="AD30" s="11" t="str">
        <f>IF(UCIA!N30=0,"",UCIA!N30)</f>
        <v/>
      </c>
    </row>
    <row r="31" spans="1:30" ht="15.75">
      <c r="A31" s="4" t="s">
        <v>26</v>
      </c>
      <c r="B31" s="7" t="str">
        <f>IF(COMMERCIAUX!B31+MAINTENANCE!B31+ADV!B31+'R&amp;D'!B31+RECEPTION!B31+DIRECTION!B31+EMBALLAGE!B31+MARKETING!B31+EXPEDITION!B31+QUALITE!B31+ACCUEIL!B31+PRODUCTION!B31+LABO!B31+COMPTA!B31=0,"",COMMERCIAUX!B31+MAINTENANCE!B31+ADV!B31+'R&amp;D'!B31+RECEPTION!B31+DIRECTION!B31+EMBALLAGE!B31+MARKETING!B31+EXPEDITION!B31+QUALITE!B31+ACCUEIL!B31+PRODUCTION!B31+LABO!B31+COMPTA!B31+UCIA!B31)</f>
        <v/>
      </c>
      <c r="C31" s="7" t="str">
        <f>IF(COMMERCIAUX!C31+MAINTENANCE!C31+ADV!C31+'R&amp;D'!C31+RECEPTION!C31+DIRECTION!C31+EMBALLAGE!C31+MARKETING!C31+EXPEDITION!C31+QUALITE!C31+ACCUEIL!C31+PRODUCTION!C31+LABO!C31+COMPTA!C31=0,"",COMMERCIAUX!C31+MAINTENANCE!C31+ADV!C31+'R&amp;D'!C31+RECEPTION!C31+DIRECTION!C31+EMBALLAGE!C31+MARKETING!C31+EXPEDITION!C31+QUALITE!C31+ACCUEIL!C31+PRODUCTION!C31+LABO!C31+COMPTA!C31+UCIA!C31)</f>
        <v/>
      </c>
      <c r="D31" s="7" t="str">
        <f>IF(COMMERCIAUX!D31+MAINTENANCE!D31+ADV!D31+'R&amp;D'!D31+RECEPTION!D31+DIRECTION!D31+EMBALLAGE!D31+MARKETING!D31+EXPEDITION!D31+QUALITE!D31+ACCUEIL!D31+PRODUCTION!D31+LABO!D31+COMPTA!D31=0,"",COMMERCIAUX!D31+MAINTENANCE!D31+ADV!D31+'R&amp;D'!D31+RECEPTION!D31+DIRECTION!D31+EMBALLAGE!D31+MARKETING!D31+EXPEDITION!D31+QUALITE!D31+ACCUEIL!D31+PRODUCTION!D31+LABO!D31+COMPTA!D31+UCIA!D31)</f>
        <v/>
      </c>
      <c r="E31" s="7" t="str">
        <f>IF(COMMERCIAUX!E31+MAINTENANCE!E31+ADV!E31+'R&amp;D'!E31+RECEPTION!E31+DIRECTION!E31+EMBALLAGE!E31+MARKETING!E31+EXPEDITION!E31+QUALITE!E31+ACCUEIL!E31+PRODUCTION!E31+LABO!E31+COMPTA!E31=0,"",COMMERCIAUX!E31+MAINTENANCE!E31+ADV!E31+'R&amp;D'!E31+RECEPTION!E31+DIRECTION!E31+EMBALLAGE!E31+MARKETING!E31+EXPEDITION!E31+QUALITE!E31+ACCUEIL!E31+PRODUCTION!E31+LABO!E31+COMPTA!E31+UCIA!E31)</f>
        <v/>
      </c>
      <c r="F31" s="7" t="str">
        <f>IF(COMMERCIAUX!F31+MAINTENANCE!F31+ADV!F31+'R&amp;D'!F31+RECEPTION!F31+DIRECTION!F31+EMBALLAGE!F31+MARKETING!F31+EXPEDITION!F31+QUALITE!F31+ACCUEIL!F31+PRODUCTION!F31+LABO!F31+COMPTA!F31=0,"",COMMERCIAUX!F31+MAINTENANCE!F31+ADV!F31+'R&amp;D'!F31+RECEPTION!F31+DIRECTION!F31+EMBALLAGE!F31+MARKETING!F31+EXPEDITION!F31+QUALITE!F31+ACCUEIL!F31+PRODUCTION!F31+LABO!F31+COMPTA!F31+UCIA!F31)</f>
        <v/>
      </c>
      <c r="G31" s="7" t="str">
        <f>IF(COMMERCIAUX!G31+MAINTENANCE!G31+ADV!G31+'R&amp;D'!G31+RECEPTION!G31+DIRECTION!G31+EMBALLAGE!G31+MARKETING!G31+EXPEDITION!G31+QUALITE!G31+ACCUEIL!G31+PRODUCTION!G31+LABO!G31+COMPTA!G31=0,"",COMMERCIAUX!G31+MAINTENANCE!G31+ADV!G31+'R&amp;D'!G31+RECEPTION!G31+DIRECTION!G31+EMBALLAGE!G31+MARKETING!G31+EXPEDITION!G31+QUALITE!G31+ACCUEIL!G31+PRODUCTION!G31+LABO!G31+COMPTA!G31+UCIA!G31)</f>
        <v/>
      </c>
      <c r="H31" s="7" t="str">
        <f>IF(COMMERCIAUX!H31+MAINTENANCE!H31+ADV!H31+'R&amp;D'!H31+RECEPTION!H31+DIRECTION!H31+EMBALLAGE!H31+MARKETING!H31+EXPEDITION!H31+QUALITE!H31+ACCUEIL!H31+PRODUCTION!H31+LABO!H31+COMPTA!H31=0,"",COMMERCIAUX!H31+MAINTENANCE!H31+ADV!H31+'R&amp;D'!H31+RECEPTION!H31+DIRECTION!H31+EMBALLAGE!H31+MARKETING!H31+EXPEDITION!H31+QUALITE!H31+ACCUEIL!H31+PRODUCTION!H31+LABO!H31+COMPTA!H31+UCIA!H31)</f>
        <v/>
      </c>
      <c r="I31" s="7" t="str">
        <f>IF(COMMERCIAUX!I31+MAINTENANCE!I31+ADV!I31+'R&amp;D'!I31+RECEPTION!I31+DIRECTION!I31+EMBALLAGE!I31+MARKETING!I31+EXPEDITION!I31+QUALITE!I31+ACCUEIL!I31+PRODUCTION!I31+LABO!I31+COMPTA!I31=0,"",COMMERCIAUX!I31+MAINTENANCE!I31+ADV!I31+'R&amp;D'!I31+RECEPTION!I31+DIRECTION!I31+EMBALLAGE!I31+MARKETING!I31+EXPEDITION!I31+QUALITE!I31+ACCUEIL!I31+PRODUCTION!I31+LABO!I31+COMPTA!I31+UCIA!I31)</f>
        <v/>
      </c>
      <c r="J31" s="7" t="str">
        <f>IF(COMMERCIAUX!J31+MAINTENANCE!J31+ADV!J31+'R&amp;D'!J31+RECEPTION!J31+DIRECTION!J31+EMBALLAGE!J31+MARKETING!J31+EXPEDITION!J31+QUALITE!J31+ACCUEIL!J31+PRODUCTION!J31+LABO!J31+COMPTA!J31=0,"",COMMERCIAUX!J31+MAINTENANCE!J31+ADV!J31+'R&amp;D'!J31+RECEPTION!J31+DIRECTION!J31+EMBALLAGE!J31+MARKETING!J31+EXPEDITION!J31+QUALITE!J31+ACCUEIL!J31+PRODUCTION!J31+LABO!J31+COMPTA!J31+UCIA!J31)</f>
        <v/>
      </c>
      <c r="K31" s="7" t="str">
        <f>IF(COMMERCIAUX!K31+MAINTENANCE!K31+ADV!K31+'R&amp;D'!K31+RECEPTION!K31+DIRECTION!K31+EMBALLAGE!K31+MARKETING!K31+EXPEDITION!K31+QUALITE!K31+ACCUEIL!K31+PRODUCTION!K31+LABO!K31+COMPTA!K31=0,"",COMMERCIAUX!K31+MAINTENANCE!K31+ADV!K31+'R&amp;D'!K31+RECEPTION!K31+DIRECTION!K31+EMBALLAGE!K31+MARKETING!K31+EXPEDITION!K31+QUALITE!K31+ACCUEIL!K31+PRODUCTION!K31+LABO!K31+COMPTA!K31+UCIA!K31)</f>
        <v/>
      </c>
      <c r="L31" s="7" t="str">
        <f>IF(COMMERCIAUX!L31+MAINTENANCE!L31+ADV!L31+'R&amp;D'!L31+RECEPTION!L31+DIRECTION!L31+EMBALLAGE!L31+MARKETING!L31+EXPEDITION!L31+QUALITE!L31+ACCUEIL!L31+PRODUCTION!L31+LABO!L31+COMPTA!L31=0,"",COMMERCIAUX!L31+MAINTENANCE!L31+ADV!L31+'R&amp;D'!L31+RECEPTION!L31+DIRECTION!L31+EMBALLAGE!L31+MARKETING!L31+EXPEDITION!L31+QUALITE!L31+ACCUEIL!L31+PRODUCTION!L31+LABO!L31+COMPTA!L31+UCIA!L31)</f>
        <v/>
      </c>
      <c r="M31" s="7" t="str">
        <f>IF(COMMERCIAUX!M31+MAINTENANCE!M31+ADV!M31+'R&amp;D'!M31+RECEPTION!M31+DIRECTION!M31+EMBALLAGE!M31+MARKETING!M31+EXPEDITION!M31+QUALITE!M31+ACCUEIL!M31+PRODUCTION!M31+LABO!M31+COMPTA!M31=0,"",COMMERCIAUX!M31+MAINTENANCE!M31+ADV!M31+'R&amp;D'!M31+RECEPTION!M31+DIRECTION!M31+EMBALLAGE!M31+MARKETING!M31+EXPEDITION!M31+QUALITE!M31+ACCUEIL!M31+PRODUCTION!M31+LABO!M31+COMPTA!M31+UCIA!M31)</f>
        <v/>
      </c>
      <c r="N31" s="24" t="s">
        <v>142</v>
      </c>
      <c r="O31" s="10" t="str">
        <f t="shared" si="1"/>
        <v/>
      </c>
      <c r="P31" s="8" t="str">
        <f>IF(DIRECTION!N31=0,"",DIRECTION!N31)</f>
        <v/>
      </c>
      <c r="Q31" s="8" t="str">
        <f>IF(COMPTA!N31=0,"",COMPTA!N31)</f>
        <v/>
      </c>
      <c r="R31" s="8" t="str">
        <f>IF(ACCUEIL!N31=0,"",ACCUEIL!N31)</f>
        <v/>
      </c>
      <c r="S31" s="8" t="str">
        <f>IF(ADV!N31=0,"",ADV!N31)</f>
        <v/>
      </c>
      <c r="T31" s="8" t="str">
        <f>IF(COMMERCIAUX!N31=0,"",COMMERCIAUX!N31)</f>
        <v/>
      </c>
      <c r="U31" s="8" t="str">
        <f>IF(MARKETING!N31=0,"",MARKETING!N31)</f>
        <v/>
      </c>
      <c r="V31" s="8" t="str">
        <f>IF(MAINTENANCE!N31=0,"",MAINTENANCE!N31)</f>
        <v/>
      </c>
      <c r="W31" s="8" t="str">
        <f>IF(PRODUCTION!N31=0,"",PRODUCTION!N31)</f>
        <v/>
      </c>
      <c r="X31" s="8" t="str">
        <f>IF(EMBALLAGE!N31=0,"",EMBALLAGE!N31)</f>
        <v/>
      </c>
      <c r="Y31" s="8" t="str">
        <f>IF(EXPEDITION!N31=0,"",EXPEDITION!N31)</f>
        <v/>
      </c>
      <c r="Z31" s="8" t="str">
        <f>IF(RECEPTION!N31=0,"",RECEPTION!N31)</f>
        <v/>
      </c>
      <c r="AA31" s="8" t="str">
        <f>IF(LABO!N31=0,"",LABO!N31)</f>
        <v/>
      </c>
      <c r="AB31" s="8" t="str">
        <f>IF('R&amp;D'!N31=0,"",'R&amp;D'!N31)</f>
        <v/>
      </c>
      <c r="AC31" s="8" t="str">
        <f>IF(QUALITE!N31=0,"",QUALITE!N31)</f>
        <v/>
      </c>
      <c r="AD31" s="11" t="str">
        <f>IF(UCIA!N31=0,"",UCIA!N31)</f>
        <v/>
      </c>
    </row>
    <row r="32" spans="1:30" ht="15.75">
      <c r="A32" s="4" t="s">
        <v>31</v>
      </c>
      <c r="B32" s="7" t="str">
        <f>IF(COMMERCIAUX!B32+MAINTENANCE!B32+ADV!B32+'R&amp;D'!B32+RECEPTION!B32+DIRECTION!B32+EMBALLAGE!B32+MARKETING!B32+EXPEDITION!B32+QUALITE!B32+ACCUEIL!B32+PRODUCTION!B32+LABO!B32+COMPTA!B32=0,"",COMMERCIAUX!B32+MAINTENANCE!B32+ADV!B32+'R&amp;D'!B32+RECEPTION!B32+DIRECTION!B32+EMBALLAGE!B32+MARKETING!B32+EXPEDITION!B32+QUALITE!B32+ACCUEIL!B32+PRODUCTION!B32+LABO!B32+COMPTA!B32+UCIA!B32)</f>
        <v/>
      </c>
      <c r="C32" s="7" t="str">
        <f>IF(COMMERCIAUX!C32+MAINTENANCE!C32+ADV!C32+'R&amp;D'!C32+RECEPTION!C32+DIRECTION!C32+EMBALLAGE!C32+MARKETING!C32+EXPEDITION!C32+QUALITE!C32+ACCUEIL!C32+PRODUCTION!C32+LABO!C32+COMPTA!C32=0,"",COMMERCIAUX!C32+MAINTENANCE!C32+ADV!C32+'R&amp;D'!C32+RECEPTION!C32+DIRECTION!C32+EMBALLAGE!C32+MARKETING!C32+EXPEDITION!C32+QUALITE!C32+ACCUEIL!C32+PRODUCTION!C32+LABO!C32+COMPTA!C32+UCIA!C32)</f>
        <v/>
      </c>
      <c r="D32" s="7" t="str">
        <f>IF(COMMERCIAUX!D32+MAINTENANCE!D32+ADV!D32+'R&amp;D'!D32+RECEPTION!D32+DIRECTION!D32+EMBALLAGE!D32+MARKETING!D32+EXPEDITION!D32+QUALITE!D32+ACCUEIL!D32+PRODUCTION!D32+LABO!D32+COMPTA!D32=0,"",COMMERCIAUX!D32+MAINTENANCE!D32+ADV!D32+'R&amp;D'!D32+RECEPTION!D32+DIRECTION!D32+EMBALLAGE!D32+MARKETING!D32+EXPEDITION!D32+QUALITE!D32+ACCUEIL!D32+PRODUCTION!D32+LABO!D32+COMPTA!D32+UCIA!D32)</f>
        <v/>
      </c>
      <c r="E32" s="7" t="str">
        <f>IF(COMMERCIAUX!E32+MAINTENANCE!E32+ADV!E32+'R&amp;D'!E32+RECEPTION!E32+DIRECTION!E32+EMBALLAGE!E32+MARKETING!E32+EXPEDITION!E32+QUALITE!E32+ACCUEIL!E32+PRODUCTION!E32+LABO!E32+COMPTA!E32=0,"",COMMERCIAUX!E32+MAINTENANCE!E32+ADV!E32+'R&amp;D'!E32+RECEPTION!E32+DIRECTION!E32+EMBALLAGE!E32+MARKETING!E32+EXPEDITION!E32+QUALITE!E32+ACCUEIL!E32+PRODUCTION!E32+LABO!E32+COMPTA!E32+UCIA!E32)</f>
        <v/>
      </c>
      <c r="F32" s="7" t="str">
        <f>IF(COMMERCIAUX!F32+MAINTENANCE!F32+ADV!F32+'R&amp;D'!F32+RECEPTION!F32+DIRECTION!F32+EMBALLAGE!F32+MARKETING!F32+EXPEDITION!F32+QUALITE!F32+ACCUEIL!F32+PRODUCTION!F32+LABO!F32+COMPTA!F32=0,"",COMMERCIAUX!F32+MAINTENANCE!F32+ADV!F32+'R&amp;D'!F32+RECEPTION!F32+DIRECTION!F32+EMBALLAGE!F32+MARKETING!F32+EXPEDITION!F32+QUALITE!F32+ACCUEIL!F32+PRODUCTION!F32+LABO!F32+COMPTA!F32+UCIA!F32)</f>
        <v/>
      </c>
      <c r="G32" s="7">
        <f>IF(COMMERCIAUX!G32+MAINTENANCE!G32+ADV!G32+'R&amp;D'!G32+RECEPTION!G32+DIRECTION!G32+EMBALLAGE!G32+MARKETING!G32+EXPEDITION!G32+QUALITE!G32+ACCUEIL!G32+PRODUCTION!G32+LABO!G32+COMPTA!G32=0,"",COMMERCIAUX!G32+MAINTENANCE!G32+ADV!G32+'R&amp;D'!G32+RECEPTION!G32+DIRECTION!G32+EMBALLAGE!G32+MARKETING!G32+EXPEDITION!G32+QUALITE!G32+ACCUEIL!G32+PRODUCTION!G32+LABO!G32+COMPTA!G32+UCIA!G32)</f>
        <v>2</v>
      </c>
      <c r="H32" s="7">
        <f>IF(COMMERCIAUX!H32+MAINTENANCE!H32+ADV!H32+'R&amp;D'!H32+RECEPTION!H32+DIRECTION!H32+EMBALLAGE!H32+MARKETING!H32+EXPEDITION!H32+QUALITE!H32+ACCUEIL!H32+PRODUCTION!H32+LABO!H32+COMPTA!H32=0,"",COMMERCIAUX!H32+MAINTENANCE!H32+ADV!H32+'R&amp;D'!H32+RECEPTION!H32+DIRECTION!H32+EMBALLAGE!H32+MARKETING!H32+EXPEDITION!H32+QUALITE!H32+ACCUEIL!H32+PRODUCTION!H32+LABO!H32+COMPTA!H32+UCIA!H32)</f>
        <v>4</v>
      </c>
      <c r="I32" s="7">
        <f>IF(COMMERCIAUX!I32+MAINTENANCE!I32+ADV!I32+'R&amp;D'!I32+RECEPTION!I32+DIRECTION!I32+EMBALLAGE!I32+MARKETING!I32+EXPEDITION!I32+QUALITE!I32+ACCUEIL!I32+PRODUCTION!I32+LABO!I32+COMPTA!I32=0,"",COMMERCIAUX!I32+MAINTENANCE!I32+ADV!I32+'R&amp;D'!I32+RECEPTION!I32+DIRECTION!I32+EMBALLAGE!I32+MARKETING!I32+EXPEDITION!I32+QUALITE!I32+ACCUEIL!I32+PRODUCTION!I32+LABO!I32+COMPTA!I32+UCIA!I32)</f>
        <v>3</v>
      </c>
      <c r="J32" s="7" t="str">
        <f>IF(COMMERCIAUX!J32+MAINTENANCE!J32+ADV!J32+'R&amp;D'!J32+RECEPTION!J32+DIRECTION!J32+EMBALLAGE!J32+MARKETING!J32+EXPEDITION!J32+QUALITE!J32+ACCUEIL!J32+PRODUCTION!J32+LABO!J32+COMPTA!J32=0,"",COMMERCIAUX!J32+MAINTENANCE!J32+ADV!J32+'R&amp;D'!J32+RECEPTION!J32+DIRECTION!J32+EMBALLAGE!J32+MARKETING!J32+EXPEDITION!J32+QUALITE!J32+ACCUEIL!J32+PRODUCTION!J32+LABO!J32+COMPTA!J32+UCIA!J32)</f>
        <v/>
      </c>
      <c r="K32" s="7" t="str">
        <f>IF(COMMERCIAUX!K32+MAINTENANCE!K32+ADV!K32+'R&amp;D'!K32+RECEPTION!K32+DIRECTION!K32+EMBALLAGE!K32+MARKETING!K32+EXPEDITION!K32+QUALITE!K32+ACCUEIL!K32+PRODUCTION!K32+LABO!K32+COMPTA!K32=0,"",COMMERCIAUX!K32+MAINTENANCE!K32+ADV!K32+'R&amp;D'!K32+RECEPTION!K32+DIRECTION!K32+EMBALLAGE!K32+MARKETING!K32+EXPEDITION!K32+QUALITE!K32+ACCUEIL!K32+PRODUCTION!K32+LABO!K32+COMPTA!K32+UCIA!K32)</f>
        <v/>
      </c>
      <c r="L32" s="7" t="str">
        <f>IF(COMMERCIAUX!L32+MAINTENANCE!L32+ADV!L32+'R&amp;D'!L32+RECEPTION!L32+DIRECTION!L32+EMBALLAGE!L32+MARKETING!L32+EXPEDITION!L32+QUALITE!L32+ACCUEIL!L32+PRODUCTION!L32+LABO!L32+COMPTA!L32=0,"",COMMERCIAUX!L32+MAINTENANCE!L32+ADV!L32+'R&amp;D'!L32+RECEPTION!L32+DIRECTION!L32+EMBALLAGE!L32+MARKETING!L32+EXPEDITION!L32+QUALITE!L32+ACCUEIL!L32+PRODUCTION!L32+LABO!L32+COMPTA!L32+UCIA!L32)</f>
        <v/>
      </c>
      <c r="M32" s="7" t="str">
        <f>IF(COMMERCIAUX!M32+MAINTENANCE!M32+ADV!M32+'R&amp;D'!M32+RECEPTION!M32+DIRECTION!M32+EMBALLAGE!M32+MARKETING!M32+EXPEDITION!M32+QUALITE!M32+ACCUEIL!M32+PRODUCTION!M32+LABO!M32+COMPTA!M32=0,"",COMMERCIAUX!M32+MAINTENANCE!M32+ADV!M32+'R&amp;D'!M32+RECEPTION!M32+DIRECTION!M32+EMBALLAGE!M32+MARKETING!M32+EXPEDITION!M32+QUALITE!M32+ACCUEIL!M32+PRODUCTION!M32+LABO!M32+COMPTA!M32+UCIA!M32)</f>
        <v/>
      </c>
      <c r="N32" s="24" t="s">
        <v>142</v>
      </c>
      <c r="O32" s="10">
        <f t="shared" si="1"/>
        <v>9</v>
      </c>
      <c r="P32" s="8" t="str">
        <f>IF(DIRECTION!N32=0,"",DIRECTION!N32)</f>
        <v/>
      </c>
      <c r="Q32" s="8">
        <f>IF(COMPTA!N32=0,"",COMPTA!N32)</f>
        <v>1</v>
      </c>
      <c r="R32" s="8">
        <f>IF(ACCUEIL!N32=0,"",ACCUEIL!N32)</f>
        <v>8</v>
      </c>
      <c r="S32" s="8" t="str">
        <f>IF(ADV!N32=0,"",ADV!N32)</f>
        <v/>
      </c>
      <c r="T32" s="8" t="str">
        <f>IF(COMMERCIAUX!N32=0,"",COMMERCIAUX!N32)</f>
        <v/>
      </c>
      <c r="U32" s="8" t="str">
        <f>IF(MARKETING!N32=0,"",MARKETING!N32)</f>
        <v/>
      </c>
      <c r="V32" s="8" t="str">
        <f>IF(MAINTENANCE!N32=0,"",MAINTENANCE!N32)</f>
        <v/>
      </c>
      <c r="W32" s="8" t="str">
        <f>IF(PRODUCTION!N32=0,"",PRODUCTION!N32)</f>
        <v/>
      </c>
      <c r="X32" s="8" t="str">
        <f>IF(EMBALLAGE!N32=0,"",EMBALLAGE!N32)</f>
        <v/>
      </c>
      <c r="Y32" s="8" t="str">
        <f>IF(EXPEDITION!N32=0,"",EXPEDITION!N32)</f>
        <v/>
      </c>
      <c r="Z32" s="8" t="str">
        <f>IF(RECEPTION!N32=0,"",RECEPTION!N32)</f>
        <v/>
      </c>
      <c r="AA32" s="8" t="str">
        <f>IF(LABO!N32=0,"",LABO!N32)</f>
        <v/>
      </c>
      <c r="AB32" s="8" t="str">
        <f>IF('R&amp;D'!N32=0,"",'R&amp;D'!N32)</f>
        <v/>
      </c>
      <c r="AC32" s="8" t="str">
        <f>IF(QUALITE!N32=0,"",QUALITE!N32)</f>
        <v/>
      </c>
      <c r="AD32" s="11" t="str">
        <f>IF(UCIA!N32=0,"",UCIA!N32)</f>
        <v/>
      </c>
    </row>
    <row r="33" spans="1:30" ht="15.75">
      <c r="A33" s="4" t="s">
        <v>29</v>
      </c>
      <c r="B33" s="7" t="str">
        <f>IF(COMMERCIAUX!B33+MAINTENANCE!B33+ADV!B33+'R&amp;D'!B33+RECEPTION!B33+DIRECTION!B33+EMBALLAGE!B33+MARKETING!B33+EXPEDITION!B33+QUALITE!B33+ACCUEIL!B33+PRODUCTION!B33+LABO!B33+COMPTA!B33=0,"",COMMERCIAUX!B33+MAINTENANCE!B33+ADV!B33+'R&amp;D'!B33+RECEPTION!B33+DIRECTION!B33+EMBALLAGE!B33+MARKETING!B33+EXPEDITION!B33+QUALITE!B33+ACCUEIL!B33+PRODUCTION!B33+LABO!B33+COMPTA!B33+UCIA!B33)</f>
        <v/>
      </c>
      <c r="C33" s="7" t="str">
        <f>IF(COMMERCIAUX!C33+MAINTENANCE!C33+ADV!C33+'R&amp;D'!C33+RECEPTION!C33+DIRECTION!C33+EMBALLAGE!C33+MARKETING!C33+EXPEDITION!C33+QUALITE!C33+ACCUEIL!C33+PRODUCTION!C33+LABO!C33+COMPTA!C33=0,"",COMMERCIAUX!C33+MAINTENANCE!C33+ADV!C33+'R&amp;D'!C33+RECEPTION!C33+DIRECTION!C33+EMBALLAGE!C33+MARKETING!C33+EXPEDITION!C33+QUALITE!C33+ACCUEIL!C33+PRODUCTION!C33+LABO!C33+COMPTA!C33+UCIA!C33)</f>
        <v/>
      </c>
      <c r="D33" s="7" t="str">
        <f>IF(COMMERCIAUX!D33+MAINTENANCE!D33+ADV!D33+'R&amp;D'!D33+RECEPTION!D33+DIRECTION!D33+EMBALLAGE!D33+MARKETING!D33+EXPEDITION!D33+QUALITE!D33+ACCUEIL!D33+PRODUCTION!D33+LABO!D33+COMPTA!D33=0,"",COMMERCIAUX!D33+MAINTENANCE!D33+ADV!D33+'R&amp;D'!D33+RECEPTION!D33+DIRECTION!D33+EMBALLAGE!D33+MARKETING!D33+EXPEDITION!D33+QUALITE!D33+ACCUEIL!D33+PRODUCTION!D33+LABO!D33+COMPTA!D33+UCIA!D33)</f>
        <v/>
      </c>
      <c r="E33" s="7" t="str">
        <f>IF(COMMERCIAUX!E33+MAINTENANCE!E33+ADV!E33+'R&amp;D'!E33+RECEPTION!E33+DIRECTION!E33+EMBALLAGE!E33+MARKETING!E33+EXPEDITION!E33+QUALITE!E33+ACCUEIL!E33+PRODUCTION!E33+LABO!E33+COMPTA!E33=0,"",COMMERCIAUX!E33+MAINTENANCE!E33+ADV!E33+'R&amp;D'!E33+RECEPTION!E33+DIRECTION!E33+EMBALLAGE!E33+MARKETING!E33+EXPEDITION!E33+QUALITE!E33+ACCUEIL!E33+PRODUCTION!E33+LABO!E33+COMPTA!E33+UCIA!E33)</f>
        <v/>
      </c>
      <c r="F33" s="7" t="str">
        <f>IF(COMMERCIAUX!F33+MAINTENANCE!F33+ADV!F33+'R&amp;D'!F33+RECEPTION!F33+DIRECTION!F33+EMBALLAGE!F33+MARKETING!F33+EXPEDITION!F33+QUALITE!F33+ACCUEIL!F33+PRODUCTION!F33+LABO!F33+COMPTA!F33=0,"",COMMERCIAUX!F33+MAINTENANCE!F33+ADV!F33+'R&amp;D'!F33+RECEPTION!F33+DIRECTION!F33+EMBALLAGE!F33+MARKETING!F33+EXPEDITION!F33+QUALITE!F33+ACCUEIL!F33+PRODUCTION!F33+LABO!F33+COMPTA!F33+UCIA!F33)</f>
        <v/>
      </c>
      <c r="G33" s="7" t="str">
        <f>IF(COMMERCIAUX!G33+MAINTENANCE!G33+ADV!G33+'R&amp;D'!G33+RECEPTION!G33+DIRECTION!G33+EMBALLAGE!G33+MARKETING!G33+EXPEDITION!G33+QUALITE!G33+ACCUEIL!G33+PRODUCTION!G33+LABO!G33+COMPTA!G33=0,"",COMMERCIAUX!G33+MAINTENANCE!G33+ADV!G33+'R&amp;D'!G33+RECEPTION!G33+DIRECTION!G33+EMBALLAGE!G33+MARKETING!G33+EXPEDITION!G33+QUALITE!G33+ACCUEIL!G33+PRODUCTION!G33+LABO!G33+COMPTA!G33+UCIA!G33)</f>
        <v/>
      </c>
      <c r="H33" s="7">
        <f>IF(COMMERCIAUX!H33+MAINTENANCE!H33+ADV!H33+'R&amp;D'!H33+RECEPTION!H33+DIRECTION!H33+EMBALLAGE!H33+MARKETING!H33+EXPEDITION!H33+QUALITE!H33+ACCUEIL!H33+PRODUCTION!H33+LABO!H33+COMPTA!H33=0,"",COMMERCIAUX!H33+MAINTENANCE!H33+ADV!H33+'R&amp;D'!H33+RECEPTION!H33+DIRECTION!H33+EMBALLAGE!H33+MARKETING!H33+EXPEDITION!H33+QUALITE!H33+ACCUEIL!H33+PRODUCTION!H33+LABO!H33+COMPTA!H33+UCIA!H33)</f>
        <v>1</v>
      </c>
      <c r="I33" s="7" t="str">
        <f>IF(COMMERCIAUX!I33+MAINTENANCE!I33+ADV!I33+'R&amp;D'!I33+RECEPTION!I33+DIRECTION!I33+EMBALLAGE!I33+MARKETING!I33+EXPEDITION!I33+QUALITE!I33+ACCUEIL!I33+PRODUCTION!I33+LABO!I33+COMPTA!I33=0,"",COMMERCIAUX!I33+MAINTENANCE!I33+ADV!I33+'R&amp;D'!I33+RECEPTION!I33+DIRECTION!I33+EMBALLAGE!I33+MARKETING!I33+EXPEDITION!I33+QUALITE!I33+ACCUEIL!I33+PRODUCTION!I33+LABO!I33+COMPTA!I33+UCIA!I33)</f>
        <v/>
      </c>
      <c r="J33" s="7" t="str">
        <f>IF(COMMERCIAUX!J33+MAINTENANCE!J33+ADV!J33+'R&amp;D'!J33+RECEPTION!J33+DIRECTION!J33+EMBALLAGE!J33+MARKETING!J33+EXPEDITION!J33+QUALITE!J33+ACCUEIL!J33+PRODUCTION!J33+LABO!J33+COMPTA!J33=0,"",COMMERCIAUX!J33+MAINTENANCE!J33+ADV!J33+'R&amp;D'!J33+RECEPTION!J33+DIRECTION!J33+EMBALLAGE!J33+MARKETING!J33+EXPEDITION!J33+QUALITE!J33+ACCUEIL!J33+PRODUCTION!J33+LABO!J33+COMPTA!J33+UCIA!J33)</f>
        <v/>
      </c>
      <c r="K33" s="7" t="str">
        <f>IF(COMMERCIAUX!K33+MAINTENANCE!K33+ADV!K33+'R&amp;D'!K33+RECEPTION!K33+DIRECTION!K33+EMBALLAGE!K33+MARKETING!K33+EXPEDITION!K33+QUALITE!K33+ACCUEIL!K33+PRODUCTION!K33+LABO!K33+COMPTA!K33=0,"",COMMERCIAUX!K33+MAINTENANCE!K33+ADV!K33+'R&amp;D'!K33+RECEPTION!K33+DIRECTION!K33+EMBALLAGE!K33+MARKETING!K33+EXPEDITION!K33+QUALITE!K33+ACCUEIL!K33+PRODUCTION!K33+LABO!K33+COMPTA!K33+UCIA!K33)</f>
        <v/>
      </c>
      <c r="L33" s="7" t="str">
        <f>IF(COMMERCIAUX!L33+MAINTENANCE!L33+ADV!L33+'R&amp;D'!L33+RECEPTION!L33+DIRECTION!L33+EMBALLAGE!L33+MARKETING!L33+EXPEDITION!L33+QUALITE!L33+ACCUEIL!L33+PRODUCTION!L33+LABO!L33+COMPTA!L33=0,"",COMMERCIAUX!L33+MAINTENANCE!L33+ADV!L33+'R&amp;D'!L33+RECEPTION!L33+DIRECTION!L33+EMBALLAGE!L33+MARKETING!L33+EXPEDITION!L33+QUALITE!L33+ACCUEIL!L33+PRODUCTION!L33+LABO!L33+COMPTA!L33+UCIA!L33)</f>
        <v/>
      </c>
      <c r="M33" s="7" t="str">
        <f>IF(COMMERCIAUX!M33+MAINTENANCE!M33+ADV!M33+'R&amp;D'!M33+RECEPTION!M33+DIRECTION!M33+EMBALLAGE!M33+MARKETING!M33+EXPEDITION!M33+QUALITE!M33+ACCUEIL!M33+PRODUCTION!M33+LABO!M33+COMPTA!M33=0,"",COMMERCIAUX!M33+MAINTENANCE!M33+ADV!M33+'R&amp;D'!M33+RECEPTION!M33+DIRECTION!M33+EMBALLAGE!M33+MARKETING!M33+EXPEDITION!M33+QUALITE!M33+ACCUEIL!M33+PRODUCTION!M33+LABO!M33+COMPTA!M33+UCIA!M33)</f>
        <v/>
      </c>
      <c r="N33" s="24" t="s">
        <v>142</v>
      </c>
      <c r="O33" s="10">
        <f t="shared" si="1"/>
        <v>1</v>
      </c>
      <c r="P33" s="8" t="str">
        <f>IF(DIRECTION!N33=0,"",DIRECTION!N33)</f>
        <v/>
      </c>
      <c r="Q33" s="8" t="str">
        <f>IF(COMPTA!N33=0,"",COMPTA!N33)</f>
        <v/>
      </c>
      <c r="R33" s="8">
        <f>IF(ACCUEIL!N33=0,"",ACCUEIL!N33)</f>
        <v>1</v>
      </c>
      <c r="S33" s="8" t="str">
        <f>IF(ADV!N33=0,"",ADV!N33)</f>
        <v/>
      </c>
      <c r="T33" s="8" t="str">
        <f>IF(COMMERCIAUX!N33=0,"",COMMERCIAUX!N33)</f>
        <v/>
      </c>
      <c r="U33" s="8" t="str">
        <f>IF(MARKETING!N33=0,"",MARKETING!N33)</f>
        <v/>
      </c>
      <c r="V33" s="8" t="str">
        <f>IF(MAINTENANCE!N33=0,"",MAINTENANCE!N33)</f>
        <v/>
      </c>
      <c r="W33" s="8" t="str">
        <f>IF(PRODUCTION!N33=0,"",PRODUCTION!N33)</f>
        <v/>
      </c>
      <c r="X33" s="8" t="str">
        <f>IF(EMBALLAGE!N33=0,"",EMBALLAGE!N33)</f>
        <v/>
      </c>
      <c r="Y33" s="8" t="str">
        <f>IF(EXPEDITION!N33=0,"",EXPEDITION!N33)</f>
        <v/>
      </c>
      <c r="Z33" s="8" t="str">
        <f>IF(RECEPTION!N33=0,"",RECEPTION!N33)</f>
        <v/>
      </c>
      <c r="AA33" s="8" t="str">
        <f>IF(LABO!N33=0,"",LABO!N33)</f>
        <v/>
      </c>
      <c r="AB33" s="8" t="str">
        <f>IF('R&amp;D'!N33=0,"",'R&amp;D'!N33)</f>
        <v/>
      </c>
      <c r="AC33" s="8" t="str">
        <f>IF(QUALITE!N33=0,"",QUALITE!N33)</f>
        <v/>
      </c>
      <c r="AD33" s="11" t="str">
        <f>IF(UCIA!N33=0,"",UCIA!N33)</f>
        <v/>
      </c>
    </row>
    <row r="34" spans="1:30" ht="15.75">
      <c r="A34" s="4" t="s">
        <v>30</v>
      </c>
      <c r="B34" s="7" t="str">
        <f>IF(COMMERCIAUX!B34+MAINTENANCE!B34+ADV!B34+'R&amp;D'!B34+RECEPTION!B34+DIRECTION!B34+EMBALLAGE!B34+MARKETING!B34+EXPEDITION!B34+QUALITE!B34+ACCUEIL!B34+PRODUCTION!B34+LABO!B34+COMPTA!B34=0,"",COMMERCIAUX!B34+MAINTENANCE!B34+ADV!B34+'R&amp;D'!B34+RECEPTION!B34+DIRECTION!B34+EMBALLAGE!B34+MARKETING!B34+EXPEDITION!B34+QUALITE!B34+ACCUEIL!B34+PRODUCTION!B34+LABO!B34+COMPTA!B34+UCIA!B34)</f>
        <v/>
      </c>
      <c r="C34" s="7" t="str">
        <f>IF(COMMERCIAUX!C34+MAINTENANCE!C34+ADV!C34+'R&amp;D'!C34+RECEPTION!C34+DIRECTION!C34+EMBALLAGE!C34+MARKETING!C34+EXPEDITION!C34+QUALITE!C34+ACCUEIL!C34+PRODUCTION!C34+LABO!C34+COMPTA!C34=0,"",COMMERCIAUX!C34+MAINTENANCE!C34+ADV!C34+'R&amp;D'!C34+RECEPTION!C34+DIRECTION!C34+EMBALLAGE!C34+MARKETING!C34+EXPEDITION!C34+QUALITE!C34+ACCUEIL!C34+PRODUCTION!C34+LABO!C34+COMPTA!C34+UCIA!C34)</f>
        <v/>
      </c>
      <c r="D34" s="7" t="str">
        <f>IF(COMMERCIAUX!D34+MAINTENANCE!D34+ADV!D34+'R&amp;D'!D34+RECEPTION!D34+DIRECTION!D34+EMBALLAGE!D34+MARKETING!D34+EXPEDITION!D34+QUALITE!D34+ACCUEIL!D34+PRODUCTION!D34+LABO!D34+COMPTA!D34=0,"",COMMERCIAUX!D34+MAINTENANCE!D34+ADV!D34+'R&amp;D'!D34+RECEPTION!D34+DIRECTION!D34+EMBALLAGE!D34+MARKETING!D34+EXPEDITION!D34+QUALITE!D34+ACCUEIL!D34+PRODUCTION!D34+LABO!D34+COMPTA!D34+UCIA!D34)</f>
        <v/>
      </c>
      <c r="E34" s="7" t="str">
        <f>IF(COMMERCIAUX!E34+MAINTENANCE!E34+ADV!E34+'R&amp;D'!E34+RECEPTION!E34+DIRECTION!E34+EMBALLAGE!E34+MARKETING!E34+EXPEDITION!E34+QUALITE!E34+ACCUEIL!E34+PRODUCTION!E34+LABO!E34+COMPTA!E34=0,"",COMMERCIAUX!E34+MAINTENANCE!E34+ADV!E34+'R&amp;D'!E34+RECEPTION!E34+DIRECTION!E34+EMBALLAGE!E34+MARKETING!E34+EXPEDITION!E34+QUALITE!E34+ACCUEIL!E34+PRODUCTION!E34+LABO!E34+COMPTA!E34+UCIA!E34)</f>
        <v/>
      </c>
      <c r="F34" s="7" t="str">
        <f>IF(COMMERCIAUX!F34+MAINTENANCE!F34+ADV!F34+'R&amp;D'!F34+RECEPTION!F34+DIRECTION!F34+EMBALLAGE!F34+MARKETING!F34+EXPEDITION!F34+QUALITE!F34+ACCUEIL!F34+PRODUCTION!F34+LABO!F34+COMPTA!F34=0,"",COMMERCIAUX!F34+MAINTENANCE!F34+ADV!F34+'R&amp;D'!F34+RECEPTION!F34+DIRECTION!F34+EMBALLAGE!F34+MARKETING!F34+EXPEDITION!F34+QUALITE!F34+ACCUEIL!F34+PRODUCTION!F34+LABO!F34+COMPTA!F34+UCIA!F34)</f>
        <v/>
      </c>
      <c r="G34" s="7" t="str">
        <f>IF(COMMERCIAUX!G34+MAINTENANCE!G34+ADV!G34+'R&amp;D'!G34+RECEPTION!G34+DIRECTION!G34+EMBALLAGE!G34+MARKETING!G34+EXPEDITION!G34+QUALITE!G34+ACCUEIL!G34+PRODUCTION!G34+LABO!G34+COMPTA!G34=0,"",COMMERCIAUX!G34+MAINTENANCE!G34+ADV!G34+'R&amp;D'!G34+RECEPTION!G34+DIRECTION!G34+EMBALLAGE!G34+MARKETING!G34+EXPEDITION!G34+QUALITE!G34+ACCUEIL!G34+PRODUCTION!G34+LABO!G34+COMPTA!G34+UCIA!G34)</f>
        <v/>
      </c>
      <c r="H34" s="7" t="str">
        <f>IF(COMMERCIAUX!H34+MAINTENANCE!H34+ADV!H34+'R&amp;D'!H34+RECEPTION!H34+DIRECTION!H34+EMBALLAGE!H34+MARKETING!H34+EXPEDITION!H34+QUALITE!H34+ACCUEIL!H34+PRODUCTION!H34+LABO!H34+COMPTA!H34=0,"",COMMERCIAUX!H34+MAINTENANCE!H34+ADV!H34+'R&amp;D'!H34+RECEPTION!H34+DIRECTION!H34+EMBALLAGE!H34+MARKETING!H34+EXPEDITION!H34+QUALITE!H34+ACCUEIL!H34+PRODUCTION!H34+LABO!H34+COMPTA!H34+UCIA!H34)</f>
        <v/>
      </c>
      <c r="I34" s="7">
        <f>IF(COMMERCIAUX!I34+MAINTENANCE!I34+ADV!I34+'R&amp;D'!I34+RECEPTION!I34+DIRECTION!I34+EMBALLAGE!I34+MARKETING!I34+EXPEDITION!I34+QUALITE!I34+ACCUEIL!I34+PRODUCTION!I34+LABO!I34+COMPTA!I34=0,"",COMMERCIAUX!I34+MAINTENANCE!I34+ADV!I34+'R&amp;D'!I34+RECEPTION!I34+DIRECTION!I34+EMBALLAGE!I34+MARKETING!I34+EXPEDITION!I34+QUALITE!I34+ACCUEIL!I34+PRODUCTION!I34+LABO!I34+COMPTA!I34+UCIA!I34)</f>
        <v>1</v>
      </c>
      <c r="J34" s="7" t="str">
        <f>IF(COMMERCIAUX!J34+MAINTENANCE!J34+ADV!J34+'R&amp;D'!J34+RECEPTION!J34+DIRECTION!J34+EMBALLAGE!J34+MARKETING!J34+EXPEDITION!J34+QUALITE!J34+ACCUEIL!J34+PRODUCTION!J34+LABO!J34+COMPTA!J34=0,"",COMMERCIAUX!J34+MAINTENANCE!J34+ADV!J34+'R&amp;D'!J34+RECEPTION!J34+DIRECTION!J34+EMBALLAGE!J34+MARKETING!J34+EXPEDITION!J34+QUALITE!J34+ACCUEIL!J34+PRODUCTION!J34+LABO!J34+COMPTA!J34+UCIA!J34)</f>
        <v/>
      </c>
      <c r="K34" s="7" t="str">
        <f>IF(COMMERCIAUX!K34+MAINTENANCE!K34+ADV!K34+'R&amp;D'!K34+RECEPTION!K34+DIRECTION!K34+EMBALLAGE!K34+MARKETING!K34+EXPEDITION!K34+QUALITE!K34+ACCUEIL!K34+PRODUCTION!K34+LABO!K34+COMPTA!K34=0,"",COMMERCIAUX!K34+MAINTENANCE!K34+ADV!K34+'R&amp;D'!K34+RECEPTION!K34+DIRECTION!K34+EMBALLAGE!K34+MARKETING!K34+EXPEDITION!K34+QUALITE!K34+ACCUEIL!K34+PRODUCTION!K34+LABO!K34+COMPTA!K34+UCIA!K34)</f>
        <v/>
      </c>
      <c r="L34" s="7" t="str">
        <f>IF(COMMERCIAUX!L34+MAINTENANCE!L34+ADV!L34+'R&amp;D'!L34+RECEPTION!L34+DIRECTION!L34+EMBALLAGE!L34+MARKETING!L34+EXPEDITION!L34+QUALITE!L34+ACCUEIL!L34+PRODUCTION!L34+LABO!L34+COMPTA!L34=0,"",COMMERCIAUX!L34+MAINTENANCE!L34+ADV!L34+'R&amp;D'!L34+RECEPTION!L34+DIRECTION!L34+EMBALLAGE!L34+MARKETING!L34+EXPEDITION!L34+QUALITE!L34+ACCUEIL!L34+PRODUCTION!L34+LABO!L34+COMPTA!L34+UCIA!L34)</f>
        <v/>
      </c>
      <c r="M34" s="7" t="str">
        <f>IF(COMMERCIAUX!M34+MAINTENANCE!M34+ADV!M34+'R&amp;D'!M34+RECEPTION!M34+DIRECTION!M34+EMBALLAGE!M34+MARKETING!M34+EXPEDITION!M34+QUALITE!M34+ACCUEIL!M34+PRODUCTION!M34+LABO!M34+COMPTA!M34=0,"",COMMERCIAUX!M34+MAINTENANCE!M34+ADV!M34+'R&amp;D'!M34+RECEPTION!M34+DIRECTION!M34+EMBALLAGE!M34+MARKETING!M34+EXPEDITION!M34+QUALITE!M34+ACCUEIL!M34+PRODUCTION!M34+LABO!M34+COMPTA!M34+UCIA!M34)</f>
        <v/>
      </c>
      <c r="N34" s="24" t="s">
        <v>142</v>
      </c>
      <c r="O34" s="10">
        <f t="shared" si="1"/>
        <v>1</v>
      </c>
      <c r="P34" s="8" t="str">
        <f>IF(DIRECTION!N34=0,"",DIRECTION!N34)</f>
        <v/>
      </c>
      <c r="Q34" s="8" t="str">
        <f>IF(COMPTA!N34=0,"",COMPTA!N34)</f>
        <v/>
      </c>
      <c r="R34" s="8">
        <f>IF(ACCUEIL!N34=0,"",ACCUEIL!N34)</f>
        <v>1</v>
      </c>
      <c r="S34" s="8" t="str">
        <f>IF(ADV!N34=0,"",ADV!N34)</f>
        <v/>
      </c>
      <c r="T34" s="8" t="str">
        <f>IF(COMMERCIAUX!N34=0,"",COMMERCIAUX!N34)</f>
        <v/>
      </c>
      <c r="U34" s="8" t="str">
        <f>IF(MARKETING!N34=0,"",MARKETING!N34)</f>
        <v/>
      </c>
      <c r="V34" s="8" t="str">
        <f>IF(MAINTENANCE!N34=0,"",MAINTENANCE!N34)</f>
        <v/>
      </c>
      <c r="W34" s="8" t="str">
        <f>IF(PRODUCTION!N34=0,"",PRODUCTION!N34)</f>
        <v/>
      </c>
      <c r="X34" s="8" t="str">
        <f>IF(EMBALLAGE!N34=0,"",EMBALLAGE!N34)</f>
        <v/>
      </c>
      <c r="Y34" s="8" t="str">
        <f>IF(EXPEDITION!N34=0,"",EXPEDITION!N34)</f>
        <v/>
      </c>
      <c r="Z34" s="8" t="str">
        <f>IF(RECEPTION!N34=0,"",RECEPTION!N34)</f>
        <v/>
      </c>
      <c r="AA34" s="8" t="str">
        <f>IF(LABO!N34=0,"",LABO!N34)</f>
        <v/>
      </c>
      <c r="AB34" s="8" t="str">
        <f>IF('R&amp;D'!N34=0,"",'R&amp;D'!N34)</f>
        <v/>
      </c>
      <c r="AC34" s="8" t="str">
        <f>IF(QUALITE!N34=0,"",QUALITE!N34)</f>
        <v/>
      </c>
      <c r="AD34" s="11" t="str">
        <f>IF(UCIA!N34=0,"",UCIA!N34)</f>
        <v/>
      </c>
    </row>
    <row r="35" spans="1:30" ht="15.75">
      <c r="A35" s="4" t="s">
        <v>32</v>
      </c>
      <c r="B35" s="7" t="str">
        <f>IF(COMMERCIAUX!B35+MAINTENANCE!B35+ADV!B35+'R&amp;D'!B35+RECEPTION!B35+DIRECTION!B35+EMBALLAGE!B35+MARKETING!B35+EXPEDITION!B35+QUALITE!B35+ACCUEIL!B35+PRODUCTION!B35+LABO!B35+COMPTA!B35=0,"",COMMERCIAUX!B35+MAINTENANCE!B35+ADV!B35+'R&amp;D'!B35+RECEPTION!B35+DIRECTION!B35+EMBALLAGE!B35+MARKETING!B35+EXPEDITION!B35+QUALITE!B35+ACCUEIL!B35+PRODUCTION!B35+LABO!B35+COMPTA!B35+UCIA!B35)</f>
        <v/>
      </c>
      <c r="C35" s="7" t="str">
        <f>IF(COMMERCIAUX!C35+MAINTENANCE!C35+ADV!C35+'R&amp;D'!C35+RECEPTION!C35+DIRECTION!C35+EMBALLAGE!C35+MARKETING!C35+EXPEDITION!C35+QUALITE!C35+ACCUEIL!C35+PRODUCTION!C35+LABO!C35+COMPTA!C35=0,"",COMMERCIAUX!C35+MAINTENANCE!C35+ADV!C35+'R&amp;D'!C35+RECEPTION!C35+DIRECTION!C35+EMBALLAGE!C35+MARKETING!C35+EXPEDITION!C35+QUALITE!C35+ACCUEIL!C35+PRODUCTION!C35+LABO!C35+COMPTA!C35+UCIA!C35)</f>
        <v/>
      </c>
      <c r="D35" s="7" t="str">
        <f>IF(COMMERCIAUX!D35+MAINTENANCE!D35+ADV!D35+'R&amp;D'!D35+RECEPTION!D35+DIRECTION!D35+EMBALLAGE!D35+MARKETING!D35+EXPEDITION!D35+QUALITE!D35+ACCUEIL!D35+PRODUCTION!D35+LABO!D35+COMPTA!D35=0,"",COMMERCIAUX!D35+MAINTENANCE!D35+ADV!D35+'R&amp;D'!D35+RECEPTION!D35+DIRECTION!D35+EMBALLAGE!D35+MARKETING!D35+EXPEDITION!D35+QUALITE!D35+ACCUEIL!D35+PRODUCTION!D35+LABO!D35+COMPTA!D35+UCIA!D35)</f>
        <v/>
      </c>
      <c r="E35" s="7" t="str">
        <f>IF(COMMERCIAUX!E35+MAINTENANCE!E35+ADV!E35+'R&amp;D'!E35+RECEPTION!E35+DIRECTION!E35+EMBALLAGE!E35+MARKETING!E35+EXPEDITION!E35+QUALITE!E35+ACCUEIL!E35+PRODUCTION!E35+LABO!E35+COMPTA!E35=0,"",COMMERCIAUX!E35+MAINTENANCE!E35+ADV!E35+'R&amp;D'!E35+RECEPTION!E35+DIRECTION!E35+EMBALLAGE!E35+MARKETING!E35+EXPEDITION!E35+QUALITE!E35+ACCUEIL!E35+PRODUCTION!E35+LABO!E35+COMPTA!E35+UCIA!E35)</f>
        <v/>
      </c>
      <c r="F35" s="7" t="str">
        <f>IF(COMMERCIAUX!F35+MAINTENANCE!F35+ADV!F35+'R&amp;D'!F35+RECEPTION!F35+DIRECTION!F35+EMBALLAGE!F35+MARKETING!F35+EXPEDITION!F35+QUALITE!F35+ACCUEIL!F35+PRODUCTION!F35+LABO!F35+COMPTA!F35=0,"",COMMERCIAUX!F35+MAINTENANCE!F35+ADV!F35+'R&amp;D'!F35+RECEPTION!F35+DIRECTION!F35+EMBALLAGE!F35+MARKETING!F35+EXPEDITION!F35+QUALITE!F35+ACCUEIL!F35+PRODUCTION!F35+LABO!F35+COMPTA!F35+UCIA!F35)</f>
        <v/>
      </c>
      <c r="G35" s="7" t="str">
        <f>IF(COMMERCIAUX!G35+MAINTENANCE!G35+ADV!G35+'R&amp;D'!G35+RECEPTION!G35+DIRECTION!G35+EMBALLAGE!G35+MARKETING!G35+EXPEDITION!G35+QUALITE!G35+ACCUEIL!G35+PRODUCTION!G35+LABO!G35+COMPTA!G35=0,"",COMMERCIAUX!G35+MAINTENANCE!G35+ADV!G35+'R&amp;D'!G35+RECEPTION!G35+DIRECTION!G35+EMBALLAGE!G35+MARKETING!G35+EXPEDITION!G35+QUALITE!G35+ACCUEIL!G35+PRODUCTION!G35+LABO!G35+COMPTA!G35+UCIA!G35)</f>
        <v/>
      </c>
      <c r="H35" s="7">
        <f>IF(COMMERCIAUX!H35+MAINTENANCE!H35+ADV!H35+'R&amp;D'!H35+RECEPTION!H35+DIRECTION!H35+EMBALLAGE!H35+MARKETING!H35+EXPEDITION!H35+QUALITE!H35+ACCUEIL!H35+PRODUCTION!H35+LABO!H35+COMPTA!H35=0,"",COMMERCIAUX!H35+MAINTENANCE!H35+ADV!H35+'R&amp;D'!H35+RECEPTION!H35+DIRECTION!H35+EMBALLAGE!H35+MARKETING!H35+EXPEDITION!H35+QUALITE!H35+ACCUEIL!H35+PRODUCTION!H35+LABO!H35+COMPTA!H35+UCIA!H35)</f>
        <v>1</v>
      </c>
      <c r="I35" s="7">
        <f>IF(COMMERCIAUX!I35+MAINTENANCE!I35+ADV!I35+'R&amp;D'!I35+RECEPTION!I35+DIRECTION!I35+EMBALLAGE!I35+MARKETING!I35+EXPEDITION!I35+QUALITE!I35+ACCUEIL!I35+PRODUCTION!I35+LABO!I35+COMPTA!I35=0,"",COMMERCIAUX!I35+MAINTENANCE!I35+ADV!I35+'R&amp;D'!I35+RECEPTION!I35+DIRECTION!I35+EMBALLAGE!I35+MARKETING!I35+EXPEDITION!I35+QUALITE!I35+ACCUEIL!I35+PRODUCTION!I35+LABO!I35+COMPTA!I35+UCIA!I35)</f>
        <v>1</v>
      </c>
      <c r="J35" s="7" t="str">
        <f>IF(COMMERCIAUX!J35+MAINTENANCE!J35+ADV!J35+'R&amp;D'!J35+RECEPTION!J35+DIRECTION!J35+EMBALLAGE!J35+MARKETING!J35+EXPEDITION!J35+QUALITE!J35+ACCUEIL!J35+PRODUCTION!J35+LABO!J35+COMPTA!J35=0,"",COMMERCIAUX!J35+MAINTENANCE!J35+ADV!J35+'R&amp;D'!J35+RECEPTION!J35+DIRECTION!J35+EMBALLAGE!J35+MARKETING!J35+EXPEDITION!J35+QUALITE!J35+ACCUEIL!J35+PRODUCTION!J35+LABO!J35+COMPTA!J35+UCIA!J35)</f>
        <v/>
      </c>
      <c r="K35" s="7" t="str">
        <f>IF(COMMERCIAUX!K35+MAINTENANCE!K35+ADV!K35+'R&amp;D'!K35+RECEPTION!K35+DIRECTION!K35+EMBALLAGE!K35+MARKETING!K35+EXPEDITION!K35+QUALITE!K35+ACCUEIL!K35+PRODUCTION!K35+LABO!K35+COMPTA!K35=0,"",COMMERCIAUX!K35+MAINTENANCE!K35+ADV!K35+'R&amp;D'!K35+RECEPTION!K35+DIRECTION!K35+EMBALLAGE!K35+MARKETING!K35+EXPEDITION!K35+QUALITE!K35+ACCUEIL!K35+PRODUCTION!K35+LABO!K35+COMPTA!K35+UCIA!K35)</f>
        <v/>
      </c>
      <c r="L35" s="7" t="str">
        <f>IF(COMMERCIAUX!L35+MAINTENANCE!L35+ADV!L35+'R&amp;D'!L35+RECEPTION!L35+DIRECTION!L35+EMBALLAGE!L35+MARKETING!L35+EXPEDITION!L35+QUALITE!L35+ACCUEIL!L35+PRODUCTION!L35+LABO!L35+COMPTA!L35=0,"",COMMERCIAUX!L35+MAINTENANCE!L35+ADV!L35+'R&amp;D'!L35+RECEPTION!L35+DIRECTION!L35+EMBALLAGE!L35+MARKETING!L35+EXPEDITION!L35+QUALITE!L35+ACCUEIL!L35+PRODUCTION!L35+LABO!L35+COMPTA!L35+UCIA!L35)</f>
        <v/>
      </c>
      <c r="M35" s="7" t="str">
        <f>IF(COMMERCIAUX!M35+MAINTENANCE!M35+ADV!M35+'R&amp;D'!M35+RECEPTION!M35+DIRECTION!M35+EMBALLAGE!M35+MARKETING!M35+EXPEDITION!M35+QUALITE!M35+ACCUEIL!M35+PRODUCTION!M35+LABO!M35+COMPTA!M35=0,"",COMMERCIAUX!M35+MAINTENANCE!M35+ADV!M35+'R&amp;D'!M35+RECEPTION!M35+DIRECTION!M35+EMBALLAGE!M35+MARKETING!M35+EXPEDITION!M35+QUALITE!M35+ACCUEIL!M35+PRODUCTION!M35+LABO!M35+COMPTA!M35+UCIA!M35)</f>
        <v/>
      </c>
      <c r="N35" s="24" t="s">
        <v>142</v>
      </c>
      <c r="O35" s="10">
        <f t="shared" si="1"/>
        <v>2</v>
      </c>
      <c r="P35" s="8">
        <f>IF(DIRECTION!N35=0,"",DIRECTION!N35)</f>
        <v>1</v>
      </c>
      <c r="Q35" s="8" t="str">
        <f>IF(COMPTA!N35=0,"",COMPTA!N35)</f>
        <v/>
      </c>
      <c r="R35" s="8">
        <f>IF(ACCUEIL!N35=0,"",ACCUEIL!N35)</f>
        <v>1</v>
      </c>
      <c r="S35" s="8" t="str">
        <f>IF(ADV!N35=0,"",ADV!N35)</f>
        <v/>
      </c>
      <c r="T35" s="8" t="str">
        <f>IF(COMMERCIAUX!N35=0,"",COMMERCIAUX!N35)</f>
        <v/>
      </c>
      <c r="U35" s="8" t="str">
        <f>IF(MARKETING!N35=0,"",MARKETING!N35)</f>
        <v/>
      </c>
      <c r="V35" s="8" t="str">
        <f>IF(MAINTENANCE!N35=0,"",MAINTENANCE!N35)</f>
        <v/>
      </c>
      <c r="W35" s="8" t="str">
        <f>IF(PRODUCTION!N35=0,"",PRODUCTION!N35)</f>
        <v/>
      </c>
      <c r="X35" s="8" t="str">
        <f>IF(EMBALLAGE!N35=0,"",EMBALLAGE!N35)</f>
        <v/>
      </c>
      <c r="Y35" s="8" t="str">
        <f>IF(EXPEDITION!N35=0,"",EXPEDITION!N35)</f>
        <v/>
      </c>
      <c r="Z35" s="8" t="str">
        <f>IF(RECEPTION!N35=0,"",RECEPTION!N35)</f>
        <v/>
      </c>
      <c r="AA35" s="8" t="str">
        <f>IF(LABO!N35=0,"",LABO!N35)</f>
        <v/>
      </c>
      <c r="AB35" s="8" t="str">
        <f>IF('R&amp;D'!N35=0,"",'R&amp;D'!N35)</f>
        <v/>
      </c>
      <c r="AC35" s="8" t="str">
        <f>IF(QUALITE!N35=0,"",QUALITE!N35)</f>
        <v/>
      </c>
      <c r="AD35" s="11" t="str">
        <f>IF(UCIA!N35=0,"",UCIA!N35)</f>
        <v/>
      </c>
    </row>
    <row r="36" spans="1:30" ht="15.75">
      <c r="A36" s="4" t="s">
        <v>27</v>
      </c>
      <c r="B36" s="7" t="str">
        <f>IF(COMMERCIAUX!B36+MAINTENANCE!B36+ADV!B36+'R&amp;D'!B36+RECEPTION!B36+DIRECTION!B36+EMBALLAGE!B36+MARKETING!B36+EXPEDITION!B36+QUALITE!B36+ACCUEIL!B36+PRODUCTION!B36+LABO!B36+COMPTA!B36=0,"",COMMERCIAUX!B36+MAINTENANCE!B36+ADV!B36+'R&amp;D'!B36+RECEPTION!B36+DIRECTION!B36+EMBALLAGE!B36+MARKETING!B36+EXPEDITION!B36+QUALITE!B36+ACCUEIL!B36+PRODUCTION!B36+LABO!B36+COMPTA!B36+UCIA!B36)</f>
        <v/>
      </c>
      <c r="C36" s="7" t="str">
        <f>IF(COMMERCIAUX!C36+MAINTENANCE!C36+ADV!C36+'R&amp;D'!C36+RECEPTION!C36+DIRECTION!C36+EMBALLAGE!C36+MARKETING!C36+EXPEDITION!C36+QUALITE!C36+ACCUEIL!C36+PRODUCTION!C36+LABO!C36+COMPTA!C36=0,"",COMMERCIAUX!C36+MAINTENANCE!C36+ADV!C36+'R&amp;D'!C36+RECEPTION!C36+DIRECTION!C36+EMBALLAGE!C36+MARKETING!C36+EXPEDITION!C36+QUALITE!C36+ACCUEIL!C36+PRODUCTION!C36+LABO!C36+COMPTA!C36+UCIA!C36)</f>
        <v/>
      </c>
      <c r="D36" s="7" t="str">
        <f>IF(COMMERCIAUX!D36+MAINTENANCE!D36+ADV!D36+'R&amp;D'!D36+RECEPTION!D36+DIRECTION!D36+EMBALLAGE!D36+MARKETING!D36+EXPEDITION!D36+QUALITE!D36+ACCUEIL!D36+PRODUCTION!D36+LABO!D36+COMPTA!D36=0,"",COMMERCIAUX!D36+MAINTENANCE!D36+ADV!D36+'R&amp;D'!D36+RECEPTION!D36+DIRECTION!D36+EMBALLAGE!D36+MARKETING!D36+EXPEDITION!D36+QUALITE!D36+ACCUEIL!D36+PRODUCTION!D36+LABO!D36+COMPTA!D36+UCIA!D36)</f>
        <v/>
      </c>
      <c r="E36" s="7" t="str">
        <f>IF(COMMERCIAUX!E36+MAINTENANCE!E36+ADV!E36+'R&amp;D'!E36+RECEPTION!E36+DIRECTION!E36+EMBALLAGE!E36+MARKETING!E36+EXPEDITION!E36+QUALITE!E36+ACCUEIL!E36+PRODUCTION!E36+LABO!E36+COMPTA!E36=0,"",COMMERCIAUX!E36+MAINTENANCE!E36+ADV!E36+'R&amp;D'!E36+RECEPTION!E36+DIRECTION!E36+EMBALLAGE!E36+MARKETING!E36+EXPEDITION!E36+QUALITE!E36+ACCUEIL!E36+PRODUCTION!E36+LABO!E36+COMPTA!E36+UCIA!E36)</f>
        <v/>
      </c>
      <c r="F36" s="7" t="str">
        <f>IF(COMMERCIAUX!F36+MAINTENANCE!F36+ADV!F36+'R&amp;D'!F36+RECEPTION!F36+DIRECTION!F36+EMBALLAGE!F36+MARKETING!F36+EXPEDITION!F36+QUALITE!F36+ACCUEIL!F36+PRODUCTION!F36+LABO!F36+COMPTA!F36=0,"",COMMERCIAUX!F36+MAINTENANCE!F36+ADV!F36+'R&amp;D'!F36+RECEPTION!F36+DIRECTION!F36+EMBALLAGE!F36+MARKETING!F36+EXPEDITION!F36+QUALITE!F36+ACCUEIL!F36+PRODUCTION!F36+LABO!F36+COMPTA!F36+UCIA!F36)</f>
        <v/>
      </c>
      <c r="G36" s="7">
        <f>IF(COMMERCIAUX!G36+MAINTENANCE!G36+ADV!G36+'R&amp;D'!G36+RECEPTION!G36+DIRECTION!G36+EMBALLAGE!G36+MARKETING!G36+EXPEDITION!G36+QUALITE!G36+ACCUEIL!G36+PRODUCTION!G36+LABO!G36+COMPTA!G36=0,"",COMMERCIAUX!G36+MAINTENANCE!G36+ADV!G36+'R&amp;D'!G36+RECEPTION!G36+DIRECTION!G36+EMBALLAGE!G36+MARKETING!G36+EXPEDITION!G36+QUALITE!G36+ACCUEIL!G36+PRODUCTION!G36+LABO!G36+COMPTA!G36+UCIA!G36)</f>
        <v>1</v>
      </c>
      <c r="H36" s="7">
        <f>IF(COMMERCIAUX!H36+MAINTENANCE!H36+ADV!H36+'R&amp;D'!H36+RECEPTION!H36+DIRECTION!H36+EMBALLAGE!H36+MARKETING!H36+EXPEDITION!H36+QUALITE!H36+ACCUEIL!H36+PRODUCTION!H36+LABO!H36+COMPTA!H36=0,"",COMMERCIAUX!H36+MAINTENANCE!H36+ADV!H36+'R&amp;D'!H36+RECEPTION!H36+DIRECTION!H36+EMBALLAGE!H36+MARKETING!H36+EXPEDITION!H36+QUALITE!H36+ACCUEIL!H36+PRODUCTION!H36+LABO!H36+COMPTA!H36+UCIA!H36)</f>
        <v>3</v>
      </c>
      <c r="I36" s="7" t="str">
        <f>IF(COMMERCIAUX!I36+MAINTENANCE!I36+ADV!I36+'R&amp;D'!I36+RECEPTION!I36+DIRECTION!I36+EMBALLAGE!I36+MARKETING!I36+EXPEDITION!I36+QUALITE!I36+ACCUEIL!I36+PRODUCTION!I36+LABO!I36+COMPTA!I36=0,"",COMMERCIAUX!I36+MAINTENANCE!I36+ADV!I36+'R&amp;D'!I36+RECEPTION!I36+DIRECTION!I36+EMBALLAGE!I36+MARKETING!I36+EXPEDITION!I36+QUALITE!I36+ACCUEIL!I36+PRODUCTION!I36+LABO!I36+COMPTA!I36+UCIA!I36)</f>
        <v/>
      </c>
      <c r="J36" s="7" t="str">
        <f>IF(COMMERCIAUX!J36+MAINTENANCE!J36+ADV!J36+'R&amp;D'!J36+RECEPTION!J36+DIRECTION!J36+EMBALLAGE!J36+MARKETING!J36+EXPEDITION!J36+QUALITE!J36+ACCUEIL!J36+PRODUCTION!J36+LABO!J36+COMPTA!J36=0,"",COMMERCIAUX!J36+MAINTENANCE!J36+ADV!J36+'R&amp;D'!J36+RECEPTION!J36+DIRECTION!J36+EMBALLAGE!J36+MARKETING!J36+EXPEDITION!J36+QUALITE!J36+ACCUEIL!J36+PRODUCTION!J36+LABO!J36+COMPTA!J36+UCIA!J36)</f>
        <v/>
      </c>
      <c r="K36" s="7" t="str">
        <f>IF(COMMERCIAUX!K36+MAINTENANCE!K36+ADV!K36+'R&amp;D'!K36+RECEPTION!K36+DIRECTION!K36+EMBALLAGE!K36+MARKETING!K36+EXPEDITION!K36+QUALITE!K36+ACCUEIL!K36+PRODUCTION!K36+LABO!K36+COMPTA!K36=0,"",COMMERCIAUX!K36+MAINTENANCE!K36+ADV!K36+'R&amp;D'!K36+RECEPTION!K36+DIRECTION!K36+EMBALLAGE!K36+MARKETING!K36+EXPEDITION!K36+QUALITE!K36+ACCUEIL!K36+PRODUCTION!K36+LABO!K36+COMPTA!K36+UCIA!K36)</f>
        <v/>
      </c>
      <c r="L36" s="7" t="str">
        <f>IF(COMMERCIAUX!L36+MAINTENANCE!L36+ADV!L36+'R&amp;D'!L36+RECEPTION!L36+DIRECTION!L36+EMBALLAGE!L36+MARKETING!L36+EXPEDITION!L36+QUALITE!L36+ACCUEIL!L36+PRODUCTION!L36+LABO!L36+COMPTA!L36=0,"",COMMERCIAUX!L36+MAINTENANCE!L36+ADV!L36+'R&amp;D'!L36+RECEPTION!L36+DIRECTION!L36+EMBALLAGE!L36+MARKETING!L36+EXPEDITION!L36+QUALITE!L36+ACCUEIL!L36+PRODUCTION!L36+LABO!L36+COMPTA!L36+UCIA!L36)</f>
        <v/>
      </c>
      <c r="M36" s="7" t="str">
        <f>IF(COMMERCIAUX!M36+MAINTENANCE!M36+ADV!M36+'R&amp;D'!M36+RECEPTION!M36+DIRECTION!M36+EMBALLAGE!M36+MARKETING!M36+EXPEDITION!M36+QUALITE!M36+ACCUEIL!M36+PRODUCTION!M36+LABO!M36+COMPTA!M36=0,"",COMMERCIAUX!M36+MAINTENANCE!M36+ADV!M36+'R&amp;D'!M36+RECEPTION!M36+DIRECTION!M36+EMBALLAGE!M36+MARKETING!M36+EXPEDITION!M36+QUALITE!M36+ACCUEIL!M36+PRODUCTION!M36+LABO!M36+COMPTA!M36+UCIA!M36)</f>
        <v/>
      </c>
      <c r="N36" s="24" t="s">
        <v>142</v>
      </c>
      <c r="O36" s="10">
        <f t="shared" si="1"/>
        <v>4</v>
      </c>
      <c r="P36" s="8" t="str">
        <f>IF(DIRECTION!N36=0,"",DIRECTION!N36)</f>
        <v/>
      </c>
      <c r="Q36" s="8" t="str">
        <f>IF(COMPTA!N36=0,"",COMPTA!N36)</f>
        <v/>
      </c>
      <c r="R36" s="8">
        <f>IF(ACCUEIL!N36=0,"",ACCUEIL!N36)</f>
        <v>1</v>
      </c>
      <c r="S36" s="8">
        <f>IF(ADV!N36=0,"",ADV!N36)</f>
        <v>1</v>
      </c>
      <c r="T36" s="8" t="str">
        <f>IF(COMMERCIAUX!N36=0,"",COMMERCIAUX!N36)</f>
        <v/>
      </c>
      <c r="U36" s="8" t="str">
        <f>IF(MARKETING!N36=0,"",MARKETING!N36)</f>
        <v/>
      </c>
      <c r="V36" s="8" t="str">
        <f>IF(MAINTENANCE!N36=0,"",MAINTENANCE!N36)</f>
        <v/>
      </c>
      <c r="W36" s="8" t="str">
        <f>IF(PRODUCTION!N36=0,"",PRODUCTION!N36)</f>
        <v/>
      </c>
      <c r="X36" s="8" t="str">
        <f>IF(EMBALLAGE!N36=0,"",EMBALLAGE!N36)</f>
        <v/>
      </c>
      <c r="Y36" s="8">
        <f>IF(EXPEDITION!N36=0,"",EXPEDITION!N36)</f>
        <v>2</v>
      </c>
      <c r="Z36" s="8" t="str">
        <f>IF(RECEPTION!N36=0,"",RECEPTION!N36)</f>
        <v/>
      </c>
      <c r="AA36" s="8" t="str">
        <f>IF(LABO!N36=0,"",LABO!N36)</f>
        <v/>
      </c>
      <c r="AB36" s="8" t="str">
        <f>IF('R&amp;D'!N36=0,"",'R&amp;D'!N36)</f>
        <v/>
      </c>
      <c r="AC36" s="8" t="str">
        <f>IF(QUALITE!N36=0,"",QUALITE!N36)</f>
        <v/>
      </c>
      <c r="AD36" s="11" t="str">
        <f>IF(UCIA!N36=0,"",UCIA!N36)</f>
        <v/>
      </c>
    </row>
    <row r="37" spans="1:30" ht="15.75">
      <c r="A37" s="4" t="s">
        <v>28</v>
      </c>
      <c r="B37" s="7" t="str">
        <f>IF(COMMERCIAUX!B37+MAINTENANCE!B37+ADV!B37+'R&amp;D'!B37+RECEPTION!B37+DIRECTION!B37+EMBALLAGE!B37+MARKETING!B37+EXPEDITION!B37+QUALITE!B37+ACCUEIL!B37+PRODUCTION!B37+LABO!B37+COMPTA!B37=0,"",COMMERCIAUX!B37+MAINTENANCE!B37+ADV!B37+'R&amp;D'!B37+RECEPTION!B37+DIRECTION!B37+EMBALLAGE!B37+MARKETING!B37+EXPEDITION!B37+QUALITE!B37+ACCUEIL!B37+PRODUCTION!B37+LABO!B37+COMPTA!B37+UCIA!B37)</f>
        <v/>
      </c>
      <c r="C37" s="7" t="str">
        <f>IF(COMMERCIAUX!C37+MAINTENANCE!C37+ADV!C37+'R&amp;D'!C37+RECEPTION!C37+DIRECTION!C37+EMBALLAGE!C37+MARKETING!C37+EXPEDITION!C37+QUALITE!C37+ACCUEIL!C37+PRODUCTION!C37+LABO!C37+COMPTA!C37=0,"",COMMERCIAUX!C37+MAINTENANCE!C37+ADV!C37+'R&amp;D'!C37+RECEPTION!C37+DIRECTION!C37+EMBALLAGE!C37+MARKETING!C37+EXPEDITION!C37+QUALITE!C37+ACCUEIL!C37+PRODUCTION!C37+LABO!C37+COMPTA!C37+UCIA!C37)</f>
        <v/>
      </c>
      <c r="D37" s="7" t="str">
        <f>IF(COMMERCIAUX!D37+MAINTENANCE!D37+ADV!D37+'R&amp;D'!D37+RECEPTION!D37+DIRECTION!D37+EMBALLAGE!D37+MARKETING!D37+EXPEDITION!D37+QUALITE!D37+ACCUEIL!D37+PRODUCTION!D37+LABO!D37+COMPTA!D37=0,"",COMMERCIAUX!D37+MAINTENANCE!D37+ADV!D37+'R&amp;D'!D37+RECEPTION!D37+DIRECTION!D37+EMBALLAGE!D37+MARKETING!D37+EXPEDITION!D37+QUALITE!D37+ACCUEIL!D37+PRODUCTION!D37+LABO!D37+COMPTA!D37+UCIA!D37)</f>
        <v/>
      </c>
      <c r="E37" s="7" t="str">
        <f>IF(COMMERCIAUX!E37+MAINTENANCE!E37+ADV!E37+'R&amp;D'!E37+RECEPTION!E37+DIRECTION!E37+EMBALLAGE!E37+MARKETING!E37+EXPEDITION!E37+QUALITE!E37+ACCUEIL!E37+PRODUCTION!E37+LABO!E37+COMPTA!E37=0,"",COMMERCIAUX!E37+MAINTENANCE!E37+ADV!E37+'R&amp;D'!E37+RECEPTION!E37+DIRECTION!E37+EMBALLAGE!E37+MARKETING!E37+EXPEDITION!E37+QUALITE!E37+ACCUEIL!E37+PRODUCTION!E37+LABO!E37+COMPTA!E37+UCIA!E37)</f>
        <v/>
      </c>
      <c r="F37" s="7" t="str">
        <f>IF(COMMERCIAUX!F37+MAINTENANCE!F37+ADV!F37+'R&amp;D'!F37+RECEPTION!F37+DIRECTION!F37+EMBALLAGE!F37+MARKETING!F37+EXPEDITION!F37+QUALITE!F37+ACCUEIL!F37+PRODUCTION!F37+LABO!F37+COMPTA!F37=0,"",COMMERCIAUX!F37+MAINTENANCE!F37+ADV!F37+'R&amp;D'!F37+RECEPTION!F37+DIRECTION!F37+EMBALLAGE!F37+MARKETING!F37+EXPEDITION!F37+QUALITE!F37+ACCUEIL!F37+PRODUCTION!F37+LABO!F37+COMPTA!F37+UCIA!F37)</f>
        <v/>
      </c>
      <c r="G37" s="7" t="str">
        <f>IF(COMMERCIAUX!G37+MAINTENANCE!G37+ADV!G37+'R&amp;D'!G37+RECEPTION!G37+DIRECTION!G37+EMBALLAGE!G37+MARKETING!G37+EXPEDITION!G37+QUALITE!G37+ACCUEIL!G37+PRODUCTION!G37+LABO!G37+COMPTA!G37=0,"",COMMERCIAUX!G37+MAINTENANCE!G37+ADV!G37+'R&amp;D'!G37+RECEPTION!G37+DIRECTION!G37+EMBALLAGE!G37+MARKETING!G37+EXPEDITION!G37+QUALITE!G37+ACCUEIL!G37+PRODUCTION!G37+LABO!G37+COMPTA!G37+UCIA!G37)</f>
        <v/>
      </c>
      <c r="H37" s="7" t="str">
        <f>IF(COMMERCIAUX!H37+MAINTENANCE!H37+ADV!H37+'R&amp;D'!H37+RECEPTION!H37+DIRECTION!H37+EMBALLAGE!H37+MARKETING!H37+EXPEDITION!H37+QUALITE!H37+ACCUEIL!H37+PRODUCTION!H37+LABO!H37+COMPTA!H37=0,"",COMMERCIAUX!H37+MAINTENANCE!H37+ADV!H37+'R&amp;D'!H37+RECEPTION!H37+DIRECTION!H37+EMBALLAGE!H37+MARKETING!H37+EXPEDITION!H37+QUALITE!H37+ACCUEIL!H37+PRODUCTION!H37+LABO!H37+COMPTA!H37+UCIA!H37)</f>
        <v/>
      </c>
      <c r="I37" s="7" t="str">
        <f>IF(COMMERCIAUX!I37+MAINTENANCE!I37+ADV!I37+'R&amp;D'!I37+RECEPTION!I37+DIRECTION!I37+EMBALLAGE!I37+MARKETING!I37+EXPEDITION!I37+QUALITE!I37+ACCUEIL!I37+PRODUCTION!I37+LABO!I37+COMPTA!I37=0,"",COMMERCIAUX!I37+MAINTENANCE!I37+ADV!I37+'R&amp;D'!I37+RECEPTION!I37+DIRECTION!I37+EMBALLAGE!I37+MARKETING!I37+EXPEDITION!I37+QUALITE!I37+ACCUEIL!I37+PRODUCTION!I37+LABO!I37+COMPTA!I37+UCIA!I37)</f>
        <v/>
      </c>
      <c r="J37" s="7" t="str">
        <f>IF(COMMERCIAUX!J37+MAINTENANCE!J37+ADV!J37+'R&amp;D'!J37+RECEPTION!J37+DIRECTION!J37+EMBALLAGE!J37+MARKETING!J37+EXPEDITION!J37+QUALITE!J37+ACCUEIL!J37+PRODUCTION!J37+LABO!J37+COMPTA!J37=0,"",COMMERCIAUX!J37+MAINTENANCE!J37+ADV!J37+'R&amp;D'!J37+RECEPTION!J37+DIRECTION!J37+EMBALLAGE!J37+MARKETING!J37+EXPEDITION!J37+QUALITE!J37+ACCUEIL!J37+PRODUCTION!J37+LABO!J37+COMPTA!J37+UCIA!J37)</f>
        <v/>
      </c>
      <c r="K37" s="7" t="str">
        <f>IF(COMMERCIAUX!K37+MAINTENANCE!K37+ADV!K37+'R&amp;D'!K37+RECEPTION!K37+DIRECTION!K37+EMBALLAGE!K37+MARKETING!K37+EXPEDITION!K37+QUALITE!K37+ACCUEIL!K37+PRODUCTION!K37+LABO!K37+COMPTA!K37=0,"",COMMERCIAUX!K37+MAINTENANCE!K37+ADV!K37+'R&amp;D'!K37+RECEPTION!K37+DIRECTION!K37+EMBALLAGE!K37+MARKETING!K37+EXPEDITION!K37+QUALITE!K37+ACCUEIL!K37+PRODUCTION!K37+LABO!K37+COMPTA!K37+UCIA!K37)</f>
        <v/>
      </c>
      <c r="L37" s="7" t="str">
        <f>IF(COMMERCIAUX!L37+MAINTENANCE!L37+ADV!L37+'R&amp;D'!L37+RECEPTION!L37+DIRECTION!L37+EMBALLAGE!L37+MARKETING!L37+EXPEDITION!L37+QUALITE!L37+ACCUEIL!L37+PRODUCTION!L37+LABO!L37+COMPTA!L37=0,"",COMMERCIAUX!L37+MAINTENANCE!L37+ADV!L37+'R&amp;D'!L37+RECEPTION!L37+DIRECTION!L37+EMBALLAGE!L37+MARKETING!L37+EXPEDITION!L37+QUALITE!L37+ACCUEIL!L37+PRODUCTION!L37+LABO!L37+COMPTA!L37+UCIA!L37)</f>
        <v/>
      </c>
      <c r="M37" s="7" t="str">
        <f>IF(COMMERCIAUX!M37+MAINTENANCE!M37+ADV!M37+'R&amp;D'!M37+RECEPTION!M37+DIRECTION!M37+EMBALLAGE!M37+MARKETING!M37+EXPEDITION!M37+QUALITE!M37+ACCUEIL!M37+PRODUCTION!M37+LABO!M37+COMPTA!M37=0,"",COMMERCIAUX!M37+MAINTENANCE!M37+ADV!M37+'R&amp;D'!M37+RECEPTION!M37+DIRECTION!M37+EMBALLAGE!M37+MARKETING!M37+EXPEDITION!M37+QUALITE!M37+ACCUEIL!M37+PRODUCTION!M37+LABO!M37+COMPTA!M37+UCIA!M37)</f>
        <v/>
      </c>
      <c r="N37" s="24" t="s">
        <v>142</v>
      </c>
      <c r="O37" s="10" t="str">
        <f t="shared" si="1"/>
        <v/>
      </c>
      <c r="P37" s="8" t="str">
        <f>IF(DIRECTION!N37=0,"",DIRECTION!N37)</f>
        <v/>
      </c>
      <c r="Q37" s="8" t="str">
        <f>IF(COMPTA!N37=0,"",COMPTA!N37)</f>
        <v/>
      </c>
      <c r="R37" s="8" t="str">
        <f>IF(ACCUEIL!N37=0,"",ACCUEIL!N37)</f>
        <v/>
      </c>
      <c r="S37" s="8" t="str">
        <f>IF(ADV!N37=0,"",ADV!N37)</f>
        <v/>
      </c>
      <c r="T37" s="8" t="str">
        <f>IF(COMMERCIAUX!N37=0,"",COMMERCIAUX!N37)</f>
        <v/>
      </c>
      <c r="U37" s="8" t="str">
        <f>IF(MARKETING!N37=0,"",MARKETING!N37)</f>
        <v/>
      </c>
      <c r="V37" s="8" t="str">
        <f>IF(MAINTENANCE!N37=0,"",MAINTENANCE!N37)</f>
        <v/>
      </c>
      <c r="W37" s="8" t="str">
        <f>IF(PRODUCTION!N37=0,"",PRODUCTION!N37)</f>
        <v/>
      </c>
      <c r="X37" s="8" t="str">
        <f>IF(EMBALLAGE!N37=0,"",EMBALLAGE!N37)</f>
        <v/>
      </c>
      <c r="Y37" s="8" t="str">
        <f>IF(EXPEDITION!N37=0,"",EXPEDITION!N37)</f>
        <v/>
      </c>
      <c r="Z37" s="8" t="str">
        <f>IF(RECEPTION!N37=0,"",RECEPTION!N37)</f>
        <v/>
      </c>
      <c r="AA37" s="8" t="str">
        <f>IF(LABO!N37=0,"",LABO!N37)</f>
        <v/>
      </c>
      <c r="AB37" s="8" t="str">
        <f>IF('R&amp;D'!N37=0,"",'R&amp;D'!N37)</f>
        <v/>
      </c>
      <c r="AC37" s="8" t="str">
        <f>IF(QUALITE!N37=0,"",QUALITE!N37)</f>
        <v/>
      </c>
      <c r="AD37" s="11" t="str">
        <f>IF(UCIA!N37=0,"",UCIA!N37)</f>
        <v/>
      </c>
    </row>
    <row r="38" spans="1:30" ht="15.75">
      <c r="A38" s="4" t="s">
        <v>37</v>
      </c>
      <c r="B38" s="7" t="str">
        <f>IF(COMMERCIAUX!B38+MAINTENANCE!B38+ADV!B38+'R&amp;D'!B38+RECEPTION!B38+DIRECTION!B38+EMBALLAGE!B38+MARKETING!B38+EXPEDITION!B38+QUALITE!B38+ACCUEIL!B38+PRODUCTION!B38+LABO!B38+COMPTA!B38=0,"",COMMERCIAUX!B38+MAINTENANCE!B38+ADV!B38+'R&amp;D'!B38+RECEPTION!B38+DIRECTION!B38+EMBALLAGE!B38+MARKETING!B38+EXPEDITION!B38+QUALITE!B38+ACCUEIL!B38+PRODUCTION!B38+LABO!B38+COMPTA!B38+UCIA!B38)</f>
        <v/>
      </c>
      <c r="C38" s="7" t="str">
        <f>IF(COMMERCIAUX!C38+MAINTENANCE!C38+ADV!C38+'R&amp;D'!C38+RECEPTION!C38+DIRECTION!C38+EMBALLAGE!C38+MARKETING!C38+EXPEDITION!C38+QUALITE!C38+ACCUEIL!C38+PRODUCTION!C38+LABO!C38+COMPTA!C38=0,"",COMMERCIAUX!C38+MAINTENANCE!C38+ADV!C38+'R&amp;D'!C38+RECEPTION!C38+DIRECTION!C38+EMBALLAGE!C38+MARKETING!C38+EXPEDITION!C38+QUALITE!C38+ACCUEIL!C38+PRODUCTION!C38+LABO!C38+COMPTA!C38+UCIA!C38)</f>
        <v/>
      </c>
      <c r="D38" s="7" t="str">
        <f>IF(COMMERCIAUX!D38+MAINTENANCE!D38+ADV!D38+'R&amp;D'!D38+RECEPTION!D38+DIRECTION!D38+EMBALLAGE!D38+MARKETING!D38+EXPEDITION!D38+QUALITE!D38+ACCUEIL!D38+PRODUCTION!D38+LABO!D38+COMPTA!D38=0,"",COMMERCIAUX!D38+MAINTENANCE!D38+ADV!D38+'R&amp;D'!D38+RECEPTION!D38+DIRECTION!D38+EMBALLAGE!D38+MARKETING!D38+EXPEDITION!D38+QUALITE!D38+ACCUEIL!D38+PRODUCTION!D38+LABO!D38+COMPTA!D38+UCIA!D38)</f>
        <v/>
      </c>
      <c r="E38" s="7" t="str">
        <f>IF(COMMERCIAUX!E38+MAINTENANCE!E38+ADV!E38+'R&amp;D'!E38+RECEPTION!E38+DIRECTION!E38+EMBALLAGE!E38+MARKETING!E38+EXPEDITION!E38+QUALITE!E38+ACCUEIL!E38+PRODUCTION!E38+LABO!E38+COMPTA!E38=0,"",COMMERCIAUX!E38+MAINTENANCE!E38+ADV!E38+'R&amp;D'!E38+RECEPTION!E38+DIRECTION!E38+EMBALLAGE!E38+MARKETING!E38+EXPEDITION!E38+QUALITE!E38+ACCUEIL!E38+PRODUCTION!E38+LABO!E38+COMPTA!E38+UCIA!E38)</f>
        <v/>
      </c>
      <c r="F38" s="7" t="str">
        <f>IF(COMMERCIAUX!F38+MAINTENANCE!F38+ADV!F38+'R&amp;D'!F38+RECEPTION!F38+DIRECTION!F38+EMBALLAGE!F38+MARKETING!F38+EXPEDITION!F38+QUALITE!F38+ACCUEIL!F38+PRODUCTION!F38+LABO!F38+COMPTA!F38=0,"",COMMERCIAUX!F38+MAINTENANCE!F38+ADV!F38+'R&amp;D'!F38+RECEPTION!F38+DIRECTION!F38+EMBALLAGE!F38+MARKETING!F38+EXPEDITION!F38+QUALITE!F38+ACCUEIL!F38+PRODUCTION!F38+LABO!F38+COMPTA!F38+UCIA!F38)</f>
        <v/>
      </c>
      <c r="G38" s="7">
        <f>IF(COMMERCIAUX!G38+MAINTENANCE!G38+ADV!G38+'R&amp;D'!G38+RECEPTION!G38+DIRECTION!G38+EMBALLAGE!G38+MARKETING!G38+EXPEDITION!G38+QUALITE!G38+ACCUEIL!G38+PRODUCTION!G38+LABO!G38+COMPTA!G38=0,"",COMMERCIAUX!G38+MAINTENANCE!G38+ADV!G38+'R&amp;D'!G38+RECEPTION!G38+DIRECTION!G38+EMBALLAGE!G38+MARKETING!G38+EXPEDITION!G38+QUALITE!G38+ACCUEIL!G38+PRODUCTION!G38+LABO!G38+COMPTA!G38+UCIA!G38)</f>
        <v>3</v>
      </c>
      <c r="H38" s="7" t="str">
        <f>IF(COMMERCIAUX!H38+MAINTENANCE!H38+ADV!H38+'R&amp;D'!H38+RECEPTION!H38+DIRECTION!H38+EMBALLAGE!H38+MARKETING!H38+EXPEDITION!H38+QUALITE!H38+ACCUEIL!H38+PRODUCTION!H38+LABO!H38+COMPTA!H38=0,"",COMMERCIAUX!H38+MAINTENANCE!H38+ADV!H38+'R&amp;D'!H38+RECEPTION!H38+DIRECTION!H38+EMBALLAGE!H38+MARKETING!H38+EXPEDITION!H38+QUALITE!H38+ACCUEIL!H38+PRODUCTION!H38+LABO!H38+COMPTA!H38+UCIA!H38)</f>
        <v/>
      </c>
      <c r="I38" s="7" t="str">
        <f>IF(COMMERCIAUX!I38+MAINTENANCE!I38+ADV!I38+'R&amp;D'!I38+RECEPTION!I38+DIRECTION!I38+EMBALLAGE!I38+MARKETING!I38+EXPEDITION!I38+QUALITE!I38+ACCUEIL!I38+PRODUCTION!I38+LABO!I38+COMPTA!I38=0,"",COMMERCIAUX!I38+MAINTENANCE!I38+ADV!I38+'R&amp;D'!I38+RECEPTION!I38+DIRECTION!I38+EMBALLAGE!I38+MARKETING!I38+EXPEDITION!I38+QUALITE!I38+ACCUEIL!I38+PRODUCTION!I38+LABO!I38+COMPTA!I38+UCIA!I38)</f>
        <v/>
      </c>
      <c r="J38" s="7" t="str">
        <f>IF(COMMERCIAUX!J38+MAINTENANCE!J38+ADV!J38+'R&amp;D'!J38+RECEPTION!J38+DIRECTION!J38+EMBALLAGE!J38+MARKETING!J38+EXPEDITION!J38+QUALITE!J38+ACCUEIL!J38+PRODUCTION!J38+LABO!J38+COMPTA!J38=0,"",COMMERCIAUX!J38+MAINTENANCE!J38+ADV!J38+'R&amp;D'!J38+RECEPTION!J38+DIRECTION!J38+EMBALLAGE!J38+MARKETING!J38+EXPEDITION!J38+QUALITE!J38+ACCUEIL!J38+PRODUCTION!J38+LABO!J38+COMPTA!J38+UCIA!J38)</f>
        <v/>
      </c>
      <c r="K38" s="7" t="str">
        <f>IF(COMMERCIAUX!K38+MAINTENANCE!K38+ADV!K38+'R&amp;D'!K38+RECEPTION!K38+DIRECTION!K38+EMBALLAGE!K38+MARKETING!K38+EXPEDITION!K38+QUALITE!K38+ACCUEIL!K38+PRODUCTION!K38+LABO!K38+COMPTA!K38=0,"",COMMERCIAUX!K38+MAINTENANCE!K38+ADV!K38+'R&amp;D'!K38+RECEPTION!K38+DIRECTION!K38+EMBALLAGE!K38+MARKETING!K38+EXPEDITION!K38+QUALITE!K38+ACCUEIL!K38+PRODUCTION!K38+LABO!K38+COMPTA!K38+UCIA!K38)</f>
        <v/>
      </c>
      <c r="L38" s="7" t="str">
        <f>IF(COMMERCIAUX!L38+MAINTENANCE!L38+ADV!L38+'R&amp;D'!L38+RECEPTION!L38+DIRECTION!L38+EMBALLAGE!L38+MARKETING!L38+EXPEDITION!L38+QUALITE!L38+ACCUEIL!L38+PRODUCTION!L38+LABO!L38+COMPTA!L38=0,"",COMMERCIAUX!L38+MAINTENANCE!L38+ADV!L38+'R&amp;D'!L38+RECEPTION!L38+DIRECTION!L38+EMBALLAGE!L38+MARKETING!L38+EXPEDITION!L38+QUALITE!L38+ACCUEIL!L38+PRODUCTION!L38+LABO!L38+COMPTA!L38+UCIA!L38)</f>
        <v/>
      </c>
      <c r="M38" s="7" t="str">
        <f>IF(COMMERCIAUX!M38+MAINTENANCE!M38+ADV!M38+'R&amp;D'!M38+RECEPTION!M38+DIRECTION!M38+EMBALLAGE!M38+MARKETING!M38+EXPEDITION!M38+QUALITE!M38+ACCUEIL!M38+PRODUCTION!M38+LABO!M38+COMPTA!M38=0,"",COMMERCIAUX!M38+MAINTENANCE!M38+ADV!M38+'R&amp;D'!M38+RECEPTION!M38+DIRECTION!M38+EMBALLAGE!M38+MARKETING!M38+EXPEDITION!M38+QUALITE!M38+ACCUEIL!M38+PRODUCTION!M38+LABO!M38+COMPTA!M38+UCIA!M38)</f>
        <v/>
      </c>
      <c r="N38" s="24" t="s">
        <v>130</v>
      </c>
      <c r="O38" s="10">
        <f t="shared" si="1"/>
        <v>3</v>
      </c>
      <c r="P38" s="8" t="str">
        <f>IF(DIRECTION!N38=0,"",DIRECTION!N38)</f>
        <v/>
      </c>
      <c r="Q38" s="8" t="str">
        <f>IF(COMPTA!N38=0,"",COMPTA!N38)</f>
        <v/>
      </c>
      <c r="R38" s="8" t="str">
        <f>IF(ACCUEIL!N38=0,"",ACCUEIL!N38)</f>
        <v/>
      </c>
      <c r="S38" s="8" t="str">
        <f>IF(ADV!N38=0,"",ADV!N38)</f>
        <v/>
      </c>
      <c r="T38" s="8" t="str">
        <f>IF(COMMERCIAUX!N38=0,"",COMMERCIAUX!N38)</f>
        <v/>
      </c>
      <c r="U38" s="8">
        <f>IF(MARKETING!N38=0,"",MARKETING!N38)</f>
        <v>2</v>
      </c>
      <c r="V38" s="8" t="str">
        <f>IF(MAINTENANCE!N38=0,"",MAINTENANCE!N38)</f>
        <v/>
      </c>
      <c r="W38" s="8" t="str">
        <f>IF(PRODUCTION!N38=0,"",PRODUCTION!N38)</f>
        <v/>
      </c>
      <c r="X38" s="8" t="str">
        <f>IF(EMBALLAGE!N38=0,"",EMBALLAGE!N38)</f>
        <v/>
      </c>
      <c r="Y38" s="8" t="str">
        <f>IF(EXPEDITION!N38=0,"",EXPEDITION!N38)</f>
        <v/>
      </c>
      <c r="Z38" s="8" t="str">
        <f>IF(RECEPTION!N38=0,"",RECEPTION!N38)</f>
        <v/>
      </c>
      <c r="AA38" s="8" t="str">
        <f>IF(LABO!N38=0,"",LABO!N38)</f>
        <v/>
      </c>
      <c r="AB38" s="8" t="str">
        <f>IF('R&amp;D'!N38=0,"",'R&amp;D'!N38)</f>
        <v/>
      </c>
      <c r="AC38" s="8">
        <f>IF(QUALITE!N38=0,"",QUALITE!N38)</f>
        <v>1</v>
      </c>
      <c r="AD38" s="11" t="str">
        <f>IF(UCIA!N38=0,"",UCIA!N38)</f>
        <v/>
      </c>
    </row>
    <row r="39" spans="1:30" ht="15.75">
      <c r="A39" s="4" t="s">
        <v>13</v>
      </c>
      <c r="B39" s="7" t="str">
        <f>IF(COMMERCIAUX!B39+MAINTENANCE!B39+ADV!B39+'R&amp;D'!B39+RECEPTION!B39+DIRECTION!B39+EMBALLAGE!B39+MARKETING!B39+EXPEDITION!B39+QUALITE!B39+ACCUEIL!B39+PRODUCTION!B39+LABO!B39+COMPTA!B39=0,"",COMMERCIAUX!B39+MAINTENANCE!B39+ADV!B39+'R&amp;D'!B39+RECEPTION!B39+DIRECTION!B39+EMBALLAGE!B39+MARKETING!B39+EXPEDITION!B39+QUALITE!B39+ACCUEIL!B39+PRODUCTION!B39+LABO!B39+COMPTA!B39+UCIA!B39)</f>
        <v/>
      </c>
      <c r="C39" s="7" t="str">
        <f>IF(COMMERCIAUX!C39+MAINTENANCE!C39+ADV!C39+'R&amp;D'!C39+RECEPTION!C39+DIRECTION!C39+EMBALLAGE!C39+MARKETING!C39+EXPEDITION!C39+QUALITE!C39+ACCUEIL!C39+PRODUCTION!C39+LABO!C39+COMPTA!C39=0,"",COMMERCIAUX!C39+MAINTENANCE!C39+ADV!C39+'R&amp;D'!C39+RECEPTION!C39+DIRECTION!C39+EMBALLAGE!C39+MARKETING!C39+EXPEDITION!C39+QUALITE!C39+ACCUEIL!C39+PRODUCTION!C39+LABO!C39+COMPTA!C39+UCIA!C39)</f>
        <v/>
      </c>
      <c r="D39" s="7" t="str">
        <f>IF(COMMERCIAUX!D39+MAINTENANCE!D39+ADV!D39+'R&amp;D'!D39+RECEPTION!D39+DIRECTION!D39+EMBALLAGE!D39+MARKETING!D39+EXPEDITION!D39+QUALITE!D39+ACCUEIL!D39+PRODUCTION!D39+LABO!D39+COMPTA!D39=0,"",COMMERCIAUX!D39+MAINTENANCE!D39+ADV!D39+'R&amp;D'!D39+RECEPTION!D39+DIRECTION!D39+EMBALLAGE!D39+MARKETING!D39+EXPEDITION!D39+QUALITE!D39+ACCUEIL!D39+PRODUCTION!D39+LABO!D39+COMPTA!D39+UCIA!D39)</f>
        <v/>
      </c>
      <c r="E39" s="7" t="str">
        <f>IF(COMMERCIAUX!E39+MAINTENANCE!E39+ADV!E39+'R&amp;D'!E39+RECEPTION!E39+DIRECTION!E39+EMBALLAGE!E39+MARKETING!E39+EXPEDITION!E39+QUALITE!E39+ACCUEIL!E39+PRODUCTION!E39+LABO!E39+COMPTA!E39=0,"",COMMERCIAUX!E39+MAINTENANCE!E39+ADV!E39+'R&amp;D'!E39+RECEPTION!E39+DIRECTION!E39+EMBALLAGE!E39+MARKETING!E39+EXPEDITION!E39+QUALITE!E39+ACCUEIL!E39+PRODUCTION!E39+LABO!E39+COMPTA!E39+UCIA!E39)</f>
        <v/>
      </c>
      <c r="F39" s="7" t="str">
        <f>IF(COMMERCIAUX!F39+MAINTENANCE!F39+ADV!F39+'R&amp;D'!F39+RECEPTION!F39+DIRECTION!F39+EMBALLAGE!F39+MARKETING!F39+EXPEDITION!F39+QUALITE!F39+ACCUEIL!F39+PRODUCTION!F39+LABO!F39+COMPTA!F39=0,"",COMMERCIAUX!F39+MAINTENANCE!F39+ADV!F39+'R&amp;D'!F39+RECEPTION!F39+DIRECTION!F39+EMBALLAGE!F39+MARKETING!F39+EXPEDITION!F39+QUALITE!F39+ACCUEIL!F39+PRODUCTION!F39+LABO!F39+COMPTA!F39+UCIA!F39)</f>
        <v/>
      </c>
      <c r="G39" s="7">
        <f>IF(COMMERCIAUX!G39+MAINTENANCE!G39+ADV!G39+'R&amp;D'!G39+RECEPTION!G39+DIRECTION!G39+EMBALLAGE!G39+MARKETING!G39+EXPEDITION!G39+QUALITE!G39+ACCUEIL!G39+PRODUCTION!G39+LABO!G39+COMPTA!G39=0,"",COMMERCIAUX!G39+MAINTENANCE!G39+ADV!G39+'R&amp;D'!G39+RECEPTION!G39+DIRECTION!G39+EMBALLAGE!G39+MARKETING!G39+EXPEDITION!G39+QUALITE!G39+ACCUEIL!G39+PRODUCTION!G39+LABO!G39+COMPTA!G39+UCIA!G39)</f>
        <v>7</v>
      </c>
      <c r="H39" s="7">
        <f>IF(COMMERCIAUX!H39+MAINTENANCE!H39+ADV!H39+'R&amp;D'!H39+RECEPTION!H39+DIRECTION!H39+EMBALLAGE!H39+MARKETING!H39+EXPEDITION!H39+QUALITE!H39+ACCUEIL!H39+PRODUCTION!H39+LABO!H39+COMPTA!H39=0,"",COMMERCIAUX!H39+MAINTENANCE!H39+ADV!H39+'R&amp;D'!H39+RECEPTION!H39+DIRECTION!H39+EMBALLAGE!H39+MARKETING!H39+EXPEDITION!H39+QUALITE!H39+ACCUEIL!H39+PRODUCTION!H39+LABO!H39+COMPTA!H39+UCIA!H39)</f>
        <v>4</v>
      </c>
      <c r="I39" s="7" t="str">
        <f>IF(COMMERCIAUX!I39+MAINTENANCE!I39+ADV!I39+'R&amp;D'!I39+RECEPTION!I39+DIRECTION!I39+EMBALLAGE!I39+MARKETING!I39+EXPEDITION!I39+QUALITE!I39+ACCUEIL!I39+PRODUCTION!I39+LABO!I39+COMPTA!I39=0,"",COMMERCIAUX!I39+MAINTENANCE!I39+ADV!I39+'R&amp;D'!I39+RECEPTION!I39+DIRECTION!I39+EMBALLAGE!I39+MARKETING!I39+EXPEDITION!I39+QUALITE!I39+ACCUEIL!I39+PRODUCTION!I39+LABO!I39+COMPTA!I39+UCIA!I39)</f>
        <v/>
      </c>
      <c r="J39" s="7" t="str">
        <f>IF(COMMERCIAUX!J39+MAINTENANCE!J39+ADV!J39+'R&amp;D'!J39+RECEPTION!J39+DIRECTION!J39+EMBALLAGE!J39+MARKETING!J39+EXPEDITION!J39+QUALITE!J39+ACCUEIL!J39+PRODUCTION!J39+LABO!J39+COMPTA!J39=0,"",COMMERCIAUX!J39+MAINTENANCE!J39+ADV!J39+'R&amp;D'!J39+RECEPTION!J39+DIRECTION!J39+EMBALLAGE!J39+MARKETING!J39+EXPEDITION!J39+QUALITE!J39+ACCUEIL!J39+PRODUCTION!J39+LABO!J39+COMPTA!J39+UCIA!J39)</f>
        <v/>
      </c>
      <c r="K39" s="7" t="str">
        <f>IF(COMMERCIAUX!K39+MAINTENANCE!K39+ADV!K39+'R&amp;D'!K39+RECEPTION!K39+DIRECTION!K39+EMBALLAGE!K39+MARKETING!K39+EXPEDITION!K39+QUALITE!K39+ACCUEIL!K39+PRODUCTION!K39+LABO!K39+COMPTA!K39=0,"",COMMERCIAUX!K39+MAINTENANCE!K39+ADV!K39+'R&amp;D'!K39+RECEPTION!K39+DIRECTION!K39+EMBALLAGE!K39+MARKETING!K39+EXPEDITION!K39+QUALITE!K39+ACCUEIL!K39+PRODUCTION!K39+LABO!K39+COMPTA!K39+UCIA!K39)</f>
        <v/>
      </c>
      <c r="L39" s="7" t="str">
        <f>IF(COMMERCIAUX!L39+MAINTENANCE!L39+ADV!L39+'R&amp;D'!L39+RECEPTION!L39+DIRECTION!L39+EMBALLAGE!L39+MARKETING!L39+EXPEDITION!L39+QUALITE!L39+ACCUEIL!L39+PRODUCTION!L39+LABO!L39+COMPTA!L39=0,"",COMMERCIAUX!L39+MAINTENANCE!L39+ADV!L39+'R&amp;D'!L39+RECEPTION!L39+DIRECTION!L39+EMBALLAGE!L39+MARKETING!L39+EXPEDITION!L39+QUALITE!L39+ACCUEIL!L39+PRODUCTION!L39+LABO!L39+COMPTA!L39+UCIA!L39)</f>
        <v/>
      </c>
      <c r="M39" s="7" t="str">
        <f>IF(COMMERCIAUX!M39+MAINTENANCE!M39+ADV!M39+'R&amp;D'!M39+RECEPTION!M39+DIRECTION!M39+EMBALLAGE!M39+MARKETING!M39+EXPEDITION!M39+QUALITE!M39+ACCUEIL!M39+PRODUCTION!M39+LABO!M39+COMPTA!M39=0,"",COMMERCIAUX!M39+MAINTENANCE!M39+ADV!M39+'R&amp;D'!M39+RECEPTION!M39+DIRECTION!M39+EMBALLAGE!M39+MARKETING!M39+EXPEDITION!M39+QUALITE!M39+ACCUEIL!M39+PRODUCTION!M39+LABO!M39+COMPTA!M39+UCIA!M39)</f>
        <v/>
      </c>
      <c r="N39" s="7"/>
      <c r="O39" s="10">
        <f t="shared" si="1"/>
        <v>11</v>
      </c>
      <c r="P39" s="8" t="str">
        <f>IF(DIRECTION!N39=0,"",DIRECTION!N39)</f>
        <v/>
      </c>
      <c r="Q39" s="8" t="str">
        <f>IF(COMPTA!N39=0,"",COMPTA!N39)</f>
        <v/>
      </c>
      <c r="R39" s="8" t="str">
        <f>IF(ACCUEIL!N39=0,"",ACCUEIL!N39)</f>
        <v/>
      </c>
      <c r="S39" s="8" t="str">
        <f>IF(ADV!N39=0,"",ADV!N39)</f>
        <v/>
      </c>
      <c r="T39" s="8" t="str">
        <f>IF(COMMERCIAUX!N39=0,"",COMMERCIAUX!N39)</f>
        <v/>
      </c>
      <c r="U39" s="8">
        <f>IF(MARKETING!N39=0,"",MARKETING!N39)</f>
        <v>4</v>
      </c>
      <c r="V39" s="8" t="str">
        <f>IF(MAINTENANCE!N39=0,"",MAINTENANCE!N39)</f>
        <v/>
      </c>
      <c r="W39" s="8">
        <f>IF(PRODUCTION!N39=0,"",PRODUCTION!N39)</f>
        <v>3</v>
      </c>
      <c r="X39" s="8">
        <f>IF(EMBALLAGE!N39=0,"",EMBALLAGE!N39)</f>
        <v>4</v>
      </c>
      <c r="Y39" s="8" t="str">
        <f>IF(EXPEDITION!N39=0,"",EXPEDITION!N39)</f>
        <v/>
      </c>
      <c r="Z39" s="8" t="str">
        <f>IF(RECEPTION!N39=0,"",RECEPTION!N39)</f>
        <v/>
      </c>
      <c r="AA39" s="8" t="str">
        <f>IF(LABO!N39=0,"",LABO!N39)</f>
        <v/>
      </c>
      <c r="AB39" s="8" t="str">
        <f>IF('R&amp;D'!N39=0,"",'R&amp;D'!N39)</f>
        <v/>
      </c>
      <c r="AC39" s="8" t="str">
        <f>IF(QUALITE!N39=0,"",QUALITE!N39)</f>
        <v/>
      </c>
      <c r="AD39" s="11" t="str">
        <f>IF(UCIA!N39=0,"",UCIA!N39)</f>
        <v/>
      </c>
    </row>
    <row r="40" spans="1:30" ht="15.75">
      <c r="A40" s="4" t="s">
        <v>36</v>
      </c>
      <c r="B40" s="7" t="str">
        <f>IF(COMMERCIAUX!B40+MAINTENANCE!B40+ADV!B40+'R&amp;D'!B40+RECEPTION!B40+DIRECTION!B40+EMBALLAGE!B40+MARKETING!B40+EXPEDITION!B40+QUALITE!B40+ACCUEIL!B40+PRODUCTION!B40+LABO!B40+COMPTA!B40=0,"",COMMERCIAUX!B40+MAINTENANCE!B40+ADV!B40+'R&amp;D'!B40+RECEPTION!B40+DIRECTION!B40+EMBALLAGE!B40+MARKETING!B40+EXPEDITION!B40+QUALITE!B40+ACCUEIL!B40+PRODUCTION!B40+LABO!B40+COMPTA!B40+UCIA!B40)</f>
        <v/>
      </c>
      <c r="C40" s="7" t="str">
        <f>IF(COMMERCIAUX!C40+MAINTENANCE!C40+ADV!C40+'R&amp;D'!C40+RECEPTION!C40+DIRECTION!C40+EMBALLAGE!C40+MARKETING!C40+EXPEDITION!C40+QUALITE!C40+ACCUEIL!C40+PRODUCTION!C40+LABO!C40+COMPTA!C40=0,"",COMMERCIAUX!C40+MAINTENANCE!C40+ADV!C40+'R&amp;D'!C40+RECEPTION!C40+DIRECTION!C40+EMBALLAGE!C40+MARKETING!C40+EXPEDITION!C40+QUALITE!C40+ACCUEIL!C40+PRODUCTION!C40+LABO!C40+COMPTA!C40+UCIA!C40)</f>
        <v/>
      </c>
      <c r="D40" s="7" t="str">
        <f>IF(COMMERCIAUX!D40+MAINTENANCE!D40+ADV!D40+'R&amp;D'!D40+RECEPTION!D40+DIRECTION!D40+EMBALLAGE!D40+MARKETING!D40+EXPEDITION!D40+QUALITE!D40+ACCUEIL!D40+PRODUCTION!D40+LABO!D40+COMPTA!D40=0,"",COMMERCIAUX!D40+MAINTENANCE!D40+ADV!D40+'R&amp;D'!D40+RECEPTION!D40+DIRECTION!D40+EMBALLAGE!D40+MARKETING!D40+EXPEDITION!D40+QUALITE!D40+ACCUEIL!D40+PRODUCTION!D40+LABO!D40+COMPTA!D40+UCIA!D40)</f>
        <v/>
      </c>
      <c r="E40" s="7" t="str">
        <f>IF(COMMERCIAUX!E40+MAINTENANCE!E40+ADV!E40+'R&amp;D'!E40+RECEPTION!E40+DIRECTION!E40+EMBALLAGE!E40+MARKETING!E40+EXPEDITION!E40+QUALITE!E40+ACCUEIL!E40+PRODUCTION!E40+LABO!E40+COMPTA!E40=0,"",COMMERCIAUX!E40+MAINTENANCE!E40+ADV!E40+'R&amp;D'!E40+RECEPTION!E40+DIRECTION!E40+EMBALLAGE!E40+MARKETING!E40+EXPEDITION!E40+QUALITE!E40+ACCUEIL!E40+PRODUCTION!E40+LABO!E40+COMPTA!E40+UCIA!E40)</f>
        <v/>
      </c>
      <c r="F40" s="7" t="str">
        <f>IF(COMMERCIAUX!F40+MAINTENANCE!F40+ADV!F40+'R&amp;D'!F40+RECEPTION!F40+DIRECTION!F40+EMBALLAGE!F40+MARKETING!F40+EXPEDITION!F40+QUALITE!F40+ACCUEIL!F40+PRODUCTION!F40+LABO!F40+COMPTA!F40=0,"",COMMERCIAUX!F40+MAINTENANCE!F40+ADV!F40+'R&amp;D'!F40+RECEPTION!F40+DIRECTION!F40+EMBALLAGE!F40+MARKETING!F40+EXPEDITION!F40+QUALITE!F40+ACCUEIL!F40+PRODUCTION!F40+LABO!F40+COMPTA!F40+UCIA!F40)</f>
        <v/>
      </c>
      <c r="G40" s="7" t="str">
        <f>IF(COMMERCIAUX!G40+MAINTENANCE!G40+ADV!G40+'R&amp;D'!G40+RECEPTION!G40+DIRECTION!G40+EMBALLAGE!G40+MARKETING!G40+EXPEDITION!G40+QUALITE!G40+ACCUEIL!G40+PRODUCTION!G40+LABO!G40+COMPTA!G40=0,"",COMMERCIAUX!G40+MAINTENANCE!G40+ADV!G40+'R&amp;D'!G40+RECEPTION!G40+DIRECTION!G40+EMBALLAGE!G40+MARKETING!G40+EXPEDITION!G40+QUALITE!G40+ACCUEIL!G40+PRODUCTION!G40+LABO!G40+COMPTA!G40+UCIA!G40)</f>
        <v/>
      </c>
      <c r="H40" s="7" t="str">
        <f>IF(COMMERCIAUX!H40+MAINTENANCE!H40+ADV!H40+'R&amp;D'!H40+RECEPTION!H40+DIRECTION!H40+EMBALLAGE!H40+MARKETING!H40+EXPEDITION!H40+QUALITE!H40+ACCUEIL!H40+PRODUCTION!H40+LABO!H40+COMPTA!H40=0,"",COMMERCIAUX!H40+MAINTENANCE!H40+ADV!H40+'R&amp;D'!H40+RECEPTION!H40+DIRECTION!H40+EMBALLAGE!H40+MARKETING!H40+EXPEDITION!H40+QUALITE!H40+ACCUEIL!H40+PRODUCTION!H40+LABO!H40+COMPTA!H40+UCIA!H40)</f>
        <v/>
      </c>
      <c r="I40" s="7" t="str">
        <f>IF(COMMERCIAUX!I40+MAINTENANCE!I40+ADV!I40+'R&amp;D'!I40+RECEPTION!I40+DIRECTION!I40+EMBALLAGE!I40+MARKETING!I40+EXPEDITION!I40+QUALITE!I40+ACCUEIL!I40+PRODUCTION!I40+LABO!I40+COMPTA!I40=0,"",COMMERCIAUX!I40+MAINTENANCE!I40+ADV!I40+'R&amp;D'!I40+RECEPTION!I40+DIRECTION!I40+EMBALLAGE!I40+MARKETING!I40+EXPEDITION!I40+QUALITE!I40+ACCUEIL!I40+PRODUCTION!I40+LABO!I40+COMPTA!I40+UCIA!I40)</f>
        <v/>
      </c>
      <c r="J40" s="7" t="str">
        <f>IF(COMMERCIAUX!J40+MAINTENANCE!J40+ADV!J40+'R&amp;D'!J40+RECEPTION!J40+DIRECTION!J40+EMBALLAGE!J40+MARKETING!J40+EXPEDITION!J40+QUALITE!J40+ACCUEIL!J40+PRODUCTION!J40+LABO!J40+COMPTA!J40=0,"",COMMERCIAUX!J40+MAINTENANCE!J40+ADV!J40+'R&amp;D'!J40+RECEPTION!J40+DIRECTION!J40+EMBALLAGE!J40+MARKETING!J40+EXPEDITION!J40+QUALITE!J40+ACCUEIL!J40+PRODUCTION!J40+LABO!J40+COMPTA!J40+UCIA!J40)</f>
        <v/>
      </c>
      <c r="K40" s="7" t="str">
        <f>IF(COMMERCIAUX!K40+MAINTENANCE!K40+ADV!K40+'R&amp;D'!K40+RECEPTION!K40+DIRECTION!K40+EMBALLAGE!K40+MARKETING!K40+EXPEDITION!K40+QUALITE!K40+ACCUEIL!K40+PRODUCTION!K40+LABO!K40+COMPTA!K40=0,"",COMMERCIAUX!K40+MAINTENANCE!K40+ADV!K40+'R&amp;D'!K40+RECEPTION!K40+DIRECTION!K40+EMBALLAGE!K40+MARKETING!K40+EXPEDITION!K40+QUALITE!K40+ACCUEIL!K40+PRODUCTION!K40+LABO!K40+COMPTA!K40+UCIA!K40)</f>
        <v/>
      </c>
      <c r="L40" s="7" t="str">
        <f>IF(COMMERCIAUX!L40+MAINTENANCE!L40+ADV!L40+'R&amp;D'!L40+RECEPTION!L40+DIRECTION!L40+EMBALLAGE!L40+MARKETING!L40+EXPEDITION!L40+QUALITE!L40+ACCUEIL!L40+PRODUCTION!L40+LABO!L40+COMPTA!L40=0,"",COMMERCIAUX!L40+MAINTENANCE!L40+ADV!L40+'R&amp;D'!L40+RECEPTION!L40+DIRECTION!L40+EMBALLAGE!L40+MARKETING!L40+EXPEDITION!L40+QUALITE!L40+ACCUEIL!L40+PRODUCTION!L40+LABO!L40+COMPTA!L40+UCIA!L40)</f>
        <v/>
      </c>
      <c r="M40" s="7" t="str">
        <f>IF(COMMERCIAUX!M40+MAINTENANCE!M40+ADV!M40+'R&amp;D'!M40+RECEPTION!M40+DIRECTION!M40+EMBALLAGE!M40+MARKETING!M40+EXPEDITION!M40+QUALITE!M40+ACCUEIL!M40+PRODUCTION!M40+LABO!M40+COMPTA!M40=0,"",COMMERCIAUX!M40+MAINTENANCE!M40+ADV!M40+'R&amp;D'!M40+RECEPTION!M40+DIRECTION!M40+EMBALLAGE!M40+MARKETING!M40+EXPEDITION!M40+QUALITE!M40+ACCUEIL!M40+PRODUCTION!M40+LABO!M40+COMPTA!M40+UCIA!M40)</f>
        <v/>
      </c>
      <c r="N40" s="7"/>
      <c r="O40" s="10" t="str">
        <f t="shared" si="1"/>
        <v/>
      </c>
      <c r="P40" s="8" t="str">
        <f>IF(DIRECTION!N40=0,"",DIRECTION!N40)</f>
        <v/>
      </c>
      <c r="Q40" s="8" t="str">
        <f>IF(COMPTA!N40=0,"",COMPTA!N40)</f>
        <v/>
      </c>
      <c r="R40" s="8" t="str">
        <f>IF(ACCUEIL!N40=0,"",ACCUEIL!N40)</f>
        <v/>
      </c>
      <c r="S40" s="8" t="str">
        <f>IF(ADV!N40=0,"",ADV!N40)</f>
        <v/>
      </c>
      <c r="T40" s="8" t="str">
        <f>IF(COMMERCIAUX!N40=0,"",COMMERCIAUX!N40)</f>
        <v/>
      </c>
      <c r="U40" s="8" t="str">
        <f>IF(MARKETING!N40=0,"",MARKETING!N40)</f>
        <v/>
      </c>
      <c r="V40" s="8" t="str">
        <f>IF(MAINTENANCE!N40=0,"",MAINTENANCE!N40)</f>
        <v/>
      </c>
      <c r="W40" s="8" t="str">
        <f>IF(PRODUCTION!N40=0,"",PRODUCTION!N40)</f>
        <v/>
      </c>
      <c r="X40" s="8" t="str">
        <f>IF(EMBALLAGE!N40=0,"",EMBALLAGE!N40)</f>
        <v/>
      </c>
      <c r="Y40" s="8" t="str">
        <f>IF(EXPEDITION!N40=0,"",EXPEDITION!N40)</f>
        <v/>
      </c>
      <c r="Z40" s="8" t="str">
        <f>IF(RECEPTION!N40=0,"",RECEPTION!N40)</f>
        <v/>
      </c>
      <c r="AA40" s="8" t="str">
        <f>IF(LABO!N40=0,"",LABO!N40)</f>
        <v/>
      </c>
      <c r="AB40" s="8" t="str">
        <f>IF('R&amp;D'!N40=0,"",'R&amp;D'!N40)</f>
        <v/>
      </c>
      <c r="AC40" s="8" t="str">
        <f>IF(QUALITE!N40=0,"",QUALITE!N40)</f>
        <v/>
      </c>
      <c r="AD40" s="11" t="str">
        <f>IF(UCIA!N40=0,"",UCIA!N40)</f>
        <v/>
      </c>
    </row>
    <row r="41" spans="1:30" ht="15.75">
      <c r="A41" s="4" t="s">
        <v>16</v>
      </c>
      <c r="B41" s="7" t="str">
        <f>IF(COMMERCIAUX!B41+MAINTENANCE!B41+ADV!B41+'R&amp;D'!B41+RECEPTION!B41+DIRECTION!B41+EMBALLAGE!B41+MARKETING!B41+EXPEDITION!B41+QUALITE!B41+ACCUEIL!B41+PRODUCTION!B41+LABO!B41+COMPTA!B41=0,"",COMMERCIAUX!B41+MAINTENANCE!B41+ADV!B41+'R&amp;D'!B41+RECEPTION!B41+DIRECTION!B41+EMBALLAGE!B41+MARKETING!B41+EXPEDITION!B41+QUALITE!B41+ACCUEIL!B41+PRODUCTION!B41+LABO!B41+COMPTA!B41+UCIA!B41)</f>
        <v/>
      </c>
      <c r="C41" s="7" t="str">
        <f>IF(COMMERCIAUX!C41+MAINTENANCE!C41+ADV!C41+'R&amp;D'!C41+RECEPTION!C41+DIRECTION!C41+EMBALLAGE!C41+MARKETING!C41+EXPEDITION!C41+QUALITE!C41+ACCUEIL!C41+PRODUCTION!C41+LABO!C41+COMPTA!C41=0,"",COMMERCIAUX!C41+MAINTENANCE!C41+ADV!C41+'R&amp;D'!C41+RECEPTION!C41+DIRECTION!C41+EMBALLAGE!C41+MARKETING!C41+EXPEDITION!C41+QUALITE!C41+ACCUEIL!C41+PRODUCTION!C41+LABO!C41+COMPTA!C41+UCIA!C41)</f>
        <v/>
      </c>
      <c r="D41" s="7" t="str">
        <f>IF(COMMERCIAUX!D41+MAINTENANCE!D41+ADV!D41+'R&amp;D'!D41+RECEPTION!D41+DIRECTION!D41+EMBALLAGE!D41+MARKETING!D41+EXPEDITION!D41+QUALITE!D41+ACCUEIL!D41+PRODUCTION!D41+LABO!D41+COMPTA!D41=0,"",COMMERCIAUX!D41+MAINTENANCE!D41+ADV!D41+'R&amp;D'!D41+RECEPTION!D41+DIRECTION!D41+EMBALLAGE!D41+MARKETING!D41+EXPEDITION!D41+QUALITE!D41+ACCUEIL!D41+PRODUCTION!D41+LABO!D41+COMPTA!D41+UCIA!D41)</f>
        <v/>
      </c>
      <c r="E41" s="7" t="str">
        <f>IF(COMMERCIAUX!E41+MAINTENANCE!E41+ADV!E41+'R&amp;D'!E41+RECEPTION!E41+DIRECTION!E41+EMBALLAGE!E41+MARKETING!E41+EXPEDITION!E41+QUALITE!E41+ACCUEIL!E41+PRODUCTION!E41+LABO!E41+COMPTA!E41=0,"",COMMERCIAUX!E41+MAINTENANCE!E41+ADV!E41+'R&amp;D'!E41+RECEPTION!E41+DIRECTION!E41+EMBALLAGE!E41+MARKETING!E41+EXPEDITION!E41+QUALITE!E41+ACCUEIL!E41+PRODUCTION!E41+LABO!E41+COMPTA!E41+UCIA!E41)</f>
        <v/>
      </c>
      <c r="F41" s="7" t="str">
        <f>IF(COMMERCIAUX!F41+MAINTENANCE!F41+ADV!F41+'R&amp;D'!F41+RECEPTION!F41+DIRECTION!F41+EMBALLAGE!F41+MARKETING!F41+EXPEDITION!F41+QUALITE!F41+ACCUEIL!F41+PRODUCTION!F41+LABO!F41+COMPTA!F41=0,"",COMMERCIAUX!F41+MAINTENANCE!F41+ADV!F41+'R&amp;D'!F41+RECEPTION!F41+DIRECTION!F41+EMBALLAGE!F41+MARKETING!F41+EXPEDITION!F41+QUALITE!F41+ACCUEIL!F41+PRODUCTION!F41+LABO!F41+COMPTA!F41+UCIA!F41)</f>
        <v/>
      </c>
      <c r="G41" s="7" t="str">
        <f>IF(COMMERCIAUX!G41+MAINTENANCE!G41+ADV!G41+'R&amp;D'!G41+RECEPTION!G41+DIRECTION!G41+EMBALLAGE!G41+MARKETING!G41+EXPEDITION!G41+QUALITE!G41+ACCUEIL!G41+PRODUCTION!G41+LABO!G41+COMPTA!G41=0,"",COMMERCIAUX!G41+MAINTENANCE!G41+ADV!G41+'R&amp;D'!G41+RECEPTION!G41+DIRECTION!G41+EMBALLAGE!G41+MARKETING!G41+EXPEDITION!G41+QUALITE!G41+ACCUEIL!G41+PRODUCTION!G41+LABO!G41+COMPTA!G41+UCIA!G41)</f>
        <v/>
      </c>
      <c r="H41" s="7" t="str">
        <f>IF(COMMERCIAUX!H41+MAINTENANCE!H41+ADV!H41+'R&amp;D'!H41+RECEPTION!H41+DIRECTION!H41+EMBALLAGE!H41+MARKETING!H41+EXPEDITION!H41+QUALITE!H41+ACCUEIL!H41+PRODUCTION!H41+LABO!H41+COMPTA!H41=0,"",COMMERCIAUX!H41+MAINTENANCE!H41+ADV!H41+'R&amp;D'!H41+RECEPTION!H41+DIRECTION!H41+EMBALLAGE!H41+MARKETING!H41+EXPEDITION!H41+QUALITE!H41+ACCUEIL!H41+PRODUCTION!H41+LABO!H41+COMPTA!H41+UCIA!H41)</f>
        <v/>
      </c>
      <c r="I41" s="7" t="str">
        <f>IF(COMMERCIAUX!I41+MAINTENANCE!I41+ADV!I41+'R&amp;D'!I41+RECEPTION!I41+DIRECTION!I41+EMBALLAGE!I41+MARKETING!I41+EXPEDITION!I41+QUALITE!I41+ACCUEIL!I41+PRODUCTION!I41+LABO!I41+COMPTA!I41=0,"",COMMERCIAUX!I41+MAINTENANCE!I41+ADV!I41+'R&amp;D'!I41+RECEPTION!I41+DIRECTION!I41+EMBALLAGE!I41+MARKETING!I41+EXPEDITION!I41+QUALITE!I41+ACCUEIL!I41+PRODUCTION!I41+LABO!I41+COMPTA!I41+UCIA!I41)</f>
        <v/>
      </c>
      <c r="J41" s="7" t="str">
        <f>IF(COMMERCIAUX!J41+MAINTENANCE!J41+ADV!J41+'R&amp;D'!J41+RECEPTION!J41+DIRECTION!J41+EMBALLAGE!J41+MARKETING!J41+EXPEDITION!J41+QUALITE!J41+ACCUEIL!J41+PRODUCTION!J41+LABO!J41+COMPTA!J41=0,"",COMMERCIAUX!J41+MAINTENANCE!J41+ADV!J41+'R&amp;D'!J41+RECEPTION!J41+DIRECTION!J41+EMBALLAGE!J41+MARKETING!J41+EXPEDITION!J41+QUALITE!J41+ACCUEIL!J41+PRODUCTION!J41+LABO!J41+COMPTA!J41+UCIA!J41)</f>
        <v/>
      </c>
      <c r="K41" s="7" t="str">
        <f>IF(COMMERCIAUX!K41+MAINTENANCE!K41+ADV!K41+'R&amp;D'!K41+RECEPTION!K41+DIRECTION!K41+EMBALLAGE!K41+MARKETING!K41+EXPEDITION!K41+QUALITE!K41+ACCUEIL!K41+PRODUCTION!K41+LABO!K41+COMPTA!K41=0,"",COMMERCIAUX!K41+MAINTENANCE!K41+ADV!K41+'R&amp;D'!K41+RECEPTION!K41+DIRECTION!K41+EMBALLAGE!K41+MARKETING!K41+EXPEDITION!K41+QUALITE!K41+ACCUEIL!K41+PRODUCTION!K41+LABO!K41+COMPTA!K41+UCIA!K41)</f>
        <v/>
      </c>
      <c r="L41" s="7" t="str">
        <f>IF(COMMERCIAUX!L41+MAINTENANCE!L41+ADV!L41+'R&amp;D'!L41+RECEPTION!L41+DIRECTION!L41+EMBALLAGE!L41+MARKETING!L41+EXPEDITION!L41+QUALITE!L41+ACCUEIL!L41+PRODUCTION!L41+LABO!L41+COMPTA!L41=0,"",COMMERCIAUX!L41+MAINTENANCE!L41+ADV!L41+'R&amp;D'!L41+RECEPTION!L41+DIRECTION!L41+EMBALLAGE!L41+MARKETING!L41+EXPEDITION!L41+QUALITE!L41+ACCUEIL!L41+PRODUCTION!L41+LABO!L41+COMPTA!L41+UCIA!L41)</f>
        <v/>
      </c>
      <c r="M41" s="7" t="str">
        <f>IF(COMMERCIAUX!M41+MAINTENANCE!M41+ADV!M41+'R&amp;D'!M41+RECEPTION!M41+DIRECTION!M41+EMBALLAGE!M41+MARKETING!M41+EXPEDITION!M41+QUALITE!M41+ACCUEIL!M41+PRODUCTION!M41+LABO!M41+COMPTA!M41=0,"",COMMERCIAUX!M41+MAINTENANCE!M41+ADV!M41+'R&amp;D'!M41+RECEPTION!M41+DIRECTION!M41+EMBALLAGE!M41+MARKETING!M41+EXPEDITION!M41+QUALITE!M41+ACCUEIL!M41+PRODUCTION!M41+LABO!M41+COMPTA!M41+UCIA!M41)</f>
        <v/>
      </c>
      <c r="N41" s="7"/>
      <c r="O41" s="10" t="str">
        <f t="shared" si="1"/>
        <v/>
      </c>
      <c r="P41" s="8" t="str">
        <f>IF(DIRECTION!N41=0,"",DIRECTION!N41)</f>
        <v/>
      </c>
      <c r="Q41" s="8" t="str">
        <f>IF(COMPTA!N41=0,"",COMPTA!N41)</f>
        <v/>
      </c>
      <c r="R41" s="8" t="str">
        <f>IF(ACCUEIL!N41=0,"",ACCUEIL!N41)</f>
        <v/>
      </c>
      <c r="S41" s="8" t="str">
        <f>IF(ADV!N41=0,"",ADV!N41)</f>
        <v/>
      </c>
      <c r="T41" s="8" t="str">
        <f>IF(COMMERCIAUX!N41=0,"",COMMERCIAUX!N41)</f>
        <v/>
      </c>
      <c r="U41" s="8" t="str">
        <f>IF(MARKETING!N41=0,"",MARKETING!N41)</f>
        <v/>
      </c>
      <c r="V41" s="8" t="str">
        <f>IF(MAINTENANCE!N41=0,"",MAINTENANCE!N41)</f>
        <v/>
      </c>
      <c r="W41" s="8" t="str">
        <f>IF(PRODUCTION!N41=0,"",PRODUCTION!N41)</f>
        <v/>
      </c>
      <c r="X41" s="8" t="str">
        <f>IF(EMBALLAGE!N41=0,"",EMBALLAGE!N41)</f>
        <v/>
      </c>
      <c r="Y41" s="8" t="str">
        <f>IF(EXPEDITION!N41=0,"",EXPEDITION!N41)</f>
        <v/>
      </c>
      <c r="Z41" s="8" t="str">
        <f>IF(RECEPTION!N41=0,"",RECEPTION!N41)</f>
        <v/>
      </c>
      <c r="AA41" s="8" t="str">
        <f>IF(LABO!N41=0,"",LABO!N41)</f>
        <v/>
      </c>
      <c r="AB41" s="8" t="str">
        <f>IF('R&amp;D'!N41=0,"",'R&amp;D'!N41)</f>
        <v/>
      </c>
      <c r="AC41" s="8" t="str">
        <f>IF(QUALITE!N41=0,"",QUALITE!N41)</f>
        <v/>
      </c>
      <c r="AD41" s="11" t="str">
        <f>IF(UCIA!N41=0,"",UCIA!N41)</f>
        <v/>
      </c>
    </row>
    <row r="42" spans="1:30" ht="15.75">
      <c r="A42" s="4" t="s">
        <v>4</v>
      </c>
      <c r="B42" s="7" t="str">
        <f>IF(COMMERCIAUX!B42+MAINTENANCE!B42+ADV!B42+'R&amp;D'!B42+RECEPTION!B42+DIRECTION!B42+EMBALLAGE!B42+MARKETING!B42+EXPEDITION!B42+QUALITE!B42+ACCUEIL!B42+PRODUCTION!B42+LABO!B42+COMPTA!B42=0,"",COMMERCIAUX!B42+MAINTENANCE!B42+ADV!B42+'R&amp;D'!B42+RECEPTION!B42+DIRECTION!B42+EMBALLAGE!B42+MARKETING!B42+EXPEDITION!B42+QUALITE!B42+ACCUEIL!B42+PRODUCTION!B42+LABO!B42+COMPTA!B42+UCIA!B42)</f>
        <v/>
      </c>
      <c r="C42" s="7" t="str">
        <f>IF(COMMERCIAUX!C42+MAINTENANCE!C42+ADV!C42+'R&amp;D'!C42+RECEPTION!C42+DIRECTION!C42+EMBALLAGE!C42+MARKETING!C42+EXPEDITION!C42+QUALITE!C42+ACCUEIL!C42+PRODUCTION!C42+LABO!C42+COMPTA!C42=0,"",COMMERCIAUX!C42+MAINTENANCE!C42+ADV!C42+'R&amp;D'!C42+RECEPTION!C42+DIRECTION!C42+EMBALLAGE!C42+MARKETING!C42+EXPEDITION!C42+QUALITE!C42+ACCUEIL!C42+PRODUCTION!C42+LABO!C42+COMPTA!C42+UCIA!C42)</f>
        <v/>
      </c>
      <c r="D42" s="7" t="str">
        <f>IF(COMMERCIAUX!D42+MAINTENANCE!D42+ADV!D42+'R&amp;D'!D42+RECEPTION!D42+DIRECTION!D42+EMBALLAGE!D42+MARKETING!D42+EXPEDITION!D42+QUALITE!D42+ACCUEIL!D42+PRODUCTION!D42+LABO!D42+COMPTA!D42=0,"",COMMERCIAUX!D42+MAINTENANCE!D42+ADV!D42+'R&amp;D'!D42+RECEPTION!D42+DIRECTION!D42+EMBALLAGE!D42+MARKETING!D42+EXPEDITION!D42+QUALITE!D42+ACCUEIL!D42+PRODUCTION!D42+LABO!D42+COMPTA!D42+UCIA!D42)</f>
        <v/>
      </c>
      <c r="E42" s="7" t="str">
        <f>IF(COMMERCIAUX!E42+MAINTENANCE!E42+ADV!E42+'R&amp;D'!E42+RECEPTION!E42+DIRECTION!E42+EMBALLAGE!E42+MARKETING!E42+EXPEDITION!E42+QUALITE!E42+ACCUEIL!E42+PRODUCTION!E42+LABO!E42+COMPTA!E42=0,"",COMMERCIAUX!E42+MAINTENANCE!E42+ADV!E42+'R&amp;D'!E42+RECEPTION!E42+DIRECTION!E42+EMBALLAGE!E42+MARKETING!E42+EXPEDITION!E42+QUALITE!E42+ACCUEIL!E42+PRODUCTION!E42+LABO!E42+COMPTA!E42+UCIA!E42)</f>
        <v/>
      </c>
      <c r="F42" s="7" t="str">
        <f>IF(COMMERCIAUX!F42+MAINTENANCE!F42+ADV!F42+'R&amp;D'!F42+RECEPTION!F42+DIRECTION!F42+EMBALLAGE!F42+MARKETING!F42+EXPEDITION!F42+QUALITE!F42+ACCUEIL!F42+PRODUCTION!F42+LABO!F42+COMPTA!F42=0,"",COMMERCIAUX!F42+MAINTENANCE!F42+ADV!F42+'R&amp;D'!F42+RECEPTION!F42+DIRECTION!F42+EMBALLAGE!F42+MARKETING!F42+EXPEDITION!F42+QUALITE!F42+ACCUEIL!F42+PRODUCTION!F42+LABO!F42+COMPTA!F42+UCIA!F42)</f>
        <v/>
      </c>
      <c r="G42" s="7">
        <f>IF(COMMERCIAUX!G42+MAINTENANCE!G42+ADV!G42+'R&amp;D'!G42+RECEPTION!G42+DIRECTION!G42+EMBALLAGE!G42+MARKETING!G42+EXPEDITION!G42+QUALITE!G42+ACCUEIL!G42+PRODUCTION!G42+LABO!G42+COMPTA!G42=0,"",COMMERCIAUX!G42+MAINTENANCE!G42+ADV!G42+'R&amp;D'!G42+RECEPTION!G42+DIRECTION!G42+EMBALLAGE!G42+MARKETING!G42+EXPEDITION!G42+QUALITE!G42+ACCUEIL!G42+PRODUCTION!G42+LABO!G42+COMPTA!G42+UCIA!G42)</f>
        <v>1</v>
      </c>
      <c r="H42" s="7" t="str">
        <f>IF(COMMERCIAUX!H42+MAINTENANCE!H42+ADV!H42+'R&amp;D'!H42+RECEPTION!H42+DIRECTION!H42+EMBALLAGE!H42+MARKETING!H42+EXPEDITION!H42+QUALITE!H42+ACCUEIL!H42+PRODUCTION!H42+LABO!H42+COMPTA!H42=0,"",COMMERCIAUX!H42+MAINTENANCE!H42+ADV!H42+'R&amp;D'!H42+RECEPTION!H42+DIRECTION!H42+EMBALLAGE!H42+MARKETING!H42+EXPEDITION!H42+QUALITE!H42+ACCUEIL!H42+PRODUCTION!H42+LABO!H42+COMPTA!H42+UCIA!H42)</f>
        <v/>
      </c>
      <c r="I42" s="7" t="str">
        <f>IF(COMMERCIAUX!I42+MAINTENANCE!I42+ADV!I42+'R&amp;D'!I42+RECEPTION!I42+DIRECTION!I42+EMBALLAGE!I42+MARKETING!I42+EXPEDITION!I42+QUALITE!I42+ACCUEIL!I42+PRODUCTION!I42+LABO!I42+COMPTA!I42=0,"",COMMERCIAUX!I42+MAINTENANCE!I42+ADV!I42+'R&amp;D'!I42+RECEPTION!I42+DIRECTION!I42+EMBALLAGE!I42+MARKETING!I42+EXPEDITION!I42+QUALITE!I42+ACCUEIL!I42+PRODUCTION!I42+LABO!I42+COMPTA!I42+UCIA!I42)</f>
        <v/>
      </c>
      <c r="J42" s="7" t="str">
        <f>IF(COMMERCIAUX!J42+MAINTENANCE!J42+ADV!J42+'R&amp;D'!J42+RECEPTION!J42+DIRECTION!J42+EMBALLAGE!J42+MARKETING!J42+EXPEDITION!J42+QUALITE!J42+ACCUEIL!J42+PRODUCTION!J42+LABO!J42+COMPTA!J42=0,"",COMMERCIAUX!J42+MAINTENANCE!J42+ADV!J42+'R&amp;D'!J42+RECEPTION!J42+DIRECTION!J42+EMBALLAGE!J42+MARKETING!J42+EXPEDITION!J42+QUALITE!J42+ACCUEIL!J42+PRODUCTION!J42+LABO!J42+COMPTA!J42+UCIA!J42)</f>
        <v/>
      </c>
      <c r="K42" s="7" t="str">
        <f>IF(COMMERCIAUX!K42+MAINTENANCE!K42+ADV!K42+'R&amp;D'!K42+RECEPTION!K42+DIRECTION!K42+EMBALLAGE!K42+MARKETING!K42+EXPEDITION!K42+QUALITE!K42+ACCUEIL!K42+PRODUCTION!K42+LABO!K42+COMPTA!K42=0,"",COMMERCIAUX!K42+MAINTENANCE!K42+ADV!K42+'R&amp;D'!K42+RECEPTION!K42+DIRECTION!K42+EMBALLAGE!K42+MARKETING!K42+EXPEDITION!K42+QUALITE!K42+ACCUEIL!K42+PRODUCTION!K42+LABO!K42+COMPTA!K42+UCIA!K42)</f>
        <v/>
      </c>
      <c r="L42" s="7" t="str">
        <f>IF(COMMERCIAUX!L42+MAINTENANCE!L42+ADV!L42+'R&amp;D'!L42+RECEPTION!L42+DIRECTION!L42+EMBALLAGE!L42+MARKETING!L42+EXPEDITION!L42+QUALITE!L42+ACCUEIL!L42+PRODUCTION!L42+LABO!L42+COMPTA!L42=0,"",COMMERCIAUX!L42+MAINTENANCE!L42+ADV!L42+'R&amp;D'!L42+RECEPTION!L42+DIRECTION!L42+EMBALLAGE!L42+MARKETING!L42+EXPEDITION!L42+QUALITE!L42+ACCUEIL!L42+PRODUCTION!L42+LABO!L42+COMPTA!L42+UCIA!L42)</f>
        <v/>
      </c>
      <c r="M42" s="7" t="str">
        <f>IF(COMMERCIAUX!M42+MAINTENANCE!M42+ADV!M42+'R&amp;D'!M42+RECEPTION!M42+DIRECTION!M42+EMBALLAGE!M42+MARKETING!M42+EXPEDITION!M42+QUALITE!M42+ACCUEIL!M42+PRODUCTION!M42+LABO!M42+COMPTA!M42=0,"",COMMERCIAUX!M42+MAINTENANCE!M42+ADV!M42+'R&amp;D'!M42+RECEPTION!M42+DIRECTION!M42+EMBALLAGE!M42+MARKETING!M42+EXPEDITION!M42+QUALITE!M42+ACCUEIL!M42+PRODUCTION!M42+LABO!M42+COMPTA!M42+UCIA!M42)</f>
        <v/>
      </c>
      <c r="N42" s="24" t="s">
        <v>139</v>
      </c>
      <c r="O42" s="10">
        <f t="shared" si="1"/>
        <v>1</v>
      </c>
      <c r="P42" s="8">
        <f>IF(DIRECTION!N42=0,"",DIRECTION!N42)</f>
        <v>1</v>
      </c>
      <c r="Q42" s="8" t="str">
        <f>IF(COMPTA!N42=0,"",COMPTA!N42)</f>
        <v/>
      </c>
      <c r="R42" s="8" t="str">
        <f>IF(ACCUEIL!N42=0,"",ACCUEIL!N42)</f>
        <v/>
      </c>
      <c r="S42" s="8" t="str">
        <f>IF(ADV!N42=0,"",ADV!N42)</f>
        <v/>
      </c>
      <c r="T42" s="8" t="str">
        <f>IF(COMMERCIAUX!N42=0,"",COMMERCIAUX!N42)</f>
        <v/>
      </c>
      <c r="U42" s="8" t="str">
        <f>IF(MARKETING!N42=0,"",MARKETING!N42)</f>
        <v/>
      </c>
      <c r="V42" s="8" t="str">
        <f>IF(MAINTENANCE!N42=0,"",MAINTENANCE!N42)</f>
        <v/>
      </c>
      <c r="W42" s="8" t="str">
        <f>IF(PRODUCTION!N42=0,"",PRODUCTION!N42)</f>
        <v/>
      </c>
      <c r="X42" s="8" t="str">
        <f>IF(EMBALLAGE!N42=0,"",EMBALLAGE!N42)</f>
        <v/>
      </c>
      <c r="Y42" s="8" t="str">
        <f>IF(EXPEDITION!N42=0,"",EXPEDITION!N42)</f>
        <v/>
      </c>
      <c r="Z42" s="8" t="str">
        <f>IF(RECEPTION!N42=0,"",RECEPTION!N42)</f>
        <v/>
      </c>
      <c r="AA42" s="8" t="str">
        <f>IF(LABO!N42=0,"",LABO!N42)</f>
        <v/>
      </c>
      <c r="AB42" s="8" t="str">
        <f>IF('R&amp;D'!N42=0,"",'R&amp;D'!N42)</f>
        <v/>
      </c>
      <c r="AC42" s="8" t="str">
        <f>IF(QUALITE!N42=0,"",QUALITE!N42)</f>
        <v/>
      </c>
      <c r="AD42" s="11" t="str">
        <f>IF(UCIA!N42=0,"",UCIA!N42)</f>
        <v/>
      </c>
    </row>
    <row r="43" spans="1:30" ht="15.75">
      <c r="A43" s="4" t="s">
        <v>96</v>
      </c>
      <c r="B43" s="7" t="str">
        <f>IF(COMMERCIAUX!B43+MAINTENANCE!B43+ADV!B43+'R&amp;D'!B43+RECEPTION!B43+DIRECTION!B43+EMBALLAGE!B43+MARKETING!B43+EXPEDITION!B43+QUALITE!B43+ACCUEIL!B43+PRODUCTION!B43+LABO!B43+COMPTA!B43=0,"",COMMERCIAUX!B43+MAINTENANCE!B43+ADV!B43+'R&amp;D'!B43+RECEPTION!B43+DIRECTION!B43+EMBALLAGE!B43+MARKETING!B43+EXPEDITION!B43+QUALITE!B43+ACCUEIL!B43+PRODUCTION!B43+LABO!B43+COMPTA!B43+UCIA!B43)</f>
        <v/>
      </c>
      <c r="C43" s="7" t="str">
        <f>IF(COMMERCIAUX!C43+MAINTENANCE!C43+ADV!C43+'R&amp;D'!C43+RECEPTION!C43+DIRECTION!C43+EMBALLAGE!C43+MARKETING!C43+EXPEDITION!C43+QUALITE!C43+ACCUEIL!C43+PRODUCTION!C43+LABO!C43+COMPTA!C43=0,"",COMMERCIAUX!C43+MAINTENANCE!C43+ADV!C43+'R&amp;D'!C43+RECEPTION!C43+DIRECTION!C43+EMBALLAGE!C43+MARKETING!C43+EXPEDITION!C43+QUALITE!C43+ACCUEIL!C43+PRODUCTION!C43+LABO!C43+COMPTA!C43+UCIA!C43)</f>
        <v/>
      </c>
      <c r="D43" s="7" t="str">
        <f>IF(COMMERCIAUX!D43+MAINTENANCE!D43+ADV!D43+'R&amp;D'!D43+RECEPTION!D43+DIRECTION!D43+EMBALLAGE!D43+MARKETING!D43+EXPEDITION!D43+QUALITE!D43+ACCUEIL!D43+PRODUCTION!D43+LABO!D43+COMPTA!D43=0,"",COMMERCIAUX!D43+MAINTENANCE!D43+ADV!D43+'R&amp;D'!D43+RECEPTION!D43+DIRECTION!D43+EMBALLAGE!D43+MARKETING!D43+EXPEDITION!D43+QUALITE!D43+ACCUEIL!D43+PRODUCTION!D43+LABO!D43+COMPTA!D43+UCIA!D43)</f>
        <v/>
      </c>
      <c r="E43" s="7" t="str">
        <f>IF(COMMERCIAUX!E43+MAINTENANCE!E43+ADV!E43+'R&amp;D'!E43+RECEPTION!E43+DIRECTION!E43+EMBALLAGE!E43+MARKETING!E43+EXPEDITION!E43+QUALITE!E43+ACCUEIL!E43+PRODUCTION!E43+LABO!E43+COMPTA!E43=0,"",COMMERCIAUX!E43+MAINTENANCE!E43+ADV!E43+'R&amp;D'!E43+RECEPTION!E43+DIRECTION!E43+EMBALLAGE!E43+MARKETING!E43+EXPEDITION!E43+QUALITE!E43+ACCUEIL!E43+PRODUCTION!E43+LABO!E43+COMPTA!E43+UCIA!E43)</f>
        <v/>
      </c>
      <c r="F43" s="7" t="str">
        <f>IF(COMMERCIAUX!F43+MAINTENANCE!F43+ADV!F43+'R&amp;D'!F43+RECEPTION!F43+DIRECTION!F43+EMBALLAGE!F43+MARKETING!F43+EXPEDITION!F43+QUALITE!F43+ACCUEIL!F43+PRODUCTION!F43+LABO!F43+COMPTA!F43=0,"",COMMERCIAUX!F43+MAINTENANCE!F43+ADV!F43+'R&amp;D'!F43+RECEPTION!F43+DIRECTION!F43+EMBALLAGE!F43+MARKETING!F43+EXPEDITION!F43+QUALITE!F43+ACCUEIL!F43+PRODUCTION!F43+LABO!F43+COMPTA!F43+UCIA!F43)</f>
        <v/>
      </c>
      <c r="G43" s="7">
        <f>IF(COMMERCIAUX!G43+MAINTENANCE!G43+ADV!G43+'R&amp;D'!G43+RECEPTION!G43+DIRECTION!G43+EMBALLAGE!G43+MARKETING!G43+EXPEDITION!G43+QUALITE!G43+ACCUEIL!G43+PRODUCTION!G43+LABO!G43+COMPTA!G43=0,"",COMMERCIAUX!G43+MAINTENANCE!G43+ADV!G43+'R&amp;D'!G43+RECEPTION!G43+DIRECTION!G43+EMBALLAGE!G43+MARKETING!G43+EXPEDITION!G43+QUALITE!G43+ACCUEIL!G43+PRODUCTION!G43+LABO!G43+COMPTA!G43+UCIA!G43)</f>
        <v>13</v>
      </c>
      <c r="H43" s="7">
        <f>IF(COMMERCIAUX!H43+MAINTENANCE!H43+ADV!H43+'R&amp;D'!H43+RECEPTION!H43+DIRECTION!H43+EMBALLAGE!H43+MARKETING!H43+EXPEDITION!H43+QUALITE!H43+ACCUEIL!H43+PRODUCTION!H43+LABO!H43+COMPTA!H43=0,"",COMMERCIAUX!H43+MAINTENANCE!H43+ADV!H43+'R&amp;D'!H43+RECEPTION!H43+DIRECTION!H43+EMBALLAGE!H43+MARKETING!H43+EXPEDITION!H43+QUALITE!H43+ACCUEIL!H43+PRODUCTION!H43+LABO!H43+COMPTA!H43+UCIA!H43)</f>
        <v>6</v>
      </c>
      <c r="I43" s="7">
        <f>IF(COMMERCIAUX!I43+MAINTENANCE!I43+ADV!I43+'R&amp;D'!I43+RECEPTION!I43+DIRECTION!I43+EMBALLAGE!I43+MARKETING!I43+EXPEDITION!I43+QUALITE!I43+ACCUEIL!I43+PRODUCTION!I43+LABO!I43+COMPTA!I43=0,"",COMMERCIAUX!I43+MAINTENANCE!I43+ADV!I43+'R&amp;D'!I43+RECEPTION!I43+DIRECTION!I43+EMBALLAGE!I43+MARKETING!I43+EXPEDITION!I43+QUALITE!I43+ACCUEIL!I43+PRODUCTION!I43+LABO!I43+COMPTA!I43+UCIA!I43)</f>
        <v>9</v>
      </c>
      <c r="J43" s="7" t="str">
        <f>IF(COMMERCIAUX!J43+MAINTENANCE!J43+ADV!J43+'R&amp;D'!J43+RECEPTION!J43+DIRECTION!J43+EMBALLAGE!J43+MARKETING!J43+EXPEDITION!J43+QUALITE!J43+ACCUEIL!J43+PRODUCTION!J43+LABO!J43+COMPTA!J43=0,"",COMMERCIAUX!J43+MAINTENANCE!J43+ADV!J43+'R&amp;D'!J43+RECEPTION!J43+DIRECTION!J43+EMBALLAGE!J43+MARKETING!J43+EXPEDITION!J43+QUALITE!J43+ACCUEIL!J43+PRODUCTION!J43+LABO!J43+COMPTA!J43+UCIA!J43)</f>
        <v/>
      </c>
      <c r="K43" s="7" t="str">
        <f>IF(COMMERCIAUX!K43+MAINTENANCE!K43+ADV!K43+'R&amp;D'!K43+RECEPTION!K43+DIRECTION!K43+EMBALLAGE!K43+MARKETING!K43+EXPEDITION!K43+QUALITE!K43+ACCUEIL!K43+PRODUCTION!K43+LABO!K43+COMPTA!K43=0,"",COMMERCIAUX!K43+MAINTENANCE!K43+ADV!K43+'R&amp;D'!K43+RECEPTION!K43+DIRECTION!K43+EMBALLAGE!K43+MARKETING!K43+EXPEDITION!K43+QUALITE!K43+ACCUEIL!K43+PRODUCTION!K43+LABO!K43+COMPTA!K43+UCIA!K43)</f>
        <v/>
      </c>
      <c r="L43" s="7" t="str">
        <f>IF(COMMERCIAUX!L43+MAINTENANCE!L43+ADV!L43+'R&amp;D'!L43+RECEPTION!L43+DIRECTION!L43+EMBALLAGE!L43+MARKETING!L43+EXPEDITION!L43+QUALITE!L43+ACCUEIL!L43+PRODUCTION!L43+LABO!L43+COMPTA!L43=0,"",COMMERCIAUX!L43+MAINTENANCE!L43+ADV!L43+'R&amp;D'!L43+RECEPTION!L43+DIRECTION!L43+EMBALLAGE!L43+MARKETING!L43+EXPEDITION!L43+QUALITE!L43+ACCUEIL!L43+PRODUCTION!L43+LABO!L43+COMPTA!L43+UCIA!L43)</f>
        <v/>
      </c>
      <c r="M43" s="7" t="str">
        <f>IF(COMMERCIAUX!M43+MAINTENANCE!M43+ADV!M43+'R&amp;D'!M43+RECEPTION!M43+DIRECTION!M43+EMBALLAGE!M43+MARKETING!M43+EXPEDITION!M43+QUALITE!M43+ACCUEIL!M43+PRODUCTION!M43+LABO!M43+COMPTA!M43=0,"",COMMERCIAUX!M43+MAINTENANCE!M43+ADV!M43+'R&amp;D'!M43+RECEPTION!M43+DIRECTION!M43+EMBALLAGE!M43+MARKETING!M43+EXPEDITION!M43+QUALITE!M43+ACCUEIL!M43+PRODUCTION!M43+LABO!M43+COMPTA!M43+UCIA!M43)</f>
        <v/>
      </c>
      <c r="N43" s="7"/>
      <c r="O43" s="10">
        <f t="shared" si="1"/>
        <v>28</v>
      </c>
      <c r="P43" s="8" t="str">
        <f>IF(DIRECTION!N43=0,"",DIRECTION!N43)</f>
        <v/>
      </c>
      <c r="Q43" s="8" t="str">
        <f>IF(COMPTA!N43=0,"",COMPTA!N43)</f>
        <v/>
      </c>
      <c r="R43" s="8" t="str">
        <f>IF(ACCUEIL!N43=0,"",ACCUEIL!N43)</f>
        <v/>
      </c>
      <c r="S43" s="8" t="str">
        <f>IF(ADV!N43=0,"",ADV!N43)</f>
        <v/>
      </c>
      <c r="T43" s="8">
        <f>IF(COMMERCIAUX!N43=0,"",COMMERCIAUX!N43)</f>
        <v>1</v>
      </c>
      <c r="U43" s="8" t="str">
        <f>IF(MARKETING!N43=0,"",MARKETING!N43)</f>
        <v/>
      </c>
      <c r="V43" s="8" t="str">
        <f>IF(MAINTENANCE!N43=0,"",MAINTENANCE!N43)</f>
        <v/>
      </c>
      <c r="W43" s="8">
        <f>IF(PRODUCTION!N43=0,"",PRODUCTION!N43)</f>
        <v>16</v>
      </c>
      <c r="X43" s="8">
        <f>IF(EMBALLAGE!N43=0,"",EMBALLAGE!N43)</f>
        <v>8</v>
      </c>
      <c r="Y43" s="8" t="str">
        <f>IF(EXPEDITION!N43=0,"",EXPEDITION!N43)</f>
        <v/>
      </c>
      <c r="Z43" s="8">
        <f>IF(RECEPTION!N43=0,"",RECEPTION!N43)</f>
        <v>2</v>
      </c>
      <c r="AA43" s="8">
        <f>IF(LABO!N43=0,"",LABO!N43)</f>
        <v>1</v>
      </c>
      <c r="AB43" s="8" t="str">
        <f>IF('R&amp;D'!N43=0,"",'R&amp;D'!N43)</f>
        <v/>
      </c>
      <c r="AC43" s="8" t="str">
        <f>IF(QUALITE!N43=0,"",QUALITE!N43)</f>
        <v/>
      </c>
      <c r="AD43" s="11" t="str">
        <f>IF(UCIA!N43=0,"",UCIA!N43)</f>
        <v/>
      </c>
    </row>
    <row r="44" spans="1:30" ht="15.75">
      <c r="A44" s="4" t="s">
        <v>97</v>
      </c>
      <c r="B44" s="7" t="str">
        <f>IF(COMMERCIAUX!B44+MAINTENANCE!B44+ADV!B44+'R&amp;D'!B44+RECEPTION!B44+DIRECTION!B44+EMBALLAGE!B44+MARKETING!B44+EXPEDITION!B44+QUALITE!B44+ACCUEIL!B44+PRODUCTION!B44+LABO!B44+COMPTA!B44=0,"",COMMERCIAUX!B44+MAINTENANCE!B44+ADV!B44+'R&amp;D'!B44+RECEPTION!B44+DIRECTION!B44+EMBALLAGE!B44+MARKETING!B44+EXPEDITION!B44+QUALITE!B44+ACCUEIL!B44+PRODUCTION!B44+LABO!B44+COMPTA!B44+UCIA!B44)</f>
        <v/>
      </c>
      <c r="C44" s="7" t="str">
        <f>IF(COMMERCIAUX!C44+MAINTENANCE!C44+ADV!C44+'R&amp;D'!C44+RECEPTION!C44+DIRECTION!C44+EMBALLAGE!C44+MARKETING!C44+EXPEDITION!C44+QUALITE!C44+ACCUEIL!C44+PRODUCTION!C44+LABO!C44+COMPTA!C44=0,"",COMMERCIAUX!C44+MAINTENANCE!C44+ADV!C44+'R&amp;D'!C44+RECEPTION!C44+DIRECTION!C44+EMBALLAGE!C44+MARKETING!C44+EXPEDITION!C44+QUALITE!C44+ACCUEIL!C44+PRODUCTION!C44+LABO!C44+COMPTA!C44+UCIA!C44)</f>
        <v/>
      </c>
      <c r="D44" s="7" t="str">
        <f>IF(COMMERCIAUX!D44+MAINTENANCE!D44+ADV!D44+'R&amp;D'!D44+RECEPTION!D44+DIRECTION!D44+EMBALLAGE!D44+MARKETING!D44+EXPEDITION!D44+QUALITE!D44+ACCUEIL!D44+PRODUCTION!D44+LABO!D44+COMPTA!D44=0,"",COMMERCIAUX!D44+MAINTENANCE!D44+ADV!D44+'R&amp;D'!D44+RECEPTION!D44+DIRECTION!D44+EMBALLAGE!D44+MARKETING!D44+EXPEDITION!D44+QUALITE!D44+ACCUEIL!D44+PRODUCTION!D44+LABO!D44+COMPTA!D44+UCIA!D44)</f>
        <v/>
      </c>
      <c r="E44" s="7" t="str">
        <f>IF(COMMERCIAUX!E44+MAINTENANCE!E44+ADV!E44+'R&amp;D'!E44+RECEPTION!E44+DIRECTION!E44+EMBALLAGE!E44+MARKETING!E44+EXPEDITION!E44+QUALITE!E44+ACCUEIL!E44+PRODUCTION!E44+LABO!E44+COMPTA!E44=0,"",COMMERCIAUX!E44+MAINTENANCE!E44+ADV!E44+'R&amp;D'!E44+RECEPTION!E44+DIRECTION!E44+EMBALLAGE!E44+MARKETING!E44+EXPEDITION!E44+QUALITE!E44+ACCUEIL!E44+PRODUCTION!E44+LABO!E44+COMPTA!E44+UCIA!E44)</f>
        <v/>
      </c>
      <c r="F44" s="7" t="str">
        <f>IF(COMMERCIAUX!F44+MAINTENANCE!F44+ADV!F44+'R&amp;D'!F44+RECEPTION!F44+DIRECTION!F44+EMBALLAGE!F44+MARKETING!F44+EXPEDITION!F44+QUALITE!F44+ACCUEIL!F44+PRODUCTION!F44+LABO!F44+COMPTA!F44=0,"",COMMERCIAUX!F44+MAINTENANCE!F44+ADV!F44+'R&amp;D'!F44+RECEPTION!F44+DIRECTION!F44+EMBALLAGE!F44+MARKETING!F44+EXPEDITION!F44+QUALITE!F44+ACCUEIL!F44+PRODUCTION!F44+LABO!F44+COMPTA!F44+UCIA!F44)</f>
        <v/>
      </c>
      <c r="G44" s="7">
        <f>IF(COMMERCIAUX!G44+MAINTENANCE!G44+ADV!G44+'R&amp;D'!G44+RECEPTION!G44+DIRECTION!G44+EMBALLAGE!G44+MARKETING!G44+EXPEDITION!G44+QUALITE!G44+ACCUEIL!G44+PRODUCTION!G44+LABO!G44+COMPTA!G44=0,"",COMMERCIAUX!G44+MAINTENANCE!G44+ADV!G44+'R&amp;D'!G44+RECEPTION!G44+DIRECTION!G44+EMBALLAGE!G44+MARKETING!G44+EXPEDITION!G44+QUALITE!G44+ACCUEIL!G44+PRODUCTION!G44+LABO!G44+COMPTA!G44+UCIA!G44)</f>
        <v>11</v>
      </c>
      <c r="H44" s="7">
        <f>IF(COMMERCIAUX!H44+MAINTENANCE!H44+ADV!H44+'R&amp;D'!H44+RECEPTION!H44+DIRECTION!H44+EMBALLAGE!H44+MARKETING!H44+EXPEDITION!H44+QUALITE!H44+ACCUEIL!H44+PRODUCTION!H44+LABO!H44+COMPTA!H44=0,"",COMMERCIAUX!H44+MAINTENANCE!H44+ADV!H44+'R&amp;D'!H44+RECEPTION!H44+DIRECTION!H44+EMBALLAGE!H44+MARKETING!H44+EXPEDITION!H44+QUALITE!H44+ACCUEIL!H44+PRODUCTION!H44+LABO!H44+COMPTA!H44+UCIA!H44)</f>
        <v>12</v>
      </c>
      <c r="I44" s="7">
        <f>IF(COMMERCIAUX!I44+MAINTENANCE!I44+ADV!I44+'R&amp;D'!I44+RECEPTION!I44+DIRECTION!I44+EMBALLAGE!I44+MARKETING!I44+EXPEDITION!I44+QUALITE!I44+ACCUEIL!I44+PRODUCTION!I44+LABO!I44+COMPTA!I44=0,"",COMMERCIAUX!I44+MAINTENANCE!I44+ADV!I44+'R&amp;D'!I44+RECEPTION!I44+DIRECTION!I44+EMBALLAGE!I44+MARKETING!I44+EXPEDITION!I44+QUALITE!I44+ACCUEIL!I44+PRODUCTION!I44+LABO!I44+COMPTA!I44+UCIA!I44)</f>
        <v>3</v>
      </c>
      <c r="J44" s="7" t="str">
        <f>IF(COMMERCIAUX!J44+MAINTENANCE!J44+ADV!J44+'R&amp;D'!J44+RECEPTION!J44+DIRECTION!J44+EMBALLAGE!J44+MARKETING!J44+EXPEDITION!J44+QUALITE!J44+ACCUEIL!J44+PRODUCTION!J44+LABO!J44+COMPTA!J44=0,"",COMMERCIAUX!J44+MAINTENANCE!J44+ADV!J44+'R&amp;D'!J44+RECEPTION!J44+DIRECTION!J44+EMBALLAGE!J44+MARKETING!J44+EXPEDITION!J44+QUALITE!J44+ACCUEIL!J44+PRODUCTION!J44+LABO!J44+COMPTA!J44+UCIA!J44)</f>
        <v/>
      </c>
      <c r="K44" s="7" t="str">
        <f>IF(COMMERCIAUX!K44+MAINTENANCE!K44+ADV!K44+'R&amp;D'!K44+RECEPTION!K44+DIRECTION!K44+EMBALLAGE!K44+MARKETING!K44+EXPEDITION!K44+QUALITE!K44+ACCUEIL!K44+PRODUCTION!K44+LABO!K44+COMPTA!K44=0,"",COMMERCIAUX!K44+MAINTENANCE!K44+ADV!K44+'R&amp;D'!K44+RECEPTION!K44+DIRECTION!K44+EMBALLAGE!K44+MARKETING!K44+EXPEDITION!K44+QUALITE!K44+ACCUEIL!K44+PRODUCTION!K44+LABO!K44+COMPTA!K44+UCIA!K44)</f>
        <v/>
      </c>
      <c r="L44" s="7" t="str">
        <f>IF(COMMERCIAUX!L44+MAINTENANCE!L44+ADV!L44+'R&amp;D'!L44+RECEPTION!L44+DIRECTION!L44+EMBALLAGE!L44+MARKETING!L44+EXPEDITION!L44+QUALITE!L44+ACCUEIL!L44+PRODUCTION!L44+LABO!L44+COMPTA!L44=0,"",COMMERCIAUX!L44+MAINTENANCE!L44+ADV!L44+'R&amp;D'!L44+RECEPTION!L44+DIRECTION!L44+EMBALLAGE!L44+MARKETING!L44+EXPEDITION!L44+QUALITE!L44+ACCUEIL!L44+PRODUCTION!L44+LABO!L44+COMPTA!L44+UCIA!L44)</f>
        <v/>
      </c>
      <c r="M44" s="7" t="str">
        <f>IF(COMMERCIAUX!M44+MAINTENANCE!M44+ADV!M44+'R&amp;D'!M44+RECEPTION!M44+DIRECTION!M44+EMBALLAGE!M44+MARKETING!M44+EXPEDITION!M44+QUALITE!M44+ACCUEIL!M44+PRODUCTION!M44+LABO!M44+COMPTA!M44=0,"",COMMERCIAUX!M44+MAINTENANCE!M44+ADV!M44+'R&amp;D'!M44+RECEPTION!M44+DIRECTION!M44+EMBALLAGE!M44+MARKETING!M44+EXPEDITION!M44+QUALITE!M44+ACCUEIL!M44+PRODUCTION!M44+LABO!M44+COMPTA!M44+UCIA!M44)</f>
        <v/>
      </c>
      <c r="N44" s="7"/>
      <c r="O44" s="10">
        <f t="shared" si="1"/>
        <v>26</v>
      </c>
      <c r="P44" s="8" t="str">
        <f>IF(DIRECTION!N44=0,"",DIRECTION!N44)</f>
        <v/>
      </c>
      <c r="Q44" s="8" t="str">
        <f>IF(COMPTA!N44=0,"",COMPTA!N44)</f>
        <v/>
      </c>
      <c r="R44" s="8" t="str">
        <f>IF(ACCUEIL!N44=0,"",ACCUEIL!N44)</f>
        <v/>
      </c>
      <c r="S44" s="8" t="str">
        <f>IF(ADV!N44=0,"",ADV!N44)</f>
        <v/>
      </c>
      <c r="T44" s="8" t="str">
        <f>IF(COMMERCIAUX!N44=0,"",COMMERCIAUX!N44)</f>
        <v/>
      </c>
      <c r="U44" s="8" t="str">
        <f>IF(MARKETING!N44=0,"",MARKETING!N44)</f>
        <v/>
      </c>
      <c r="V44" s="8" t="str">
        <f>IF(MAINTENANCE!N44=0,"",MAINTENANCE!N44)</f>
        <v/>
      </c>
      <c r="W44" s="8">
        <f>IF(PRODUCTION!N44=0,"",PRODUCTION!N44)</f>
        <v>9</v>
      </c>
      <c r="X44" s="8" t="str">
        <f>IF(EMBALLAGE!N44=0,"",EMBALLAGE!N44)</f>
        <v/>
      </c>
      <c r="Y44" s="8">
        <f>IF(EXPEDITION!N44=0,"",EXPEDITION!N44)</f>
        <v>17</v>
      </c>
      <c r="Z44" s="8" t="str">
        <f>IF(RECEPTION!N44=0,"",RECEPTION!N44)</f>
        <v/>
      </c>
      <c r="AA44" s="8" t="str">
        <f>IF(LABO!N44=0,"",LABO!N44)</f>
        <v/>
      </c>
      <c r="AB44" s="8" t="str">
        <f>IF('R&amp;D'!N44=0,"",'R&amp;D'!N44)</f>
        <v/>
      </c>
      <c r="AC44" s="8" t="str">
        <f>IF(QUALITE!N44=0,"",QUALITE!N44)</f>
        <v/>
      </c>
      <c r="AD44" s="11" t="str">
        <f>IF(UCIA!N44=0,"",UCIA!N44)</f>
        <v/>
      </c>
    </row>
    <row r="45" spans="1:30" ht="15.75">
      <c r="A45" s="4" t="s">
        <v>44</v>
      </c>
      <c r="B45" s="7" t="str">
        <f>IF(COMMERCIAUX!B45+MAINTENANCE!B45+ADV!B45+'R&amp;D'!B45+RECEPTION!B45+DIRECTION!B45+EMBALLAGE!B45+MARKETING!B45+EXPEDITION!B45+QUALITE!B45+ACCUEIL!B45+PRODUCTION!B45+LABO!B45+COMPTA!B45=0,"",COMMERCIAUX!B45+MAINTENANCE!B45+ADV!B45+'R&amp;D'!B45+RECEPTION!B45+DIRECTION!B45+EMBALLAGE!B45+MARKETING!B45+EXPEDITION!B45+QUALITE!B45+ACCUEIL!B45+PRODUCTION!B45+LABO!B45+COMPTA!B45+UCIA!B45)</f>
        <v/>
      </c>
      <c r="C45" s="7" t="str">
        <f>IF(COMMERCIAUX!C45+MAINTENANCE!C45+ADV!C45+'R&amp;D'!C45+RECEPTION!C45+DIRECTION!C45+EMBALLAGE!C45+MARKETING!C45+EXPEDITION!C45+QUALITE!C45+ACCUEIL!C45+PRODUCTION!C45+LABO!C45+COMPTA!C45=0,"",COMMERCIAUX!C45+MAINTENANCE!C45+ADV!C45+'R&amp;D'!C45+RECEPTION!C45+DIRECTION!C45+EMBALLAGE!C45+MARKETING!C45+EXPEDITION!C45+QUALITE!C45+ACCUEIL!C45+PRODUCTION!C45+LABO!C45+COMPTA!C45+UCIA!C45)</f>
        <v/>
      </c>
      <c r="D45" s="7" t="str">
        <f>IF(COMMERCIAUX!D45+MAINTENANCE!D45+ADV!D45+'R&amp;D'!D45+RECEPTION!D45+DIRECTION!D45+EMBALLAGE!D45+MARKETING!D45+EXPEDITION!D45+QUALITE!D45+ACCUEIL!D45+PRODUCTION!D45+LABO!D45+COMPTA!D45=0,"",COMMERCIAUX!D45+MAINTENANCE!D45+ADV!D45+'R&amp;D'!D45+RECEPTION!D45+DIRECTION!D45+EMBALLAGE!D45+MARKETING!D45+EXPEDITION!D45+QUALITE!D45+ACCUEIL!D45+PRODUCTION!D45+LABO!D45+COMPTA!D45+UCIA!D45)</f>
        <v/>
      </c>
      <c r="E45" s="7" t="str">
        <f>IF(COMMERCIAUX!E45+MAINTENANCE!E45+ADV!E45+'R&amp;D'!E45+RECEPTION!E45+DIRECTION!E45+EMBALLAGE!E45+MARKETING!E45+EXPEDITION!E45+QUALITE!E45+ACCUEIL!E45+PRODUCTION!E45+LABO!E45+COMPTA!E45=0,"",COMMERCIAUX!E45+MAINTENANCE!E45+ADV!E45+'R&amp;D'!E45+RECEPTION!E45+DIRECTION!E45+EMBALLAGE!E45+MARKETING!E45+EXPEDITION!E45+QUALITE!E45+ACCUEIL!E45+PRODUCTION!E45+LABO!E45+COMPTA!E45+UCIA!E45)</f>
        <v/>
      </c>
      <c r="F45" s="7" t="str">
        <f>IF(COMMERCIAUX!F45+MAINTENANCE!F45+ADV!F45+'R&amp;D'!F45+RECEPTION!F45+DIRECTION!F45+EMBALLAGE!F45+MARKETING!F45+EXPEDITION!F45+QUALITE!F45+ACCUEIL!F45+PRODUCTION!F45+LABO!F45+COMPTA!F45=0,"",COMMERCIAUX!F45+MAINTENANCE!F45+ADV!F45+'R&amp;D'!F45+RECEPTION!F45+DIRECTION!F45+EMBALLAGE!F45+MARKETING!F45+EXPEDITION!F45+QUALITE!F45+ACCUEIL!F45+PRODUCTION!F45+LABO!F45+COMPTA!F45+UCIA!F45)</f>
        <v/>
      </c>
      <c r="G45" s="7">
        <f>IF(COMMERCIAUX!G45+MAINTENANCE!G45+ADV!G45+'R&amp;D'!G45+RECEPTION!G45+DIRECTION!G45+EMBALLAGE!G45+MARKETING!G45+EXPEDITION!G45+QUALITE!G45+ACCUEIL!G45+PRODUCTION!G45+LABO!G45+COMPTA!G45=0,"",COMMERCIAUX!G45+MAINTENANCE!G45+ADV!G45+'R&amp;D'!G45+RECEPTION!G45+DIRECTION!G45+EMBALLAGE!G45+MARKETING!G45+EXPEDITION!G45+QUALITE!G45+ACCUEIL!G45+PRODUCTION!G45+LABO!G45+COMPTA!G45+UCIA!G45)</f>
        <v>1</v>
      </c>
      <c r="H45" s="7" t="str">
        <f>IF(COMMERCIAUX!H45+MAINTENANCE!H45+ADV!H45+'R&amp;D'!H45+RECEPTION!H45+DIRECTION!H45+EMBALLAGE!H45+MARKETING!H45+EXPEDITION!H45+QUALITE!H45+ACCUEIL!H45+PRODUCTION!H45+LABO!H45+COMPTA!H45=0,"",COMMERCIAUX!H45+MAINTENANCE!H45+ADV!H45+'R&amp;D'!H45+RECEPTION!H45+DIRECTION!H45+EMBALLAGE!H45+MARKETING!H45+EXPEDITION!H45+QUALITE!H45+ACCUEIL!H45+PRODUCTION!H45+LABO!H45+COMPTA!H45+UCIA!H45)</f>
        <v/>
      </c>
      <c r="I45" s="7" t="str">
        <f>IF(COMMERCIAUX!I45+MAINTENANCE!I45+ADV!I45+'R&amp;D'!I45+RECEPTION!I45+DIRECTION!I45+EMBALLAGE!I45+MARKETING!I45+EXPEDITION!I45+QUALITE!I45+ACCUEIL!I45+PRODUCTION!I45+LABO!I45+COMPTA!I45=0,"",COMMERCIAUX!I45+MAINTENANCE!I45+ADV!I45+'R&amp;D'!I45+RECEPTION!I45+DIRECTION!I45+EMBALLAGE!I45+MARKETING!I45+EXPEDITION!I45+QUALITE!I45+ACCUEIL!I45+PRODUCTION!I45+LABO!I45+COMPTA!I45+UCIA!I45)</f>
        <v/>
      </c>
      <c r="J45" s="7" t="str">
        <f>IF(COMMERCIAUX!J45+MAINTENANCE!J45+ADV!J45+'R&amp;D'!J45+RECEPTION!J45+DIRECTION!J45+EMBALLAGE!J45+MARKETING!J45+EXPEDITION!J45+QUALITE!J45+ACCUEIL!J45+PRODUCTION!J45+LABO!J45+COMPTA!J45=0,"",COMMERCIAUX!J45+MAINTENANCE!J45+ADV!J45+'R&amp;D'!J45+RECEPTION!J45+DIRECTION!J45+EMBALLAGE!J45+MARKETING!J45+EXPEDITION!J45+QUALITE!J45+ACCUEIL!J45+PRODUCTION!J45+LABO!J45+COMPTA!J45+UCIA!J45)</f>
        <v/>
      </c>
      <c r="K45" s="7" t="str">
        <f>IF(COMMERCIAUX!K45+MAINTENANCE!K45+ADV!K45+'R&amp;D'!K45+RECEPTION!K45+DIRECTION!K45+EMBALLAGE!K45+MARKETING!K45+EXPEDITION!K45+QUALITE!K45+ACCUEIL!K45+PRODUCTION!K45+LABO!K45+COMPTA!K45=0,"",COMMERCIAUX!K45+MAINTENANCE!K45+ADV!K45+'R&amp;D'!K45+RECEPTION!K45+DIRECTION!K45+EMBALLAGE!K45+MARKETING!K45+EXPEDITION!K45+QUALITE!K45+ACCUEIL!K45+PRODUCTION!K45+LABO!K45+COMPTA!K45+UCIA!K45)</f>
        <v/>
      </c>
      <c r="L45" s="7" t="str">
        <f>IF(COMMERCIAUX!L45+MAINTENANCE!L45+ADV!L45+'R&amp;D'!L45+RECEPTION!L45+DIRECTION!L45+EMBALLAGE!L45+MARKETING!L45+EXPEDITION!L45+QUALITE!L45+ACCUEIL!L45+PRODUCTION!L45+LABO!L45+COMPTA!L45=0,"",COMMERCIAUX!L45+MAINTENANCE!L45+ADV!L45+'R&amp;D'!L45+RECEPTION!L45+DIRECTION!L45+EMBALLAGE!L45+MARKETING!L45+EXPEDITION!L45+QUALITE!L45+ACCUEIL!L45+PRODUCTION!L45+LABO!L45+COMPTA!L45+UCIA!L45)</f>
        <v/>
      </c>
      <c r="M45" s="7" t="str">
        <f>IF(COMMERCIAUX!M45+MAINTENANCE!M45+ADV!M45+'R&amp;D'!M45+RECEPTION!M45+DIRECTION!M45+EMBALLAGE!M45+MARKETING!M45+EXPEDITION!M45+QUALITE!M45+ACCUEIL!M45+PRODUCTION!M45+LABO!M45+COMPTA!M45=0,"",COMMERCIAUX!M45+MAINTENANCE!M45+ADV!M45+'R&amp;D'!M45+RECEPTION!M45+DIRECTION!M45+EMBALLAGE!M45+MARKETING!M45+EXPEDITION!M45+QUALITE!M45+ACCUEIL!M45+PRODUCTION!M45+LABO!M45+COMPTA!M45+UCIA!M45)</f>
        <v/>
      </c>
      <c r="N45" s="24" t="s">
        <v>140</v>
      </c>
      <c r="O45" s="10">
        <f t="shared" si="1"/>
        <v>1</v>
      </c>
      <c r="P45" s="8" t="str">
        <f>IF(DIRECTION!N45=0,"",DIRECTION!N45)</f>
        <v/>
      </c>
      <c r="Q45" s="8" t="str">
        <f>IF(COMPTA!N45=0,"",COMPTA!N45)</f>
        <v/>
      </c>
      <c r="R45" s="8">
        <f>IF(ACCUEIL!N45=0,"",ACCUEIL!N45)</f>
        <v>1</v>
      </c>
      <c r="S45" s="8" t="str">
        <f>IF(ADV!N45=0,"",ADV!N45)</f>
        <v/>
      </c>
      <c r="T45" s="8" t="str">
        <f>IF(COMMERCIAUX!N45=0,"",COMMERCIAUX!N45)</f>
        <v/>
      </c>
      <c r="U45" s="8" t="str">
        <f>IF(MARKETING!N45=0,"",MARKETING!N45)</f>
        <v/>
      </c>
      <c r="V45" s="8" t="str">
        <f>IF(MAINTENANCE!N45=0,"",MAINTENANCE!N45)</f>
        <v/>
      </c>
      <c r="W45" s="8" t="str">
        <f>IF(PRODUCTION!N45=0,"",PRODUCTION!N45)</f>
        <v/>
      </c>
      <c r="X45" s="8" t="str">
        <f>IF(EMBALLAGE!N45=0,"",EMBALLAGE!N45)</f>
        <v/>
      </c>
      <c r="Y45" s="8" t="str">
        <f>IF(EXPEDITION!N45=0,"",EXPEDITION!N45)</f>
        <v/>
      </c>
      <c r="Z45" s="8" t="str">
        <f>IF(RECEPTION!N45=0,"",RECEPTION!N45)</f>
        <v/>
      </c>
      <c r="AA45" s="8" t="str">
        <f>IF(LABO!N45=0,"",LABO!N45)</f>
        <v/>
      </c>
      <c r="AB45" s="8" t="str">
        <f>IF('R&amp;D'!N45=0,"",'R&amp;D'!N45)</f>
        <v/>
      </c>
      <c r="AC45" s="8" t="str">
        <f>IF(QUALITE!N45=0,"",QUALITE!N45)</f>
        <v/>
      </c>
      <c r="AD45" s="11" t="str">
        <f>IF(UCIA!N45=0,"",UCIA!N45)</f>
        <v/>
      </c>
    </row>
    <row r="46" spans="1:30" ht="15.75">
      <c r="A46" s="4" t="s">
        <v>45</v>
      </c>
      <c r="B46" s="7" t="str">
        <f>IF(COMMERCIAUX!B46+MAINTENANCE!B46+ADV!B46+'R&amp;D'!B46+RECEPTION!B46+DIRECTION!B46+EMBALLAGE!B46+MARKETING!B46+EXPEDITION!B46+QUALITE!B46+ACCUEIL!B46+PRODUCTION!B46+LABO!B46+COMPTA!B46=0,"",COMMERCIAUX!B46+MAINTENANCE!B46+ADV!B46+'R&amp;D'!B46+RECEPTION!B46+DIRECTION!B46+EMBALLAGE!B46+MARKETING!B46+EXPEDITION!B46+QUALITE!B46+ACCUEIL!B46+PRODUCTION!B46+LABO!B46+COMPTA!B46+UCIA!B46)</f>
        <v/>
      </c>
      <c r="C46" s="7" t="str">
        <f>IF(COMMERCIAUX!C46+MAINTENANCE!C46+ADV!C46+'R&amp;D'!C46+RECEPTION!C46+DIRECTION!C46+EMBALLAGE!C46+MARKETING!C46+EXPEDITION!C46+QUALITE!C46+ACCUEIL!C46+PRODUCTION!C46+LABO!C46+COMPTA!C46=0,"",COMMERCIAUX!C46+MAINTENANCE!C46+ADV!C46+'R&amp;D'!C46+RECEPTION!C46+DIRECTION!C46+EMBALLAGE!C46+MARKETING!C46+EXPEDITION!C46+QUALITE!C46+ACCUEIL!C46+PRODUCTION!C46+LABO!C46+COMPTA!C46+UCIA!C46)</f>
        <v/>
      </c>
      <c r="D46" s="7" t="str">
        <f>IF(COMMERCIAUX!D46+MAINTENANCE!D46+ADV!D46+'R&amp;D'!D46+RECEPTION!D46+DIRECTION!D46+EMBALLAGE!D46+MARKETING!D46+EXPEDITION!D46+QUALITE!D46+ACCUEIL!D46+PRODUCTION!D46+LABO!D46+COMPTA!D46=0,"",COMMERCIAUX!D46+MAINTENANCE!D46+ADV!D46+'R&amp;D'!D46+RECEPTION!D46+DIRECTION!D46+EMBALLAGE!D46+MARKETING!D46+EXPEDITION!D46+QUALITE!D46+ACCUEIL!D46+PRODUCTION!D46+LABO!D46+COMPTA!D46+UCIA!D46)</f>
        <v/>
      </c>
      <c r="E46" s="7" t="str">
        <f>IF(COMMERCIAUX!E46+MAINTENANCE!E46+ADV!E46+'R&amp;D'!E46+RECEPTION!E46+DIRECTION!E46+EMBALLAGE!E46+MARKETING!E46+EXPEDITION!E46+QUALITE!E46+ACCUEIL!E46+PRODUCTION!E46+LABO!E46+COMPTA!E46=0,"",COMMERCIAUX!E46+MAINTENANCE!E46+ADV!E46+'R&amp;D'!E46+RECEPTION!E46+DIRECTION!E46+EMBALLAGE!E46+MARKETING!E46+EXPEDITION!E46+QUALITE!E46+ACCUEIL!E46+PRODUCTION!E46+LABO!E46+COMPTA!E46+UCIA!E46)</f>
        <v/>
      </c>
      <c r="F46" s="7" t="str">
        <f>IF(COMMERCIAUX!F46+MAINTENANCE!F46+ADV!F46+'R&amp;D'!F46+RECEPTION!F46+DIRECTION!F46+EMBALLAGE!F46+MARKETING!F46+EXPEDITION!F46+QUALITE!F46+ACCUEIL!F46+PRODUCTION!F46+LABO!F46+COMPTA!F46=0,"",COMMERCIAUX!F46+MAINTENANCE!F46+ADV!F46+'R&amp;D'!F46+RECEPTION!F46+DIRECTION!F46+EMBALLAGE!F46+MARKETING!F46+EXPEDITION!F46+QUALITE!F46+ACCUEIL!F46+PRODUCTION!F46+LABO!F46+COMPTA!F46+UCIA!F46)</f>
        <v/>
      </c>
      <c r="G46" s="7" t="str">
        <f>IF(COMMERCIAUX!G46+MAINTENANCE!G46+ADV!G46+'R&amp;D'!G46+RECEPTION!G46+DIRECTION!G46+EMBALLAGE!G46+MARKETING!G46+EXPEDITION!G46+QUALITE!G46+ACCUEIL!G46+PRODUCTION!G46+LABO!G46+COMPTA!G46=0,"",COMMERCIAUX!G46+MAINTENANCE!G46+ADV!G46+'R&amp;D'!G46+RECEPTION!G46+DIRECTION!G46+EMBALLAGE!G46+MARKETING!G46+EXPEDITION!G46+QUALITE!G46+ACCUEIL!G46+PRODUCTION!G46+LABO!G46+COMPTA!G46+UCIA!G46)</f>
        <v/>
      </c>
      <c r="H46" s="7" t="str">
        <f>IF(COMMERCIAUX!H46+MAINTENANCE!H46+ADV!H46+'R&amp;D'!H46+RECEPTION!H46+DIRECTION!H46+EMBALLAGE!H46+MARKETING!H46+EXPEDITION!H46+QUALITE!H46+ACCUEIL!H46+PRODUCTION!H46+LABO!H46+COMPTA!H46=0,"",COMMERCIAUX!H46+MAINTENANCE!H46+ADV!H46+'R&amp;D'!H46+RECEPTION!H46+DIRECTION!H46+EMBALLAGE!H46+MARKETING!H46+EXPEDITION!H46+QUALITE!H46+ACCUEIL!H46+PRODUCTION!H46+LABO!H46+COMPTA!H46+UCIA!H46)</f>
        <v/>
      </c>
      <c r="I46" s="7" t="str">
        <f>IF(COMMERCIAUX!I46+MAINTENANCE!I46+ADV!I46+'R&amp;D'!I46+RECEPTION!I46+DIRECTION!I46+EMBALLAGE!I46+MARKETING!I46+EXPEDITION!I46+QUALITE!I46+ACCUEIL!I46+PRODUCTION!I46+LABO!I46+COMPTA!I46=0,"",COMMERCIAUX!I46+MAINTENANCE!I46+ADV!I46+'R&amp;D'!I46+RECEPTION!I46+DIRECTION!I46+EMBALLAGE!I46+MARKETING!I46+EXPEDITION!I46+QUALITE!I46+ACCUEIL!I46+PRODUCTION!I46+LABO!I46+COMPTA!I46+UCIA!I46)</f>
        <v/>
      </c>
      <c r="J46" s="7" t="str">
        <f>IF(COMMERCIAUX!J46+MAINTENANCE!J46+ADV!J46+'R&amp;D'!J46+RECEPTION!J46+DIRECTION!J46+EMBALLAGE!J46+MARKETING!J46+EXPEDITION!J46+QUALITE!J46+ACCUEIL!J46+PRODUCTION!J46+LABO!J46+COMPTA!J46=0,"",COMMERCIAUX!J46+MAINTENANCE!J46+ADV!J46+'R&amp;D'!J46+RECEPTION!J46+DIRECTION!J46+EMBALLAGE!J46+MARKETING!J46+EXPEDITION!J46+QUALITE!J46+ACCUEIL!J46+PRODUCTION!J46+LABO!J46+COMPTA!J46+UCIA!J46)</f>
        <v/>
      </c>
      <c r="K46" s="7" t="str">
        <f>IF(COMMERCIAUX!K46+MAINTENANCE!K46+ADV!K46+'R&amp;D'!K46+RECEPTION!K46+DIRECTION!K46+EMBALLAGE!K46+MARKETING!K46+EXPEDITION!K46+QUALITE!K46+ACCUEIL!K46+PRODUCTION!K46+LABO!K46+COMPTA!K46=0,"",COMMERCIAUX!K46+MAINTENANCE!K46+ADV!K46+'R&amp;D'!K46+RECEPTION!K46+DIRECTION!K46+EMBALLAGE!K46+MARKETING!K46+EXPEDITION!K46+QUALITE!K46+ACCUEIL!K46+PRODUCTION!K46+LABO!K46+COMPTA!K46+UCIA!K46)</f>
        <v/>
      </c>
      <c r="L46" s="7" t="str">
        <f>IF(COMMERCIAUX!L46+MAINTENANCE!L46+ADV!L46+'R&amp;D'!L46+RECEPTION!L46+DIRECTION!L46+EMBALLAGE!L46+MARKETING!L46+EXPEDITION!L46+QUALITE!L46+ACCUEIL!L46+PRODUCTION!L46+LABO!L46+COMPTA!L46=0,"",COMMERCIAUX!L46+MAINTENANCE!L46+ADV!L46+'R&amp;D'!L46+RECEPTION!L46+DIRECTION!L46+EMBALLAGE!L46+MARKETING!L46+EXPEDITION!L46+QUALITE!L46+ACCUEIL!L46+PRODUCTION!L46+LABO!L46+COMPTA!L46+UCIA!L46)</f>
        <v/>
      </c>
      <c r="M46" s="7" t="str">
        <f>IF(COMMERCIAUX!M46+MAINTENANCE!M46+ADV!M46+'R&amp;D'!M46+RECEPTION!M46+DIRECTION!M46+EMBALLAGE!M46+MARKETING!M46+EXPEDITION!M46+QUALITE!M46+ACCUEIL!M46+PRODUCTION!M46+LABO!M46+COMPTA!M46=0,"",COMMERCIAUX!M46+MAINTENANCE!M46+ADV!M46+'R&amp;D'!M46+RECEPTION!M46+DIRECTION!M46+EMBALLAGE!M46+MARKETING!M46+EXPEDITION!M46+QUALITE!M46+ACCUEIL!M46+PRODUCTION!M46+LABO!M46+COMPTA!M46+UCIA!M46)</f>
        <v/>
      </c>
      <c r="N46" s="24" t="s">
        <v>140</v>
      </c>
      <c r="O46" s="10" t="str">
        <f t="shared" si="1"/>
        <v/>
      </c>
      <c r="P46" s="8" t="str">
        <f>IF(DIRECTION!N46=0,"",DIRECTION!N46)</f>
        <v/>
      </c>
      <c r="Q46" s="8" t="str">
        <f>IF(COMPTA!N46=0,"",COMPTA!N46)</f>
        <v/>
      </c>
      <c r="R46" s="8" t="str">
        <f>IF(ACCUEIL!N46=0,"",ACCUEIL!N46)</f>
        <v/>
      </c>
      <c r="S46" s="8" t="str">
        <f>IF(ADV!N46=0,"",ADV!N46)</f>
        <v/>
      </c>
      <c r="T46" s="8" t="str">
        <f>IF(COMMERCIAUX!N46=0,"",COMMERCIAUX!N46)</f>
        <v/>
      </c>
      <c r="U46" s="8" t="str">
        <f>IF(MARKETING!N46=0,"",MARKETING!N46)</f>
        <v/>
      </c>
      <c r="V46" s="8" t="str">
        <f>IF(MAINTENANCE!N46=0,"",MAINTENANCE!N46)</f>
        <v/>
      </c>
      <c r="W46" s="8" t="str">
        <f>IF(PRODUCTION!N46=0,"",PRODUCTION!N46)</f>
        <v/>
      </c>
      <c r="X46" s="8" t="str">
        <f>IF(EMBALLAGE!N46=0,"",EMBALLAGE!N46)</f>
        <v/>
      </c>
      <c r="Y46" s="8" t="str">
        <f>IF(EXPEDITION!N46=0,"",EXPEDITION!N46)</f>
        <v/>
      </c>
      <c r="Z46" s="8" t="str">
        <f>IF(RECEPTION!N46=0,"",RECEPTION!N46)</f>
        <v/>
      </c>
      <c r="AA46" s="8" t="str">
        <f>IF(LABO!N46=0,"",LABO!N46)</f>
        <v/>
      </c>
      <c r="AB46" s="8" t="str">
        <f>IF('R&amp;D'!N46=0,"",'R&amp;D'!N46)</f>
        <v/>
      </c>
      <c r="AC46" s="8" t="str">
        <f>IF(QUALITE!N46=0,"",QUALITE!N46)</f>
        <v/>
      </c>
      <c r="AD46" s="11" t="str">
        <f>IF(UCIA!N46=0,"",UCIA!N46)</f>
        <v/>
      </c>
    </row>
    <row r="47" spans="1:30" ht="15.75">
      <c r="A47" s="4" t="s">
        <v>46</v>
      </c>
      <c r="B47" s="7" t="str">
        <f>IF(COMMERCIAUX!B47+MAINTENANCE!B47+ADV!B47+'R&amp;D'!B47+RECEPTION!B47+DIRECTION!B47+EMBALLAGE!B47+MARKETING!B47+EXPEDITION!B47+QUALITE!B47+ACCUEIL!B47+PRODUCTION!B47+LABO!B47+COMPTA!B47=0,"",COMMERCIAUX!B47+MAINTENANCE!B47+ADV!B47+'R&amp;D'!B47+RECEPTION!B47+DIRECTION!B47+EMBALLAGE!B47+MARKETING!B47+EXPEDITION!B47+QUALITE!B47+ACCUEIL!B47+PRODUCTION!B47+LABO!B47+COMPTA!B47+UCIA!B47)</f>
        <v/>
      </c>
      <c r="C47" s="7" t="str">
        <f>IF(COMMERCIAUX!C47+MAINTENANCE!C47+ADV!C47+'R&amp;D'!C47+RECEPTION!C47+DIRECTION!C47+EMBALLAGE!C47+MARKETING!C47+EXPEDITION!C47+QUALITE!C47+ACCUEIL!C47+PRODUCTION!C47+LABO!C47+COMPTA!C47=0,"",COMMERCIAUX!C47+MAINTENANCE!C47+ADV!C47+'R&amp;D'!C47+RECEPTION!C47+DIRECTION!C47+EMBALLAGE!C47+MARKETING!C47+EXPEDITION!C47+QUALITE!C47+ACCUEIL!C47+PRODUCTION!C47+LABO!C47+COMPTA!C47+UCIA!C47)</f>
        <v/>
      </c>
      <c r="D47" s="7" t="str">
        <f>IF(COMMERCIAUX!D47+MAINTENANCE!D47+ADV!D47+'R&amp;D'!D47+RECEPTION!D47+DIRECTION!D47+EMBALLAGE!D47+MARKETING!D47+EXPEDITION!D47+QUALITE!D47+ACCUEIL!D47+PRODUCTION!D47+LABO!D47+COMPTA!D47=0,"",COMMERCIAUX!D47+MAINTENANCE!D47+ADV!D47+'R&amp;D'!D47+RECEPTION!D47+DIRECTION!D47+EMBALLAGE!D47+MARKETING!D47+EXPEDITION!D47+QUALITE!D47+ACCUEIL!D47+PRODUCTION!D47+LABO!D47+COMPTA!D47+UCIA!D47)</f>
        <v/>
      </c>
      <c r="E47" s="7" t="str">
        <f>IF(COMMERCIAUX!E47+MAINTENANCE!E47+ADV!E47+'R&amp;D'!E47+RECEPTION!E47+DIRECTION!E47+EMBALLAGE!E47+MARKETING!E47+EXPEDITION!E47+QUALITE!E47+ACCUEIL!E47+PRODUCTION!E47+LABO!E47+COMPTA!E47=0,"",COMMERCIAUX!E47+MAINTENANCE!E47+ADV!E47+'R&amp;D'!E47+RECEPTION!E47+DIRECTION!E47+EMBALLAGE!E47+MARKETING!E47+EXPEDITION!E47+QUALITE!E47+ACCUEIL!E47+PRODUCTION!E47+LABO!E47+COMPTA!E47+UCIA!E47)</f>
        <v/>
      </c>
      <c r="F47" s="7" t="str">
        <f>IF(COMMERCIAUX!F47+MAINTENANCE!F47+ADV!F47+'R&amp;D'!F47+RECEPTION!F47+DIRECTION!F47+EMBALLAGE!F47+MARKETING!F47+EXPEDITION!F47+QUALITE!F47+ACCUEIL!F47+PRODUCTION!F47+LABO!F47+COMPTA!F47=0,"",COMMERCIAUX!F47+MAINTENANCE!F47+ADV!F47+'R&amp;D'!F47+RECEPTION!F47+DIRECTION!F47+EMBALLAGE!F47+MARKETING!F47+EXPEDITION!F47+QUALITE!F47+ACCUEIL!F47+PRODUCTION!F47+LABO!F47+COMPTA!F47+UCIA!F47)</f>
        <v/>
      </c>
      <c r="G47" s="7">
        <f>IF(COMMERCIAUX!G47+MAINTENANCE!G47+ADV!G47+'R&amp;D'!G47+RECEPTION!G47+DIRECTION!G47+EMBALLAGE!G47+MARKETING!G47+EXPEDITION!G47+QUALITE!G47+ACCUEIL!G47+PRODUCTION!G47+LABO!G47+COMPTA!G47=0,"",COMMERCIAUX!G47+MAINTENANCE!G47+ADV!G47+'R&amp;D'!G47+RECEPTION!G47+DIRECTION!G47+EMBALLAGE!G47+MARKETING!G47+EXPEDITION!G47+QUALITE!G47+ACCUEIL!G47+PRODUCTION!G47+LABO!G47+COMPTA!G47+UCIA!G47)</f>
        <v>54</v>
      </c>
      <c r="H47" s="7">
        <f>IF(COMMERCIAUX!H47+MAINTENANCE!H47+ADV!H47+'R&amp;D'!H47+RECEPTION!H47+DIRECTION!H47+EMBALLAGE!H47+MARKETING!H47+EXPEDITION!H47+QUALITE!H47+ACCUEIL!H47+PRODUCTION!H47+LABO!H47+COMPTA!H47=0,"",COMMERCIAUX!H47+MAINTENANCE!H47+ADV!H47+'R&amp;D'!H47+RECEPTION!H47+DIRECTION!H47+EMBALLAGE!H47+MARKETING!H47+EXPEDITION!H47+QUALITE!H47+ACCUEIL!H47+PRODUCTION!H47+LABO!H47+COMPTA!H47+UCIA!H47)</f>
        <v>53</v>
      </c>
      <c r="I47" s="7">
        <f>IF(COMMERCIAUX!I47+MAINTENANCE!I47+ADV!I47+'R&amp;D'!I47+RECEPTION!I47+DIRECTION!I47+EMBALLAGE!I47+MARKETING!I47+EXPEDITION!I47+QUALITE!I47+ACCUEIL!I47+PRODUCTION!I47+LABO!I47+COMPTA!I47=0,"",COMMERCIAUX!I47+MAINTENANCE!I47+ADV!I47+'R&amp;D'!I47+RECEPTION!I47+DIRECTION!I47+EMBALLAGE!I47+MARKETING!I47+EXPEDITION!I47+QUALITE!I47+ACCUEIL!I47+PRODUCTION!I47+LABO!I47+COMPTA!I47+UCIA!I47)</f>
        <v>7</v>
      </c>
      <c r="J47" s="7" t="str">
        <f>IF(COMMERCIAUX!J47+MAINTENANCE!J47+ADV!J47+'R&amp;D'!J47+RECEPTION!J47+DIRECTION!J47+EMBALLAGE!J47+MARKETING!J47+EXPEDITION!J47+QUALITE!J47+ACCUEIL!J47+PRODUCTION!J47+LABO!J47+COMPTA!J47=0,"",COMMERCIAUX!J47+MAINTENANCE!J47+ADV!J47+'R&amp;D'!J47+RECEPTION!J47+DIRECTION!J47+EMBALLAGE!J47+MARKETING!J47+EXPEDITION!J47+QUALITE!J47+ACCUEIL!J47+PRODUCTION!J47+LABO!J47+COMPTA!J47+UCIA!J47)</f>
        <v/>
      </c>
      <c r="K47" s="7" t="str">
        <f>IF(COMMERCIAUX!K47+MAINTENANCE!K47+ADV!K47+'R&amp;D'!K47+RECEPTION!K47+DIRECTION!K47+EMBALLAGE!K47+MARKETING!K47+EXPEDITION!K47+QUALITE!K47+ACCUEIL!K47+PRODUCTION!K47+LABO!K47+COMPTA!K47=0,"",COMMERCIAUX!K47+MAINTENANCE!K47+ADV!K47+'R&amp;D'!K47+RECEPTION!K47+DIRECTION!K47+EMBALLAGE!K47+MARKETING!K47+EXPEDITION!K47+QUALITE!K47+ACCUEIL!K47+PRODUCTION!K47+LABO!K47+COMPTA!K47+UCIA!K47)</f>
        <v/>
      </c>
      <c r="L47" s="7" t="str">
        <f>IF(COMMERCIAUX!L47+MAINTENANCE!L47+ADV!L47+'R&amp;D'!L47+RECEPTION!L47+DIRECTION!L47+EMBALLAGE!L47+MARKETING!L47+EXPEDITION!L47+QUALITE!L47+ACCUEIL!L47+PRODUCTION!L47+LABO!L47+COMPTA!L47=0,"",COMMERCIAUX!L47+MAINTENANCE!L47+ADV!L47+'R&amp;D'!L47+RECEPTION!L47+DIRECTION!L47+EMBALLAGE!L47+MARKETING!L47+EXPEDITION!L47+QUALITE!L47+ACCUEIL!L47+PRODUCTION!L47+LABO!L47+COMPTA!L47+UCIA!L47)</f>
        <v/>
      </c>
      <c r="M47" s="7" t="str">
        <f>IF(COMMERCIAUX!M47+MAINTENANCE!M47+ADV!M47+'R&amp;D'!M47+RECEPTION!M47+DIRECTION!M47+EMBALLAGE!M47+MARKETING!M47+EXPEDITION!M47+QUALITE!M47+ACCUEIL!M47+PRODUCTION!M47+LABO!M47+COMPTA!M47=0,"",COMMERCIAUX!M47+MAINTENANCE!M47+ADV!M47+'R&amp;D'!M47+RECEPTION!M47+DIRECTION!M47+EMBALLAGE!M47+MARKETING!M47+EXPEDITION!M47+QUALITE!M47+ACCUEIL!M47+PRODUCTION!M47+LABO!M47+COMPTA!M47+UCIA!M47)</f>
        <v/>
      </c>
      <c r="N47" s="24" t="s">
        <v>140</v>
      </c>
      <c r="O47" s="10">
        <f t="shared" si="1"/>
        <v>114</v>
      </c>
      <c r="P47" s="8">
        <f>IF(DIRECTION!N47=0,"",DIRECTION!N47)</f>
        <v>2</v>
      </c>
      <c r="Q47" s="8">
        <f>IF(COMPTA!N47=0,"",COMPTA!N47)</f>
        <v>10</v>
      </c>
      <c r="R47" s="8">
        <f>IF(ACCUEIL!N47=0,"",ACCUEIL!N47)</f>
        <v>51</v>
      </c>
      <c r="S47" s="8">
        <f>IF(ADV!N47=0,"",ADV!N47)</f>
        <v>32</v>
      </c>
      <c r="T47" s="8">
        <f>IF(COMMERCIAUX!N47=0,"",COMMERCIAUX!N47)</f>
        <v>2</v>
      </c>
      <c r="U47" s="8" t="str">
        <f>IF(MARKETING!N47=0,"",MARKETING!N47)</f>
        <v/>
      </c>
      <c r="V47" s="8">
        <f>IF(MAINTENANCE!N47=0,"",MAINTENANCE!N47)</f>
        <v>1</v>
      </c>
      <c r="W47" s="8">
        <f>IF(PRODUCTION!N47=0,"",PRODUCTION!N47)</f>
        <v>1</v>
      </c>
      <c r="X47" s="8" t="str">
        <f>IF(EMBALLAGE!N47=0,"",EMBALLAGE!N47)</f>
        <v/>
      </c>
      <c r="Y47" s="8">
        <f>IF(EXPEDITION!N47=0,"",EXPEDITION!N47)</f>
        <v>15</v>
      </c>
      <c r="Z47" s="8" t="str">
        <f>IF(RECEPTION!N47=0,"",RECEPTION!N47)</f>
        <v/>
      </c>
      <c r="AA47" s="8" t="str">
        <f>IF(LABO!N47=0,"",LABO!N47)</f>
        <v/>
      </c>
      <c r="AB47" s="8" t="str">
        <f>IF('R&amp;D'!N47=0,"",'R&amp;D'!N47)</f>
        <v/>
      </c>
      <c r="AC47" s="8" t="str">
        <f>IF(QUALITE!N47=0,"",QUALITE!N47)</f>
        <v/>
      </c>
      <c r="AD47" s="11" t="str">
        <f>IF(UCIA!N47=0,"",UCIA!N47)</f>
        <v/>
      </c>
    </row>
    <row r="48" spans="1:30" ht="15.75">
      <c r="A48" s="4" t="s">
        <v>47</v>
      </c>
      <c r="B48" s="7" t="str">
        <f>IF(COMMERCIAUX!B48+MAINTENANCE!B48+ADV!B48+'R&amp;D'!B48+RECEPTION!B48+DIRECTION!B48+EMBALLAGE!B48+MARKETING!B48+EXPEDITION!B48+QUALITE!B48+ACCUEIL!B48+PRODUCTION!B48+LABO!B48+COMPTA!B48=0,"",COMMERCIAUX!B48+MAINTENANCE!B48+ADV!B48+'R&amp;D'!B48+RECEPTION!B48+DIRECTION!B48+EMBALLAGE!B48+MARKETING!B48+EXPEDITION!B48+QUALITE!B48+ACCUEIL!B48+PRODUCTION!B48+LABO!B48+COMPTA!B48+UCIA!B48)</f>
        <v/>
      </c>
      <c r="C48" s="7" t="str">
        <f>IF(COMMERCIAUX!C48+MAINTENANCE!C48+ADV!C48+'R&amp;D'!C48+RECEPTION!C48+DIRECTION!C48+EMBALLAGE!C48+MARKETING!C48+EXPEDITION!C48+QUALITE!C48+ACCUEIL!C48+PRODUCTION!C48+LABO!C48+COMPTA!C48=0,"",COMMERCIAUX!C48+MAINTENANCE!C48+ADV!C48+'R&amp;D'!C48+RECEPTION!C48+DIRECTION!C48+EMBALLAGE!C48+MARKETING!C48+EXPEDITION!C48+QUALITE!C48+ACCUEIL!C48+PRODUCTION!C48+LABO!C48+COMPTA!C48+UCIA!C48)</f>
        <v/>
      </c>
      <c r="D48" s="7" t="str">
        <f>IF(COMMERCIAUX!D48+MAINTENANCE!D48+ADV!D48+'R&amp;D'!D48+RECEPTION!D48+DIRECTION!D48+EMBALLAGE!D48+MARKETING!D48+EXPEDITION!D48+QUALITE!D48+ACCUEIL!D48+PRODUCTION!D48+LABO!D48+COMPTA!D48=0,"",COMMERCIAUX!D48+MAINTENANCE!D48+ADV!D48+'R&amp;D'!D48+RECEPTION!D48+DIRECTION!D48+EMBALLAGE!D48+MARKETING!D48+EXPEDITION!D48+QUALITE!D48+ACCUEIL!D48+PRODUCTION!D48+LABO!D48+COMPTA!D48+UCIA!D48)</f>
        <v/>
      </c>
      <c r="E48" s="7" t="str">
        <f>IF(COMMERCIAUX!E48+MAINTENANCE!E48+ADV!E48+'R&amp;D'!E48+RECEPTION!E48+DIRECTION!E48+EMBALLAGE!E48+MARKETING!E48+EXPEDITION!E48+QUALITE!E48+ACCUEIL!E48+PRODUCTION!E48+LABO!E48+COMPTA!E48=0,"",COMMERCIAUX!E48+MAINTENANCE!E48+ADV!E48+'R&amp;D'!E48+RECEPTION!E48+DIRECTION!E48+EMBALLAGE!E48+MARKETING!E48+EXPEDITION!E48+QUALITE!E48+ACCUEIL!E48+PRODUCTION!E48+LABO!E48+COMPTA!E48+UCIA!E48)</f>
        <v/>
      </c>
      <c r="F48" s="7" t="str">
        <f>IF(COMMERCIAUX!F48+MAINTENANCE!F48+ADV!F48+'R&amp;D'!F48+RECEPTION!F48+DIRECTION!F48+EMBALLAGE!F48+MARKETING!F48+EXPEDITION!F48+QUALITE!F48+ACCUEIL!F48+PRODUCTION!F48+LABO!F48+COMPTA!F48=0,"",COMMERCIAUX!F48+MAINTENANCE!F48+ADV!F48+'R&amp;D'!F48+RECEPTION!F48+DIRECTION!F48+EMBALLAGE!F48+MARKETING!F48+EXPEDITION!F48+QUALITE!F48+ACCUEIL!F48+PRODUCTION!F48+LABO!F48+COMPTA!F48+UCIA!F48)</f>
        <v/>
      </c>
      <c r="G48" s="7">
        <f>IF(COMMERCIAUX!G48+MAINTENANCE!G48+ADV!G48+'R&amp;D'!G48+RECEPTION!G48+DIRECTION!G48+EMBALLAGE!G48+MARKETING!G48+EXPEDITION!G48+QUALITE!G48+ACCUEIL!G48+PRODUCTION!G48+LABO!G48+COMPTA!G48=0,"",COMMERCIAUX!G48+MAINTENANCE!G48+ADV!G48+'R&amp;D'!G48+RECEPTION!G48+DIRECTION!G48+EMBALLAGE!G48+MARKETING!G48+EXPEDITION!G48+QUALITE!G48+ACCUEIL!G48+PRODUCTION!G48+LABO!G48+COMPTA!G48+UCIA!G48)</f>
        <v>3</v>
      </c>
      <c r="H48" s="7">
        <f>IF(COMMERCIAUX!H48+MAINTENANCE!H48+ADV!H48+'R&amp;D'!H48+RECEPTION!H48+DIRECTION!H48+EMBALLAGE!H48+MARKETING!H48+EXPEDITION!H48+QUALITE!H48+ACCUEIL!H48+PRODUCTION!H48+LABO!H48+COMPTA!H48=0,"",COMMERCIAUX!H48+MAINTENANCE!H48+ADV!H48+'R&amp;D'!H48+RECEPTION!H48+DIRECTION!H48+EMBALLAGE!H48+MARKETING!H48+EXPEDITION!H48+QUALITE!H48+ACCUEIL!H48+PRODUCTION!H48+LABO!H48+COMPTA!H48+UCIA!H48)</f>
        <v>3</v>
      </c>
      <c r="I48" s="7" t="str">
        <f>IF(COMMERCIAUX!I48+MAINTENANCE!I48+ADV!I48+'R&amp;D'!I48+RECEPTION!I48+DIRECTION!I48+EMBALLAGE!I48+MARKETING!I48+EXPEDITION!I48+QUALITE!I48+ACCUEIL!I48+PRODUCTION!I48+LABO!I48+COMPTA!I48=0,"",COMMERCIAUX!I48+MAINTENANCE!I48+ADV!I48+'R&amp;D'!I48+RECEPTION!I48+DIRECTION!I48+EMBALLAGE!I48+MARKETING!I48+EXPEDITION!I48+QUALITE!I48+ACCUEIL!I48+PRODUCTION!I48+LABO!I48+COMPTA!I48+UCIA!I48)</f>
        <v/>
      </c>
      <c r="J48" s="7" t="str">
        <f>IF(COMMERCIAUX!J48+MAINTENANCE!J48+ADV!J48+'R&amp;D'!J48+RECEPTION!J48+DIRECTION!J48+EMBALLAGE!J48+MARKETING!J48+EXPEDITION!J48+QUALITE!J48+ACCUEIL!J48+PRODUCTION!J48+LABO!J48+COMPTA!J48=0,"",COMMERCIAUX!J48+MAINTENANCE!J48+ADV!J48+'R&amp;D'!J48+RECEPTION!J48+DIRECTION!J48+EMBALLAGE!J48+MARKETING!J48+EXPEDITION!J48+QUALITE!J48+ACCUEIL!J48+PRODUCTION!J48+LABO!J48+COMPTA!J48+UCIA!J48)</f>
        <v/>
      </c>
      <c r="K48" s="7" t="str">
        <f>IF(COMMERCIAUX!K48+MAINTENANCE!K48+ADV!K48+'R&amp;D'!K48+RECEPTION!K48+DIRECTION!K48+EMBALLAGE!K48+MARKETING!K48+EXPEDITION!K48+QUALITE!K48+ACCUEIL!K48+PRODUCTION!K48+LABO!K48+COMPTA!K48=0,"",COMMERCIAUX!K48+MAINTENANCE!K48+ADV!K48+'R&amp;D'!K48+RECEPTION!K48+DIRECTION!K48+EMBALLAGE!K48+MARKETING!K48+EXPEDITION!K48+QUALITE!K48+ACCUEIL!K48+PRODUCTION!K48+LABO!K48+COMPTA!K48+UCIA!K48)</f>
        <v/>
      </c>
      <c r="L48" s="7" t="str">
        <f>IF(COMMERCIAUX!L48+MAINTENANCE!L48+ADV!L48+'R&amp;D'!L48+RECEPTION!L48+DIRECTION!L48+EMBALLAGE!L48+MARKETING!L48+EXPEDITION!L48+QUALITE!L48+ACCUEIL!L48+PRODUCTION!L48+LABO!L48+COMPTA!L48=0,"",COMMERCIAUX!L48+MAINTENANCE!L48+ADV!L48+'R&amp;D'!L48+RECEPTION!L48+DIRECTION!L48+EMBALLAGE!L48+MARKETING!L48+EXPEDITION!L48+QUALITE!L48+ACCUEIL!L48+PRODUCTION!L48+LABO!L48+COMPTA!L48+UCIA!L48)</f>
        <v/>
      </c>
      <c r="M48" s="7" t="str">
        <f>IF(COMMERCIAUX!M48+MAINTENANCE!M48+ADV!M48+'R&amp;D'!M48+RECEPTION!M48+DIRECTION!M48+EMBALLAGE!M48+MARKETING!M48+EXPEDITION!M48+QUALITE!M48+ACCUEIL!M48+PRODUCTION!M48+LABO!M48+COMPTA!M48=0,"",COMMERCIAUX!M48+MAINTENANCE!M48+ADV!M48+'R&amp;D'!M48+RECEPTION!M48+DIRECTION!M48+EMBALLAGE!M48+MARKETING!M48+EXPEDITION!M48+QUALITE!M48+ACCUEIL!M48+PRODUCTION!M48+LABO!M48+COMPTA!M48+UCIA!M48)</f>
        <v/>
      </c>
      <c r="N48" s="24" t="s">
        <v>140</v>
      </c>
      <c r="O48" s="10">
        <f t="shared" si="1"/>
        <v>6</v>
      </c>
      <c r="P48" s="8" t="str">
        <f>IF(DIRECTION!N48=0,"",DIRECTION!N48)</f>
        <v/>
      </c>
      <c r="Q48" s="8" t="str">
        <f>IF(COMPTA!N48=0,"",COMPTA!N48)</f>
        <v/>
      </c>
      <c r="R48" s="8" t="str">
        <f>IF(ACCUEIL!N48=0,"",ACCUEIL!N48)</f>
        <v/>
      </c>
      <c r="S48" s="8" t="str">
        <f>IF(ADV!N48=0,"",ADV!N48)</f>
        <v/>
      </c>
      <c r="T48" s="8" t="str">
        <f>IF(COMMERCIAUX!N48=0,"",COMMERCIAUX!N48)</f>
        <v/>
      </c>
      <c r="U48" s="8" t="str">
        <f>IF(MARKETING!N48=0,"",MARKETING!N48)</f>
        <v/>
      </c>
      <c r="V48" s="8" t="str">
        <f>IF(MAINTENANCE!N48=0,"",MAINTENANCE!N48)</f>
        <v/>
      </c>
      <c r="W48" s="8" t="str">
        <f>IF(PRODUCTION!N48=0,"",PRODUCTION!N48)</f>
        <v/>
      </c>
      <c r="X48" s="8">
        <f>IF(EMBALLAGE!N48=0,"",EMBALLAGE!N48)</f>
        <v>5</v>
      </c>
      <c r="Y48" s="8" t="str">
        <f>IF(EXPEDITION!N48=0,"",EXPEDITION!N48)</f>
        <v/>
      </c>
      <c r="Z48" s="8" t="str">
        <f>IF(RECEPTION!N48=0,"",RECEPTION!N48)</f>
        <v/>
      </c>
      <c r="AA48" s="8" t="str">
        <f>IF(LABO!N48=0,"",LABO!N48)</f>
        <v/>
      </c>
      <c r="AB48" s="8" t="str">
        <f>IF('R&amp;D'!N48=0,"",'R&amp;D'!N48)</f>
        <v/>
      </c>
      <c r="AC48" s="8">
        <f>IF(QUALITE!N48=0,"",QUALITE!N48)</f>
        <v>1</v>
      </c>
      <c r="AD48" s="11" t="str">
        <f>IF(UCIA!N48=0,"",UCIA!N48)</f>
        <v/>
      </c>
    </row>
    <row r="49" spans="1:30" ht="15.75">
      <c r="A49" s="4" t="s">
        <v>141</v>
      </c>
      <c r="B49" s="7" t="str">
        <f>IF(COMMERCIAUX!B49+MAINTENANCE!B49+ADV!B49+'R&amp;D'!B49+RECEPTION!B49+DIRECTION!B49+EMBALLAGE!B49+MARKETING!B49+EXPEDITION!B49+QUALITE!B49+ACCUEIL!B49+PRODUCTION!B49+LABO!B49+COMPTA!B49=0,"",COMMERCIAUX!B49+MAINTENANCE!B49+ADV!B49+'R&amp;D'!B49+RECEPTION!B49+DIRECTION!B49+EMBALLAGE!B49+MARKETING!B49+EXPEDITION!B49+QUALITE!B49+ACCUEIL!B49+PRODUCTION!B49+LABO!B49+COMPTA!B49+UCIA!B49)</f>
        <v/>
      </c>
      <c r="C49" s="7" t="str">
        <f>IF(COMMERCIAUX!C49+MAINTENANCE!C49+ADV!C49+'R&amp;D'!C49+RECEPTION!C49+DIRECTION!C49+EMBALLAGE!C49+MARKETING!C49+EXPEDITION!C49+QUALITE!C49+ACCUEIL!C49+PRODUCTION!C49+LABO!C49+COMPTA!C49=0,"",COMMERCIAUX!C49+MAINTENANCE!C49+ADV!C49+'R&amp;D'!C49+RECEPTION!C49+DIRECTION!C49+EMBALLAGE!C49+MARKETING!C49+EXPEDITION!C49+QUALITE!C49+ACCUEIL!C49+PRODUCTION!C49+LABO!C49+COMPTA!C49+UCIA!C49)</f>
        <v/>
      </c>
      <c r="D49" s="7" t="str">
        <f>IF(COMMERCIAUX!D49+MAINTENANCE!D49+ADV!D49+'R&amp;D'!D49+RECEPTION!D49+DIRECTION!D49+EMBALLAGE!D49+MARKETING!D49+EXPEDITION!D49+QUALITE!D49+ACCUEIL!D49+PRODUCTION!D49+LABO!D49+COMPTA!D49=0,"",COMMERCIAUX!D49+MAINTENANCE!D49+ADV!D49+'R&amp;D'!D49+RECEPTION!D49+DIRECTION!D49+EMBALLAGE!D49+MARKETING!D49+EXPEDITION!D49+QUALITE!D49+ACCUEIL!D49+PRODUCTION!D49+LABO!D49+COMPTA!D49+UCIA!D49)</f>
        <v/>
      </c>
      <c r="E49" s="7" t="str">
        <f>IF(COMMERCIAUX!E49+MAINTENANCE!E49+ADV!E49+'R&amp;D'!E49+RECEPTION!E49+DIRECTION!E49+EMBALLAGE!E49+MARKETING!E49+EXPEDITION!E49+QUALITE!E49+ACCUEIL!E49+PRODUCTION!E49+LABO!E49+COMPTA!E49=0,"",COMMERCIAUX!E49+MAINTENANCE!E49+ADV!E49+'R&amp;D'!E49+RECEPTION!E49+DIRECTION!E49+EMBALLAGE!E49+MARKETING!E49+EXPEDITION!E49+QUALITE!E49+ACCUEIL!E49+PRODUCTION!E49+LABO!E49+COMPTA!E49+UCIA!E49)</f>
        <v/>
      </c>
      <c r="F49" s="7" t="str">
        <f>IF(COMMERCIAUX!F49+MAINTENANCE!F49+ADV!F49+'R&amp;D'!F49+RECEPTION!F49+DIRECTION!F49+EMBALLAGE!F49+MARKETING!F49+EXPEDITION!F49+QUALITE!F49+ACCUEIL!F49+PRODUCTION!F49+LABO!F49+COMPTA!F49=0,"",COMMERCIAUX!F49+MAINTENANCE!F49+ADV!F49+'R&amp;D'!F49+RECEPTION!F49+DIRECTION!F49+EMBALLAGE!F49+MARKETING!F49+EXPEDITION!F49+QUALITE!F49+ACCUEIL!F49+PRODUCTION!F49+LABO!F49+COMPTA!F49+UCIA!F49)</f>
        <v/>
      </c>
      <c r="G49" s="7" t="str">
        <f>IF(COMMERCIAUX!G49+MAINTENANCE!G49+ADV!G49+'R&amp;D'!G49+RECEPTION!G49+DIRECTION!G49+EMBALLAGE!G49+MARKETING!G49+EXPEDITION!G49+QUALITE!G49+ACCUEIL!G49+PRODUCTION!G49+LABO!G49+COMPTA!G49=0,"",COMMERCIAUX!G49+MAINTENANCE!G49+ADV!G49+'R&amp;D'!G49+RECEPTION!G49+DIRECTION!G49+EMBALLAGE!G49+MARKETING!G49+EXPEDITION!G49+QUALITE!G49+ACCUEIL!G49+PRODUCTION!G49+LABO!G49+COMPTA!G49+UCIA!G49)</f>
        <v/>
      </c>
      <c r="H49" s="7" t="str">
        <f>IF(COMMERCIAUX!H49+MAINTENANCE!H49+ADV!H49+'R&amp;D'!H49+RECEPTION!H49+DIRECTION!H49+EMBALLAGE!H49+MARKETING!H49+EXPEDITION!H49+QUALITE!H49+ACCUEIL!H49+PRODUCTION!H49+LABO!H49+COMPTA!H49=0,"",COMMERCIAUX!H49+MAINTENANCE!H49+ADV!H49+'R&amp;D'!H49+RECEPTION!H49+DIRECTION!H49+EMBALLAGE!H49+MARKETING!H49+EXPEDITION!H49+QUALITE!H49+ACCUEIL!H49+PRODUCTION!H49+LABO!H49+COMPTA!H49+UCIA!H49)</f>
        <v/>
      </c>
      <c r="I49" s="7" t="str">
        <f>IF(COMMERCIAUX!I49+MAINTENANCE!I49+ADV!I49+'R&amp;D'!I49+RECEPTION!I49+DIRECTION!I49+EMBALLAGE!I49+MARKETING!I49+EXPEDITION!I49+QUALITE!I49+ACCUEIL!I49+PRODUCTION!I49+LABO!I49+COMPTA!I49=0,"",COMMERCIAUX!I49+MAINTENANCE!I49+ADV!I49+'R&amp;D'!I49+RECEPTION!I49+DIRECTION!I49+EMBALLAGE!I49+MARKETING!I49+EXPEDITION!I49+QUALITE!I49+ACCUEIL!I49+PRODUCTION!I49+LABO!I49+COMPTA!I49+UCIA!I49)</f>
        <v/>
      </c>
      <c r="J49" s="7" t="str">
        <f>IF(COMMERCIAUX!J49+MAINTENANCE!J49+ADV!J49+'R&amp;D'!J49+RECEPTION!J49+DIRECTION!J49+EMBALLAGE!J49+MARKETING!J49+EXPEDITION!J49+QUALITE!J49+ACCUEIL!J49+PRODUCTION!J49+LABO!J49+COMPTA!J49=0,"",COMMERCIAUX!J49+MAINTENANCE!J49+ADV!J49+'R&amp;D'!J49+RECEPTION!J49+DIRECTION!J49+EMBALLAGE!J49+MARKETING!J49+EXPEDITION!J49+QUALITE!J49+ACCUEIL!J49+PRODUCTION!J49+LABO!J49+COMPTA!J49+UCIA!J49)</f>
        <v/>
      </c>
      <c r="K49" s="7" t="str">
        <f>IF(COMMERCIAUX!K49+MAINTENANCE!K49+ADV!K49+'R&amp;D'!K49+RECEPTION!K49+DIRECTION!K49+EMBALLAGE!K49+MARKETING!K49+EXPEDITION!K49+QUALITE!K49+ACCUEIL!K49+PRODUCTION!K49+LABO!K49+COMPTA!K49=0,"",COMMERCIAUX!K49+MAINTENANCE!K49+ADV!K49+'R&amp;D'!K49+RECEPTION!K49+DIRECTION!K49+EMBALLAGE!K49+MARKETING!K49+EXPEDITION!K49+QUALITE!K49+ACCUEIL!K49+PRODUCTION!K49+LABO!K49+COMPTA!K49+UCIA!K49)</f>
        <v/>
      </c>
      <c r="L49" s="7" t="str">
        <f>IF(COMMERCIAUX!L49+MAINTENANCE!L49+ADV!L49+'R&amp;D'!L49+RECEPTION!L49+DIRECTION!L49+EMBALLAGE!L49+MARKETING!L49+EXPEDITION!L49+QUALITE!L49+ACCUEIL!L49+PRODUCTION!L49+LABO!L49+COMPTA!L49=0,"",COMMERCIAUX!L49+MAINTENANCE!L49+ADV!L49+'R&amp;D'!L49+RECEPTION!L49+DIRECTION!L49+EMBALLAGE!L49+MARKETING!L49+EXPEDITION!L49+QUALITE!L49+ACCUEIL!L49+PRODUCTION!L49+LABO!L49+COMPTA!L49+UCIA!L49)</f>
        <v/>
      </c>
      <c r="M49" s="7" t="str">
        <f>IF(COMMERCIAUX!M49+MAINTENANCE!M49+ADV!M49+'R&amp;D'!M49+RECEPTION!M49+DIRECTION!M49+EMBALLAGE!M49+MARKETING!M49+EXPEDITION!M49+QUALITE!M49+ACCUEIL!M49+PRODUCTION!M49+LABO!M49+COMPTA!M49=0,"",COMMERCIAUX!M49+MAINTENANCE!M49+ADV!M49+'R&amp;D'!M49+RECEPTION!M49+DIRECTION!M49+EMBALLAGE!M49+MARKETING!M49+EXPEDITION!M49+QUALITE!M49+ACCUEIL!M49+PRODUCTION!M49+LABO!M49+COMPTA!M49+UCIA!M49)</f>
        <v/>
      </c>
      <c r="N49" s="24" t="s">
        <v>140</v>
      </c>
      <c r="O49" s="10" t="str">
        <f t="shared" si="1"/>
        <v/>
      </c>
      <c r="P49" s="8" t="str">
        <f>IF(DIRECTION!N49=0,"",DIRECTION!N49)</f>
        <v/>
      </c>
      <c r="Q49" s="8" t="str">
        <f>IF(COMPTA!N49=0,"",COMPTA!N49)</f>
        <v/>
      </c>
      <c r="R49" s="8" t="str">
        <f>IF(ACCUEIL!N49=0,"",ACCUEIL!N49)</f>
        <v/>
      </c>
      <c r="S49" s="8" t="str">
        <f>IF(ADV!N49=0,"",ADV!N49)</f>
        <v/>
      </c>
      <c r="T49" s="8" t="str">
        <f>IF(COMMERCIAUX!N49=0,"",COMMERCIAUX!N49)</f>
        <v/>
      </c>
      <c r="U49" s="8" t="str">
        <f>IF(MARKETING!N49=0,"",MARKETING!N49)</f>
        <v/>
      </c>
      <c r="V49" s="8" t="str">
        <f>IF(MAINTENANCE!N49=0,"",MAINTENANCE!N49)</f>
        <v/>
      </c>
      <c r="W49" s="8" t="str">
        <f>IF(PRODUCTION!N49=0,"",PRODUCTION!N49)</f>
        <v/>
      </c>
      <c r="X49" s="8" t="str">
        <f>IF(EMBALLAGE!N49=0,"",EMBALLAGE!N49)</f>
        <v/>
      </c>
      <c r="Y49" s="8" t="str">
        <f>IF(EXPEDITION!N49=0,"",EXPEDITION!N49)</f>
        <v/>
      </c>
      <c r="Z49" s="8" t="str">
        <f>IF(RECEPTION!N49=0,"",RECEPTION!N49)</f>
        <v/>
      </c>
      <c r="AA49" s="8" t="str">
        <f>IF(LABO!N49=0,"",LABO!N49)</f>
        <v/>
      </c>
      <c r="AB49" s="8" t="str">
        <f>IF('R&amp;D'!N49=0,"",'R&amp;D'!N49)</f>
        <v/>
      </c>
      <c r="AC49" s="8" t="str">
        <f>IF(QUALITE!N49=0,"",QUALITE!N49)</f>
        <v/>
      </c>
      <c r="AD49" s="11" t="str">
        <f>IF(UCIA!N49=0,"",UCIA!N49)</f>
        <v/>
      </c>
    </row>
    <row r="50" spans="1:30" ht="15.75">
      <c r="A50" s="4" t="s">
        <v>78</v>
      </c>
      <c r="B50" s="7" t="str">
        <f>IF(COMMERCIAUX!B50+MAINTENANCE!B50+ADV!B50+'R&amp;D'!B50+RECEPTION!B50+DIRECTION!B50+EMBALLAGE!B50+MARKETING!B50+EXPEDITION!B50+QUALITE!B50+ACCUEIL!B50+PRODUCTION!B50+LABO!B50+COMPTA!B50=0,"",COMMERCIAUX!B50+MAINTENANCE!B50+ADV!B50+'R&amp;D'!B50+RECEPTION!B50+DIRECTION!B50+EMBALLAGE!B50+MARKETING!B50+EXPEDITION!B50+QUALITE!B50+ACCUEIL!B50+PRODUCTION!B50+LABO!B50+COMPTA!B50+UCIA!B50)</f>
        <v/>
      </c>
      <c r="C50" s="7" t="str">
        <f>IF(COMMERCIAUX!C50+MAINTENANCE!C50+ADV!C50+'R&amp;D'!C50+RECEPTION!C50+DIRECTION!C50+EMBALLAGE!C50+MARKETING!C50+EXPEDITION!C50+QUALITE!C50+ACCUEIL!C50+PRODUCTION!C50+LABO!C50+COMPTA!C50=0,"",COMMERCIAUX!C50+MAINTENANCE!C50+ADV!C50+'R&amp;D'!C50+RECEPTION!C50+DIRECTION!C50+EMBALLAGE!C50+MARKETING!C50+EXPEDITION!C50+QUALITE!C50+ACCUEIL!C50+PRODUCTION!C50+LABO!C50+COMPTA!C50+UCIA!C50)</f>
        <v/>
      </c>
      <c r="D50" s="7" t="str">
        <f>IF(COMMERCIAUX!D50+MAINTENANCE!D50+ADV!D50+'R&amp;D'!D50+RECEPTION!D50+DIRECTION!D50+EMBALLAGE!D50+MARKETING!D50+EXPEDITION!D50+QUALITE!D50+ACCUEIL!D50+PRODUCTION!D50+LABO!D50+COMPTA!D50=0,"",COMMERCIAUX!D50+MAINTENANCE!D50+ADV!D50+'R&amp;D'!D50+RECEPTION!D50+DIRECTION!D50+EMBALLAGE!D50+MARKETING!D50+EXPEDITION!D50+QUALITE!D50+ACCUEIL!D50+PRODUCTION!D50+LABO!D50+COMPTA!D50+UCIA!D50)</f>
        <v/>
      </c>
      <c r="E50" s="7" t="str">
        <f>IF(COMMERCIAUX!E50+MAINTENANCE!E50+ADV!E50+'R&amp;D'!E50+RECEPTION!E50+DIRECTION!E50+EMBALLAGE!E50+MARKETING!E50+EXPEDITION!E50+QUALITE!E50+ACCUEIL!E50+PRODUCTION!E50+LABO!E50+COMPTA!E50=0,"",COMMERCIAUX!E50+MAINTENANCE!E50+ADV!E50+'R&amp;D'!E50+RECEPTION!E50+DIRECTION!E50+EMBALLAGE!E50+MARKETING!E50+EXPEDITION!E50+QUALITE!E50+ACCUEIL!E50+PRODUCTION!E50+LABO!E50+COMPTA!E50+UCIA!E50)</f>
        <v/>
      </c>
      <c r="F50" s="7" t="str">
        <f>IF(COMMERCIAUX!F50+MAINTENANCE!F50+ADV!F50+'R&amp;D'!F50+RECEPTION!F50+DIRECTION!F50+EMBALLAGE!F50+MARKETING!F50+EXPEDITION!F50+QUALITE!F50+ACCUEIL!F50+PRODUCTION!F50+LABO!F50+COMPTA!F50=0,"",COMMERCIAUX!F50+MAINTENANCE!F50+ADV!F50+'R&amp;D'!F50+RECEPTION!F50+DIRECTION!F50+EMBALLAGE!F50+MARKETING!F50+EXPEDITION!F50+QUALITE!F50+ACCUEIL!F50+PRODUCTION!F50+LABO!F50+COMPTA!F50+UCIA!F50)</f>
        <v/>
      </c>
      <c r="G50" s="7" t="str">
        <f>IF(COMMERCIAUX!G50+MAINTENANCE!G50+ADV!G50+'R&amp;D'!G50+RECEPTION!G50+DIRECTION!G50+EMBALLAGE!G50+MARKETING!G50+EXPEDITION!G50+QUALITE!G50+ACCUEIL!G50+PRODUCTION!G50+LABO!G50+COMPTA!G50=0,"",COMMERCIAUX!G50+MAINTENANCE!G50+ADV!G50+'R&amp;D'!G50+RECEPTION!G50+DIRECTION!G50+EMBALLAGE!G50+MARKETING!G50+EXPEDITION!G50+QUALITE!G50+ACCUEIL!G50+PRODUCTION!G50+LABO!G50+COMPTA!G50+UCIA!G50)</f>
        <v/>
      </c>
      <c r="H50" s="7" t="str">
        <f>IF(COMMERCIAUX!H50+MAINTENANCE!H50+ADV!H50+'R&amp;D'!H50+RECEPTION!H50+DIRECTION!H50+EMBALLAGE!H50+MARKETING!H50+EXPEDITION!H50+QUALITE!H50+ACCUEIL!H50+PRODUCTION!H50+LABO!H50+COMPTA!H50=0,"",COMMERCIAUX!H50+MAINTENANCE!H50+ADV!H50+'R&amp;D'!H50+RECEPTION!H50+DIRECTION!H50+EMBALLAGE!H50+MARKETING!H50+EXPEDITION!H50+QUALITE!H50+ACCUEIL!H50+PRODUCTION!H50+LABO!H50+COMPTA!H50+UCIA!H50)</f>
        <v/>
      </c>
      <c r="I50" s="7" t="str">
        <f>IF(COMMERCIAUX!I50+MAINTENANCE!I50+ADV!I50+'R&amp;D'!I50+RECEPTION!I50+DIRECTION!I50+EMBALLAGE!I50+MARKETING!I50+EXPEDITION!I50+QUALITE!I50+ACCUEIL!I50+PRODUCTION!I50+LABO!I50+COMPTA!I50=0,"",COMMERCIAUX!I50+MAINTENANCE!I50+ADV!I50+'R&amp;D'!I50+RECEPTION!I50+DIRECTION!I50+EMBALLAGE!I50+MARKETING!I50+EXPEDITION!I50+QUALITE!I50+ACCUEIL!I50+PRODUCTION!I50+LABO!I50+COMPTA!I50+UCIA!I50)</f>
        <v/>
      </c>
      <c r="J50" s="7" t="str">
        <f>IF(COMMERCIAUX!J50+MAINTENANCE!J50+ADV!J50+'R&amp;D'!J50+RECEPTION!J50+DIRECTION!J50+EMBALLAGE!J50+MARKETING!J50+EXPEDITION!J50+QUALITE!J50+ACCUEIL!J50+PRODUCTION!J50+LABO!J50+COMPTA!J50=0,"",COMMERCIAUX!J50+MAINTENANCE!J50+ADV!J50+'R&amp;D'!J50+RECEPTION!J50+DIRECTION!J50+EMBALLAGE!J50+MARKETING!J50+EXPEDITION!J50+QUALITE!J50+ACCUEIL!J50+PRODUCTION!J50+LABO!J50+COMPTA!J50+UCIA!J50)</f>
        <v/>
      </c>
      <c r="K50" s="7" t="str">
        <f>IF(COMMERCIAUX!K50+MAINTENANCE!K50+ADV!K50+'R&amp;D'!K50+RECEPTION!K50+DIRECTION!K50+EMBALLAGE!K50+MARKETING!K50+EXPEDITION!K50+QUALITE!K50+ACCUEIL!K50+PRODUCTION!K50+LABO!K50+COMPTA!K50=0,"",COMMERCIAUX!K50+MAINTENANCE!K50+ADV!K50+'R&amp;D'!K50+RECEPTION!K50+DIRECTION!K50+EMBALLAGE!K50+MARKETING!K50+EXPEDITION!K50+QUALITE!K50+ACCUEIL!K50+PRODUCTION!K50+LABO!K50+COMPTA!K50+UCIA!K50)</f>
        <v/>
      </c>
      <c r="L50" s="7" t="str">
        <f>IF(COMMERCIAUX!L50+MAINTENANCE!L50+ADV!L50+'R&amp;D'!L50+RECEPTION!L50+DIRECTION!L50+EMBALLAGE!L50+MARKETING!L50+EXPEDITION!L50+QUALITE!L50+ACCUEIL!L50+PRODUCTION!L50+LABO!L50+COMPTA!L50=0,"",COMMERCIAUX!L50+MAINTENANCE!L50+ADV!L50+'R&amp;D'!L50+RECEPTION!L50+DIRECTION!L50+EMBALLAGE!L50+MARKETING!L50+EXPEDITION!L50+QUALITE!L50+ACCUEIL!L50+PRODUCTION!L50+LABO!L50+COMPTA!L50+UCIA!L50)</f>
        <v/>
      </c>
      <c r="M50" s="7" t="str">
        <f>IF(COMMERCIAUX!M50+MAINTENANCE!M50+ADV!M50+'R&amp;D'!M50+RECEPTION!M50+DIRECTION!M50+EMBALLAGE!M50+MARKETING!M50+EXPEDITION!M50+QUALITE!M50+ACCUEIL!M50+PRODUCTION!M50+LABO!M50+COMPTA!M50=0,"",COMMERCIAUX!M50+MAINTENANCE!M50+ADV!M50+'R&amp;D'!M50+RECEPTION!M50+DIRECTION!M50+EMBALLAGE!M50+MARKETING!M50+EXPEDITION!M50+QUALITE!M50+ACCUEIL!M50+PRODUCTION!M50+LABO!M50+COMPTA!M50+UCIA!M50)</f>
        <v/>
      </c>
      <c r="N50" s="24" t="s">
        <v>142</v>
      </c>
      <c r="O50" s="10" t="str">
        <f t="shared" si="1"/>
        <v/>
      </c>
      <c r="P50" s="8" t="str">
        <f>IF(DIRECTION!N50=0,"",DIRECTION!N50)</f>
        <v/>
      </c>
      <c r="Q50" s="8" t="str">
        <f>IF(COMPTA!N50=0,"",COMPTA!N50)</f>
        <v/>
      </c>
      <c r="R50" s="8" t="str">
        <f>IF(ACCUEIL!N50=0,"",ACCUEIL!N50)</f>
        <v/>
      </c>
      <c r="S50" s="8" t="str">
        <f>IF(ADV!N50=0,"",ADV!N50)</f>
        <v/>
      </c>
      <c r="T50" s="8" t="str">
        <f>IF(COMMERCIAUX!N50=0,"",COMMERCIAUX!N50)</f>
        <v/>
      </c>
      <c r="U50" s="8" t="str">
        <f>IF(MARKETING!N50=0,"",MARKETING!N50)</f>
        <v/>
      </c>
      <c r="V50" s="8" t="str">
        <f>IF(MAINTENANCE!N50=0,"",MAINTENANCE!N50)</f>
        <v/>
      </c>
      <c r="W50" s="8" t="str">
        <f>IF(PRODUCTION!N50=0,"",PRODUCTION!N50)</f>
        <v/>
      </c>
      <c r="X50" s="8" t="str">
        <f>IF(EMBALLAGE!N50=0,"",EMBALLAGE!N50)</f>
        <v/>
      </c>
      <c r="Y50" s="8" t="str">
        <f>IF(EXPEDITION!N50=0,"",EXPEDITION!N50)</f>
        <v/>
      </c>
      <c r="Z50" s="8" t="str">
        <f>IF(RECEPTION!N50=0,"",RECEPTION!N50)</f>
        <v/>
      </c>
      <c r="AA50" s="8" t="str">
        <f>IF(LABO!N50=0,"",LABO!N50)</f>
        <v/>
      </c>
      <c r="AB50" s="8" t="str">
        <f>IF('R&amp;D'!N50=0,"",'R&amp;D'!N50)</f>
        <v/>
      </c>
      <c r="AC50" s="8" t="str">
        <f>IF(QUALITE!N50=0,"",QUALITE!N50)</f>
        <v/>
      </c>
      <c r="AD50" s="11" t="str">
        <f>IF(UCIA!N50=0,"",UCIA!N50)</f>
        <v/>
      </c>
    </row>
    <row r="51" spans="1:30" ht="15.75">
      <c r="A51" s="4" t="s">
        <v>49</v>
      </c>
      <c r="B51" s="7" t="str">
        <f>IF(COMMERCIAUX!B51+MAINTENANCE!B51+ADV!B51+'R&amp;D'!B51+RECEPTION!B51+DIRECTION!B51+EMBALLAGE!B51+MARKETING!B51+EXPEDITION!B51+QUALITE!B51+ACCUEIL!B51+PRODUCTION!B51+LABO!B51+COMPTA!B51=0,"",COMMERCIAUX!B51+MAINTENANCE!B51+ADV!B51+'R&amp;D'!B51+RECEPTION!B51+DIRECTION!B51+EMBALLAGE!B51+MARKETING!B51+EXPEDITION!B51+QUALITE!B51+ACCUEIL!B51+PRODUCTION!B51+LABO!B51+COMPTA!B51+UCIA!B51)</f>
        <v/>
      </c>
      <c r="C51" s="7" t="str">
        <f>IF(COMMERCIAUX!C51+MAINTENANCE!C51+ADV!C51+'R&amp;D'!C51+RECEPTION!C51+DIRECTION!C51+EMBALLAGE!C51+MARKETING!C51+EXPEDITION!C51+QUALITE!C51+ACCUEIL!C51+PRODUCTION!C51+LABO!C51+COMPTA!C51=0,"",COMMERCIAUX!C51+MAINTENANCE!C51+ADV!C51+'R&amp;D'!C51+RECEPTION!C51+DIRECTION!C51+EMBALLAGE!C51+MARKETING!C51+EXPEDITION!C51+QUALITE!C51+ACCUEIL!C51+PRODUCTION!C51+LABO!C51+COMPTA!C51+UCIA!C51)</f>
        <v/>
      </c>
      <c r="D51" s="7" t="str">
        <f>IF(COMMERCIAUX!D51+MAINTENANCE!D51+ADV!D51+'R&amp;D'!D51+RECEPTION!D51+DIRECTION!D51+EMBALLAGE!D51+MARKETING!D51+EXPEDITION!D51+QUALITE!D51+ACCUEIL!D51+PRODUCTION!D51+LABO!D51+COMPTA!D51=0,"",COMMERCIAUX!D51+MAINTENANCE!D51+ADV!D51+'R&amp;D'!D51+RECEPTION!D51+DIRECTION!D51+EMBALLAGE!D51+MARKETING!D51+EXPEDITION!D51+QUALITE!D51+ACCUEIL!D51+PRODUCTION!D51+LABO!D51+COMPTA!D51+UCIA!D51)</f>
        <v/>
      </c>
      <c r="E51" s="7" t="str">
        <f>IF(COMMERCIAUX!E51+MAINTENANCE!E51+ADV!E51+'R&amp;D'!E51+RECEPTION!E51+DIRECTION!E51+EMBALLAGE!E51+MARKETING!E51+EXPEDITION!E51+QUALITE!E51+ACCUEIL!E51+PRODUCTION!E51+LABO!E51+COMPTA!E51=0,"",COMMERCIAUX!E51+MAINTENANCE!E51+ADV!E51+'R&amp;D'!E51+RECEPTION!E51+DIRECTION!E51+EMBALLAGE!E51+MARKETING!E51+EXPEDITION!E51+QUALITE!E51+ACCUEIL!E51+PRODUCTION!E51+LABO!E51+COMPTA!E51+UCIA!E51)</f>
        <v/>
      </c>
      <c r="F51" s="7" t="str">
        <f>IF(COMMERCIAUX!F51+MAINTENANCE!F51+ADV!F51+'R&amp;D'!F51+RECEPTION!F51+DIRECTION!F51+EMBALLAGE!F51+MARKETING!F51+EXPEDITION!F51+QUALITE!F51+ACCUEIL!F51+PRODUCTION!F51+LABO!F51+COMPTA!F51=0,"",COMMERCIAUX!F51+MAINTENANCE!F51+ADV!F51+'R&amp;D'!F51+RECEPTION!F51+DIRECTION!F51+EMBALLAGE!F51+MARKETING!F51+EXPEDITION!F51+QUALITE!F51+ACCUEIL!F51+PRODUCTION!F51+LABO!F51+COMPTA!F51+UCIA!F51)</f>
        <v/>
      </c>
      <c r="G51" s="7" t="str">
        <f>IF(COMMERCIAUX!G51+MAINTENANCE!G51+ADV!G51+'R&amp;D'!G51+RECEPTION!G51+DIRECTION!G51+EMBALLAGE!G51+MARKETING!G51+EXPEDITION!G51+QUALITE!G51+ACCUEIL!G51+PRODUCTION!G51+LABO!G51+COMPTA!G51=0,"",COMMERCIAUX!G51+MAINTENANCE!G51+ADV!G51+'R&amp;D'!G51+RECEPTION!G51+DIRECTION!G51+EMBALLAGE!G51+MARKETING!G51+EXPEDITION!G51+QUALITE!G51+ACCUEIL!G51+PRODUCTION!G51+LABO!G51+COMPTA!G51+UCIA!G51)</f>
        <v/>
      </c>
      <c r="H51" s="7" t="str">
        <f>IF(COMMERCIAUX!H51+MAINTENANCE!H51+ADV!H51+'R&amp;D'!H51+RECEPTION!H51+DIRECTION!H51+EMBALLAGE!H51+MARKETING!H51+EXPEDITION!H51+QUALITE!H51+ACCUEIL!H51+PRODUCTION!H51+LABO!H51+COMPTA!H51=0,"",COMMERCIAUX!H51+MAINTENANCE!H51+ADV!H51+'R&amp;D'!H51+RECEPTION!H51+DIRECTION!H51+EMBALLAGE!H51+MARKETING!H51+EXPEDITION!H51+QUALITE!H51+ACCUEIL!H51+PRODUCTION!H51+LABO!H51+COMPTA!H51+UCIA!H51)</f>
        <v/>
      </c>
      <c r="I51" s="7" t="str">
        <f>IF(COMMERCIAUX!I51+MAINTENANCE!I51+ADV!I51+'R&amp;D'!I51+RECEPTION!I51+DIRECTION!I51+EMBALLAGE!I51+MARKETING!I51+EXPEDITION!I51+QUALITE!I51+ACCUEIL!I51+PRODUCTION!I51+LABO!I51+COMPTA!I51=0,"",COMMERCIAUX!I51+MAINTENANCE!I51+ADV!I51+'R&amp;D'!I51+RECEPTION!I51+DIRECTION!I51+EMBALLAGE!I51+MARKETING!I51+EXPEDITION!I51+QUALITE!I51+ACCUEIL!I51+PRODUCTION!I51+LABO!I51+COMPTA!I51+UCIA!I51)</f>
        <v/>
      </c>
      <c r="J51" s="7" t="str">
        <f>IF(COMMERCIAUX!J51+MAINTENANCE!J51+ADV!J51+'R&amp;D'!J51+RECEPTION!J51+DIRECTION!J51+EMBALLAGE!J51+MARKETING!J51+EXPEDITION!J51+QUALITE!J51+ACCUEIL!J51+PRODUCTION!J51+LABO!J51+COMPTA!J51=0,"",COMMERCIAUX!J51+MAINTENANCE!J51+ADV!J51+'R&amp;D'!J51+RECEPTION!J51+DIRECTION!J51+EMBALLAGE!J51+MARKETING!J51+EXPEDITION!J51+QUALITE!J51+ACCUEIL!J51+PRODUCTION!J51+LABO!J51+COMPTA!J51+UCIA!J51)</f>
        <v/>
      </c>
      <c r="K51" s="7" t="str">
        <f>IF(COMMERCIAUX!K51+MAINTENANCE!K51+ADV!K51+'R&amp;D'!K51+RECEPTION!K51+DIRECTION!K51+EMBALLAGE!K51+MARKETING!K51+EXPEDITION!K51+QUALITE!K51+ACCUEIL!K51+PRODUCTION!K51+LABO!K51+COMPTA!K51=0,"",COMMERCIAUX!K51+MAINTENANCE!K51+ADV!K51+'R&amp;D'!K51+RECEPTION!K51+DIRECTION!K51+EMBALLAGE!K51+MARKETING!K51+EXPEDITION!K51+QUALITE!K51+ACCUEIL!K51+PRODUCTION!K51+LABO!K51+COMPTA!K51+UCIA!K51)</f>
        <v/>
      </c>
      <c r="L51" s="7" t="str">
        <f>IF(COMMERCIAUX!L51+MAINTENANCE!L51+ADV!L51+'R&amp;D'!L51+RECEPTION!L51+DIRECTION!L51+EMBALLAGE!L51+MARKETING!L51+EXPEDITION!L51+QUALITE!L51+ACCUEIL!L51+PRODUCTION!L51+LABO!L51+COMPTA!L51=0,"",COMMERCIAUX!L51+MAINTENANCE!L51+ADV!L51+'R&amp;D'!L51+RECEPTION!L51+DIRECTION!L51+EMBALLAGE!L51+MARKETING!L51+EXPEDITION!L51+QUALITE!L51+ACCUEIL!L51+PRODUCTION!L51+LABO!L51+COMPTA!L51+UCIA!L51)</f>
        <v/>
      </c>
      <c r="M51" s="7" t="str">
        <f>IF(COMMERCIAUX!M51+MAINTENANCE!M51+ADV!M51+'R&amp;D'!M51+RECEPTION!M51+DIRECTION!M51+EMBALLAGE!M51+MARKETING!M51+EXPEDITION!M51+QUALITE!M51+ACCUEIL!M51+PRODUCTION!M51+LABO!M51+COMPTA!M51=0,"",COMMERCIAUX!M51+MAINTENANCE!M51+ADV!M51+'R&amp;D'!M51+RECEPTION!M51+DIRECTION!M51+EMBALLAGE!M51+MARKETING!M51+EXPEDITION!M51+QUALITE!M51+ACCUEIL!M51+PRODUCTION!M51+LABO!M51+COMPTA!M51+UCIA!M51)</f>
        <v/>
      </c>
      <c r="N51" s="24" t="s">
        <v>143</v>
      </c>
      <c r="O51" s="10" t="str">
        <f t="shared" si="1"/>
        <v/>
      </c>
      <c r="P51" s="8" t="str">
        <f>IF(DIRECTION!N51=0,"",DIRECTION!N51)</f>
        <v/>
      </c>
      <c r="Q51" s="8" t="str">
        <f>IF(COMPTA!N51=0,"",COMPTA!N51)</f>
        <v/>
      </c>
      <c r="R51" s="8" t="str">
        <f>IF(ACCUEIL!N51=0,"",ACCUEIL!N51)</f>
        <v/>
      </c>
      <c r="S51" s="8" t="str">
        <f>IF(ADV!N51=0,"",ADV!N51)</f>
        <v/>
      </c>
      <c r="T51" s="8" t="str">
        <f>IF(COMMERCIAUX!N51=0,"",COMMERCIAUX!N51)</f>
        <v/>
      </c>
      <c r="U51" s="8" t="str">
        <f>IF(MARKETING!N51=0,"",MARKETING!N51)</f>
        <v/>
      </c>
      <c r="V51" s="8" t="str">
        <f>IF(MAINTENANCE!N51=0,"",MAINTENANCE!N51)</f>
        <v/>
      </c>
      <c r="W51" s="8" t="str">
        <f>IF(PRODUCTION!N51=0,"",PRODUCTION!N51)</f>
        <v/>
      </c>
      <c r="X51" s="8" t="str">
        <f>IF(EMBALLAGE!N51=0,"",EMBALLAGE!N51)</f>
        <v/>
      </c>
      <c r="Y51" s="8" t="str">
        <f>IF(EXPEDITION!N51=0,"",EXPEDITION!N51)</f>
        <v/>
      </c>
      <c r="Z51" s="8" t="str">
        <f>IF(RECEPTION!N51=0,"",RECEPTION!N51)</f>
        <v/>
      </c>
      <c r="AA51" s="8" t="str">
        <f>IF(LABO!N51=0,"",LABO!N51)</f>
        <v/>
      </c>
      <c r="AB51" s="8" t="str">
        <f>IF('R&amp;D'!N51=0,"",'R&amp;D'!N51)</f>
        <v/>
      </c>
      <c r="AC51" s="8" t="str">
        <f>IF(QUALITE!N51=0,"",QUALITE!N51)</f>
        <v/>
      </c>
      <c r="AD51" s="11" t="str">
        <f>IF(UCIA!N51=0,"",UCIA!N51)</f>
        <v/>
      </c>
    </row>
    <row r="52" spans="1:30" ht="15.75">
      <c r="A52" s="4" t="s">
        <v>48</v>
      </c>
      <c r="B52" s="7" t="str">
        <f>IF(COMMERCIAUX!B52+MAINTENANCE!B52+ADV!B52+'R&amp;D'!B52+RECEPTION!B52+DIRECTION!B52+EMBALLAGE!B52+MARKETING!B52+EXPEDITION!B52+QUALITE!B52+ACCUEIL!B52+PRODUCTION!B52+LABO!B52+COMPTA!B52=0,"",COMMERCIAUX!B52+MAINTENANCE!B52+ADV!B52+'R&amp;D'!B52+RECEPTION!B52+DIRECTION!B52+EMBALLAGE!B52+MARKETING!B52+EXPEDITION!B52+QUALITE!B52+ACCUEIL!B52+PRODUCTION!B52+LABO!B52+COMPTA!B52+UCIA!B52)</f>
        <v/>
      </c>
      <c r="C52" s="7" t="str">
        <f>IF(COMMERCIAUX!C52+MAINTENANCE!C52+ADV!C52+'R&amp;D'!C52+RECEPTION!C52+DIRECTION!C52+EMBALLAGE!C52+MARKETING!C52+EXPEDITION!C52+QUALITE!C52+ACCUEIL!C52+PRODUCTION!C52+LABO!C52+COMPTA!C52=0,"",COMMERCIAUX!C52+MAINTENANCE!C52+ADV!C52+'R&amp;D'!C52+RECEPTION!C52+DIRECTION!C52+EMBALLAGE!C52+MARKETING!C52+EXPEDITION!C52+QUALITE!C52+ACCUEIL!C52+PRODUCTION!C52+LABO!C52+COMPTA!C52+UCIA!C52)</f>
        <v/>
      </c>
      <c r="D52" s="7" t="str">
        <f>IF(COMMERCIAUX!D52+MAINTENANCE!D52+ADV!D52+'R&amp;D'!D52+RECEPTION!D52+DIRECTION!D52+EMBALLAGE!D52+MARKETING!D52+EXPEDITION!D52+QUALITE!D52+ACCUEIL!D52+PRODUCTION!D52+LABO!D52+COMPTA!D52=0,"",COMMERCIAUX!D52+MAINTENANCE!D52+ADV!D52+'R&amp;D'!D52+RECEPTION!D52+DIRECTION!D52+EMBALLAGE!D52+MARKETING!D52+EXPEDITION!D52+QUALITE!D52+ACCUEIL!D52+PRODUCTION!D52+LABO!D52+COMPTA!D52+UCIA!D52)</f>
        <v/>
      </c>
      <c r="E52" s="7" t="str">
        <f>IF(COMMERCIAUX!E52+MAINTENANCE!E52+ADV!E52+'R&amp;D'!E52+RECEPTION!E52+DIRECTION!E52+EMBALLAGE!E52+MARKETING!E52+EXPEDITION!E52+QUALITE!E52+ACCUEIL!E52+PRODUCTION!E52+LABO!E52+COMPTA!E52=0,"",COMMERCIAUX!E52+MAINTENANCE!E52+ADV!E52+'R&amp;D'!E52+RECEPTION!E52+DIRECTION!E52+EMBALLAGE!E52+MARKETING!E52+EXPEDITION!E52+QUALITE!E52+ACCUEIL!E52+PRODUCTION!E52+LABO!E52+COMPTA!E52+UCIA!E52)</f>
        <v/>
      </c>
      <c r="F52" s="7" t="str">
        <f>IF(COMMERCIAUX!F52+MAINTENANCE!F52+ADV!F52+'R&amp;D'!F52+RECEPTION!F52+DIRECTION!F52+EMBALLAGE!F52+MARKETING!F52+EXPEDITION!F52+QUALITE!F52+ACCUEIL!F52+PRODUCTION!F52+LABO!F52+COMPTA!F52=0,"",COMMERCIAUX!F52+MAINTENANCE!F52+ADV!F52+'R&amp;D'!F52+RECEPTION!F52+DIRECTION!F52+EMBALLAGE!F52+MARKETING!F52+EXPEDITION!F52+QUALITE!F52+ACCUEIL!F52+PRODUCTION!F52+LABO!F52+COMPTA!F52+UCIA!F52)</f>
        <v/>
      </c>
      <c r="G52" s="7" t="str">
        <f>IF(COMMERCIAUX!G52+MAINTENANCE!G52+ADV!G52+'R&amp;D'!G52+RECEPTION!G52+DIRECTION!G52+EMBALLAGE!G52+MARKETING!G52+EXPEDITION!G52+QUALITE!G52+ACCUEIL!G52+PRODUCTION!G52+LABO!G52+COMPTA!G52=0,"",COMMERCIAUX!G52+MAINTENANCE!G52+ADV!G52+'R&amp;D'!G52+RECEPTION!G52+DIRECTION!G52+EMBALLAGE!G52+MARKETING!G52+EXPEDITION!G52+QUALITE!G52+ACCUEIL!G52+PRODUCTION!G52+LABO!G52+COMPTA!G52+UCIA!G52)</f>
        <v/>
      </c>
      <c r="H52" s="7" t="str">
        <f>IF(COMMERCIAUX!H52+MAINTENANCE!H52+ADV!H52+'R&amp;D'!H52+RECEPTION!H52+DIRECTION!H52+EMBALLAGE!H52+MARKETING!H52+EXPEDITION!H52+QUALITE!H52+ACCUEIL!H52+PRODUCTION!H52+LABO!H52+COMPTA!H52=0,"",COMMERCIAUX!H52+MAINTENANCE!H52+ADV!H52+'R&amp;D'!H52+RECEPTION!H52+DIRECTION!H52+EMBALLAGE!H52+MARKETING!H52+EXPEDITION!H52+QUALITE!H52+ACCUEIL!H52+PRODUCTION!H52+LABO!H52+COMPTA!H52+UCIA!H52)</f>
        <v/>
      </c>
      <c r="I52" s="7" t="str">
        <f>IF(COMMERCIAUX!I52+MAINTENANCE!I52+ADV!I52+'R&amp;D'!I52+RECEPTION!I52+DIRECTION!I52+EMBALLAGE!I52+MARKETING!I52+EXPEDITION!I52+QUALITE!I52+ACCUEIL!I52+PRODUCTION!I52+LABO!I52+COMPTA!I52=0,"",COMMERCIAUX!I52+MAINTENANCE!I52+ADV!I52+'R&amp;D'!I52+RECEPTION!I52+DIRECTION!I52+EMBALLAGE!I52+MARKETING!I52+EXPEDITION!I52+QUALITE!I52+ACCUEIL!I52+PRODUCTION!I52+LABO!I52+COMPTA!I52+UCIA!I52)</f>
        <v/>
      </c>
      <c r="J52" s="7" t="str">
        <f>IF(COMMERCIAUX!J52+MAINTENANCE!J52+ADV!J52+'R&amp;D'!J52+RECEPTION!J52+DIRECTION!J52+EMBALLAGE!J52+MARKETING!J52+EXPEDITION!J52+QUALITE!J52+ACCUEIL!J52+PRODUCTION!J52+LABO!J52+COMPTA!J52=0,"",COMMERCIAUX!J52+MAINTENANCE!J52+ADV!J52+'R&amp;D'!J52+RECEPTION!J52+DIRECTION!J52+EMBALLAGE!J52+MARKETING!J52+EXPEDITION!J52+QUALITE!J52+ACCUEIL!J52+PRODUCTION!J52+LABO!J52+COMPTA!J52+UCIA!J52)</f>
        <v/>
      </c>
      <c r="K52" s="7" t="str">
        <f>IF(COMMERCIAUX!K52+MAINTENANCE!K52+ADV!K52+'R&amp;D'!K52+RECEPTION!K52+DIRECTION!K52+EMBALLAGE!K52+MARKETING!K52+EXPEDITION!K52+QUALITE!K52+ACCUEIL!K52+PRODUCTION!K52+LABO!K52+COMPTA!K52=0,"",COMMERCIAUX!K52+MAINTENANCE!K52+ADV!K52+'R&amp;D'!K52+RECEPTION!K52+DIRECTION!K52+EMBALLAGE!K52+MARKETING!K52+EXPEDITION!K52+QUALITE!K52+ACCUEIL!K52+PRODUCTION!K52+LABO!K52+COMPTA!K52+UCIA!K52)</f>
        <v/>
      </c>
      <c r="L52" s="7" t="str">
        <f>IF(COMMERCIAUX!L52+MAINTENANCE!L52+ADV!L52+'R&amp;D'!L52+RECEPTION!L52+DIRECTION!L52+EMBALLAGE!L52+MARKETING!L52+EXPEDITION!L52+QUALITE!L52+ACCUEIL!L52+PRODUCTION!L52+LABO!L52+COMPTA!L52=0,"",COMMERCIAUX!L52+MAINTENANCE!L52+ADV!L52+'R&amp;D'!L52+RECEPTION!L52+DIRECTION!L52+EMBALLAGE!L52+MARKETING!L52+EXPEDITION!L52+QUALITE!L52+ACCUEIL!L52+PRODUCTION!L52+LABO!L52+COMPTA!L52+UCIA!L52)</f>
        <v/>
      </c>
      <c r="M52" s="7" t="str">
        <f>IF(COMMERCIAUX!M52+MAINTENANCE!M52+ADV!M52+'R&amp;D'!M52+RECEPTION!M52+DIRECTION!M52+EMBALLAGE!M52+MARKETING!M52+EXPEDITION!M52+QUALITE!M52+ACCUEIL!M52+PRODUCTION!M52+LABO!M52+COMPTA!M52=0,"",COMMERCIAUX!M52+MAINTENANCE!M52+ADV!M52+'R&amp;D'!M52+RECEPTION!M52+DIRECTION!M52+EMBALLAGE!M52+MARKETING!M52+EXPEDITION!M52+QUALITE!M52+ACCUEIL!M52+PRODUCTION!M52+LABO!M52+COMPTA!M52+UCIA!M52)</f>
        <v/>
      </c>
      <c r="N52" s="24" t="s">
        <v>139</v>
      </c>
      <c r="O52" s="10" t="str">
        <f t="shared" si="1"/>
        <v/>
      </c>
      <c r="P52" s="8" t="str">
        <f>IF(DIRECTION!N52=0,"",DIRECTION!N52)</f>
        <v/>
      </c>
      <c r="Q52" s="8" t="str">
        <f>IF(COMPTA!N52=0,"",COMPTA!N52)</f>
        <v/>
      </c>
      <c r="R52" s="8" t="str">
        <f>IF(ACCUEIL!N52=0,"",ACCUEIL!N52)</f>
        <v/>
      </c>
      <c r="S52" s="8" t="str">
        <f>IF(ADV!N52=0,"",ADV!N52)</f>
        <v/>
      </c>
      <c r="T52" s="8" t="str">
        <f>IF(COMMERCIAUX!N52=0,"",COMMERCIAUX!N52)</f>
        <v/>
      </c>
      <c r="U52" s="8" t="str">
        <f>IF(MARKETING!N52=0,"",MARKETING!N52)</f>
        <v/>
      </c>
      <c r="V52" s="8" t="str">
        <f>IF(MAINTENANCE!N52=0,"",MAINTENANCE!N52)</f>
        <v/>
      </c>
      <c r="W52" s="8" t="str">
        <f>IF(PRODUCTION!N52=0,"",PRODUCTION!N52)</f>
        <v/>
      </c>
      <c r="X52" s="8" t="str">
        <f>IF(EMBALLAGE!N52=0,"",EMBALLAGE!N52)</f>
        <v/>
      </c>
      <c r="Y52" s="8" t="str">
        <f>IF(EXPEDITION!N52=0,"",EXPEDITION!N52)</f>
        <v/>
      </c>
      <c r="Z52" s="8" t="str">
        <f>IF(RECEPTION!N52=0,"",RECEPTION!N52)</f>
        <v/>
      </c>
      <c r="AA52" s="8" t="str">
        <f>IF(LABO!N52=0,"",LABO!N52)</f>
        <v/>
      </c>
      <c r="AB52" s="8" t="str">
        <f>IF('R&amp;D'!N52=0,"",'R&amp;D'!N52)</f>
        <v/>
      </c>
      <c r="AC52" s="8" t="str">
        <f>IF(QUALITE!N52=0,"",QUALITE!N52)</f>
        <v/>
      </c>
      <c r="AD52" s="11" t="str">
        <f>IF(UCIA!N52=0,"",UCIA!N52)</f>
        <v/>
      </c>
    </row>
    <row r="53" spans="1:30" ht="15.75">
      <c r="A53" s="4" t="s">
        <v>55</v>
      </c>
      <c r="B53" s="7" t="str">
        <f>IF(COMMERCIAUX!B53+MAINTENANCE!B53+ADV!B53+'R&amp;D'!B53+RECEPTION!B53+DIRECTION!B53+EMBALLAGE!B53+MARKETING!B53+EXPEDITION!B53+QUALITE!B53+ACCUEIL!B53+PRODUCTION!B53+LABO!B53+COMPTA!B53=0,"",COMMERCIAUX!B53+MAINTENANCE!B53+ADV!B53+'R&amp;D'!B53+RECEPTION!B53+DIRECTION!B53+EMBALLAGE!B53+MARKETING!B53+EXPEDITION!B53+QUALITE!B53+ACCUEIL!B53+PRODUCTION!B53+LABO!B53+COMPTA!B53+UCIA!B53)</f>
        <v/>
      </c>
      <c r="C53" s="7" t="str">
        <f>IF(COMMERCIAUX!C53+MAINTENANCE!C53+ADV!C53+'R&amp;D'!C53+RECEPTION!C53+DIRECTION!C53+EMBALLAGE!C53+MARKETING!C53+EXPEDITION!C53+QUALITE!C53+ACCUEIL!C53+PRODUCTION!C53+LABO!C53+COMPTA!C53=0,"",COMMERCIAUX!C53+MAINTENANCE!C53+ADV!C53+'R&amp;D'!C53+RECEPTION!C53+DIRECTION!C53+EMBALLAGE!C53+MARKETING!C53+EXPEDITION!C53+QUALITE!C53+ACCUEIL!C53+PRODUCTION!C53+LABO!C53+COMPTA!C53+UCIA!C53)</f>
        <v/>
      </c>
      <c r="D53" s="7" t="str">
        <f>IF(COMMERCIAUX!D53+MAINTENANCE!D53+ADV!D53+'R&amp;D'!D53+RECEPTION!D53+DIRECTION!D53+EMBALLAGE!D53+MARKETING!D53+EXPEDITION!D53+QUALITE!D53+ACCUEIL!D53+PRODUCTION!D53+LABO!D53+COMPTA!D53=0,"",COMMERCIAUX!D53+MAINTENANCE!D53+ADV!D53+'R&amp;D'!D53+RECEPTION!D53+DIRECTION!D53+EMBALLAGE!D53+MARKETING!D53+EXPEDITION!D53+QUALITE!D53+ACCUEIL!D53+PRODUCTION!D53+LABO!D53+COMPTA!D53+UCIA!D53)</f>
        <v/>
      </c>
      <c r="E53" s="7" t="str">
        <f>IF(COMMERCIAUX!E53+MAINTENANCE!E53+ADV!E53+'R&amp;D'!E53+RECEPTION!E53+DIRECTION!E53+EMBALLAGE!E53+MARKETING!E53+EXPEDITION!E53+QUALITE!E53+ACCUEIL!E53+PRODUCTION!E53+LABO!E53+COMPTA!E53=0,"",COMMERCIAUX!E53+MAINTENANCE!E53+ADV!E53+'R&amp;D'!E53+RECEPTION!E53+DIRECTION!E53+EMBALLAGE!E53+MARKETING!E53+EXPEDITION!E53+QUALITE!E53+ACCUEIL!E53+PRODUCTION!E53+LABO!E53+COMPTA!E53+UCIA!E53)</f>
        <v/>
      </c>
      <c r="F53" s="7" t="str">
        <f>IF(COMMERCIAUX!F53+MAINTENANCE!F53+ADV!F53+'R&amp;D'!F53+RECEPTION!F53+DIRECTION!F53+EMBALLAGE!F53+MARKETING!F53+EXPEDITION!F53+QUALITE!F53+ACCUEIL!F53+PRODUCTION!F53+LABO!F53+COMPTA!F53=0,"",COMMERCIAUX!F53+MAINTENANCE!F53+ADV!F53+'R&amp;D'!F53+RECEPTION!F53+DIRECTION!F53+EMBALLAGE!F53+MARKETING!F53+EXPEDITION!F53+QUALITE!F53+ACCUEIL!F53+PRODUCTION!F53+LABO!F53+COMPTA!F53+UCIA!F53)</f>
        <v/>
      </c>
      <c r="G53" s="7" t="str">
        <f>IF(COMMERCIAUX!G53+MAINTENANCE!G53+ADV!G53+'R&amp;D'!G53+RECEPTION!G53+DIRECTION!G53+EMBALLAGE!G53+MARKETING!G53+EXPEDITION!G53+QUALITE!G53+ACCUEIL!G53+PRODUCTION!G53+LABO!G53+COMPTA!G53=0,"",COMMERCIAUX!G53+MAINTENANCE!G53+ADV!G53+'R&amp;D'!G53+RECEPTION!G53+DIRECTION!G53+EMBALLAGE!G53+MARKETING!G53+EXPEDITION!G53+QUALITE!G53+ACCUEIL!G53+PRODUCTION!G53+LABO!G53+COMPTA!G53+UCIA!G53)</f>
        <v/>
      </c>
      <c r="H53" s="7" t="str">
        <f>IF(COMMERCIAUX!H53+MAINTENANCE!H53+ADV!H53+'R&amp;D'!H53+RECEPTION!H53+DIRECTION!H53+EMBALLAGE!H53+MARKETING!H53+EXPEDITION!H53+QUALITE!H53+ACCUEIL!H53+PRODUCTION!H53+LABO!H53+COMPTA!H53=0,"",COMMERCIAUX!H53+MAINTENANCE!H53+ADV!H53+'R&amp;D'!H53+RECEPTION!H53+DIRECTION!H53+EMBALLAGE!H53+MARKETING!H53+EXPEDITION!H53+QUALITE!H53+ACCUEIL!H53+PRODUCTION!H53+LABO!H53+COMPTA!H53+UCIA!H53)</f>
        <v/>
      </c>
      <c r="I53" s="7" t="str">
        <f>IF(COMMERCIAUX!I53+MAINTENANCE!I53+ADV!I53+'R&amp;D'!I53+RECEPTION!I53+DIRECTION!I53+EMBALLAGE!I53+MARKETING!I53+EXPEDITION!I53+QUALITE!I53+ACCUEIL!I53+PRODUCTION!I53+LABO!I53+COMPTA!I53=0,"",COMMERCIAUX!I53+MAINTENANCE!I53+ADV!I53+'R&amp;D'!I53+RECEPTION!I53+DIRECTION!I53+EMBALLAGE!I53+MARKETING!I53+EXPEDITION!I53+QUALITE!I53+ACCUEIL!I53+PRODUCTION!I53+LABO!I53+COMPTA!I53+UCIA!I53)</f>
        <v/>
      </c>
      <c r="J53" s="7" t="str">
        <f>IF(COMMERCIAUX!J53+MAINTENANCE!J53+ADV!J53+'R&amp;D'!J53+RECEPTION!J53+DIRECTION!J53+EMBALLAGE!J53+MARKETING!J53+EXPEDITION!J53+QUALITE!J53+ACCUEIL!J53+PRODUCTION!J53+LABO!J53+COMPTA!J53=0,"",COMMERCIAUX!J53+MAINTENANCE!J53+ADV!J53+'R&amp;D'!J53+RECEPTION!J53+DIRECTION!J53+EMBALLAGE!J53+MARKETING!J53+EXPEDITION!J53+QUALITE!J53+ACCUEIL!J53+PRODUCTION!J53+LABO!J53+COMPTA!J53+UCIA!J53)</f>
        <v/>
      </c>
      <c r="K53" s="7" t="str">
        <f>IF(COMMERCIAUX!K53+MAINTENANCE!K53+ADV!K53+'R&amp;D'!K53+RECEPTION!K53+DIRECTION!K53+EMBALLAGE!K53+MARKETING!K53+EXPEDITION!K53+QUALITE!K53+ACCUEIL!K53+PRODUCTION!K53+LABO!K53+COMPTA!K53=0,"",COMMERCIAUX!K53+MAINTENANCE!K53+ADV!K53+'R&amp;D'!K53+RECEPTION!K53+DIRECTION!K53+EMBALLAGE!K53+MARKETING!K53+EXPEDITION!K53+QUALITE!K53+ACCUEIL!K53+PRODUCTION!K53+LABO!K53+COMPTA!K53+UCIA!K53)</f>
        <v/>
      </c>
      <c r="L53" s="7" t="str">
        <f>IF(COMMERCIAUX!L53+MAINTENANCE!L53+ADV!L53+'R&amp;D'!L53+RECEPTION!L53+DIRECTION!L53+EMBALLAGE!L53+MARKETING!L53+EXPEDITION!L53+QUALITE!L53+ACCUEIL!L53+PRODUCTION!L53+LABO!L53+COMPTA!L53=0,"",COMMERCIAUX!L53+MAINTENANCE!L53+ADV!L53+'R&amp;D'!L53+RECEPTION!L53+DIRECTION!L53+EMBALLAGE!L53+MARKETING!L53+EXPEDITION!L53+QUALITE!L53+ACCUEIL!L53+PRODUCTION!L53+LABO!L53+COMPTA!L53+UCIA!L53)</f>
        <v/>
      </c>
      <c r="M53" s="7" t="str">
        <f>IF(COMMERCIAUX!M53+MAINTENANCE!M53+ADV!M53+'R&amp;D'!M53+RECEPTION!M53+DIRECTION!M53+EMBALLAGE!M53+MARKETING!M53+EXPEDITION!M53+QUALITE!M53+ACCUEIL!M53+PRODUCTION!M53+LABO!M53+COMPTA!M53=0,"",COMMERCIAUX!M53+MAINTENANCE!M53+ADV!M53+'R&amp;D'!M53+RECEPTION!M53+DIRECTION!M53+EMBALLAGE!M53+MARKETING!M53+EXPEDITION!M53+QUALITE!M53+ACCUEIL!M53+PRODUCTION!M53+LABO!M53+COMPTA!M53+UCIA!M53)</f>
        <v/>
      </c>
      <c r="N53" s="7"/>
      <c r="O53" s="10" t="str">
        <f t="shared" si="1"/>
        <v/>
      </c>
      <c r="P53" s="8" t="str">
        <f>IF(DIRECTION!N53=0,"",DIRECTION!N53)</f>
        <v/>
      </c>
      <c r="Q53" s="8" t="str">
        <f>IF(COMPTA!N53=0,"",COMPTA!N53)</f>
        <v/>
      </c>
      <c r="R53" s="8" t="str">
        <f>IF(ACCUEIL!N53=0,"",ACCUEIL!N53)</f>
        <v/>
      </c>
      <c r="S53" s="8" t="str">
        <f>IF(ADV!N53=0,"",ADV!N53)</f>
        <v/>
      </c>
      <c r="T53" s="8" t="str">
        <f>IF(COMMERCIAUX!N53=0,"",COMMERCIAUX!N53)</f>
        <v/>
      </c>
      <c r="U53" s="8" t="str">
        <f>IF(MARKETING!N53=0,"",MARKETING!N53)</f>
        <v/>
      </c>
      <c r="V53" s="8" t="str">
        <f>IF(MAINTENANCE!N53=0,"",MAINTENANCE!N53)</f>
        <v/>
      </c>
      <c r="W53" s="8" t="str">
        <f>IF(PRODUCTION!N53=0,"",PRODUCTION!N53)</f>
        <v/>
      </c>
      <c r="X53" s="8" t="str">
        <f>IF(EMBALLAGE!N53=0,"",EMBALLAGE!N53)</f>
        <v/>
      </c>
      <c r="Y53" s="8" t="str">
        <f>IF(EXPEDITION!N53=0,"",EXPEDITION!N53)</f>
        <v/>
      </c>
      <c r="Z53" s="8" t="str">
        <f>IF(RECEPTION!N53=0,"",RECEPTION!N53)</f>
        <v/>
      </c>
      <c r="AA53" s="8" t="str">
        <f>IF(LABO!N53=0,"",LABO!N53)</f>
        <v/>
      </c>
      <c r="AB53" s="8" t="str">
        <f>IF('R&amp;D'!N53=0,"",'R&amp;D'!N53)</f>
        <v/>
      </c>
      <c r="AC53" s="8" t="str">
        <f>IF(QUALITE!N53=0,"",QUALITE!N53)</f>
        <v/>
      </c>
      <c r="AD53" s="11" t="str">
        <f>IF(UCIA!N53=0,"",UCIA!N53)</f>
        <v/>
      </c>
    </row>
    <row r="54" spans="1:30" ht="15.75">
      <c r="A54" s="4" t="s">
        <v>56</v>
      </c>
      <c r="B54" s="7" t="str">
        <f>IF(COMMERCIAUX!B54+MAINTENANCE!B54+ADV!B54+'R&amp;D'!B54+RECEPTION!B54+DIRECTION!B54+EMBALLAGE!B54+MARKETING!B54+EXPEDITION!B54+QUALITE!B54+ACCUEIL!B54+PRODUCTION!B54+LABO!B54+COMPTA!B54=0,"",COMMERCIAUX!B54+MAINTENANCE!B54+ADV!B54+'R&amp;D'!B54+RECEPTION!B54+DIRECTION!B54+EMBALLAGE!B54+MARKETING!B54+EXPEDITION!B54+QUALITE!B54+ACCUEIL!B54+PRODUCTION!B54+LABO!B54+COMPTA!B54+UCIA!B54)</f>
        <v/>
      </c>
      <c r="C54" s="7" t="str">
        <f>IF(COMMERCIAUX!C54+MAINTENANCE!C54+ADV!C54+'R&amp;D'!C54+RECEPTION!C54+DIRECTION!C54+EMBALLAGE!C54+MARKETING!C54+EXPEDITION!C54+QUALITE!C54+ACCUEIL!C54+PRODUCTION!C54+LABO!C54+COMPTA!C54=0,"",COMMERCIAUX!C54+MAINTENANCE!C54+ADV!C54+'R&amp;D'!C54+RECEPTION!C54+DIRECTION!C54+EMBALLAGE!C54+MARKETING!C54+EXPEDITION!C54+QUALITE!C54+ACCUEIL!C54+PRODUCTION!C54+LABO!C54+COMPTA!C54+UCIA!C54)</f>
        <v/>
      </c>
      <c r="D54" s="7" t="str">
        <f>IF(COMMERCIAUX!D54+MAINTENANCE!D54+ADV!D54+'R&amp;D'!D54+RECEPTION!D54+DIRECTION!D54+EMBALLAGE!D54+MARKETING!D54+EXPEDITION!D54+QUALITE!D54+ACCUEIL!D54+PRODUCTION!D54+LABO!D54+COMPTA!D54=0,"",COMMERCIAUX!D54+MAINTENANCE!D54+ADV!D54+'R&amp;D'!D54+RECEPTION!D54+DIRECTION!D54+EMBALLAGE!D54+MARKETING!D54+EXPEDITION!D54+QUALITE!D54+ACCUEIL!D54+PRODUCTION!D54+LABO!D54+COMPTA!D54+UCIA!D54)</f>
        <v/>
      </c>
      <c r="E54" s="7" t="str">
        <f>IF(COMMERCIAUX!E54+MAINTENANCE!E54+ADV!E54+'R&amp;D'!E54+RECEPTION!E54+DIRECTION!E54+EMBALLAGE!E54+MARKETING!E54+EXPEDITION!E54+QUALITE!E54+ACCUEIL!E54+PRODUCTION!E54+LABO!E54+COMPTA!E54=0,"",COMMERCIAUX!E54+MAINTENANCE!E54+ADV!E54+'R&amp;D'!E54+RECEPTION!E54+DIRECTION!E54+EMBALLAGE!E54+MARKETING!E54+EXPEDITION!E54+QUALITE!E54+ACCUEIL!E54+PRODUCTION!E54+LABO!E54+COMPTA!E54+UCIA!E54)</f>
        <v/>
      </c>
      <c r="F54" s="7" t="str">
        <f>IF(COMMERCIAUX!F54+MAINTENANCE!F54+ADV!F54+'R&amp;D'!F54+RECEPTION!F54+DIRECTION!F54+EMBALLAGE!F54+MARKETING!F54+EXPEDITION!F54+QUALITE!F54+ACCUEIL!F54+PRODUCTION!F54+LABO!F54+COMPTA!F54=0,"",COMMERCIAUX!F54+MAINTENANCE!F54+ADV!F54+'R&amp;D'!F54+RECEPTION!F54+DIRECTION!F54+EMBALLAGE!F54+MARKETING!F54+EXPEDITION!F54+QUALITE!F54+ACCUEIL!F54+PRODUCTION!F54+LABO!F54+COMPTA!F54+UCIA!F54)</f>
        <v/>
      </c>
      <c r="G54" s="7">
        <f>IF(COMMERCIAUX!G54+MAINTENANCE!G54+ADV!G54+'R&amp;D'!G54+RECEPTION!G54+DIRECTION!G54+EMBALLAGE!G54+MARKETING!G54+EXPEDITION!G54+QUALITE!G54+ACCUEIL!G54+PRODUCTION!G54+LABO!G54+COMPTA!G54=0,"",COMMERCIAUX!G54+MAINTENANCE!G54+ADV!G54+'R&amp;D'!G54+RECEPTION!G54+DIRECTION!G54+EMBALLAGE!G54+MARKETING!G54+EXPEDITION!G54+QUALITE!G54+ACCUEIL!G54+PRODUCTION!G54+LABO!G54+COMPTA!G54+UCIA!G54)</f>
        <v>2</v>
      </c>
      <c r="H54" s="7">
        <f>IF(COMMERCIAUX!H54+MAINTENANCE!H54+ADV!H54+'R&amp;D'!H54+RECEPTION!H54+DIRECTION!H54+EMBALLAGE!H54+MARKETING!H54+EXPEDITION!H54+QUALITE!H54+ACCUEIL!H54+PRODUCTION!H54+LABO!H54+COMPTA!H54=0,"",COMMERCIAUX!H54+MAINTENANCE!H54+ADV!H54+'R&amp;D'!H54+RECEPTION!H54+DIRECTION!H54+EMBALLAGE!H54+MARKETING!H54+EXPEDITION!H54+QUALITE!H54+ACCUEIL!H54+PRODUCTION!H54+LABO!H54+COMPTA!H54+UCIA!H54)</f>
        <v>2</v>
      </c>
      <c r="I54" s="7" t="str">
        <f>IF(COMMERCIAUX!I54+MAINTENANCE!I54+ADV!I54+'R&amp;D'!I54+RECEPTION!I54+DIRECTION!I54+EMBALLAGE!I54+MARKETING!I54+EXPEDITION!I54+QUALITE!I54+ACCUEIL!I54+PRODUCTION!I54+LABO!I54+COMPTA!I54=0,"",COMMERCIAUX!I54+MAINTENANCE!I54+ADV!I54+'R&amp;D'!I54+RECEPTION!I54+DIRECTION!I54+EMBALLAGE!I54+MARKETING!I54+EXPEDITION!I54+QUALITE!I54+ACCUEIL!I54+PRODUCTION!I54+LABO!I54+COMPTA!I54+UCIA!I54)</f>
        <v/>
      </c>
      <c r="J54" s="7" t="str">
        <f>IF(COMMERCIAUX!J54+MAINTENANCE!J54+ADV!J54+'R&amp;D'!J54+RECEPTION!J54+DIRECTION!J54+EMBALLAGE!J54+MARKETING!J54+EXPEDITION!J54+QUALITE!J54+ACCUEIL!J54+PRODUCTION!J54+LABO!J54+COMPTA!J54=0,"",COMMERCIAUX!J54+MAINTENANCE!J54+ADV!J54+'R&amp;D'!J54+RECEPTION!J54+DIRECTION!J54+EMBALLAGE!J54+MARKETING!J54+EXPEDITION!J54+QUALITE!J54+ACCUEIL!J54+PRODUCTION!J54+LABO!J54+COMPTA!J54+UCIA!J54)</f>
        <v/>
      </c>
      <c r="K54" s="7" t="str">
        <f>IF(COMMERCIAUX!K54+MAINTENANCE!K54+ADV!K54+'R&amp;D'!K54+RECEPTION!K54+DIRECTION!K54+EMBALLAGE!K54+MARKETING!K54+EXPEDITION!K54+QUALITE!K54+ACCUEIL!K54+PRODUCTION!K54+LABO!K54+COMPTA!K54=0,"",COMMERCIAUX!K54+MAINTENANCE!K54+ADV!K54+'R&amp;D'!K54+RECEPTION!K54+DIRECTION!K54+EMBALLAGE!K54+MARKETING!K54+EXPEDITION!K54+QUALITE!K54+ACCUEIL!K54+PRODUCTION!K54+LABO!K54+COMPTA!K54+UCIA!K54)</f>
        <v/>
      </c>
      <c r="L54" s="7" t="str">
        <f>IF(COMMERCIAUX!L54+MAINTENANCE!L54+ADV!L54+'R&amp;D'!L54+RECEPTION!L54+DIRECTION!L54+EMBALLAGE!L54+MARKETING!L54+EXPEDITION!L54+QUALITE!L54+ACCUEIL!L54+PRODUCTION!L54+LABO!L54+COMPTA!L54=0,"",COMMERCIAUX!L54+MAINTENANCE!L54+ADV!L54+'R&amp;D'!L54+RECEPTION!L54+DIRECTION!L54+EMBALLAGE!L54+MARKETING!L54+EXPEDITION!L54+QUALITE!L54+ACCUEIL!L54+PRODUCTION!L54+LABO!L54+COMPTA!L54+UCIA!L54)</f>
        <v/>
      </c>
      <c r="M54" s="7" t="str">
        <f>IF(COMMERCIAUX!M54+MAINTENANCE!M54+ADV!M54+'R&amp;D'!M54+RECEPTION!M54+DIRECTION!M54+EMBALLAGE!M54+MARKETING!M54+EXPEDITION!M54+QUALITE!M54+ACCUEIL!M54+PRODUCTION!M54+LABO!M54+COMPTA!M54=0,"",COMMERCIAUX!M54+MAINTENANCE!M54+ADV!M54+'R&amp;D'!M54+RECEPTION!M54+DIRECTION!M54+EMBALLAGE!M54+MARKETING!M54+EXPEDITION!M54+QUALITE!M54+ACCUEIL!M54+PRODUCTION!M54+LABO!M54+COMPTA!M54+UCIA!M54)</f>
        <v/>
      </c>
      <c r="N54" s="7"/>
      <c r="O54" s="10">
        <f t="shared" si="1"/>
        <v>4</v>
      </c>
      <c r="P54" s="8" t="str">
        <f>IF(DIRECTION!N54=0,"",DIRECTION!N54)</f>
        <v/>
      </c>
      <c r="Q54" s="8" t="str">
        <f>IF(COMPTA!N54=0,"",COMPTA!N54)</f>
        <v/>
      </c>
      <c r="R54" s="8" t="str">
        <f>IF(ACCUEIL!N54=0,"",ACCUEIL!N54)</f>
        <v/>
      </c>
      <c r="S54" s="8" t="str">
        <f>IF(ADV!N54=0,"",ADV!N54)</f>
        <v/>
      </c>
      <c r="T54" s="8" t="str">
        <f>IF(COMMERCIAUX!N54=0,"",COMMERCIAUX!N54)</f>
        <v/>
      </c>
      <c r="U54" s="8" t="str">
        <f>IF(MARKETING!N54=0,"",MARKETING!N54)</f>
        <v/>
      </c>
      <c r="V54" s="8" t="str">
        <f>IF(MAINTENANCE!N54=0,"",MAINTENANCE!N54)</f>
        <v/>
      </c>
      <c r="W54" s="8">
        <f>IF(PRODUCTION!N54=0,"",PRODUCTION!N54)</f>
        <v>3</v>
      </c>
      <c r="X54" s="8" t="str">
        <f>IF(EMBALLAGE!N54=0,"",EMBALLAGE!N54)</f>
        <v/>
      </c>
      <c r="Y54" s="8" t="str">
        <f>IF(EXPEDITION!N54=0,"",EXPEDITION!N54)</f>
        <v/>
      </c>
      <c r="Z54" s="8" t="str">
        <f>IF(RECEPTION!N54=0,"",RECEPTION!N54)</f>
        <v/>
      </c>
      <c r="AA54" s="8" t="str">
        <f>IF(LABO!N54=0,"",LABO!N54)</f>
        <v/>
      </c>
      <c r="AB54" s="8" t="str">
        <f>IF('R&amp;D'!N54=0,"",'R&amp;D'!N54)</f>
        <v/>
      </c>
      <c r="AC54" s="8">
        <f>IF(QUALITE!N54=0,"",QUALITE!N54)</f>
        <v>1</v>
      </c>
      <c r="AD54" s="11" t="str">
        <f>IF(UCIA!N54=0,"",UCIA!N54)</f>
        <v/>
      </c>
    </row>
    <row r="55" spans="1:30" ht="15.75">
      <c r="A55" s="4" t="s">
        <v>58</v>
      </c>
      <c r="B55" s="7" t="str">
        <f>IF(COMMERCIAUX!B55+MAINTENANCE!B55+ADV!B55+'R&amp;D'!B55+RECEPTION!B55+DIRECTION!B55+EMBALLAGE!B55+MARKETING!B55+EXPEDITION!B55+QUALITE!B55+ACCUEIL!B55+PRODUCTION!B55+LABO!B55+COMPTA!B55=0,"",COMMERCIAUX!B55+MAINTENANCE!B55+ADV!B55+'R&amp;D'!B55+RECEPTION!B55+DIRECTION!B55+EMBALLAGE!B55+MARKETING!B55+EXPEDITION!B55+QUALITE!B55+ACCUEIL!B55+PRODUCTION!B55+LABO!B55+COMPTA!B55+UCIA!B55)</f>
        <v/>
      </c>
      <c r="C55" s="7" t="str">
        <f>IF(COMMERCIAUX!C55+MAINTENANCE!C55+ADV!C55+'R&amp;D'!C55+RECEPTION!C55+DIRECTION!C55+EMBALLAGE!C55+MARKETING!C55+EXPEDITION!C55+QUALITE!C55+ACCUEIL!C55+PRODUCTION!C55+LABO!C55+COMPTA!C55=0,"",COMMERCIAUX!C55+MAINTENANCE!C55+ADV!C55+'R&amp;D'!C55+RECEPTION!C55+DIRECTION!C55+EMBALLAGE!C55+MARKETING!C55+EXPEDITION!C55+QUALITE!C55+ACCUEIL!C55+PRODUCTION!C55+LABO!C55+COMPTA!C55+UCIA!C55)</f>
        <v/>
      </c>
      <c r="D55" s="7" t="str">
        <f>IF(COMMERCIAUX!D55+MAINTENANCE!D55+ADV!D55+'R&amp;D'!D55+RECEPTION!D55+DIRECTION!D55+EMBALLAGE!D55+MARKETING!D55+EXPEDITION!D55+QUALITE!D55+ACCUEIL!D55+PRODUCTION!D55+LABO!D55+COMPTA!D55=0,"",COMMERCIAUX!D55+MAINTENANCE!D55+ADV!D55+'R&amp;D'!D55+RECEPTION!D55+DIRECTION!D55+EMBALLAGE!D55+MARKETING!D55+EXPEDITION!D55+QUALITE!D55+ACCUEIL!D55+PRODUCTION!D55+LABO!D55+COMPTA!D55+UCIA!D55)</f>
        <v/>
      </c>
      <c r="E55" s="7" t="str">
        <f>IF(COMMERCIAUX!E55+MAINTENANCE!E55+ADV!E55+'R&amp;D'!E55+RECEPTION!E55+DIRECTION!E55+EMBALLAGE!E55+MARKETING!E55+EXPEDITION!E55+QUALITE!E55+ACCUEIL!E55+PRODUCTION!E55+LABO!E55+COMPTA!E55=0,"",COMMERCIAUX!E55+MAINTENANCE!E55+ADV!E55+'R&amp;D'!E55+RECEPTION!E55+DIRECTION!E55+EMBALLAGE!E55+MARKETING!E55+EXPEDITION!E55+QUALITE!E55+ACCUEIL!E55+PRODUCTION!E55+LABO!E55+COMPTA!E55+UCIA!E55)</f>
        <v/>
      </c>
      <c r="F55" s="7" t="str">
        <f>IF(COMMERCIAUX!F55+MAINTENANCE!F55+ADV!F55+'R&amp;D'!F55+RECEPTION!F55+DIRECTION!F55+EMBALLAGE!F55+MARKETING!F55+EXPEDITION!F55+QUALITE!F55+ACCUEIL!F55+PRODUCTION!F55+LABO!F55+COMPTA!F55=0,"",COMMERCIAUX!F55+MAINTENANCE!F55+ADV!F55+'R&amp;D'!F55+RECEPTION!F55+DIRECTION!F55+EMBALLAGE!F55+MARKETING!F55+EXPEDITION!F55+QUALITE!F55+ACCUEIL!F55+PRODUCTION!F55+LABO!F55+COMPTA!F55+UCIA!F55)</f>
        <v/>
      </c>
      <c r="G55" s="7" t="str">
        <f>IF(COMMERCIAUX!G55+MAINTENANCE!G55+ADV!G55+'R&amp;D'!G55+RECEPTION!G55+DIRECTION!G55+EMBALLAGE!G55+MARKETING!G55+EXPEDITION!G55+QUALITE!G55+ACCUEIL!G55+PRODUCTION!G55+LABO!G55+COMPTA!G55=0,"",COMMERCIAUX!G55+MAINTENANCE!G55+ADV!G55+'R&amp;D'!G55+RECEPTION!G55+DIRECTION!G55+EMBALLAGE!G55+MARKETING!G55+EXPEDITION!G55+QUALITE!G55+ACCUEIL!G55+PRODUCTION!G55+LABO!G55+COMPTA!G55+UCIA!G55)</f>
        <v/>
      </c>
      <c r="H55" s="7" t="str">
        <f>IF(COMMERCIAUX!H55+MAINTENANCE!H55+ADV!H55+'R&amp;D'!H55+RECEPTION!H55+DIRECTION!H55+EMBALLAGE!H55+MARKETING!H55+EXPEDITION!H55+QUALITE!H55+ACCUEIL!H55+PRODUCTION!H55+LABO!H55+COMPTA!H55=0,"",COMMERCIAUX!H55+MAINTENANCE!H55+ADV!H55+'R&amp;D'!H55+RECEPTION!H55+DIRECTION!H55+EMBALLAGE!H55+MARKETING!H55+EXPEDITION!H55+QUALITE!H55+ACCUEIL!H55+PRODUCTION!H55+LABO!H55+COMPTA!H55+UCIA!H55)</f>
        <v/>
      </c>
      <c r="I55" s="7" t="str">
        <f>IF(COMMERCIAUX!I55+MAINTENANCE!I55+ADV!I55+'R&amp;D'!I55+RECEPTION!I55+DIRECTION!I55+EMBALLAGE!I55+MARKETING!I55+EXPEDITION!I55+QUALITE!I55+ACCUEIL!I55+PRODUCTION!I55+LABO!I55+COMPTA!I55=0,"",COMMERCIAUX!I55+MAINTENANCE!I55+ADV!I55+'R&amp;D'!I55+RECEPTION!I55+DIRECTION!I55+EMBALLAGE!I55+MARKETING!I55+EXPEDITION!I55+QUALITE!I55+ACCUEIL!I55+PRODUCTION!I55+LABO!I55+COMPTA!I55+UCIA!I55)</f>
        <v/>
      </c>
      <c r="J55" s="7" t="str">
        <f>IF(COMMERCIAUX!J55+MAINTENANCE!J55+ADV!J55+'R&amp;D'!J55+RECEPTION!J55+DIRECTION!J55+EMBALLAGE!J55+MARKETING!J55+EXPEDITION!J55+QUALITE!J55+ACCUEIL!J55+PRODUCTION!J55+LABO!J55+COMPTA!J55=0,"",COMMERCIAUX!J55+MAINTENANCE!J55+ADV!J55+'R&amp;D'!J55+RECEPTION!J55+DIRECTION!J55+EMBALLAGE!J55+MARKETING!J55+EXPEDITION!J55+QUALITE!J55+ACCUEIL!J55+PRODUCTION!J55+LABO!J55+COMPTA!J55+UCIA!J55)</f>
        <v/>
      </c>
      <c r="K55" s="7" t="str">
        <f>IF(COMMERCIAUX!K55+MAINTENANCE!K55+ADV!K55+'R&amp;D'!K55+RECEPTION!K55+DIRECTION!K55+EMBALLAGE!K55+MARKETING!K55+EXPEDITION!K55+QUALITE!K55+ACCUEIL!K55+PRODUCTION!K55+LABO!K55+COMPTA!K55=0,"",COMMERCIAUX!K55+MAINTENANCE!K55+ADV!K55+'R&amp;D'!K55+RECEPTION!K55+DIRECTION!K55+EMBALLAGE!K55+MARKETING!K55+EXPEDITION!K55+QUALITE!K55+ACCUEIL!K55+PRODUCTION!K55+LABO!K55+COMPTA!K55+UCIA!K55)</f>
        <v/>
      </c>
      <c r="L55" s="7" t="str">
        <f>IF(COMMERCIAUX!L55+MAINTENANCE!L55+ADV!L55+'R&amp;D'!L55+RECEPTION!L55+DIRECTION!L55+EMBALLAGE!L55+MARKETING!L55+EXPEDITION!L55+QUALITE!L55+ACCUEIL!L55+PRODUCTION!L55+LABO!L55+COMPTA!L55=0,"",COMMERCIAUX!L55+MAINTENANCE!L55+ADV!L55+'R&amp;D'!L55+RECEPTION!L55+DIRECTION!L55+EMBALLAGE!L55+MARKETING!L55+EXPEDITION!L55+QUALITE!L55+ACCUEIL!L55+PRODUCTION!L55+LABO!L55+COMPTA!L55+UCIA!L55)</f>
        <v/>
      </c>
      <c r="M55" s="7" t="str">
        <f>IF(COMMERCIAUX!M55+MAINTENANCE!M55+ADV!M55+'R&amp;D'!M55+RECEPTION!M55+DIRECTION!M55+EMBALLAGE!M55+MARKETING!M55+EXPEDITION!M55+QUALITE!M55+ACCUEIL!M55+PRODUCTION!M55+LABO!M55+COMPTA!M55=0,"",COMMERCIAUX!M55+MAINTENANCE!M55+ADV!M55+'R&amp;D'!M55+RECEPTION!M55+DIRECTION!M55+EMBALLAGE!M55+MARKETING!M55+EXPEDITION!M55+QUALITE!M55+ACCUEIL!M55+PRODUCTION!M55+LABO!M55+COMPTA!M55+UCIA!M55)</f>
        <v/>
      </c>
      <c r="N55" s="7"/>
      <c r="O55" s="10" t="str">
        <f t="shared" si="1"/>
        <v/>
      </c>
      <c r="P55" s="8" t="str">
        <f>IF(DIRECTION!N55=0,"",DIRECTION!N55)</f>
        <v/>
      </c>
      <c r="Q55" s="8" t="str">
        <f>IF(COMPTA!N55=0,"",COMPTA!N55)</f>
        <v/>
      </c>
      <c r="R55" s="8" t="str">
        <f>IF(ACCUEIL!N55=0,"",ACCUEIL!N55)</f>
        <v/>
      </c>
      <c r="S55" s="8" t="str">
        <f>IF(ADV!N55=0,"",ADV!N55)</f>
        <v/>
      </c>
      <c r="T55" s="8" t="str">
        <f>IF(COMMERCIAUX!N55=0,"",COMMERCIAUX!N55)</f>
        <v/>
      </c>
      <c r="U55" s="8" t="str">
        <f>IF(MARKETING!N55=0,"",MARKETING!N55)</f>
        <v/>
      </c>
      <c r="V55" s="8" t="str">
        <f>IF(MAINTENANCE!N55=0,"",MAINTENANCE!N55)</f>
        <v/>
      </c>
      <c r="W55" s="8" t="str">
        <f>IF(PRODUCTION!N55=0,"",PRODUCTION!N55)</f>
        <v/>
      </c>
      <c r="X55" s="8" t="str">
        <f>IF(EMBALLAGE!N55=0,"",EMBALLAGE!N55)</f>
        <v/>
      </c>
      <c r="Y55" s="8" t="str">
        <f>IF(EXPEDITION!N55=0,"",EXPEDITION!N55)</f>
        <v/>
      </c>
      <c r="Z55" s="8" t="str">
        <f>IF(RECEPTION!N55=0,"",RECEPTION!N55)</f>
        <v/>
      </c>
      <c r="AA55" s="8" t="str">
        <f>IF(LABO!N55=0,"",LABO!N55)</f>
        <v/>
      </c>
      <c r="AB55" s="8" t="str">
        <f>IF('R&amp;D'!N55=0,"",'R&amp;D'!N55)</f>
        <v/>
      </c>
      <c r="AC55" s="8" t="str">
        <f>IF(QUALITE!N55=0,"",QUALITE!N55)</f>
        <v/>
      </c>
      <c r="AD55" s="11" t="str">
        <f>IF(UCIA!N55=0,"",UCIA!N55)</f>
        <v/>
      </c>
    </row>
    <row r="56" spans="1:30" ht="15.75">
      <c r="A56" s="4" t="s">
        <v>54</v>
      </c>
      <c r="B56" s="7" t="str">
        <f>IF(COMMERCIAUX!B56+MAINTENANCE!B56+ADV!B56+'R&amp;D'!B56+RECEPTION!B56+DIRECTION!B56+EMBALLAGE!B56+MARKETING!B56+EXPEDITION!B56+QUALITE!B56+ACCUEIL!B56+PRODUCTION!B56+LABO!B56+COMPTA!B56=0,"",COMMERCIAUX!B56+MAINTENANCE!B56+ADV!B56+'R&amp;D'!B56+RECEPTION!B56+DIRECTION!B56+EMBALLAGE!B56+MARKETING!B56+EXPEDITION!B56+QUALITE!B56+ACCUEIL!B56+PRODUCTION!B56+LABO!B56+COMPTA!B56+UCIA!B56)</f>
        <v/>
      </c>
      <c r="C56" s="7" t="str">
        <f>IF(COMMERCIAUX!C56+MAINTENANCE!C56+ADV!C56+'R&amp;D'!C56+RECEPTION!C56+DIRECTION!C56+EMBALLAGE!C56+MARKETING!C56+EXPEDITION!C56+QUALITE!C56+ACCUEIL!C56+PRODUCTION!C56+LABO!C56+COMPTA!C56=0,"",COMMERCIAUX!C56+MAINTENANCE!C56+ADV!C56+'R&amp;D'!C56+RECEPTION!C56+DIRECTION!C56+EMBALLAGE!C56+MARKETING!C56+EXPEDITION!C56+QUALITE!C56+ACCUEIL!C56+PRODUCTION!C56+LABO!C56+COMPTA!C56+UCIA!C56)</f>
        <v/>
      </c>
      <c r="D56" s="7" t="str">
        <f>IF(COMMERCIAUX!D56+MAINTENANCE!D56+ADV!D56+'R&amp;D'!D56+RECEPTION!D56+DIRECTION!D56+EMBALLAGE!D56+MARKETING!D56+EXPEDITION!D56+QUALITE!D56+ACCUEIL!D56+PRODUCTION!D56+LABO!D56+COMPTA!D56=0,"",COMMERCIAUX!D56+MAINTENANCE!D56+ADV!D56+'R&amp;D'!D56+RECEPTION!D56+DIRECTION!D56+EMBALLAGE!D56+MARKETING!D56+EXPEDITION!D56+QUALITE!D56+ACCUEIL!D56+PRODUCTION!D56+LABO!D56+COMPTA!D56+UCIA!D56)</f>
        <v/>
      </c>
      <c r="E56" s="7" t="str">
        <f>IF(COMMERCIAUX!E56+MAINTENANCE!E56+ADV!E56+'R&amp;D'!E56+RECEPTION!E56+DIRECTION!E56+EMBALLAGE!E56+MARKETING!E56+EXPEDITION!E56+QUALITE!E56+ACCUEIL!E56+PRODUCTION!E56+LABO!E56+COMPTA!E56=0,"",COMMERCIAUX!E56+MAINTENANCE!E56+ADV!E56+'R&amp;D'!E56+RECEPTION!E56+DIRECTION!E56+EMBALLAGE!E56+MARKETING!E56+EXPEDITION!E56+QUALITE!E56+ACCUEIL!E56+PRODUCTION!E56+LABO!E56+COMPTA!E56+UCIA!E56)</f>
        <v/>
      </c>
      <c r="F56" s="7" t="str">
        <f>IF(COMMERCIAUX!F56+MAINTENANCE!F56+ADV!F56+'R&amp;D'!F56+RECEPTION!F56+DIRECTION!F56+EMBALLAGE!F56+MARKETING!F56+EXPEDITION!F56+QUALITE!F56+ACCUEIL!F56+PRODUCTION!F56+LABO!F56+COMPTA!F56=0,"",COMMERCIAUX!F56+MAINTENANCE!F56+ADV!F56+'R&amp;D'!F56+RECEPTION!F56+DIRECTION!F56+EMBALLAGE!F56+MARKETING!F56+EXPEDITION!F56+QUALITE!F56+ACCUEIL!F56+PRODUCTION!F56+LABO!F56+COMPTA!F56+UCIA!F56)</f>
        <v/>
      </c>
      <c r="G56" s="7">
        <f>IF(COMMERCIAUX!G56+MAINTENANCE!G56+ADV!G56+'R&amp;D'!G56+RECEPTION!G56+DIRECTION!G56+EMBALLAGE!G56+MARKETING!G56+EXPEDITION!G56+QUALITE!G56+ACCUEIL!G56+PRODUCTION!G56+LABO!G56+COMPTA!G56=0,"",COMMERCIAUX!G56+MAINTENANCE!G56+ADV!G56+'R&amp;D'!G56+RECEPTION!G56+DIRECTION!G56+EMBALLAGE!G56+MARKETING!G56+EXPEDITION!G56+QUALITE!G56+ACCUEIL!G56+PRODUCTION!G56+LABO!G56+COMPTA!G56+UCIA!G56)</f>
        <v>6</v>
      </c>
      <c r="H56" s="7">
        <f>IF(COMMERCIAUX!H56+MAINTENANCE!H56+ADV!H56+'R&amp;D'!H56+RECEPTION!H56+DIRECTION!H56+EMBALLAGE!H56+MARKETING!H56+EXPEDITION!H56+QUALITE!H56+ACCUEIL!H56+PRODUCTION!H56+LABO!H56+COMPTA!H56=0,"",COMMERCIAUX!H56+MAINTENANCE!H56+ADV!H56+'R&amp;D'!H56+RECEPTION!H56+DIRECTION!H56+EMBALLAGE!H56+MARKETING!H56+EXPEDITION!H56+QUALITE!H56+ACCUEIL!H56+PRODUCTION!H56+LABO!H56+COMPTA!H56+UCIA!H56)</f>
        <v>5</v>
      </c>
      <c r="I56" s="7">
        <f>IF(COMMERCIAUX!I56+MAINTENANCE!I56+ADV!I56+'R&amp;D'!I56+RECEPTION!I56+DIRECTION!I56+EMBALLAGE!I56+MARKETING!I56+EXPEDITION!I56+QUALITE!I56+ACCUEIL!I56+PRODUCTION!I56+LABO!I56+COMPTA!I56=0,"",COMMERCIAUX!I56+MAINTENANCE!I56+ADV!I56+'R&amp;D'!I56+RECEPTION!I56+DIRECTION!I56+EMBALLAGE!I56+MARKETING!I56+EXPEDITION!I56+QUALITE!I56+ACCUEIL!I56+PRODUCTION!I56+LABO!I56+COMPTA!I56+UCIA!I56)</f>
        <v>1</v>
      </c>
      <c r="J56" s="7" t="str">
        <f>IF(COMMERCIAUX!J56+MAINTENANCE!J56+ADV!J56+'R&amp;D'!J56+RECEPTION!J56+DIRECTION!J56+EMBALLAGE!J56+MARKETING!J56+EXPEDITION!J56+QUALITE!J56+ACCUEIL!J56+PRODUCTION!J56+LABO!J56+COMPTA!J56=0,"",COMMERCIAUX!J56+MAINTENANCE!J56+ADV!J56+'R&amp;D'!J56+RECEPTION!J56+DIRECTION!J56+EMBALLAGE!J56+MARKETING!J56+EXPEDITION!J56+QUALITE!J56+ACCUEIL!J56+PRODUCTION!J56+LABO!J56+COMPTA!J56+UCIA!J56)</f>
        <v/>
      </c>
      <c r="K56" s="7" t="str">
        <f>IF(COMMERCIAUX!K56+MAINTENANCE!K56+ADV!K56+'R&amp;D'!K56+RECEPTION!K56+DIRECTION!K56+EMBALLAGE!K56+MARKETING!K56+EXPEDITION!K56+QUALITE!K56+ACCUEIL!K56+PRODUCTION!K56+LABO!K56+COMPTA!K56=0,"",COMMERCIAUX!K56+MAINTENANCE!K56+ADV!K56+'R&amp;D'!K56+RECEPTION!K56+DIRECTION!K56+EMBALLAGE!K56+MARKETING!K56+EXPEDITION!K56+QUALITE!K56+ACCUEIL!K56+PRODUCTION!K56+LABO!K56+COMPTA!K56+UCIA!K56)</f>
        <v/>
      </c>
      <c r="L56" s="7" t="str">
        <f>IF(COMMERCIAUX!L56+MAINTENANCE!L56+ADV!L56+'R&amp;D'!L56+RECEPTION!L56+DIRECTION!L56+EMBALLAGE!L56+MARKETING!L56+EXPEDITION!L56+QUALITE!L56+ACCUEIL!L56+PRODUCTION!L56+LABO!L56+COMPTA!L56=0,"",COMMERCIAUX!L56+MAINTENANCE!L56+ADV!L56+'R&amp;D'!L56+RECEPTION!L56+DIRECTION!L56+EMBALLAGE!L56+MARKETING!L56+EXPEDITION!L56+QUALITE!L56+ACCUEIL!L56+PRODUCTION!L56+LABO!L56+COMPTA!L56+UCIA!L56)</f>
        <v/>
      </c>
      <c r="M56" s="7" t="str">
        <f>IF(COMMERCIAUX!M56+MAINTENANCE!M56+ADV!M56+'R&amp;D'!M56+RECEPTION!M56+DIRECTION!M56+EMBALLAGE!M56+MARKETING!M56+EXPEDITION!M56+QUALITE!M56+ACCUEIL!M56+PRODUCTION!M56+LABO!M56+COMPTA!M56=0,"",COMMERCIAUX!M56+MAINTENANCE!M56+ADV!M56+'R&amp;D'!M56+RECEPTION!M56+DIRECTION!M56+EMBALLAGE!M56+MARKETING!M56+EXPEDITION!M56+QUALITE!M56+ACCUEIL!M56+PRODUCTION!M56+LABO!M56+COMPTA!M56+UCIA!M56)</f>
        <v/>
      </c>
      <c r="N56" s="7"/>
      <c r="O56" s="10">
        <f t="shared" si="1"/>
        <v>12</v>
      </c>
      <c r="P56" s="8">
        <f>IF(DIRECTION!N56=0,"",DIRECTION!N56)</f>
        <v>1</v>
      </c>
      <c r="Q56" s="8" t="str">
        <f>IF(COMPTA!N56=0,"",COMPTA!N56)</f>
        <v/>
      </c>
      <c r="R56" s="8">
        <f>IF(ACCUEIL!N56=0,"",ACCUEIL!N56)</f>
        <v>1</v>
      </c>
      <c r="S56" s="8">
        <f>IF(ADV!N56=0,"",ADV!N56)</f>
        <v>5</v>
      </c>
      <c r="T56" s="8" t="str">
        <f>IF(COMMERCIAUX!N56=0,"",COMMERCIAUX!N56)</f>
        <v/>
      </c>
      <c r="U56" s="8">
        <f>IF(MARKETING!N56=0,"",MARKETING!N56)</f>
        <v>2</v>
      </c>
      <c r="V56" s="8" t="str">
        <f>IF(MAINTENANCE!N56=0,"",MAINTENANCE!N56)</f>
        <v/>
      </c>
      <c r="W56" s="8" t="str">
        <f>IF(PRODUCTION!N56=0,"",PRODUCTION!N56)</f>
        <v/>
      </c>
      <c r="X56" s="8" t="str">
        <f>IF(EMBALLAGE!N56=0,"",EMBALLAGE!N56)</f>
        <v/>
      </c>
      <c r="Y56" s="8" t="str">
        <f>IF(EXPEDITION!N56=0,"",EXPEDITION!N56)</f>
        <v/>
      </c>
      <c r="Z56" s="8" t="str">
        <f>IF(RECEPTION!N56=0,"",RECEPTION!N56)</f>
        <v/>
      </c>
      <c r="AA56" s="8" t="str">
        <f>IF(LABO!N56=0,"",LABO!N56)</f>
        <v/>
      </c>
      <c r="AB56" s="8" t="str">
        <f>IF('R&amp;D'!N56=0,"",'R&amp;D'!N56)</f>
        <v/>
      </c>
      <c r="AC56" s="8">
        <f>IF(QUALITE!N56=0,"",QUALITE!N56)</f>
        <v>3</v>
      </c>
      <c r="AD56" s="11" t="str">
        <f>IF(UCIA!N56=0,"",UCIA!N56)</f>
        <v/>
      </c>
    </row>
    <row r="57" spans="1:30" ht="15.75">
      <c r="A57" s="4" t="s">
        <v>53</v>
      </c>
      <c r="B57" s="7" t="str">
        <f>IF(COMMERCIAUX!B57+MAINTENANCE!B57+ADV!B57+'R&amp;D'!B57+RECEPTION!B57+DIRECTION!B57+EMBALLAGE!B57+MARKETING!B57+EXPEDITION!B57+QUALITE!B57+ACCUEIL!B57+PRODUCTION!B57+LABO!B57+COMPTA!B57=0,"",COMMERCIAUX!B57+MAINTENANCE!B57+ADV!B57+'R&amp;D'!B57+RECEPTION!B57+DIRECTION!B57+EMBALLAGE!B57+MARKETING!B57+EXPEDITION!B57+QUALITE!B57+ACCUEIL!B57+PRODUCTION!B57+LABO!B57+COMPTA!B57+UCIA!B57)</f>
        <v/>
      </c>
      <c r="C57" s="7" t="str">
        <f>IF(COMMERCIAUX!C57+MAINTENANCE!C57+ADV!C57+'R&amp;D'!C57+RECEPTION!C57+DIRECTION!C57+EMBALLAGE!C57+MARKETING!C57+EXPEDITION!C57+QUALITE!C57+ACCUEIL!C57+PRODUCTION!C57+LABO!C57+COMPTA!C57=0,"",COMMERCIAUX!C57+MAINTENANCE!C57+ADV!C57+'R&amp;D'!C57+RECEPTION!C57+DIRECTION!C57+EMBALLAGE!C57+MARKETING!C57+EXPEDITION!C57+QUALITE!C57+ACCUEIL!C57+PRODUCTION!C57+LABO!C57+COMPTA!C57+UCIA!C57)</f>
        <v/>
      </c>
      <c r="D57" s="7" t="str">
        <f>IF(COMMERCIAUX!D57+MAINTENANCE!D57+ADV!D57+'R&amp;D'!D57+RECEPTION!D57+DIRECTION!D57+EMBALLAGE!D57+MARKETING!D57+EXPEDITION!D57+QUALITE!D57+ACCUEIL!D57+PRODUCTION!D57+LABO!D57+COMPTA!D57=0,"",COMMERCIAUX!D57+MAINTENANCE!D57+ADV!D57+'R&amp;D'!D57+RECEPTION!D57+DIRECTION!D57+EMBALLAGE!D57+MARKETING!D57+EXPEDITION!D57+QUALITE!D57+ACCUEIL!D57+PRODUCTION!D57+LABO!D57+COMPTA!D57+UCIA!D57)</f>
        <v/>
      </c>
      <c r="E57" s="7" t="str">
        <f>IF(COMMERCIAUX!E57+MAINTENANCE!E57+ADV!E57+'R&amp;D'!E57+RECEPTION!E57+DIRECTION!E57+EMBALLAGE!E57+MARKETING!E57+EXPEDITION!E57+QUALITE!E57+ACCUEIL!E57+PRODUCTION!E57+LABO!E57+COMPTA!E57=0,"",COMMERCIAUX!E57+MAINTENANCE!E57+ADV!E57+'R&amp;D'!E57+RECEPTION!E57+DIRECTION!E57+EMBALLAGE!E57+MARKETING!E57+EXPEDITION!E57+QUALITE!E57+ACCUEIL!E57+PRODUCTION!E57+LABO!E57+COMPTA!E57+UCIA!E57)</f>
        <v/>
      </c>
      <c r="F57" s="7" t="str">
        <f>IF(COMMERCIAUX!F57+MAINTENANCE!F57+ADV!F57+'R&amp;D'!F57+RECEPTION!F57+DIRECTION!F57+EMBALLAGE!F57+MARKETING!F57+EXPEDITION!F57+QUALITE!F57+ACCUEIL!F57+PRODUCTION!F57+LABO!F57+COMPTA!F57=0,"",COMMERCIAUX!F57+MAINTENANCE!F57+ADV!F57+'R&amp;D'!F57+RECEPTION!F57+DIRECTION!F57+EMBALLAGE!F57+MARKETING!F57+EXPEDITION!F57+QUALITE!F57+ACCUEIL!F57+PRODUCTION!F57+LABO!F57+COMPTA!F57+UCIA!F57)</f>
        <v/>
      </c>
      <c r="G57" s="7" t="str">
        <f>IF(COMMERCIAUX!G57+MAINTENANCE!G57+ADV!G57+'R&amp;D'!G57+RECEPTION!G57+DIRECTION!G57+EMBALLAGE!G57+MARKETING!G57+EXPEDITION!G57+QUALITE!G57+ACCUEIL!G57+PRODUCTION!G57+LABO!G57+COMPTA!G57=0,"",COMMERCIAUX!G57+MAINTENANCE!G57+ADV!G57+'R&amp;D'!G57+RECEPTION!G57+DIRECTION!G57+EMBALLAGE!G57+MARKETING!G57+EXPEDITION!G57+QUALITE!G57+ACCUEIL!G57+PRODUCTION!G57+LABO!G57+COMPTA!G57+UCIA!G57)</f>
        <v/>
      </c>
      <c r="H57" s="7">
        <f>IF(COMMERCIAUX!H57+MAINTENANCE!H57+ADV!H57+'R&amp;D'!H57+RECEPTION!H57+DIRECTION!H57+EMBALLAGE!H57+MARKETING!H57+EXPEDITION!H57+QUALITE!H57+ACCUEIL!H57+PRODUCTION!H57+LABO!H57+COMPTA!H57=0,"",COMMERCIAUX!H57+MAINTENANCE!H57+ADV!H57+'R&amp;D'!H57+RECEPTION!H57+DIRECTION!H57+EMBALLAGE!H57+MARKETING!H57+EXPEDITION!H57+QUALITE!H57+ACCUEIL!H57+PRODUCTION!H57+LABO!H57+COMPTA!H57+UCIA!H57)</f>
        <v>3</v>
      </c>
      <c r="I57" s="7">
        <f>IF(COMMERCIAUX!I57+MAINTENANCE!I57+ADV!I57+'R&amp;D'!I57+RECEPTION!I57+DIRECTION!I57+EMBALLAGE!I57+MARKETING!I57+EXPEDITION!I57+QUALITE!I57+ACCUEIL!I57+PRODUCTION!I57+LABO!I57+COMPTA!I57=0,"",COMMERCIAUX!I57+MAINTENANCE!I57+ADV!I57+'R&amp;D'!I57+RECEPTION!I57+DIRECTION!I57+EMBALLAGE!I57+MARKETING!I57+EXPEDITION!I57+QUALITE!I57+ACCUEIL!I57+PRODUCTION!I57+LABO!I57+COMPTA!I57+UCIA!I57)</f>
        <v>2</v>
      </c>
      <c r="J57" s="7" t="str">
        <f>IF(COMMERCIAUX!J57+MAINTENANCE!J57+ADV!J57+'R&amp;D'!J57+RECEPTION!J57+DIRECTION!J57+EMBALLAGE!J57+MARKETING!J57+EXPEDITION!J57+QUALITE!J57+ACCUEIL!J57+PRODUCTION!J57+LABO!J57+COMPTA!J57=0,"",COMMERCIAUX!J57+MAINTENANCE!J57+ADV!J57+'R&amp;D'!J57+RECEPTION!J57+DIRECTION!J57+EMBALLAGE!J57+MARKETING!J57+EXPEDITION!J57+QUALITE!J57+ACCUEIL!J57+PRODUCTION!J57+LABO!J57+COMPTA!J57+UCIA!J57)</f>
        <v/>
      </c>
      <c r="K57" s="7" t="str">
        <f>IF(COMMERCIAUX!K57+MAINTENANCE!K57+ADV!K57+'R&amp;D'!K57+RECEPTION!K57+DIRECTION!K57+EMBALLAGE!K57+MARKETING!K57+EXPEDITION!K57+QUALITE!K57+ACCUEIL!K57+PRODUCTION!K57+LABO!K57+COMPTA!K57=0,"",COMMERCIAUX!K57+MAINTENANCE!K57+ADV!K57+'R&amp;D'!K57+RECEPTION!K57+DIRECTION!K57+EMBALLAGE!K57+MARKETING!K57+EXPEDITION!K57+QUALITE!K57+ACCUEIL!K57+PRODUCTION!K57+LABO!K57+COMPTA!K57+UCIA!K57)</f>
        <v/>
      </c>
      <c r="L57" s="7" t="str">
        <f>IF(COMMERCIAUX!L57+MAINTENANCE!L57+ADV!L57+'R&amp;D'!L57+RECEPTION!L57+DIRECTION!L57+EMBALLAGE!L57+MARKETING!L57+EXPEDITION!L57+QUALITE!L57+ACCUEIL!L57+PRODUCTION!L57+LABO!L57+COMPTA!L57=0,"",COMMERCIAUX!L57+MAINTENANCE!L57+ADV!L57+'R&amp;D'!L57+RECEPTION!L57+DIRECTION!L57+EMBALLAGE!L57+MARKETING!L57+EXPEDITION!L57+QUALITE!L57+ACCUEIL!L57+PRODUCTION!L57+LABO!L57+COMPTA!L57+UCIA!L57)</f>
        <v/>
      </c>
      <c r="M57" s="7" t="str">
        <f>IF(COMMERCIAUX!M57+MAINTENANCE!M57+ADV!M57+'R&amp;D'!M57+RECEPTION!M57+DIRECTION!M57+EMBALLAGE!M57+MARKETING!M57+EXPEDITION!M57+QUALITE!M57+ACCUEIL!M57+PRODUCTION!M57+LABO!M57+COMPTA!M57=0,"",COMMERCIAUX!M57+MAINTENANCE!M57+ADV!M57+'R&amp;D'!M57+RECEPTION!M57+DIRECTION!M57+EMBALLAGE!M57+MARKETING!M57+EXPEDITION!M57+QUALITE!M57+ACCUEIL!M57+PRODUCTION!M57+LABO!M57+COMPTA!M57+UCIA!M57)</f>
        <v/>
      </c>
      <c r="N57" s="7"/>
      <c r="O57" s="10">
        <f t="shared" si="1"/>
        <v>5</v>
      </c>
      <c r="P57" s="8" t="str">
        <f>IF(DIRECTION!N57=0,"",DIRECTION!N57)</f>
        <v/>
      </c>
      <c r="Q57" s="8" t="str">
        <f>IF(COMPTA!N57=0,"",COMPTA!N57)</f>
        <v/>
      </c>
      <c r="R57" s="8">
        <f>IF(ACCUEIL!N57=0,"",ACCUEIL!N57)</f>
        <v>2</v>
      </c>
      <c r="S57" s="8" t="str">
        <f>IF(ADV!N57=0,"",ADV!N57)</f>
        <v/>
      </c>
      <c r="T57" s="8" t="str">
        <f>IF(COMMERCIAUX!N57=0,"",COMMERCIAUX!N57)</f>
        <v/>
      </c>
      <c r="U57" s="8" t="str">
        <f>IF(MARKETING!N57=0,"",MARKETING!N57)</f>
        <v/>
      </c>
      <c r="V57" s="8" t="str">
        <f>IF(MAINTENANCE!N57=0,"",MAINTENANCE!N57)</f>
        <v/>
      </c>
      <c r="W57" s="8">
        <f>IF(PRODUCTION!N57=0,"",PRODUCTION!N57)</f>
        <v>3</v>
      </c>
      <c r="X57" s="8" t="str">
        <f>IF(EMBALLAGE!N57=0,"",EMBALLAGE!N57)</f>
        <v/>
      </c>
      <c r="Y57" s="8" t="str">
        <f>IF(EXPEDITION!N57=0,"",EXPEDITION!N57)</f>
        <v/>
      </c>
      <c r="Z57" s="8" t="str">
        <f>IF(RECEPTION!N57=0,"",RECEPTION!N57)</f>
        <v/>
      </c>
      <c r="AA57" s="8" t="str">
        <f>IF(LABO!N57=0,"",LABO!N57)</f>
        <v/>
      </c>
      <c r="AB57" s="8" t="str">
        <f>IF('R&amp;D'!N57=0,"",'R&amp;D'!N57)</f>
        <v/>
      </c>
      <c r="AC57" s="8" t="str">
        <f>IF(QUALITE!N57=0,"",QUALITE!N57)</f>
        <v/>
      </c>
      <c r="AD57" s="11" t="str">
        <f>IF(UCIA!N57=0,"",UCIA!N57)</f>
        <v/>
      </c>
    </row>
    <row r="58" spans="1:30" ht="15.75">
      <c r="A58" s="4" t="s">
        <v>1</v>
      </c>
      <c r="B58" s="7" t="str">
        <f>IF(COMMERCIAUX!B58+MAINTENANCE!B58+ADV!B58+'R&amp;D'!B58+RECEPTION!B58+DIRECTION!B58+EMBALLAGE!B58+MARKETING!B58+EXPEDITION!B58+QUALITE!B58+ACCUEIL!B58+PRODUCTION!B58+LABO!B58+COMPTA!B58=0,"",COMMERCIAUX!B58+MAINTENANCE!B58+ADV!B58+'R&amp;D'!B58+RECEPTION!B58+DIRECTION!B58+EMBALLAGE!B58+MARKETING!B58+EXPEDITION!B58+QUALITE!B58+ACCUEIL!B58+PRODUCTION!B58+LABO!B58+COMPTA!B58+UCIA!B58)</f>
        <v/>
      </c>
      <c r="C58" s="7" t="str">
        <f>IF(COMMERCIAUX!C58+MAINTENANCE!C58+ADV!C58+'R&amp;D'!C58+RECEPTION!C58+DIRECTION!C58+EMBALLAGE!C58+MARKETING!C58+EXPEDITION!C58+QUALITE!C58+ACCUEIL!C58+PRODUCTION!C58+LABO!C58+COMPTA!C58=0,"",COMMERCIAUX!C58+MAINTENANCE!C58+ADV!C58+'R&amp;D'!C58+RECEPTION!C58+DIRECTION!C58+EMBALLAGE!C58+MARKETING!C58+EXPEDITION!C58+QUALITE!C58+ACCUEIL!C58+PRODUCTION!C58+LABO!C58+COMPTA!C58+UCIA!C58)</f>
        <v/>
      </c>
      <c r="D58" s="7" t="str">
        <f>IF(COMMERCIAUX!D58+MAINTENANCE!D58+ADV!D58+'R&amp;D'!D58+RECEPTION!D58+DIRECTION!D58+EMBALLAGE!D58+MARKETING!D58+EXPEDITION!D58+QUALITE!D58+ACCUEIL!D58+PRODUCTION!D58+LABO!D58+COMPTA!D58=0,"",COMMERCIAUX!D58+MAINTENANCE!D58+ADV!D58+'R&amp;D'!D58+RECEPTION!D58+DIRECTION!D58+EMBALLAGE!D58+MARKETING!D58+EXPEDITION!D58+QUALITE!D58+ACCUEIL!D58+PRODUCTION!D58+LABO!D58+COMPTA!D58+UCIA!D58)</f>
        <v/>
      </c>
      <c r="E58" s="7" t="str">
        <f>IF(COMMERCIAUX!E58+MAINTENANCE!E58+ADV!E58+'R&amp;D'!E58+RECEPTION!E58+DIRECTION!E58+EMBALLAGE!E58+MARKETING!E58+EXPEDITION!E58+QUALITE!E58+ACCUEIL!E58+PRODUCTION!E58+LABO!E58+COMPTA!E58=0,"",COMMERCIAUX!E58+MAINTENANCE!E58+ADV!E58+'R&amp;D'!E58+RECEPTION!E58+DIRECTION!E58+EMBALLAGE!E58+MARKETING!E58+EXPEDITION!E58+QUALITE!E58+ACCUEIL!E58+PRODUCTION!E58+LABO!E58+COMPTA!E58+UCIA!E58)</f>
        <v/>
      </c>
      <c r="F58" s="7" t="str">
        <f>IF(COMMERCIAUX!F58+MAINTENANCE!F58+ADV!F58+'R&amp;D'!F58+RECEPTION!F58+DIRECTION!F58+EMBALLAGE!F58+MARKETING!F58+EXPEDITION!F58+QUALITE!F58+ACCUEIL!F58+PRODUCTION!F58+LABO!F58+COMPTA!F58=0,"",COMMERCIAUX!F58+MAINTENANCE!F58+ADV!F58+'R&amp;D'!F58+RECEPTION!F58+DIRECTION!F58+EMBALLAGE!F58+MARKETING!F58+EXPEDITION!F58+QUALITE!F58+ACCUEIL!F58+PRODUCTION!F58+LABO!F58+COMPTA!F58+UCIA!F58)</f>
        <v/>
      </c>
      <c r="G58" s="7" t="str">
        <f>IF(COMMERCIAUX!G58+MAINTENANCE!G58+ADV!G58+'R&amp;D'!G58+RECEPTION!G58+DIRECTION!G58+EMBALLAGE!G58+MARKETING!G58+EXPEDITION!G58+QUALITE!G58+ACCUEIL!G58+PRODUCTION!G58+LABO!G58+COMPTA!G58=0,"",COMMERCIAUX!G58+MAINTENANCE!G58+ADV!G58+'R&amp;D'!G58+RECEPTION!G58+DIRECTION!G58+EMBALLAGE!G58+MARKETING!G58+EXPEDITION!G58+QUALITE!G58+ACCUEIL!G58+PRODUCTION!G58+LABO!G58+COMPTA!G58+UCIA!G58)</f>
        <v/>
      </c>
      <c r="H58" s="7" t="str">
        <f>IF(COMMERCIAUX!H58+MAINTENANCE!H58+ADV!H58+'R&amp;D'!H58+RECEPTION!H58+DIRECTION!H58+EMBALLAGE!H58+MARKETING!H58+EXPEDITION!H58+QUALITE!H58+ACCUEIL!H58+PRODUCTION!H58+LABO!H58+COMPTA!H58=0,"",COMMERCIAUX!H58+MAINTENANCE!H58+ADV!H58+'R&amp;D'!H58+RECEPTION!H58+DIRECTION!H58+EMBALLAGE!H58+MARKETING!H58+EXPEDITION!H58+QUALITE!H58+ACCUEIL!H58+PRODUCTION!H58+LABO!H58+COMPTA!H58+UCIA!H58)</f>
        <v/>
      </c>
      <c r="I58" s="7" t="str">
        <f>IF(COMMERCIAUX!I58+MAINTENANCE!I58+ADV!I58+'R&amp;D'!I58+RECEPTION!I58+DIRECTION!I58+EMBALLAGE!I58+MARKETING!I58+EXPEDITION!I58+QUALITE!I58+ACCUEIL!I58+PRODUCTION!I58+LABO!I58+COMPTA!I58=0,"",COMMERCIAUX!I58+MAINTENANCE!I58+ADV!I58+'R&amp;D'!I58+RECEPTION!I58+DIRECTION!I58+EMBALLAGE!I58+MARKETING!I58+EXPEDITION!I58+QUALITE!I58+ACCUEIL!I58+PRODUCTION!I58+LABO!I58+COMPTA!I58+UCIA!I58)</f>
        <v/>
      </c>
      <c r="J58" s="7" t="str">
        <f>IF(COMMERCIAUX!J58+MAINTENANCE!J58+ADV!J58+'R&amp;D'!J58+RECEPTION!J58+DIRECTION!J58+EMBALLAGE!J58+MARKETING!J58+EXPEDITION!J58+QUALITE!J58+ACCUEIL!J58+PRODUCTION!J58+LABO!J58+COMPTA!J58=0,"",COMMERCIAUX!J58+MAINTENANCE!J58+ADV!J58+'R&amp;D'!J58+RECEPTION!J58+DIRECTION!J58+EMBALLAGE!J58+MARKETING!J58+EXPEDITION!J58+QUALITE!J58+ACCUEIL!J58+PRODUCTION!J58+LABO!J58+COMPTA!J58+UCIA!J58)</f>
        <v/>
      </c>
      <c r="K58" s="7" t="str">
        <f>IF(COMMERCIAUX!K58+MAINTENANCE!K58+ADV!K58+'R&amp;D'!K58+RECEPTION!K58+DIRECTION!K58+EMBALLAGE!K58+MARKETING!K58+EXPEDITION!K58+QUALITE!K58+ACCUEIL!K58+PRODUCTION!K58+LABO!K58+COMPTA!K58=0,"",COMMERCIAUX!K58+MAINTENANCE!K58+ADV!K58+'R&amp;D'!K58+RECEPTION!K58+DIRECTION!K58+EMBALLAGE!K58+MARKETING!K58+EXPEDITION!K58+QUALITE!K58+ACCUEIL!K58+PRODUCTION!K58+LABO!K58+COMPTA!K58+UCIA!K58)</f>
        <v/>
      </c>
      <c r="L58" s="7" t="str">
        <f>IF(COMMERCIAUX!L58+MAINTENANCE!L58+ADV!L58+'R&amp;D'!L58+RECEPTION!L58+DIRECTION!L58+EMBALLAGE!L58+MARKETING!L58+EXPEDITION!L58+QUALITE!L58+ACCUEIL!L58+PRODUCTION!L58+LABO!L58+COMPTA!L58=0,"",COMMERCIAUX!L58+MAINTENANCE!L58+ADV!L58+'R&amp;D'!L58+RECEPTION!L58+DIRECTION!L58+EMBALLAGE!L58+MARKETING!L58+EXPEDITION!L58+QUALITE!L58+ACCUEIL!L58+PRODUCTION!L58+LABO!L58+COMPTA!L58+UCIA!L58)</f>
        <v/>
      </c>
      <c r="M58" s="7" t="str">
        <f>IF(COMMERCIAUX!M58+MAINTENANCE!M58+ADV!M58+'R&amp;D'!M58+RECEPTION!M58+DIRECTION!M58+EMBALLAGE!M58+MARKETING!M58+EXPEDITION!M58+QUALITE!M58+ACCUEIL!M58+PRODUCTION!M58+LABO!M58+COMPTA!M58=0,"",COMMERCIAUX!M58+MAINTENANCE!M58+ADV!M58+'R&amp;D'!M58+RECEPTION!M58+DIRECTION!M58+EMBALLAGE!M58+MARKETING!M58+EXPEDITION!M58+QUALITE!M58+ACCUEIL!M58+PRODUCTION!M58+LABO!M58+COMPTA!M58+UCIA!M58)</f>
        <v/>
      </c>
      <c r="N58" s="7"/>
      <c r="O58" s="10" t="str">
        <f t="shared" si="1"/>
        <v/>
      </c>
      <c r="P58" s="8" t="str">
        <f>IF(DIRECTION!N58=0,"",DIRECTION!N58)</f>
        <v/>
      </c>
      <c r="Q58" s="8" t="str">
        <f>IF(COMPTA!N58=0,"",COMPTA!N58)</f>
        <v/>
      </c>
      <c r="R58" s="8" t="str">
        <f>IF(ACCUEIL!N58=0,"",ACCUEIL!N58)</f>
        <v/>
      </c>
      <c r="S58" s="8" t="str">
        <f>IF(ADV!N58=0,"",ADV!N58)</f>
        <v/>
      </c>
      <c r="T58" s="8" t="str">
        <f>IF(COMMERCIAUX!N58=0,"",COMMERCIAUX!N58)</f>
        <v/>
      </c>
      <c r="U58" s="8" t="str">
        <f>IF(MARKETING!N58=0,"",MARKETING!N58)</f>
        <v/>
      </c>
      <c r="V58" s="8" t="str">
        <f>IF(MAINTENANCE!N58=0,"",MAINTENANCE!N58)</f>
        <v/>
      </c>
      <c r="W58" s="8" t="str">
        <f>IF(PRODUCTION!N58=0,"",PRODUCTION!N58)</f>
        <v/>
      </c>
      <c r="X58" s="8" t="str">
        <f>IF(EMBALLAGE!N58=0,"",EMBALLAGE!N58)</f>
        <v/>
      </c>
      <c r="Y58" s="8" t="str">
        <f>IF(EXPEDITION!N58=0,"",EXPEDITION!N58)</f>
        <v/>
      </c>
      <c r="Z58" s="8" t="str">
        <f>IF(RECEPTION!N58=0,"",RECEPTION!N58)</f>
        <v/>
      </c>
      <c r="AA58" s="8" t="str">
        <f>IF(LABO!N58=0,"",LABO!N58)</f>
        <v/>
      </c>
      <c r="AB58" s="8" t="str">
        <f>IF('R&amp;D'!N58=0,"",'R&amp;D'!N58)</f>
        <v/>
      </c>
      <c r="AC58" s="8" t="str">
        <f>IF(QUALITE!N58=0,"",QUALITE!N58)</f>
        <v/>
      </c>
      <c r="AD58" s="11" t="str">
        <f>IF(UCIA!N58=0,"",UCIA!N58)</f>
        <v/>
      </c>
    </row>
    <row r="59" spans="1:30" ht="15.75">
      <c r="A59" s="4" t="s">
        <v>52</v>
      </c>
      <c r="B59" s="7" t="str">
        <f>IF(COMMERCIAUX!B59+MAINTENANCE!B59+ADV!B59+'R&amp;D'!B59+RECEPTION!B59+DIRECTION!B59+EMBALLAGE!B59+MARKETING!B59+EXPEDITION!B59+QUALITE!B59+ACCUEIL!B59+PRODUCTION!B59+LABO!B59+COMPTA!B59=0,"",COMMERCIAUX!B59+MAINTENANCE!B59+ADV!B59+'R&amp;D'!B59+RECEPTION!B59+DIRECTION!B59+EMBALLAGE!B59+MARKETING!B59+EXPEDITION!B59+QUALITE!B59+ACCUEIL!B59+PRODUCTION!B59+LABO!B59+COMPTA!B59+UCIA!B59)</f>
        <v/>
      </c>
      <c r="C59" s="7" t="str">
        <f>IF(COMMERCIAUX!C59+MAINTENANCE!C59+ADV!C59+'R&amp;D'!C59+RECEPTION!C59+DIRECTION!C59+EMBALLAGE!C59+MARKETING!C59+EXPEDITION!C59+QUALITE!C59+ACCUEIL!C59+PRODUCTION!C59+LABO!C59+COMPTA!C59=0,"",COMMERCIAUX!C59+MAINTENANCE!C59+ADV!C59+'R&amp;D'!C59+RECEPTION!C59+DIRECTION!C59+EMBALLAGE!C59+MARKETING!C59+EXPEDITION!C59+QUALITE!C59+ACCUEIL!C59+PRODUCTION!C59+LABO!C59+COMPTA!C59+UCIA!C59)</f>
        <v/>
      </c>
      <c r="D59" s="7" t="str">
        <f>IF(COMMERCIAUX!D59+MAINTENANCE!D59+ADV!D59+'R&amp;D'!D59+RECEPTION!D59+DIRECTION!D59+EMBALLAGE!D59+MARKETING!D59+EXPEDITION!D59+QUALITE!D59+ACCUEIL!D59+PRODUCTION!D59+LABO!D59+COMPTA!D59=0,"",COMMERCIAUX!D59+MAINTENANCE!D59+ADV!D59+'R&amp;D'!D59+RECEPTION!D59+DIRECTION!D59+EMBALLAGE!D59+MARKETING!D59+EXPEDITION!D59+QUALITE!D59+ACCUEIL!D59+PRODUCTION!D59+LABO!D59+COMPTA!D59+UCIA!D59)</f>
        <v/>
      </c>
      <c r="E59" s="7" t="str">
        <f>IF(COMMERCIAUX!E59+MAINTENANCE!E59+ADV!E59+'R&amp;D'!E59+RECEPTION!E59+DIRECTION!E59+EMBALLAGE!E59+MARKETING!E59+EXPEDITION!E59+QUALITE!E59+ACCUEIL!E59+PRODUCTION!E59+LABO!E59+COMPTA!E59=0,"",COMMERCIAUX!E59+MAINTENANCE!E59+ADV!E59+'R&amp;D'!E59+RECEPTION!E59+DIRECTION!E59+EMBALLAGE!E59+MARKETING!E59+EXPEDITION!E59+QUALITE!E59+ACCUEIL!E59+PRODUCTION!E59+LABO!E59+COMPTA!E59+UCIA!E59)</f>
        <v/>
      </c>
      <c r="F59" s="7" t="str">
        <f>IF(COMMERCIAUX!F59+MAINTENANCE!F59+ADV!F59+'R&amp;D'!F59+RECEPTION!F59+DIRECTION!F59+EMBALLAGE!F59+MARKETING!F59+EXPEDITION!F59+QUALITE!F59+ACCUEIL!F59+PRODUCTION!F59+LABO!F59+COMPTA!F59=0,"",COMMERCIAUX!F59+MAINTENANCE!F59+ADV!F59+'R&amp;D'!F59+RECEPTION!F59+DIRECTION!F59+EMBALLAGE!F59+MARKETING!F59+EXPEDITION!F59+QUALITE!F59+ACCUEIL!F59+PRODUCTION!F59+LABO!F59+COMPTA!F59+UCIA!F59)</f>
        <v/>
      </c>
      <c r="G59" s="7" t="str">
        <f>IF(COMMERCIAUX!G59+MAINTENANCE!G59+ADV!G59+'R&amp;D'!G59+RECEPTION!G59+DIRECTION!G59+EMBALLAGE!G59+MARKETING!G59+EXPEDITION!G59+QUALITE!G59+ACCUEIL!G59+PRODUCTION!G59+LABO!G59+COMPTA!G59=0,"",COMMERCIAUX!G59+MAINTENANCE!G59+ADV!G59+'R&amp;D'!G59+RECEPTION!G59+DIRECTION!G59+EMBALLAGE!G59+MARKETING!G59+EXPEDITION!G59+QUALITE!G59+ACCUEIL!G59+PRODUCTION!G59+LABO!G59+COMPTA!G59+UCIA!G59)</f>
        <v/>
      </c>
      <c r="H59" s="7" t="str">
        <f>IF(COMMERCIAUX!H59+MAINTENANCE!H59+ADV!H59+'R&amp;D'!H59+RECEPTION!H59+DIRECTION!H59+EMBALLAGE!H59+MARKETING!H59+EXPEDITION!H59+QUALITE!H59+ACCUEIL!H59+PRODUCTION!H59+LABO!H59+COMPTA!H59=0,"",COMMERCIAUX!H59+MAINTENANCE!H59+ADV!H59+'R&amp;D'!H59+RECEPTION!H59+DIRECTION!H59+EMBALLAGE!H59+MARKETING!H59+EXPEDITION!H59+QUALITE!H59+ACCUEIL!H59+PRODUCTION!H59+LABO!H59+COMPTA!H59+UCIA!H59)</f>
        <v/>
      </c>
      <c r="I59" s="7" t="str">
        <f>IF(COMMERCIAUX!I59+MAINTENANCE!I59+ADV!I59+'R&amp;D'!I59+RECEPTION!I59+DIRECTION!I59+EMBALLAGE!I59+MARKETING!I59+EXPEDITION!I59+QUALITE!I59+ACCUEIL!I59+PRODUCTION!I59+LABO!I59+COMPTA!I59=0,"",COMMERCIAUX!I59+MAINTENANCE!I59+ADV!I59+'R&amp;D'!I59+RECEPTION!I59+DIRECTION!I59+EMBALLAGE!I59+MARKETING!I59+EXPEDITION!I59+QUALITE!I59+ACCUEIL!I59+PRODUCTION!I59+LABO!I59+COMPTA!I59+UCIA!I59)</f>
        <v/>
      </c>
      <c r="J59" s="7" t="str">
        <f>IF(COMMERCIAUX!J59+MAINTENANCE!J59+ADV!J59+'R&amp;D'!J59+RECEPTION!J59+DIRECTION!J59+EMBALLAGE!J59+MARKETING!J59+EXPEDITION!J59+QUALITE!J59+ACCUEIL!J59+PRODUCTION!J59+LABO!J59+COMPTA!J59=0,"",COMMERCIAUX!J59+MAINTENANCE!J59+ADV!J59+'R&amp;D'!J59+RECEPTION!J59+DIRECTION!J59+EMBALLAGE!J59+MARKETING!J59+EXPEDITION!J59+QUALITE!J59+ACCUEIL!J59+PRODUCTION!J59+LABO!J59+COMPTA!J59+UCIA!J59)</f>
        <v/>
      </c>
      <c r="K59" s="7" t="str">
        <f>IF(COMMERCIAUX!K59+MAINTENANCE!K59+ADV!K59+'R&amp;D'!K59+RECEPTION!K59+DIRECTION!K59+EMBALLAGE!K59+MARKETING!K59+EXPEDITION!K59+QUALITE!K59+ACCUEIL!K59+PRODUCTION!K59+LABO!K59+COMPTA!K59=0,"",COMMERCIAUX!K59+MAINTENANCE!K59+ADV!K59+'R&amp;D'!K59+RECEPTION!K59+DIRECTION!K59+EMBALLAGE!K59+MARKETING!K59+EXPEDITION!K59+QUALITE!K59+ACCUEIL!K59+PRODUCTION!K59+LABO!K59+COMPTA!K59+UCIA!K59)</f>
        <v/>
      </c>
      <c r="L59" s="7" t="str">
        <f>IF(COMMERCIAUX!L59+MAINTENANCE!L59+ADV!L59+'R&amp;D'!L59+RECEPTION!L59+DIRECTION!L59+EMBALLAGE!L59+MARKETING!L59+EXPEDITION!L59+QUALITE!L59+ACCUEIL!L59+PRODUCTION!L59+LABO!L59+COMPTA!L59=0,"",COMMERCIAUX!L59+MAINTENANCE!L59+ADV!L59+'R&amp;D'!L59+RECEPTION!L59+DIRECTION!L59+EMBALLAGE!L59+MARKETING!L59+EXPEDITION!L59+QUALITE!L59+ACCUEIL!L59+PRODUCTION!L59+LABO!L59+COMPTA!L59+UCIA!L59)</f>
        <v/>
      </c>
      <c r="M59" s="7" t="str">
        <f>IF(COMMERCIAUX!M59+MAINTENANCE!M59+ADV!M59+'R&amp;D'!M59+RECEPTION!M59+DIRECTION!M59+EMBALLAGE!M59+MARKETING!M59+EXPEDITION!M59+QUALITE!M59+ACCUEIL!M59+PRODUCTION!M59+LABO!M59+COMPTA!M59=0,"",COMMERCIAUX!M59+MAINTENANCE!M59+ADV!M59+'R&amp;D'!M59+RECEPTION!M59+DIRECTION!M59+EMBALLAGE!M59+MARKETING!M59+EXPEDITION!M59+QUALITE!M59+ACCUEIL!M59+PRODUCTION!M59+LABO!M59+COMPTA!M59+UCIA!M59)</f>
        <v/>
      </c>
      <c r="N59" s="7"/>
      <c r="O59" s="10" t="str">
        <f t="shared" si="1"/>
        <v/>
      </c>
      <c r="P59" s="8" t="str">
        <f>IF(DIRECTION!N59=0,"",DIRECTION!N59)</f>
        <v/>
      </c>
      <c r="Q59" s="8" t="str">
        <f>IF(COMPTA!N59=0,"",COMPTA!N59)</f>
        <v/>
      </c>
      <c r="R59" s="8" t="str">
        <f>IF(ACCUEIL!N59=0,"",ACCUEIL!N59)</f>
        <v/>
      </c>
      <c r="S59" s="8" t="str">
        <f>IF(ADV!N59=0,"",ADV!N59)</f>
        <v/>
      </c>
      <c r="T59" s="8" t="str">
        <f>IF(COMMERCIAUX!N59=0,"",COMMERCIAUX!N59)</f>
        <v/>
      </c>
      <c r="U59" s="8" t="str">
        <f>IF(MARKETING!N59=0,"",MARKETING!N59)</f>
        <v/>
      </c>
      <c r="V59" s="8" t="str">
        <f>IF(MAINTENANCE!N59=0,"",MAINTENANCE!N59)</f>
        <v/>
      </c>
      <c r="W59" s="8" t="str">
        <f>IF(PRODUCTION!N59=0,"",PRODUCTION!N59)</f>
        <v/>
      </c>
      <c r="X59" s="8" t="str">
        <f>IF(EMBALLAGE!N59=0,"",EMBALLAGE!N59)</f>
        <v/>
      </c>
      <c r="Y59" s="8" t="str">
        <f>IF(EXPEDITION!N59=0,"",EXPEDITION!N59)</f>
        <v/>
      </c>
      <c r="Z59" s="8" t="str">
        <f>IF(RECEPTION!N59=0,"",RECEPTION!N59)</f>
        <v/>
      </c>
      <c r="AA59" s="8" t="str">
        <f>IF(LABO!N59=0,"",LABO!N59)</f>
        <v/>
      </c>
      <c r="AB59" s="8" t="str">
        <f>IF('R&amp;D'!N59=0,"",'R&amp;D'!N59)</f>
        <v/>
      </c>
      <c r="AC59" s="8" t="str">
        <f>IF(QUALITE!N59=0,"",QUALITE!N59)</f>
        <v/>
      </c>
      <c r="AD59" s="11" t="str">
        <f>IF(UCIA!N59=0,"",UCIA!N59)</f>
        <v/>
      </c>
    </row>
    <row r="60" spans="1:30" ht="15.75">
      <c r="A60" s="4" t="s">
        <v>57</v>
      </c>
      <c r="B60" s="7" t="str">
        <f>IF(COMMERCIAUX!B60+MAINTENANCE!B60+ADV!B60+'R&amp;D'!B60+RECEPTION!B60+DIRECTION!B60+EMBALLAGE!B60+MARKETING!B60+EXPEDITION!B60+QUALITE!B60+ACCUEIL!B60+PRODUCTION!B60+LABO!B60+COMPTA!B60=0,"",COMMERCIAUX!B60+MAINTENANCE!B60+ADV!B60+'R&amp;D'!B60+RECEPTION!B60+DIRECTION!B60+EMBALLAGE!B60+MARKETING!B60+EXPEDITION!B60+QUALITE!B60+ACCUEIL!B60+PRODUCTION!B60+LABO!B60+COMPTA!B60+UCIA!B60)</f>
        <v/>
      </c>
      <c r="C60" s="7" t="str">
        <f>IF(COMMERCIAUX!C60+MAINTENANCE!C60+ADV!C60+'R&amp;D'!C60+RECEPTION!C60+DIRECTION!C60+EMBALLAGE!C60+MARKETING!C60+EXPEDITION!C60+QUALITE!C60+ACCUEIL!C60+PRODUCTION!C60+LABO!C60+COMPTA!C60=0,"",COMMERCIAUX!C60+MAINTENANCE!C60+ADV!C60+'R&amp;D'!C60+RECEPTION!C60+DIRECTION!C60+EMBALLAGE!C60+MARKETING!C60+EXPEDITION!C60+QUALITE!C60+ACCUEIL!C60+PRODUCTION!C60+LABO!C60+COMPTA!C60+UCIA!C60)</f>
        <v/>
      </c>
      <c r="D60" s="7" t="str">
        <f>IF(COMMERCIAUX!D60+MAINTENANCE!D60+ADV!D60+'R&amp;D'!D60+RECEPTION!D60+DIRECTION!D60+EMBALLAGE!D60+MARKETING!D60+EXPEDITION!D60+QUALITE!D60+ACCUEIL!D60+PRODUCTION!D60+LABO!D60+COMPTA!D60=0,"",COMMERCIAUX!D60+MAINTENANCE!D60+ADV!D60+'R&amp;D'!D60+RECEPTION!D60+DIRECTION!D60+EMBALLAGE!D60+MARKETING!D60+EXPEDITION!D60+QUALITE!D60+ACCUEIL!D60+PRODUCTION!D60+LABO!D60+COMPTA!D60+UCIA!D60)</f>
        <v/>
      </c>
      <c r="E60" s="7" t="str">
        <f>IF(COMMERCIAUX!E60+MAINTENANCE!E60+ADV!E60+'R&amp;D'!E60+RECEPTION!E60+DIRECTION!E60+EMBALLAGE!E60+MARKETING!E60+EXPEDITION!E60+QUALITE!E60+ACCUEIL!E60+PRODUCTION!E60+LABO!E60+COMPTA!E60=0,"",COMMERCIAUX!E60+MAINTENANCE!E60+ADV!E60+'R&amp;D'!E60+RECEPTION!E60+DIRECTION!E60+EMBALLAGE!E60+MARKETING!E60+EXPEDITION!E60+QUALITE!E60+ACCUEIL!E60+PRODUCTION!E60+LABO!E60+COMPTA!E60+UCIA!E60)</f>
        <v/>
      </c>
      <c r="F60" s="7" t="str">
        <f>IF(COMMERCIAUX!F60+MAINTENANCE!F60+ADV!F60+'R&amp;D'!F60+RECEPTION!F60+DIRECTION!F60+EMBALLAGE!F60+MARKETING!F60+EXPEDITION!F60+QUALITE!F60+ACCUEIL!F60+PRODUCTION!F60+LABO!F60+COMPTA!F60=0,"",COMMERCIAUX!F60+MAINTENANCE!F60+ADV!F60+'R&amp;D'!F60+RECEPTION!F60+DIRECTION!F60+EMBALLAGE!F60+MARKETING!F60+EXPEDITION!F60+QUALITE!F60+ACCUEIL!F60+PRODUCTION!F60+LABO!F60+COMPTA!F60+UCIA!F60)</f>
        <v/>
      </c>
      <c r="G60" s="7" t="str">
        <f>IF(COMMERCIAUX!G60+MAINTENANCE!G60+ADV!G60+'R&amp;D'!G60+RECEPTION!G60+DIRECTION!G60+EMBALLAGE!G60+MARKETING!G60+EXPEDITION!G60+QUALITE!G60+ACCUEIL!G60+PRODUCTION!G60+LABO!G60+COMPTA!G60=0,"",COMMERCIAUX!G60+MAINTENANCE!G60+ADV!G60+'R&amp;D'!G60+RECEPTION!G60+DIRECTION!G60+EMBALLAGE!G60+MARKETING!G60+EXPEDITION!G60+QUALITE!G60+ACCUEIL!G60+PRODUCTION!G60+LABO!G60+COMPTA!G60+UCIA!G60)</f>
        <v/>
      </c>
      <c r="H60" s="7" t="str">
        <f>IF(COMMERCIAUX!H60+MAINTENANCE!H60+ADV!H60+'R&amp;D'!H60+RECEPTION!H60+DIRECTION!H60+EMBALLAGE!H60+MARKETING!H60+EXPEDITION!H60+QUALITE!H60+ACCUEIL!H60+PRODUCTION!H60+LABO!H60+COMPTA!H60=0,"",COMMERCIAUX!H60+MAINTENANCE!H60+ADV!H60+'R&amp;D'!H60+RECEPTION!H60+DIRECTION!H60+EMBALLAGE!H60+MARKETING!H60+EXPEDITION!H60+QUALITE!H60+ACCUEIL!H60+PRODUCTION!H60+LABO!H60+COMPTA!H60+UCIA!H60)</f>
        <v/>
      </c>
      <c r="I60" s="7" t="str">
        <f>IF(COMMERCIAUX!I60+MAINTENANCE!I60+ADV!I60+'R&amp;D'!I60+RECEPTION!I60+DIRECTION!I60+EMBALLAGE!I60+MARKETING!I60+EXPEDITION!I60+QUALITE!I60+ACCUEIL!I60+PRODUCTION!I60+LABO!I60+COMPTA!I60=0,"",COMMERCIAUX!I60+MAINTENANCE!I60+ADV!I60+'R&amp;D'!I60+RECEPTION!I60+DIRECTION!I60+EMBALLAGE!I60+MARKETING!I60+EXPEDITION!I60+QUALITE!I60+ACCUEIL!I60+PRODUCTION!I60+LABO!I60+COMPTA!I60+UCIA!I60)</f>
        <v/>
      </c>
      <c r="J60" s="7" t="str">
        <f>IF(COMMERCIAUX!J60+MAINTENANCE!J60+ADV!J60+'R&amp;D'!J60+RECEPTION!J60+DIRECTION!J60+EMBALLAGE!J60+MARKETING!J60+EXPEDITION!J60+QUALITE!J60+ACCUEIL!J60+PRODUCTION!J60+LABO!J60+COMPTA!J60=0,"",COMMERCIAUX!J60+MAINTENANCE!J60+ADV!J60+'R&amp;D'!J60+RECEPTION!J60+DIRECTION!J60+EMBALLAGE!J60+MARKETING!J60+EXPEDITION!J60+QUALITE!J60+ACCUEIL!J60+PRODUCTION!J60+LABO!J60+COMPTA!J60+UCIA!J60)</f>
        <v/>
      </c>
      <c r="K60" s="7" t="str">
        <f>IF(COMMERCIAUX!K60+MAINTENANCE!K60+ADV!K60+'R&amp;D'!K60+RECEPTION!K60+DIRECTION!K60+EMBALLAGE!K60+MARKETING!K60+EXPEDITION!K60+QUALITE!K60+ACCUEIL!K60+PRODUCTION!K60+LABO!K60+COMPTA!K60=0,"",COMMERCIAUX!K60+MAINTENANCE!K60+ADV!K60+'R&amp;D'!K60+RECEPTION!K60+DIRECTION!K60+EMBALLAGE!K60+MARKETING!K60+EXPEDITION!K60+QUALITE!K60+ACCUEIL!K60+PRODUCTION!K60+LABO!K60+COMPTA!K60+UCIA!K60)</f>
        <v/>
      </c>
      <c r="L60" s="7" t="str">
        <f>IF(COMMERCIAUX!L60+MAINTENANCE!L60+ADV!L60+'R&amp;D'!L60+RECEPTION!L60+DIRECTION!L60+EMBALLAGE!L60+MARKETING!L60+EXPEDITION!L60+QUALITE!L60+ACCUEIL!L60+PRODUCTION!L60+LABO!L60+COMPTA!L60=0,"",COMMERCIAUX!L60+MAINTENANCE!L60+ADV!L60+'R&amp;D'!L60+RECEPTION!L60+DIRECTION!L60+EMBALLAGE!L60+MARKETING!L60+EXPEDITION!L60+QUALITE!L60+ACCUEIL!L60+PRODUCTION!L60+LABO!L60+COMPTA!L60+UCIA!L60)</f>
        <v/>
      </c>
      <c r="M60" s="7" t="str">
        <f>IF(COMMERCIAUX!M60+MAINTENANCE!M60+ADV!M60+'R&amp;D'!M60+RECEPTION!M60+DIRECTION!M60+EMBALLAGE!M60+MARKETING!M60+EXPEDITION!M60+QUALITE!M60+ACCUEIL!M60+PRODUCTION!M60+LABO!M60+COMPTA!M60=0,"",COMMERCIAUX!M60+MAINTENANCE!M60+ADV!M60+'R&amp;D'!M60+RECEPTION!M60+DIRECTION!M60+EMBALLAGE!M60+MARKETING!M60+EXPEDITION!M60+QUALITE!M60+ACCUEIL!M60+PRODUCTION!M60+LABO!M60+COMPTA!M60+UCIA!M60)</f>
        <v/>
      </c>
      <c r="N60" s="7"/>
      <c r="O60" s="10" t="str">
        <f t="shared" si="1"/>
        <v/>
      </c>
      <c r="P60" s="8" t="str">
        <f>IF(DIRECTION!N60=0,"",DIRECTION!N60)</f>
        <v/>
      </c>
      <c r="Q60" s="8" t="str">
        <f>IF(COMPTA!N60=0,"",COMPTA!N60)</f>
        <v/>
      </c>
      <c r="R60" s="8" t="str">
        <f>IF(ACCUEIL!N60=0,"",ACCUEIL!N60)</f>
        <v/>
      </c>
      <c r="S60" s="8" t="str">
        <f>IF(ADV!N60=0,"",ADV!N60)</f>
        <v/>
      </c>
      <c r="T60" s="8" t="str">
        <f>IF(COMMERCIAUX!N60=0,"",COMMERCIAUX!N60)</f>
        <v/>
      </c>
      <c r="U60" s="8" t="str">
        <f>IF(MARKETING!N60=0,"",MARKETING!N60)</f>
        <v/>
      </c>
      <c r="V60" s="8" t="str">
        <f>IF(MAINTENANCE!N60=0,"",MAINTENANCE!N60)</f>
        <v/>
      </c>
      <c r="W60" s="8" t="str">
        <f>IF(PRODUCTION!N60=0,"",PRODUCTION!N60)</f>
        <v/>
      </c>
      <c r="X60" s="8" t="str">
        <f>IF(EMBALLAGE!N60=0,"",EMBALLAGE!N60)</f>
        <v/>
      </c>
      <c r="Y60" s="8" t="str">
        <f>IF(EXPEDITION!N60=0,"",EXPEDITION!N60)</f>
        <v/>
      </c>
      <c r="Z60" s="8" t="str">
        <f>IF(RECEPTION!N60=0,"",RECEPTION!N60)</f>
        <v/>
      </c>
      <c r="AA60" s="8" t="str">
        <f>IF(LABO!N60=0,"",LABO!N60)</f>
        <v/>
      </c>
      <c r="AB60" s="8" t="str">
        <f>IF('R&amp;D'!N60=0,"",'R&amp;D'!N60)</f>
        <v/>
      </c>
      <c r="AC60" s="8" t="str">
        <f>IF(QUALITE!N60=0,"",QUALITE!N60)</f>
        <v/>
      </c>
      <c r="AD60" s="11" t="str">
        <f>IF(UCIA!N60=0,"",UCIA!N60)</f>
        <v/>
      </c>
    </row>
    <row r="61" spans="1:30" ht="15.75">
      <c r="A61" s="4" t="s">
        <v>33</v>
      </c>
      <c r="B61" s="7" t="str">
        <f>IF(COMMERCIAUX!B61+MAINTENANCE!B61+ADV!B61+'R&amp;D'!B61+RECEPTION!B61+DIRECTION!B61+EMBALLAGE!B61+MARKETING!B61+EXPEDITION!B61+QUALITE!B61+ACCUEIL!B61+PRODUCTION!B61+LABO!B61+COMPTA!B61=0,"",COMMERCIAUX!B61+MAINTENANCE!B61+ADV!B61+'R&amp;D'!B61+RECEPTION!B61+DIRECTION!B61+EMBALLAGE!B61+MARKETING!B61+EXPEDITION!B61+QUALITE!B61+ACCUEIL!B61+PRODUCTION!B61+LABO!B61+COMPTA!B61+UCIA!B61)</f>
        <v/>
      </c>
      <c r="C61" s="7" t="str">
        <f>IF(COMMERCIAUX!C61+MAINTENANCE!C61+ADV!C61+'R&amp;D'!C61+RECEPTION!C61+DIRECTION!C61+EMBALLAGE!C61+MARKETING!C61+EXPEDITION!C61+QUALITE!C61+ACCUEIL!C61+PRODUCTION!C61+LABO!C61+COMPTA!C61=0,"",COMMERCIAUX!C61+MAINTENANCE!C61+ADV!C61+'R&amp;D'!C61+RECEPTION!C61+DIRECTION!C61+EMBALLAGE!C61+MARKETING!C61+EXPEDITION!C61+QUALITE!C61+ACCUEIL!C61+PRODUCTION!C61+LABO!C61+COMPTA!C61+UCIA!C61)</f>
        <v/>
      </c>
      <c r="D61" s="7" t="str">
        <f>IF(COMMERCIAUX!D61+MAINTENANCE!D61+ADV!D61+'R&amp;D'!D61+RECEPTION!D61+DIRECTION!D61+EMBALLAGE!D61+MARKETING!D61+EXPEDITION!D61+QUALITE!D61+ACCUEIL!D61+PRODUCTION!D61+LABO!D61+COMPTA!D61=0,"",COMMERCIAUX!D61+MAINTENANCE!D61+ADV!D61+'R&amp;D'!D61+RECEPTION!D61+DIRECTION!D61+EMBALLAGE!D61+MARKETING!D61+EXPEDITION!D61+QUALITE!D61+ACCUEIL!D61+PRODUCTION!D61+LABO!D61+COMPTA!D61+UCIA!D61)</f>
        <v/>
      </c>
      <c r="E61" s="7" t="str">
        <f>IF(COMMERCIAUX!E61+MAINTENANCE!E61+ADV!E61+'R&amp;D'!E61+RECEPTION!E61+DIRECTION!E61+EMBALLAGE!E61+MARKETING!E61+EXPEDITION!E61+QUALITE!E61+ACCUEIL!E61+PRODUCTION!E61+LABO!E61+COMPTA!E61=0,"",COMMERCIAUX!E61+MAINTENANCE!E61+ADV!E61+'R&amp;D'!E61+RECEPTION!E61+DIRECTION!E61+EMBALLAGE!E61+MARKETING!E61+EXPEDITION!E61+QUALITE!E61+ACCUEIL!E61+PRODUCTION!E61+LABO!E61+COMPTA!E61+UCIA!E61)</f>
        <v/>
      </c>
      <c r="F61" s="7" t="str">
        <f>IF(COMMERCIAUX!F61+MAINTENANCE!F61+ADV!F61+'R&amp;D'!F61+RECEPTION!F61+DIRECTION!F61+EMBALLAGE!F61+MARKETING!F61+EXPEDITION!F61+QUALITE!F61+ACCUEIL!F61+PRODUCTION!F61+LABO!F61+COMPTA!F61=0,"",COMMERCIAUX!F61+MAINTENANCE!F61+ADV!F61+'R&amp;D'!F61+RECEPTION!F61+DIRECTION!F61+EMBALLAGE!F61+MARKETING!F61+EXPEDITION!F61+QUALITE!F61+ACCUEIL!F61+PRODUCTION!F61+LABO!F61+COMPTA!F61+UCIA!F61)</f>
        <v/>
      </c>
      <c r="G61" s="7">
        <f>IF(COMMERCIAUX!G61+MAINTENANCE!G61+ADV!G61+'R&amp;D'!G61+RECEPTION!G61+DIRECTION!G61+EMBALLAGE!G61+MARKETING!G61+EXPEDITION!G61+QUALITE!G61+ACCUEIL!G61+PRODUCTION!G61+LABO!G61+COMPTA!G61=0,"",COMMERCIAUX!G61+MAINTENANCE!G61+ADV!G61+'R&amp;D'!G61+RECEPTION!G61+DIRECTION!G61+EMBALLAGE!G61+MARKETING!G61+EXPEDITION!G61+QUALITE!G61+ACCUEIL!G61+PRODUCTION!G61+LABO!G61+COMPTA!G61+UCIA!G61)</f>
        <v>5</v>
      </c>
      <c r="H61" s="7">
        <f>IF(COMMERCIAUX!H61+MAINTENANCE!H61+ADV!H61+'R&amp;D'!H61+RECEPTION!H61+DIRECTION!H61+EMBALLAGE!H61+MARKETING!H61+EXPEDITION!H61+QUALITE!H61+ACCUEIL!H61+PRODUCTION!H61+LABO!H61+COMPTA!H61=0,"",COMMERCIAUX!H61+MAINTENANCE!H61+ADV!H61+'R&amp;D'!H61+RECEPTION!H61+DIRECTION!H61+EMBALLAGE!H61+MARKETING!H61+EXPEDITION!H61+QUALITE!H61+ACCUEIL!H61+PRODUCTION!H61+LABO!H61+COMPTA!H61+UCIA!H61)</f>
        <v>8</v>
      </c>
      <c r="I61" s="7">
        <f>IF(COMMERCIAUX!I61+MAINTENANCE!I61+ADV!I61+'R&amp;D'!I61+RECEPTION!I61+DIRECTION!I61+EMBALLAGE!I61+MARKETING!I61+EXPEDITION!I61+QUALITE!I61+ACCUEIL!I61+PRODUCTION!I61+LABO!I61+COMPTA!I61=0,"",COMMERCIAUX!I61+MAINTENANCE!I61+ADV!I61+'R&amp;D'!I61+RECEPTION!I61+DIRECTION!I61+EMBALLAGE!I61+MARKETING!I61+EXPEDITION!I61+QUALITE!I61+ACCUEIL!I61+PRODUCTION!I61+LABO!I61+COMPTA!I61+UCIA!I61)</f>
        <v>6</v>
      </c>
      <c r="J61" s="7" t="str">
        <f>IF(COMMERCIAUX!J61+MAINTENANCE!J61+ADV!J61+'R&amp;D'!J61+RECEPTION!J61+DIRECTION!J61+EMBALLAGE!J61+MARKETING!J61+EXPEDITION!J61+QUALITE!J61+ACCUEIL!J61+PRODUCTION!J61+LABO!J61+COMPTA!J61=0,"",COMMERCIAUX!J61+MAINTENANCE!J61+ADV!J61+'R&amp;D'!J61+RECEPTION!J61+DIRECTION!J61+EMBALLAGE!J61+MARKETING!J61+EXPEDITION!J61+QUALITE!J61+ACCUEIL!J61+PRODUCTION!J61+LABO!J61+COMPTA!J61+UCIA!J61)</f>
        <v/>
      </c>
      <c r="K61" s="7" t="str">
        <f>IF(COMMERCIAUX!K61+MAINTENANCE!K61+ADV!K61+'R&amp;D'!K61+RECEPTION!K61+DIRECTION!K61+EMBALLAGE!K61+MARKETING!K61+EXPEDITION!K61+QUALITE!K61+ACCUEIL!K61+PRODUCTION!K61+LABO!K61+COMPTA!K61=0,"",COMMERCIAUX!K61+MAINTENANCE!K61+ADV!K61+'R&amp;D'!K61+RECEPTION!K61+DIRECTION!K61+EMBALLAGE!K61+MARKETING!K61+EXPEDITION!K61+QUALITE!K61+ACCUEIL!K61+PRODUCTION!K61+LABO!K61+COMPTA!K61+UCIA!K61)</f>
        <v/>
      </c>
      <c r="L61" s="7" t="str">
        <f>IF(COMMERCIAUX!L61+MAINTENANCE!L61+ADV!L61+'R&amp;D'!L61+RECEPTION!L61+DIRECTION!L61+EMBALLAGE!L61+MARKETING!L61+EXPEDITION!L61+QUALITE!L61+ACCUEIL!L61+PRODUCTION!L61+LABO!L61+COMPTA!L61=0,"",COMMERCIAUX!L61+MAINTENANCE!L61+ADV!L61+'R&amp;D'!L61+RECEPTION!L61+DIRECTION!L61+EMBALLAGE!L61+MARKETING!L61+EXPEDITION!L61+QUALITE!L61+ACCUEIL!L61+PRODUCTION!L61+LABO!L61+COMPTA!L61+UCIA!L61)</f>
        <v/>
      </c>
      <c r="M61" s="7" t="str">
        <f>IF(COMMERCIAUX!M61+MAINTENANCE!M61+ADV!M61+'R&amp;D'!M61+RECEPTION!M61+DIRECTION!M61+EMBALLAGE!M61+MARKETING!M61+EXPEDITION!M61+QUALITE!M61+ACCUEIL!M61+PRODUCTION!M61+LABO!M61+COMPTA!M61=0,"",COMMERCIAUX!M61+MAINTENANCE!M61+ADV!M61+'R&amp;D'!M61+RECEPTION!M61+DIRECTION!M61+EMBALLAGE!M61+MARKETING!M61+EXPEDITION!M61+QUALITE!M61+ACCUEIL!M61+PRODUCTION!M61+LABO!M61+COMPTA!M61+UCIA!M61)</f>
        <v/>
      </c>
      <c r="N61" s="7"/>
      <c r="O61" s="10">
        <f t="shared" si="1"/>
        <v>19</v>
      </c>
      <c r="P61" s="8">
        <f>IF(DIRECTION!N61=0,"",DIRECTION!N61)</f>
        <v>19</v>
      </c>
      <c r="Q61" s="8" t="str">
        <f>IF(COMPTA!N61=0,"",COMPTA!N61)</f>
        <v/>
      </c>
      <c r="R61" s="8" t="str">
        <f>IF(ACCUEIL!N61=0,"",ACCUEIL!N61)</f>
        <v/>
      </c>
      <c r="S61" s="8" t="str">
        <f>IF(ADV!N61=0,"",ADV!N61)</f>
        <v/>
      </c>
      <c r="T61" s="8" t="str">
        <f>IF(COMMERCIAUX!N61=0,"",COMMERCIAUX!N61)</f>
        <v/>
      </c>
      <c r="U61" s="8" t="str">
        <f>IF(MARKETING!N61=0,"",MARKETING!N61)</f>
        <v/>
      </c>
      <c r="V61" s="8" t="str">
        <f>IF(MAINTENANCE!N61=0,"",MAINTENANCE!N61)</f>
        <v/>
      </c>
      <c r="W61" s="8" t="str">
        <f>IF(PRODUCTION!N61=0,"",PRODUCTION!N61)</f>
        <v/>
      </c>
      <c r="X61" s="8" t="str">
        <f>IF(EMBALLAGE!N61=0,"",EMBALLAGE!N61)</f>
        <v/>
      </c>
      <c r="Y61" s="8" t="str">
        <f>IF(EXPEDITION!N61=0,"",EXPEDITION!N61)</f>
        <v/>
      </c>
      <c r="Z61" s="8" t="str">
        <f>IF(RECEPTION!N61=0,"",RECEPTION!N61)</f>
        <v/>
      </c>
      <c r="AA61" s="8" t="str">
        <f>IF(LABO!N61=0,"",LABO!N61)</f>
        <v/>
      </c>
      <c r="AB61" s="8" t="str">
        <f>IF('R&amp;D'!N61=0,"",'R&amp;D'!N61)</f>
        <v/>
      </c>
      <c r="AC61" s="8" t="str">
        <f>IF(QUALITE!N61=0,"",QUALITE!N61)</f>
        <v/>
      </c>
      <c r="AD61" s="11" t="str">
        <f>IF(UCIA!N61=0,"",UCIA!N61)</f>
        <v/>
      </c>
    </row>
    <row r="62" spans="1:30" ht="15.75">
      <c r="A62" s="4" t="s">
        <v>39</v>
      </c>
      <c r="B62" s="7" t="str">
        <f>IF(COMMERCIAUX!B62+MAINTENANCE!B62+ADV!B62+'R&amp;D'!B62+RECEPTION!B62+DIRECTION!B62+EMBALLAGE!B62+MARKETING!B62+EXPEDITION!B62+QUALITE!B62+ACCUEIL!B62+PRODUCTION!B62+LABO!B62+COMPTA!B62=0,"",COMMERCIAUX!B62+MAINTENANCE!B62+ADV!B62+'R&amp;D'!B62+RECEPTION!B62+DIRECTION!B62+EMBALLAGE!B62+MARKETING!B62+EXPEDITION!B62+QUALITE!B62+ACCUEIL!B62+PRODUCTION!B62+LABO!B62+COMPTA!B62+UCIA!B62)</f>
        <v/>
      </c>
      <c r="C62" s="7" t="str">
        <f>IF(COMMERCIAUX!C62+MAINTENANCE!C62+ADV!C62+'R&amp;D'!C62+RECEPTION!C62+DIRECTION!C62+EMBALLAGE!C62+MARKETING!C62+EXPEDITION!C62+QUALITE!C62+ACCUEIL!C62+PRODUCTION!C62+LABO!C62+COMPTA!C62=0,"",COMMERCIAUX!C62+MAINTENANCE!C62+ADV!C62+'R&amp;D'!C62+RECEPTION!C62+DIRECTION!C62+EMBALLAGE!C62+MARKETING!C62+EXPEDITION!C62+QUALITE!C62+ACCUEIL!C62+PRODUCTION!C62+LABO!C62+COMPTA!C62+UCIA!C62)</f>
        <v/>
      </c>
      <c r="D62" s="7" t="str">
        <f>IF(COMMERCIAUX!D62+MAINTENANCE!D62+ADV!D62+'R&amp;D'!D62+RECEPTION!D62+DIRECTION!D62+EMBALLAGE!D62+MARKETING!D62+EXPEDITION!D62+QUALITE!D62+ACCUEIL!D62+PRODUCTION!D62+LABO!D62+COMPTA!D62=0,"",COMMERCIAUX!D62+MAINTENANCE!D62+ADV!D62+'R&amp;D'!D62+RECEPTION!D62+DIRECTION!D62+EMBALLAGE!D62+MARKETING!D62+EXPEDITION!D62+QUALITE!D62+ACCUEIL!D62+PRODUCTION!D62+LABO!D62+COMPTA!D62+UCIA!D62)</f>
        <v/>
      </c>
      <c r="E62" s="7" t="str">
        <f>IF(COMMERCIAUX!E62+MAINTENANCE!E62+ADV!E62+'R&amp;D'!E62+RECEPTION!E62+DIRECTION!E62+EMBALLAGE!E62+MARKETING!E62+EXPEDITION!E62+QUALITE!E62+ACCUEIL!E62+PRODUCTION!E62+LABO!E62+COMPTA!E62=0,"",COMMERCIAUX!E62+MAINTENANCE!E62+ADV!E62+'R&amp;D'!E62+RECEPTION!E62+DIRECTION!E62+EMBALLAGE!E62+MARKETING!E62+EXPEDITION!E62+QUALITE!E62+ACCUEIL!E62+PRODUCTION!E62+LABO!E62+COMPTA!E62+UCIA!E62)</f>
        <v/>
      </c>
      <c r="F62" s="7" t="str">
        <f>IF(COMMERCIAUX!F62+MAINTENANCE!F62+ADV!F62+'R&amp;D'!F62+RECEPTION!F62+DIRECTION!F62+EMBALLAGE!F62+MARKETING!F62+EXPEDITION!F62+QUALITE!F62+ACCUEIL!F62+PRODUCTION!F62+LABO!F62+COMPTA!F62=0,"",COMMERCIAUX!F62+MAINTENANCE!F62+ADV!F62+'R&amp;D'!F62+RECEPTION!F62+DIRECTION!F62+EMBALLAGE!F62+MARKETING!F62+EXPEDITION!F62+QUALITE!F62+ACCUEIL!F62+PRODUCTION!F62+LABO!F62+COMPTA!F62+UCIA!F62)</f>
        <v/>
      </c>
      <c r="G62" s="7">
        <f>IF(COMMERCIAUX!G62+MAINTENANCE!G62+ADV!G62+'R&amp;D'!G62+RECEPTION!G62+DIRECTION!G62+EMBALLAGE!G62+MARKETING!G62+EXPEDITION!G62+QUALITE!G62+ACCUEIL!G62+PRODUCTION!G62+LABO!G62+COMPTA!G62=0,"",COMMERCIAUX!G62+MAINTENANCE!G62+ADV!G62+'R&amp;D'!G62+RECEPTION!G62+DIRECTION!G62+EMBALLAGE!G62+MARKETING!G62+EXPEDITION!G62+QUALITE!G62+ACCUEIL!G62+PRODUCTION!G62+LABO!G62+COMPTA!G62+UCIA!G62)</f>
        <v>34</v>
      </c>
      <c r="H62" s="7" t="str">
        <f>IF(COMMERCIAUX!H62+MAINTENANCE!H62+ADV!H62+'R&amp;D'!H62+RECEPTION!H62+DIRECTION!H62+EMBALLAGE!H62+MARKETING!H62+EXPEDITION!H62+QUALITE!H62+ACCUEIL!H62+PRODUCTION!H62+LABO!H62+COMPTA!H62=0,"",COMMERCIAUX!H62+MAINTENANCE!H62+ADV!H62+'R&amp;D'!H62+RECEPTION!H62+DIRECTION!H62+EMBALLAGE!H62+MARKETING!H62+EXPEDITION!H62+QUALITE!H62+ACCUEIL!H62+PRODUCTION!H62+LABO!H62+COMPTA!H62+UCIA!H62)</f>
        <v/>
      </c>
      <c r="I62" s="7" t="str">
        <f>IF(COMMERCIAUX!I62+MAINTENANCE!I62+ADV!I62+'R&amp;D'!I62+RECEPTION!I62+DIRECTION!I62+EMBALLAGE!I62+MARKETING!I62+EXPEDITION!I62+QUALITE!I62+ACCUEIL!I62+PRODUCTION!I62+LABO!I62+COMPTA!I62=0,"",COMMERCIAUX!I62+MAINTENANCE!I62+ADV!I62+'R&amp;D'!I62+RECEPTION!I62+DIRECTION!I62+EMBALLAGE!I62+MARKETING!I62+EXPEDITION!I62+QUALITE!I62+ACCUEIL!I62+PRODUCTION!I62+LABO!I62+COMPTA!I62+UCIA!I62)</f>
        <v/>
      </c>
      <c r="J62" s="7" t="str">
        <f>IF(COMMERCIAUX!J62+MAINTENANCE!J62+ADV!J62+'R&amp;D'!J62+RECEPTION!J62+DIRECTION!J62+EMBALLAGE!J62+MARKETING!J62+EXPEDITION!J62+QUALITE!J62+ACCUEIL!J62+PRODUCTION!J62+LABO!J62+COMPTA!J62=0,"",COMMERCIAUX!J62+MAINTENANCE!J62+ADV!J62+'R&amp;D'!J62+RECEPTION!J62+DIRECTION!J62+EMBALLAGE!J62+MARKETING!J62+EXPEDITION!J62+QUALITE!J62+ACCUEIL!J62+PRODUCTION!J62+LABO!J62+COMPTA!J62+UCIA!J62)</f>
        <v/>
      </c>
      <c r="K62" s="7" t="str">
        <f>IF(COMMERCIAUX!K62+MAINTENANCE!K62+ADV!K62+'R&amp;D'!K62+RECEPTION!K62+DIRECTION!K62+EMBALLAGE!K62+MARKETING!K62+EXPEDITION!K62+QUALITE!K62+ACCUEIL!K62+PRODUCTION!K62+LABO!K62+COMPTA!K62=0,"",COMMERCIAUX!K62+MAINTENANCE!K62+ADV!K62+'R&amp;D'!K62+RECEPTION!K62+DIRECTION!K62+EMBALLAGE!K62+MARKETING!K62+EXPEDITION!K62+QUALITE!K62+ACCUEIL!K62+PRODUCTION!K62+LABO!K62+COMPTA!K62+UCIA!K62)</f>
        <v/>
      </c>
      <c r="L62" s="7" t="str">
        <f>IF(COMMERCIAUX!L62+MAINTENANCE!L62+ADV!L62+'R&amp;D'!L62+RECEPTION!L62+DIRECTION!L62+EMBALLAGE!L62+MARKETING!L62+EXPEDITION!L62+QUALITE!L62+ACCUEIL!L62+PRODUCTION!L62+LABO!L62+COMPTA!L62=0,"",COMMERCIAUX!L62+MAINTENANCE!L62+ADV!L62+'R&amp;D'!L62+RECEPTION!L62+DIRECTION!L62+EMBALLAGE!L62+MARKETING!L62+EXPEDITION!L62+QUALITE!L62+ACCUEIL!L62+PRODUCTION!L62+LABO!L62+COMPTA!L62+UCIA!L62)</f>
        <v/>
      </c>
      <c r="M62" s="7" t="str">
        <f>IF(COMMERCIAUX!M62+MAINTENANCE!M62+ADV!M62+'R&amp;D'!M62+RECEPTION!M62+DIRECTION!M62+EMBALLAGE!M62+MARKETING!M62+EXPEDITION!M62+QUALITE!M62+ACCUEIL!M62+PRODUCTION!M62+LABO!M62+COMPTA!M62=0,"",COMMERCIAUX!M62+MAINTENANCE!M62+ADV!M62+'R&amp;D'!M62+RECEPTION!M62+DIRECTION!M62+EMBALLAGE!M62+MARKETING!M62+EXPEDITION!M62+QUALITE!M62+ACCUEIL!M62+PRODUCTION!M62+LABO!M62+COMPTA!M62+UCIA!M62)</f>
        <v/>
      </c>
      <c r="N62" s="7"/>
      <c r="O62" s="10">
        <f t="shared" si="1"/>
        <v>34</v>
      </c>
      <c r="P62" s="8" t="str">
        <f>IF(DIRECTION!N62=0,"",DIRECTION!N62)</f>
        <v/>
      </c>
      <c r="Q62" s="8" t="str">
        <f>IF(COMPTA!N62=0,"",COMPTA!N62)</f>
        <v/>
      </c>
      <c r="R62" s="8" t="str">
        <f>IF(ACCUEIL!N62=0,"",ACCUEIL!N62)</f>
        <v/>
      </c>
      <c r="S62" s="8" t="str">
        <f>IF(ADV!N62=0,"",ADV!N62)</f>
        <v/>
      </c>
      <c r="T62" s="8" t="str">
        <f>IF(COMMERCIAUX!N62=0,"",COMMERCIAUX!N62)</f>
        <v/>
      </c>
      <c r="U62" s="8" t="str">
        <f>IF(MARKETING!N62=0,"",MARKETING!N62)</f>
        <v/>
      </c>
      <c r="V62" s="8" t="str">
        <f>IF(MAINTENANCE!N62=0,"",MAINTENANCE!N62)</f>
        <v/>
      </c>
      <c r="W62" s="8" t="str">
        <f>IF(PRODUCTION!N62=0,"",PRODUCTION!N62)</f>
        <v/>
      </c>
      <c r="X62" s="8">
        <f>IF(EMBALLAGE!N62=0,"",EMBALLAGE!N62)</f>
        <v>34</v>
      </c>
      <c r="Y62" s="8" t="str">
        <f>IF(EXPEDITION!N62=0,"",EXPEDITION!N62)</f>
        <v/>
      </c>
      <c r="Z62" s="8" t="str">
        <f>IF(RECEPTION!N62=0,"",RECEPTION!N62)</f>
        <v/>
      </c>
      <c r="AA62" s="8" t="str">
        <f>IF(LABO!N62=0,"",LABO!N62)</f>
        <v/>
      </c>
      <c r="AB62" s="8" t="str">
        <f>IF('R&amp;D'!N62=0,"",'R&amp;D'!N62)</f>
        <v/>
      </c>
      <c r="AC62" s="8" t="str">
        <f>IF(QUALITE!N62=0,"",QUALITE!N62)</f>
        <v/>
      </c>
      <c r="AD62" s="11" t="str">
        <f>IF(UCIA!N62=0,"",UCIA!N62)</f>
        <v/>
      </c>
    </row>
    <row r="63" spans="1:30" ht="15.75">
      <c r="A63" s="4" t="s">
        <v>218</v>
      </c>
      <c r="B63" s="7" t="str">
        <f>IF(COMMERCIAUX!B63+MAINTENANCE!B63+ADV!B63+'R&amp;D'!B63+RECEPTION!B63+DIRECTION!B63+EMBALLAGE!B63+MARKETING!B63+EXPEDITION!B63+QUALITE!B63+ACCUEIL!B63+PRODUCTION!B63+LABO!B63+COMPTA!B63=0,"",COMMERCIAUX!B63+MAINTENANCE!B63+ADV!B63+'R&amp;D'!B63+RECEPTION!B63+DIRECTION!B63+EMBALLAGE!B63+MARKETING!B63+EXPEDITION!B63+QUALITE!B63+ACCUEIL!B63+PRODUCTION!B63+LABO!B63+COMPTA!B63+UCIA!B63)</f>
        <v/>
      </c>
      <c r="C63" s="7" t="str">
        <f>IF(COMMERCIAUX!C63+MAINTENANCE!C63+ADV!C63+'R&amp;D'!C63+RECEPTION!C63+DIRECTION!C63+EMBALLAGE!C63+MARKETING!C63+EXPEDITION!C63+QUALITE!C63+ACCUEIL!C63+PRODUCTION!C63+LABO!C63+COMPTA!C63=0,"",COMMERCIAUX!C63+MAINTENANCE!C63+ADV!C63+'R&amp;D'!C63+RECEPTION!C63+DIRECTION!C63+EMBALLAGE!C63+MARKETING!C63+EXPEDITION!C63+QUALITE!C63+ACCUEIL!C63+PRODUCTION!C63+LABO!C63+COMPTA!C63+UCIA!C63)</f>
        <v/>
      </c>
      <c r="D63" s="7" t="str">
        <f>IF(COMMERCIAUX!D63+MAINTENANCE!D63+ADV!D63+'R&amp;D'!D63+RECEPTION!D63+DIRECTION!D63+EMBALLAGE!D63+MARKETING!D63+EXPEDITION!D63+QUALITE!D63+ACCUEIL!D63+PRODUCTION!D63+LABO!D63+COMPTA!D63=0,"",COMMERCIAUX!D63+MAINTENANCE!D63+ADV!D63+'R&amp;D'!D63+RECEPTION!D63+DIRECTION!D63+EMBALLAGE!D63+MARKETING!D63+EXPEDITION!D63+QUALITE!D63+ACCUEIL!D63+PRODUCTION!D63+LABO!D63+COMPTA!D63+UCIA!D63)</f>
        <v/>
      </c>
      <c r="E63" s="7" t="str">
        <f>IF(COMMERCIAUX!E63+MAINTENANCE!E63+ADV!E63+'R&amp;D'!E63+RECEPTION!E63+DIRECTION!E63+EMBALLAGE!E63+MARKETING!E63+EXPEDITION!E63+QUALITE!E63+ACCUEIL!E63+PRODUCTION!E63+LABO!E63+COMPTA!E63=0,"",COMMERCIAUX!E63+MAINTENANCE!E63+ADV!E63+'R&amp;D'!E63+RECEPTION!E63+DIRECTION!E63+EMBALLAGE!E63+MARKETING!E63+EXPEDITION!E63+QUALITE!E63+ACCUEIL!E63+PRODUCTION!E63+LABO!E63+COMPTA!E63+UCIA!E63)</f>
        <v/>
      </c>
      <c r="F63" s="7" t="str">
        <f>IF(COMMERCIAUX!F63+MAINTENANCE!F63+ADV!F63+'R&amp;D'!F63+RECEPTION!F63+DIRECTION!F63+EMBALLAGE!F63+MARKETING!F63+EXPEDITION!F63+QUALITE!F63+ACCUEIL!F63+PRODUCTION!F63+LABO!F63+COMPTA!F63=0,"",COMMERCIAUX!F63+MAINTENANCE!F63+ADV!F63+'R&amp;D'!F63+RECEPTION!F63+DIRECTION!F63+EMBALLAGE!F63+MARKETING!F63+EXPEDITION!F63+QUALITE!F63+ACCUEIL!F63+PRODUCTION!F63+LABO!F63+COMPTA!F63+UCIA!F63)</f>
        <v/>
      </c>
      <c r="G63" s="7" t="str">
        <f>IF(COMMERCIAUX!G63+MAINTENANCE!G63+ADV!G63+'R&amp;D'!G63+RECEPTION!G63+DIRECTION!G63+EMBALLAGE!G63+MARKETING!G63+EXPEDITION!G63+QUALITE!G63+ACCUEIL!G63+PRODUCTION!G63+LABO!G63+COMPTA!G63=0,"",COMMERCIAUX!G63+MAINTENANCE!G63+ADV!G63+'R&amp;D'!G63+RECEPTION!G63+DIRECTION!G63+EMBALLAGE!G63+MARKETING!G63+EXPEDITION!G63+QUALITE!G63+ACCUEIL!G63+PRODUCTION!G63+LABO!G63+COMPTA!G63+UCIA!G63)</f>
        <v/>
      </c>
      <c r="H63" s="7">
        <f>IF(COMMERCIAUX!H63+MAINTENANCE!H63+ADV!H63+'R&amp;D'!H63+RECEPTION!H63+DIRECTION!H63+EMBALLAGE!H63+MARKETING!H63+EXPEDITION!H63+QUALITE!H63+ACCUEIL!H63+PRODUCTION!H63+LABO!H63+COMPTA!H63=0,"",COMMERCIAUX!H63+MAINTENANCE!H63+ADV!H63+'R&amp;D'!H63+RECEPTION!H63+DIRECTION!H63+EMBALLAGE!H63+MARKETING!H63+EXPEDITION!H63+QUALITE!H63+ACCUEIL!H63+PRODUCTION!H63+LABO!H63+COMPTA!H63+UCIA!H63)</f>
        <v>3</v>
      </c>
      <c r="I63" s="7" t="str">
        <f>IF(COMMERCIAUX!I63+MAINTENANCE!I63+ADV!I63+'R&amp;D'!I63+RECEPTION!I63+DIRECTION!I63+EMBALLAGE!I63+MARKETING!I63+EXPEDITION!I63+QUALITE!I63+ACCUEIL!I63+PRODUCTION!I63+LABO!I63+COMPTA!I63=0,"",COMMERCIAUX!I63+MAINTENANCE!I63+ADV!I63+'R&amp;D'!I63+RECEPTION!I63+DIRECTION!I63+EMBALLAGE!I63+MARKETING!I63+EXPEDITION!I63+QUALITE!I63+ACCUEIL!I63+PRODUCTION!I63+LABO!I63+COMPTA!I63+UCIA!I63)</f>
        <v/>
      </c>
      <c r="J63" s="7" t="str">
        <f>IF(COMMERCIAUX!J63+MAINTENANCE!J63+ADV!J63+'R&amp;D'!J63+RECEPTION!J63+DIRECTION!J63+EMBALLAGE!J63+MARKETING!J63+EXPEDITION!J63+QUALITE!J63+ACCUEIL!J63+PRODUCTION!J63+LABO!J63+COMPTA!J63=0,"",COMMERCIAUX!J63+MAINTENANCE!J63+ADV!J63+'R&amp;D'!J63+RECEPTION!J63+DIRECTION!J63+EMBALLAGE!J63+MARKETING!J63+EXPEDITION!J63+QUALITE!J63+ACCUEIL!J63+PRODUCTION!J63+LABO!J63+COMPTA!J63+UCIA!J63)</f>
        <v/>
      </c>
      <c r="K63" s="7" t="str">
        <f>IF(COMMERCIAUX!K63+MAINTENANCE!K63+ADV!K63+'R&amp;D'!K63+RECEPTION!K63+DIRECTION!K63+EMBALLAGE!K63+MARKETING!K63+EXPEDITION!K63+QUALITE!K63+ACCUEIL!K63+PRODUCTION!K63+LABO!K63+COMPTA!K63=0,"",COMMERCIAUX!K63+MAINTENANCE!K63+ADV!K63+'R&amp;D'!K63+RECEPTION!K63+DIRECTION!K63+EMBALLAGE!K63+MARKETING!K63+EXPEDITION!K63+QUALITE!K63+ACCUEIL!K63+PRODUCTION!K63+LABO!K63+COMPTA!K63+UCIA!K63)</f>
        <v/>
      </c>
      <c r="L63" s="7" t="str">
        <f>IF(COMMERCIAUX!L63+MAINTENANCE!L63+ADV!L63+'R&amp;D'!L63+RECEPTION!L63+DIRECTION!L63+EMBALLAGE!L63+MARKETING!L63+EXPEDITION!L63+QUALITE!L63+ACCUEIL!L63+PRODUCTION!L63+LABO!L63+COMPTA!L63=0,"",COMMERCIAUX!L63+MAINTENANCE!L63+ADV!L63+'R&amp;D'!L63+RECEPTION!L63+DIRECTION!L63+EMBALLAGE!L63+MARKETING!L63+EXPEDITION!L63+QUALITE!L63+ACCUEIL!L63+PRODUCTION!L63+LABO!L63+COMPTA!L63+UCIA!L63)</f>
        <v/>
      </c>
      <c r="M63" s="7" t="str">
        <f>IF(COMMERCIAUX!M63+MAINTENANCE!M63+ADV!M63+'R&amp;D'!M63+RECEPTION!M63+DIRECTION!M63+EMBALLAGE!M63+MARKETING!M63+EXPEDITION!M63+QUALITE!M63+ACCUEIL!M63+PRODUCTION!M63+LABO!M63+COMPTA!M63=0,"",COMMERCIAUX!M63+MAINTENANCE!M63+ADV!M63+'R&amp;D'!M63+RECEPTION!M63+DIRECTION!M63+EMBALLAGE!M63+MARKETING!M63+EXPEDITION!M63+QUALITE!M63+ACCUEIL!M63+PRODUCTION!M63+LABO!M63+COMPTA!M63+UCIA!M63)</f>
        <v/>
      </c>
      <c r="N63" s="24" t="s">
        <v>139</v>
      </c>
      <c r="O63" s="10">
        <f t="shared" si="1"/>
        <v>3</v>
      </c>
      <c r="P63" s="8" t="str">
        <f>IF(DIRECTION!N63=0,"",DIRECTION!N63)</f>
        <v/>
      </c>
      <c r="Q63" s="8">
        <f>IF(COMPTA!N63=0,"",COMPTA!N63)</f>
        <v>1</v>
      </c>
      <c r="R63" s="8" t="str">
        <f>IF(ACCUEIL!N63=0,"",ACCUEIL!N63)</f>
        <v/>
      </c>
      <c r="S63" s="8" t="str">
        <f>IF(ADV!N63=0,"",ADV!N63)</f>
        <v/>
      </c>
      <c r="T63" s="8">
        <f>IF(COMMERCIAUX!N63=0,"",COMMERCIAUX!N63)</f>
        <v>1</v>
      </c>
      <c r="U63" s="8" t="str">
        <f>IF(MARKETING!N63=0,"",MARKETING!N63)</f>
        <v/>
      </c>
      <c r="V63" s="8" t="str">
        <f>IF(MAINTENANCE!N63=0,"",MAINTENANCE!N63)</f>
        <v/>
      </c>
      <c r="W63" s="8" t="str">
        <f>IF(PRODUCTION!N63=0,"",PRODUCTION!N63)</f>
        <v/>
      </c>
      <c r="X63" s="8" t="str">
        <f>IF(EMBALLAGE!N63=0,"",EMBALLAGE!N63)</f>
        <v/>
      </c>
      <c r="Y63" s="8" t="str">
        <f>IF(EXPEDITION!N63=0,"",EXPEDITION!N63)</f>
        <v/>
      </c>
      <c r="Z63" s="8" t="str">
        <f>IF(RECEPTION!N63=0,"",RECEPTION!N63)</f>
        <v/>
      </c>
      <c r="AA63" s="8" t="str">
        <f>IF(LABO!N63=0,"",LABO!N63)</f>
        <v/>
      </c>
      <c r="AB63" s="8">
        <f>IF('R&amp;D'!N63=0,"",'R&amp;D'!N63)</f>
        <v>1</v>
      </c>
      <c r="AC63" s="8" t="str">
        <f>IF(QUALITE!N63=0,"",QUALITE!N63)</f>
        <v/>
      </c>
      <c r="AD63" s="11" t="str">
        <f>IF(UCIA!N63=0,"",UCIA!N63)</f>
        <v/>
      </c>
    </row>
    <row r="64" spans="1:30" ht="15.75">
      <c r="A64" s="4" t="s">
        <v>219</v>
      </c>
      <c r="B64" s="7" t="str">
        <f>IF(COMMERCIAUX!B64+MAINTENANCE!B64+ADV!B64+'R&amp;D'!B64+RECEPTION!B64+DIRECTION!B64+EMBALLAGE!B64+MARKETING!B64+EXPEDITION!B64+QUALITE!B64+ACCUEIL!B64+PRODUCTION!B64+LABO!B64+COMPTA!B64=0,"",COMMERCIAUX!B64+MAINTENANCE!B64+ADV!B64+'R&amp;D'!B64+RECEPTION!B64+DIRECTION!B64+EMBALLAGE!B64+MARKETING!B64+EXPEDITION!B64+QUALITE!B64+ACCUEIL!B64+PRODUCTION!B64+LABO!B64+COMPTA!B64+UCIA!B64)</f>
        <v/>
      </c>
      <c r="C64" s="7" t="str">
        <f>IF(COMMERCIAUX!C64+MAINTENANCE!C64+ADV!C64+'R&amp;D'!C64+RECEPTION!C64+DIRECTION!C64+EMBALLAGE!C64+MARKETING!C64+EXPEDITION!C64+QUALITE!C64+ACCUEIL!C64+PRODUCTION!C64+LABO!C64+COMPTA!C64=0,"",COMMERCIAUX!C64+MAINTENANCE!C64+ADV!C64+'R&amp;D'!C64+RECEPTION!C64+DIRECTION!C64+EMBALLAGE!C64+MARKETING!C64+EXPEDITION!C64+QUALITE!C64+ACCUEIL!C64+PRODUCTION!C64+LABO!C64+COMPTA!C64+UCIA!C64)</f>
        <v/>
      </c>
      <c r="D64" s="7" t="str">
        <f>IF(COMMERCIAUX!D64+MAINTENANCE!D64+ADV!D64+'R&amp;D'!D64+RECEPTION!D64+DIRECTION!D64+EMBALLAGE!D64+MARKETING!D64+EXPEDITION!D64+QUALITE!D64+ACCUEIL!D64+PRODUCTION!D64+LABO!D64+COMPTA!D64=0,"",COMMERCIAUX!D64+MAINTENANCE!D64+ADV!D64+'R&amp;D'!D64+RECEPTION!D64+DIRECTION!D64+EMBALLAGE!D64+MARKETING!D64+EXPEDITION!D64+QUALITE!D64+ACCUEIL!D64+PRODUCTION!D64+LABO!D64+COMPTA!D64+UCIA!D64)</f>
        <v/>
      </c>
      <c r="E64" s="7" t="str">
        <f>IF(COMMERCIAUX!E64+MAINTENANCE!E64+ADV!E64+'R&amp;D'!E64+RECEPTION!E64+DIRECTION!E64+EMBALLAGE!E64+MARKETING!E64+EXPEDITION!E64+QUALITE!E64+ACCUEIL!E64+PRODUCTION!E64+LABO!E64+COMPTA!E64=0,"",COMMERCIAUX!E64+MAINTENANCE!E64+ADV!E64+'R&amp;D'!E64+RECEPTION!E64+DIRECTION!E64+EMBALLAGE!E64+MARKETING!E64+EXPEDITION!E64+QUALITE!E64+ACCUEIL!E64+PRODUCTION!E64+LABO!E64+COMPTA!E64+UCIA!E64)</f>
        <v/>
      </c>
      <c r="F64" s="7" t="str">
        <f>IF(COMMERCIAUX!F64+MAINTENANCE!F64+ADV!F64+'R&amp;D'!F64+RECEPTION!F64+DIRECTION!F64+EMBALLAGE!F64+MARKETING!F64+EXPEDITION!F64+QUALITE!F64+ACCUEIL!F64+PRODUCTION!F64+LABO!F64+COMPTA!F64=0,"",COMMERCIAUX!F64+MAINTENANCE!F64+ADV!F64+'R&amp;D'!F64+RECEPTION!F64+DIRECTION!F64+EMBALLAGE!F64+MARKETING!F64+EXPEDITION!F64+QUALITE!F64+ACCUEIL!F64+PRODUCTION!F64+LABO!F64+COMPTA!F64+UCIA!F64)</f>
        <v/>
      </c>
      <c r="G64" s="7">
        <f>IF(COMMERCIAUX!G64+MAINTENANCE!G64+ADV!G64+'R&amp;D'!G64+RECEPTION!G64+DIRECTION!G64+EMBALLAGE!G64+MARKETING!G64+EXPEDITION!G64+QUALITE!G64+ACCUEIL!G64+PRODUCTION!G64+LABO!G64+COMPTA!G64=0,"",COMMERCIAUX!G64+MAINTENANCE!G64+ADV!G64+'R&amp;D'!G64+RECEPTION!G64+DIRECTION!G64+EMBALLAGE!G64+MARKETING!G64+EXPEDITION!G64+QUALITE!G64+ACCUEIL!G64+PRODUCTION!G64+LABO!G64+COMPTA!G64+UCIA!G64)</f>
        <v>2</v>
      </c>
      <c r="H64" s="7">
        <f>IF(COMMERCIAUX!H64+MAINTENANCE!H64+ADV!H64+'R&amp;D'!H64+RECEPTION!H64+DIRECTION!H64+EMBALLAGE!H64+MARKETING!H64+EXPEDITION!H64+QUALITE!H64+ACCUEIL!H64+PRODUCTION!H64+LABO!H64+COMPTA!H64=0,"",COMMERCIAUX!H64+MAINTENANCE!H64+ADV!H64+'R&amp;D'!H64+RECEPTION!H64+DIRECTION!H64+EMBALLAGE!H64+MARKETING!H64+EXPEDITION!H64+QUALITE!H64+ACCUEIL!H64+PRODUCTION!H64+LABO!H64+COMPTA!H64+UCIA!H64)</f>
        <v>6</v>
      </c>
      <c r="I64" s="7" t="str">
        <f>IF(COMMERCIAUX!I64+MAINTENANCE!I64+ADV!I64+'R&amp;D'!I64+RECEPTION!I64+DIRECTION!I64+EMBALLAGE!I64+MARKETING!I64+EXPEDITION!I64+QUALITE!I64+ACCUEIL!I64+PRODUCTION!I64+LABO!I64+COMPTA!I64=0,"",COMMERCIAUX!I64+MAINTENANCE!I64+ADV!I64+'R&amp;D'!I64+RECEPTION!I64+DIRECTION!I64+EMBALLAGE!I64+MARKETING!I64+EXPEDITION!I64+QUALITE!I64+ACCUEIL!I64+PRODUCTION!I64+LABO!I64+COMPTA!I64+UCIA!I64)</f>
        <v/>
      </c>
      <c r="J64" s="7" t="str">
        <f>IF(COMMERCIAUX!J64+MAINTENANCE!J64+ADV!J64+'R&amp;D'!J64+RECEPTION!J64+DIRECTION!J64+EMBALLAGE!J64+MARKETING!J64+EXPEDITION!J64+QUALITE!J64+ACCUEIL!J64+PRODUCTION!J64+LABO!J64+COMPTA!J64=0,"",COMMERCIAUX!J64+MAINTENANCE!J64+ADV!J64+'R&amp;D'!J64+RECEPTION!J64+DIRECTION!J64+EMBALLAGE!J64+MARKETING!J64+EXPEDITION!J64+QUALITE!J64+ACCUEIL!J64+PRODUCTION!J64+LABO!J64+COMPTA!J64+UCIA!J64)</f>
        <v/>
      </c>
      <c r="K64" s="7" t="str">
        <f>IF(COMMERCIAUX!K64+MAINTENANCE!K64+ADV!K64+'R&amp;D'!K64+RECEPTION!K64+DIRECTION!K64+EMBALLAGE!K64+MARKETING!K64+EXPEDITION!K64+QUALITE!K64+ACCUEIL!K64+PRODUCTION!K64+LABO!K64+COMPTA!K64=0,"",COMMERCIAUX!K64+MAINTENANCE!K64+ADV!K64+'R&amp;D'!K64+RECEPTION!K64+DIRECTION!K64+EMBALLAGE!K64+MARKETING!K64+EXPEDITION!K64+QUALITE!K64+ACCUEIL!K64+PRODUCTION!K64+LABO!K64+COMPTA!K64+UCIA!K64)</f>
        <v/>
      </c>
      <c r="L64" s="7" t="str">
        <f>IF(COMMERCIAUX!L64+MAINTENANCE!L64+ADV!L64+'R&amp;D'!L64+RECEPTION!L64+DIRECTION!L64+EMBALLAGE!L64+MARKETING!L64+EXPEDITION!L64+QUALITE!L64+ACCUEIL!L64+PRODUCTION!L64+LABO!L64+COMPTA!L64=0,"",COMMERCIAUX!L64+MAINTENANCE!L64+ADV!L64+'R&amp;D'!L64+RECEPTION!L64+DIRECTION!L64+EMBALLAGE!L64+MARKETING!L64+EXPEDITION!L64+QUALITE!L64+ACCUEIL!L64+PRODUCTION!L64+LABO!L64+COMPTA!L64+UCIA!L64)</f>
        <v/>
      </c>
      <c r="M64" s="7" t="str">
        <f>IF(COMMERCIAUX!M64+MAINTENANCE!M64+ADV!M64+'R&amp;D'!M64+RECEPTION!M64+DIRECTION!M64+EMBALLAGE!M64+MARKETING!M64+EXPEDITION!M64+QUALITE!M64+ACCUEIL!M64+PRODUCTION!M64+LABO!M64+COMPTA!M64=0,"",COMMERCIAUX!M64+MAINTENANCE!M64+ADV!M64+'R&amp;D'!M64+RECEPTION!M64+DIRECTION!M64+EMBALLAGE!M64+MARKETING!M64+EXPEDITION!M64+QUALITE!M64+ACCUEIL!M64+PRODUCTION!M64+LABO!M64+COMPTA!M64+UCIA!M64)</f>
        <v/>
      </c>
      <c r="N64" s="24"/>
      <c r="O64" s="10">
        <f t="shared" si="1"/>
        <v>8</v>
      </c>
      <c r="P64" s="8">
        <f>IF(DIRECTION!N64=0,"",DIRECTION!N64)</f>
        <v>2</v>
      </c>
      <c r="Q64" s="8" t="str">
        <f>IF(COMPTA!N64=0,"",COMPTA!N64)</f>
        <v/>
      </c>
      <c r="R64" s="8" t="str">
        <f>IF(ACCUEIL!N64=0,"",ACCUEIL!N64)</f>
        <v/>
      </c>
      <c r="S64" s="8" t="str">
        <f>IF(ADV!N64=0,"",ADV!N64)</f>
        <v/>
      </c>
      <c r="T64" s="8">
        <f>IF(COMMERCIAUX!N64=0,"",COMMERCIAUX!N64)</f>
        <v>1</v>
      </c>
      <c r="U64" s="8">
        <f>IF(MARKETING!N64=0,"",MARKETING!N64)</f>
        <v>1</v>
      </c>
      <c r="V64" s="8">
        <f>IF(MAINTENANCE!N64=0,"",MAINTENANCE!N64)</f>
        <v>1</v>
      </c>
      <c r="W64" s="8" t="str">
        <f>IF(PRODUCTION!N64=0,"",PRODUCTION!N64)</f>
        <v/>
      </c>
      <c r="X64" s="8" t="str">
        <f>IF(EMBALLAGE!N64=0,"",EMBALLAGE!N64)</f>
        <v/>
      </c>
      <c r="Y64" s="8" t="str">
        <f>IF(EXPEDITION!N64=0,"",EXPEDITION!N64)</f>
        <v/>
      </c>
      <c r="Z64" s="8" t="str">
        <f>IF(RECEPTION!N64=0,"",RECEPTION!N64)</f>
        <v/>
      </c>
      <c r="AA64" s="8">
        <f>IF(LABO!N64=0,"",LABO!N64)</f>
        <v>1</v>
      </c>
      <c r="AB64" s="8" t="str">
        <f>IF('R&amp;D'!N64=0,"",'R&amp;D'!N64)</f>
        <v/>
      </c>
      <c r="AC64" s="8">
        <f>IF(QUALITE!N64=0,"",QUALITE!N64)</f>
        <v>1</v>
      </c>
      <c r="AD64" s="11">
        <f>IF(UCIA!N64=0,"",UCIA!N64)</f>
        <v>1</v>
      </c>
    </row>
    <row r="65" spans="1:30" ht="15.75">
      <c r="A65" s="4" t="s">
        <v>12</v>
      </c>
      <c r="B65" s="7" t="str">
        <f>IF(COMMERCIAUX!B65+MAINTENANCE!B65+ADV!B65+'R&amp;D'!B65+RECEPTION!B65+DIRECTION!B65+EMBALLAGE!B65+MARKETING!B65+EXPEDITION!B65+QUALITE!B65+ACCUEIL!B65+PRODUCTION!B65+LABO!B65+COMPTA!B65=0,"",COMMERCIAUX!B65+MAINTENANCE!B65+ADV!B65+'R&amp;D'!B65+RECEPTION!B65+DIRECTION!B65+EMBALLAGE!B65+MARKETING!B65+EXPEDITION!B65+QUALITE!B65+ACCUEIL!B65+PRODUCTION!B65+LABO!B65+COMPTA!B65+UCIA!B65)</f>
        <v/>
      </c>
      <c r="C65" s="7" t="str">
        <f>IF(COMMERCIAUX!C65+MAINTENANCE!C65+ADV!C65+'R&amp;D'!C65+RECEPTION!C65+DIRECTION!C65+EMBALLAGE!C65+MARKETING!C65+EXPEDITION!C65+QUALITE!C65+ACCUEIL!C65+PRODUCTION!C65+LABO!C65+COMPTA!C65=0,"",COMMERCIAUX!C65+MAINTENANCE!C65+ADV!C65+'R&amp;D'!C65+RECEPTION!C65+DIRECTION!C65+EMBALLAGE!C65+MARKETING!C65+EXPEDITION!C65+QUALITE!C65+ACCUEIL!C65+PRODUCTION!C65+LABO!C65+COMPTA!C65+UCIA!C65)</f>
        <v/>
      </c>
      <c r="D65" s="7" t="str">
        <f>IF(COMMERCIAUX!D65+MAINTENANCE!D65+ADV!D65+'R&amp;D'!D65+RECEPTION!D65+DIRECTION!D65+EMBALLAGE!D65+MARKETING!D65+EXPEDITION!D65+QUALITE!D65+ACCUEIL!D65+PRODUCTION!D65+LABO!D65+COMPTA!D65=0,"",COMMERCIAUX!D65+MAINTENANCE!D65+ADV!D65+'R&amp;D'!D65+RECEPTION!D65+DIRECTION!D65+EMBALLAGE!D65+MARKETING!D65+EXPEDITION!D65+QUALITE!D65+ACCUEIL!D65+PRODUCTION!D65+LABO!D65+COMPTA!D65+UCIA!D65)</f>
        <v/>
      </c>
      <c r="E65" s="7" t="str">
        <f>IF(COMMERCIAUX!E65+MAINTENANCE!E65+ADV!E65+'R&amp;D'!E65+RECEPTION!E65+DIRECTION!E65+EMBALLAGE!E65+MARKETING!E65+EXPEDITION!E65+QUALITE!E65+ACCUEIL!E65+PRODUCTION!E65+LABO!E65+COMPTA!E65=0,"",COMMERCIAUX!E65+MAINTENANCE!E65+ADV!E65+'R&amp;D'!E65+RECEPTION!E65+DIRECTION!E65+EMBALLAGE!E65+MARKETING!E65+EXPEDITION!E65+QUALITE!E65+ACCUEIL!E65+PRODUCTION!E65+LABO!E65+COMPTA!E65+UCIA!E65)</f>
        <v/>
      </c>
      <c r="F65" s="7" t="str">
        <f>IF(COMMERCIAUX!F65+MAINTENANCE!F65+ADV!F65+'R&amp;D'!F65+RECEPTION!F65+DIRECTION!F65+EMBALLAGE!F65+MARKETING!F65+EXPEDITION!F65+QUALITE!F65+ACCUEIL!F65+PRODUCTION!F65+LABO!F65+COMPTA!F65=0,"",COMMERCIAUX!F65+MAINTENANCE!F65+ADV!F65+'R&amp;D'!F65+RECEPTION!F65+DIRECTION!F65+EMBALLAGE!F65+MARKETING!F65+EXPEDITION!F65+QUALITE!F65+ACCUEIL!F65+PRODUCTION!F65+LABO!F65+COMPTA!F65+UCIA!F65)</f>
        <v/>
      </c>
      <c r="G65" s="7" t="str">
        <f>IF(COMMERCIAUX!G65+MAINTENANCE!G65+ADV!G65+'R&amp;D'!G65+RECEPTION!G65+DIRECTION!G65+EMBALLAGE!G65+MARKETING!G65+EXPEDITION!G65+QUALITE!G65+ACCUEIL!G65+PRODUCTION!G65+LABO!G65+COMPTA!G65=0,"",COMMERCIAUX!G65+MAINTENANCE!G65+ADV!G65+'R&amp;D'!G65+RECEPTION!G65+DIRECTION!G65+EMBALLAGE!G65+MARKETING!G65+EXPEDITION!G65+QUALITE!G65+ACCUEIL!G65+PRODUCTION!G65+LABO!G65+COMPTA!G65+UCIA!G65)</f>
        <v/>
      </c>
      <c r="H65" s="7">
        <f>IF(COMMERCIAUX!H65+MAINTENANCE!H65+ADV!H65+'R&amp;D'!H65+RECEPTION!H65+DIRECTION!H65+EMBALLAGE!H65+MARKETING!H65+EXPEDITION!H65+QUALITE!H65+ACCUEIL!H65+PRODUCTION!H65+LABO!H65+COMPTA!H65=0,"",COMMERCIAUX!H65+MAINTENANCE!H65+ADV!H65+'R&amp;D'!H65+RECEPTION!H65+DIRECTION!H65+EMBALLAGE!H65+MARKETING!H65+EXPEDITION!H65+QUALITE!H65+ACCUEIL!H65+PRODUCTION!H65+LABO!H65+COMPTA!H65+UCIA!H65)</f>
        <v>3</v>
      </c>
      <c r="I65" s="7" t="str">
        <f>IF(COMMERCIAUX!I65+MAINTENANCE!I65+ADV!I65+'R&amp;D'!I65+RECEPTION!I65+DIRECTION!I65+EMBALLAGE!I65+MARKETING!I65+EXPEDITION!I65+QUALITE!I65+ACCUEIL!I65+PRODUCTION!I65+LABO!I65+COMPTA!I65=0,"",COMMERCIAUX!I65+MAINTENANCE!I65+ADV!I65+'R&amp;D'!I65+RECEPTION!I65+DIRECTION!I65+EMBALLAGE!I65+MARKETING!I65+EXPEDITION!I65+QUALITE!I65+ACCUEIL!I65+PRODUCTION!I65+LABO!I65+COMPTA!I65+UCIA!I65)</f>
        <v/>
      </c>
      <c r="J65" s="7" t="str">
        <f>IF(COMMERCIAUX!J65+MAINTENANCE!J65+ADV!J65+'R&amp;D'!J65+RECEPTION!J65+DIRECTION!J65+EMBALLAGE!J65+MARKETING!J65+EXPEDITION!J65+QUALITE!J65+ACCUEIL!J65+PRODUCTION!J65+LABO!J65+COMPTA!J65=0,"",COMMERCIAUX!J65+MAINTENANCE!J65+ADV!J65+'R&amp;D'!J65+RECEPTION!J65+DIRECTION!J65+EMBALLAGE!J65+MARKETING!J65+EXPEDITION!J65+QUALITE!J65+ACCUEIL!J65+PRODUCTION!J65+LABO!J65+COMPTA!J65+UCIA!J65)</f>
        <v/>
      </c>
      <c r="K65" s="7" t="str">
        <f>IF(COMMERCIAUX!K65+MAINTENANCE!K65+ADV!K65+'R&amp;D'!K65+RECEPTION!K65+DIRECTION!K65+EMBALLAGE!K65+MARKETING!K65+EXPEDITION!K65+QUALITE!K65+ACCUEIL!K65+PRODUCTION!K65+LABO!K65+COMPTA!K65=0,"",COMMERCIAUX!K65+MAINTENANCE!K65+ADV!K65+'R&amp;D'!K65+RECEPTION!K65+DIRECTION!K65+EMBALLAGE!K65+MARKETING!K65+EXPEDITION!K65+QUALITE!K65+ACCUEIL!K65+PRODUCTION!K65+LABO!K65+COMPTA!K65+UCIA!K65)</f>
        <v/>
      </c>
      <c r="L65" s="7" t="str">
        <f>IF(COMMERCIAUX!L65+MAINTENANCE!L65+ADV!L65+'R&amp;D'!L65+RECEPTION!L65+DIRECTION!L65+EMBALLAGE!L65+MARKETING!L65+EXPEDITION!L65+QUALITE!L65+ACCUEIL!L65+PRODUCTION!L65+LABO!L65+COMPTA!L65=0,"",COMMERCIAUX!L65+MAINTENANCE!L65+ADV!L65+'R&amp;D'!L65+RECEPTION!L65+DIRECTION!L65+EMBALLAGE!L65+MARKETING!L65+EXPEDITION!L65+QUALITE!L65+ACCUEIL!L65+PRODUCTION!L65+LABO!L65+COMPTA!L65+UCIA!L65)</f>
        <v/>
      </c>
      <c r="M65" s="7" t="str">
        <f>IF(COMMERCIAUX!M65+MAINTENANCE!M65+ADV!M65+'R&amp;D'!M65+RECEPTION!M65+DIRECTION!M65+EMBALLAGE!M65+MARKETING!M65+EXPEDITION!M65+QUALITE!M65+ACCUEIL!M65+PRODUCTION!M65+LABO!M65+COMPTA!M65=0,"",COMMERCIAUX!M65+MAINTENANCE!M65+ADV!M65+'R&amp;D'!M65+RECEPTION!M65+DIRECTION!M65+EMBALLAGE!M65+MARKETING!M65+EXPEDITION!M65+QUALITE!M65+ACCUEIL!M65+PRODUCTION!M65+LABO!M65+COMPTA!M65+UCIA!M65)</f>
        <v/>
      </c>
      <c r="N65" s="24" t="s">
        <v>139</v>
      </c>
      <c r="O65" s="10">
        <f t="shared" si="1"/>
        <v>3</v>
      </c>
      <c r="P65" s="8">
        <f>IF(DIRECTION!N65=0,"",DIRECTION!N65)</f>
        <v>3</v>
      </c>
      <c r="Q65" s="8" t="str">
        <f>IF(COMPTA!N65=0,"",COMPTA!N65)</f>
        <v/>
      </c>
      <c r="R65" s="8" t="str">
        <f>IF(ACCUEIL!N65=0,"",ACCUEIL!N65)</f>
        <v/>
      </c>
      <c r="S65" s="8" t="str">
        <f>IF(ADV!N65=0,"",ADV!N65)</f>
        <v/>
      </c>
      <c r="T65" s="8" t="str">
        <f>IF(COMMERCIAUX!N65=0,"",COMMERCIAUX!N65)</f>
        <v/>
      </c>
      <c r="U65" s="8" t="str">
        <f>IF(MARKETING!N65=0,"",MARKETING!N65)</f>
        <v/>
      </c>
      <c r="V65" s="8" t="str">
        <f>IF(MAINTENANCE!N65=0,"",MAINTENANCE!N65)</f>
        <v/>
      </c>
      <c r="W65" s="8" t="str">
        <f>IF(PRODUCTION!N65=0,"",PRODUCTION!N65)</f>
        <v/>
      </c>
      <c r="X65" s="8" t="str">
        <f>IF(EMBALLAGE!N65=0,"",EMBALLAGE!N65)</f>
        <v/>
      </c>
      <c r="Y65" s="8" t="str">
        <f>IF(EXPEDITION!N65=0,"",EXPEDITION!N65)</f>
        <v/>
      </c>
      <c r="Z65" s="8" t="str">
        <f>IF(RECEPTION!N65=0,"",RECEPTION!N65)</f>
        <v/>
      </c>
      <c r="AA65" s="8" t="str">
        <f>IF(LABO!N65=0,"",LABO!N65)</f>
        <v/>
      </c>
      <c r="AB65" s="8" t="str">
        <f>IF('R&amp;D'!N65=0,"",'R&amp;D'!N65)</f>
        <v/>
      </c>
      <c r="AC65" s="8" t="str">
        <f>IF(QUALITE!N65=0,"",QUALITE!N65)</f>
        <v/>
      </c>
      <c r="AD65" s="11" t="str">
        <f>IF(UCIA!N65=0,"",UCIA!N65)</f>
        <v/>
      </c>
    </row>
    <row r="66" spans="1:30" ht="15.75">
      <c r="A66" s="4" t="s">
        <v>40</v>
      </c>
      <c r="B66" s="7" t="str">
        <f>IF(COMMERCIAUX!B66+MAINTENANCE!B66+ADV!B66+'R&amp;D'!B66+RECEPTION!B66+DIRECTION!B66+EMBALLAGE!B66+MARKETING!B66+EXPEDITION!B66+QUALITE!B66+ACCUEIL!B66+PRODUCTION!B66+LABO!B66+COMPTA!B66=0,"",COMMERCIAUX!B66+MAINTENANCE!B66+ADV!B66+'R&amp;D'!B66+RECEPTION!B66+DIRECTION!B66+EMBALLAGE!B66+MARKETING!B66+EXPEDITION!B66+QUALITE!B66+ACCUEIL!B66+PRODUCTION!B66+LABO!B66+COMPTA!B66+UCIA!B66)</f>
        <v/>
      </c>
      <c r="C66" s="7" t="str">
        <f>IF(COMMERCIAUX!C66+MAINTENANCE!C66+ADV!C66+'R&amp;D'!C66+RECEPTION!C66+DIRECTION!C66+EMBALLAGE!C66+MARKETING!C66+EXPEDITION!C66+QUALITE!C66+ACCUEIL!C66+PRODUCTION!C66+LABO!C66+COMPTA!C66=0,"",COMMERCIAUX!C66+MAINTENANCE!C66+ADV!C66+'R&amp;D'!C66+RECEPTION!C66+DIRECTION!C66+EMBALLAGE!C66+MARKETING!C66+EXPEDITION!C66+QUALITE!C66+ACCUEIL!C66+PRODUCTION!C66+LABO!C66+COMPTA!C66+UCIA!C66)</f>
        <v/>
      </c>
      <c r="D66" s="7" t="str">
        <f>IF(COMMERCIAUX!D66+MAINTENANCE!D66+ADV!D66+'R&amp;D'!D66+RECEPTION!D66+DIRECTION!D66+EMBALLAGE!D66+MARKETING!D66+EXPEDITION!D66+QUALITE!D66+ACCUEIL!D66+PRODUCTION!D66+LABO!D66+COMPTA!D66=0,"",COMMERCIAUX!D66+MAINTENANCE!D66+ADV!D66+'R&amp;D'!D66+RECEPTION!D66+DIRECTION!D66+EMBALLAGE!D66+MARKETING!D66+EXPEDITION!D66+QUALITE!D66+ACCUEIL!D66+PRODUCTION!D66+LABO!D66+COMPTA!D66+UCIA!D66)</f>
        <v/>
      </c>
      <c r="E66" s="7" t="str">
        <f>IF(COMMERCIAUX!E66+MAINTENANCE!E66+ADV!E66+'R&amp;D'!E66+RECEPTION!E66+DIRECTION!E66+EMBALLAGE!E66+MARKETING!E66+EXPEDITION!E66+QUALITE!E66+ACCUEIL!E66+PRODUCTION!E66+LABO!E66+COMPTA!E66=0,"",COMMERCIAUX!E66+MAINTENANCE!E66+ADV!E66+'R&amp;D'!E66+RECEPTION!E66+DIRECTION!E66+EMBALLAGE!E66+MARKETING!E66+EXPEDITION!E66+QUALITE!E66+ACCUEIL!E66+PRODUCTION!E66+LABO!E66+COMPTA!E66+UCIA!E66)</f>
        <v/>
      </c>
      <c r="F66" s="7" t="str">
        <f>IF(COMMERCIAUX!F66+MAINTENANCE!F66+ADV!F66+'R&amp;D'!F66+RECEPTION!F66+DIRECTION!F66+EMBALLAGE!F66+MARKETING!F66+EXPEDITION!F66+QUALITE!F66+ACCUEIL!F66+PRODUCTION!F66+LABO!F66+COMPTA!F66=0,"",COMMERCIAUX!F66+MAINTENANCE!F66+ADV!F66+'R&amp;D'!F66+RECEPTION!F66+DIRECTION!F66+EMBALLAGE!F66+MARKETING!F66+EXPEDITION!F66+QUALITE!F66+ACCUEIL!F66+PRODUCTION!F66+LABO!F66+COMPTA!F66+UCIA!F66)</f>
        <v/>
      </c>
      <c r="G66" s="7" t="str">
        <f>IF(COMMERCIAUX!G66+MAINTENANCE!G66+ADV!G66+'R&amp;D'!G66+RECEPTION!G66+DIRECTION!G66+EMBALLAGE!G66+MARKETING!G66+EXPEDITION!G66+QUALITE!G66+ACCUEIL!G66+PRODUCTION!G66+LABO!G66+COMPTA!G66=0,"",COMMERCIAUX!G66+MAINTENANCE!G66+ADV!G66+'R&amp;D'!G66+RECEPTION!G66+DIRECTION!G66+EMBALLAGE!G66+MARKETING!G66+EXPEDITION!G66+QUALITE!G66+ACCUEIL!G66+PRODUCTION!G66+LABO!G66+COMPTA!G66+UCIA!G66)</f>
        <v/>
      </c>
      <c r="H66" s="7">
        <f>IF(COMMERCIAUX!H66+MAINTENANCE!H66+ADV!H66+'R&amp;D'!H66+RECEPTION!H66+DIRECTION!H66+EMBALLAGE!H66+MARKETING!H66+EXPEDITION!H66+QUALITE!H66+ACCUEIL!H66+PRODUCTION!H66+LABO!H66+COMPTA!H66=0,"",COMMERCIAUX!H66+MAINTENANCE!H66+ADV!H66+'R&amp;D'!H66+RECEPTION!H66+DIRECTION!H66+EMBALLAGE!H66+MARKETING!H66+EXPEDITION!H66+QUALITE!H66+ACCUEIL!H66+PRODUCTION!H66+LABO!H66+COMPTA!H66+UCIA!H66)</f>
        <v>1</v>
      </c>
      <c r="I66" s="7" t="str">
        <f>IF(COMMERCIAUX!I66+MAINTENANCE!I66+ADV!I66+'R&amp;D'!I66+RECEPTION!I66+DIRECTION!I66+EMBALLAGE!I66+MARKETING!I66+EXPEDITION!I66+QUALITE!I66+ACCUEIL!I66+PRODUCTION!I66+LABO!I66+COMPTA!I66=0,"",COMMERCIAUX!I66+MAINTENANCE!I66+ADV!I66+'R&amp;D'!I66+RECEPTION!I66+DIRECTION!I66+EMBALLAGE!I66+MARKETING!I66+EXPEDITION!I66+QUALITE!I66+ACCUEIL!I66+PRODUCTION!I66+LABO!I66+COMPTA!I66+UCIA!I66)</f>
        <v/>
      </c>
      <c r="J66" s="7" t="str">
        <f>IF(COMMERCIAUX!J66+MAINTENANCE!J66+ADV!J66+'R&amp;D'!J66+RECEPTION!J66+DIRECTION!J66+EMBALLAGE!J66+MARKETING!J66+EXPEDITION!J66+QUALITE!J66+ACCUEIL!J66+PRODUCTION!J66+LABO!J66+COMPTA!J66=0,"",COMMERCIAUX!J66+MAINTENANCE!J66+ADV!J66+'R&amp;D'!J66+RECEPTION!J66+DIRECTION!J66+EMBALLAGE!J66+MARKETING!J66+EXPEDITION!J66+QUALITE!J66+ACCUEIL!J66+PRODUCTION!J66+LABO!J66+COMPTA!J66+UCIA!J66)</f>
        <v/>
      </c>
      <c r="K66" s="7" t="str">
        <f>IF(COMMERCIAUX!K66+MAINTENANCE!K66+ADV!K66+'R&amp;D'!K66+RECEPTION!K66+DIRECTION!K66+EMBALLAGE!K66+MARKETING!K66+EXPEDITION!K66+QUALITE!K66+ACCUEIL!K66+PRODUCTION!K66+LABO!K66+COMPTA!K66=0,"",COMMERCIAUX!K66+MAINTENANCE!K66+ADV!K66+'R&amp;D'!K66+RECEPTION!K66+DIRECTION!K66+EMBALLAGE!K66+MARKETING!K66+EXPEDITION!K66+QUALITE!K66+ACCUEIL!K66+PRODUCTION!K66+LABO!K66+COMPTA!K66+UCIA!K66)</f>
        <v/>
      </c>
      <c r="L66" s="7" t="str">
        <f>IF(COMMERCIAUX!L66+MAINTENANCE!L66+ADV!L66+'R&amp;D'!L66+RECEPTION!L66+DIRECTION!L66+EMBALLAGE!L66+MARKETING!L66+EXPEDITION!L66+QUALITE!L66+ACCUEIL!L66+PRODUCTION!L66+LABO!L66+COMPTA!L66=0,"",COMMERCIAUX!L66+MAINTENANCE!L66+ADV!L66+'R&amp;D'!L66+RECEPTION!L66+DIRECTION!L66+EMBALLAGE!L66+MARKETING!L66+EXPEDITION!L66+QUALITE!L66+ACCUEIL!L66+PRODUCTION!L66+LABO!L66+COMPTA!L66+UCIA!L66)</f>
        <v/>
      </c>
      <c r="M66" s="7" t="str">
        <f>IF(COMMERCIAUX!M66+MAINTENANCE!M66+ADV!M66+'R&amp;D'!M66+RECEPTION!M66+DIRECTION!M66+EMBALLAGE!M66+MARKETING!M66+EXPEDITION!M66+QUALITE!M66+ACCUEIL!M66+PRODUCTION!M66+LABO!M66+COMPTA!M66=0,"",COMMERCIAUX!M66+MAINTENANCE!M66+ADV!M66+'R&amp;D'!M66+RECEPTION!M66+DIRECTION!M66+EMBALLAGE!M66+MARKETING!M66+EXPEDITION!M66+QUALITE!M66+ACCUEIL!M66+PRODUCTION!M66+LABO!M66+COMPTA!M66+UCIA!M66)</f>
        <v/>
      </c>
      <c r="N66" s="24" t="s">
        <v>139</v>
      </c>
      <c r="O66" s="10">
        <f t="shared" si="1"/>
        <v>1</v>
      </c>
      <c r="P66" s="8" t="str">
        <f>IF(DIRECTION!N66=0,"",DIRECTION!N66)</f>
        <v/>
      </c>
      <c r="Q66" s="8" t="str">
        <f>IF(COMPTA!N66=0,"",COMPTA!N66)</f>
        <v/>
      </c>
      <c r="R66" s="8" t="str">
        <f>IF(ACCUEIL!N66=0,"",ACCUEIL!N66)</f>
        <v/>
      </c>
      <c r="S66" s="8" t="str">
        <f>IF(ADV!N66=0,"",ADV!N66)</f>
        <v/>
      </c>
      <c r="T66" s="8">
        <f>IF(COMMERCIAUX!N66=0,"",COMMERCIAUX!N66)</f>
        <v>1</v>
      </c>
      <c r="U66" s="8" t="str">
        <f>IF(MARKETING!N66=0,"",MARKETING!N66)</f>
        <v/>
      </c>
      <c r="V66" s="8" t="str">
        <f>IF(MAINTENANCE!N66=0,"",MAINTENANCE!N66)</f>
        <v/>
      </c>
      <c r="W66" s="8" t="str">
        <f>IF(PRODUCTION!N66=0,"",PRODUCTION!N66)</f>
        <v/>
      </c>
      <c r="X66" s="8" t="str">
        <f>IF(EMBALLAGE!N66=0,"",EMBALLAGE!N66)</f>
        <v/>
      </c>
      <c r="Y66" s="8" t="str">
        <f>IF(EXPEDITION!N66=0,"",EXPEDITION!N66)</f>
        <v/>
      </c>
      <c r="Z66" s="8" t="str">
        <f>IF(RECEPTION!N66=0,"",RECEPTION!N66)</f>
        <v/>
      </c>
      <c r="AA66" s="8" t="str">
        <f>IF(LABO!N66=0,"",LABO!N66)</f>
        <v/>
      </c>
      <c r="AB66" s="8" t="str">
        <f>IF('R&amp;D'!N66=0,"",'R&amp;D'!N66)</f>
        <v/>
      </c>
      <c r="AC66" s="8" t="str">
        <f>IF(QUALITE!N66=0,"",QUALITE!N66)</f>
        <v/>
      </c>
      <c r="AD66" s="11" t="str">
        <f>IF(UCIA!N66=0,"",UCIA!N66)</f>
        <v/>
      </c>
    </row>
    <row r="67" spans="1:30" ht="15.75">
      <c r="A67" s="4" t="s">
        <v>144</v>
      </c>
      <c r="B67" s="7" t="str">
        <f>IF(COMMERCIAUX!B67+MAINTENANCE!B67+ADV!B67+'R&amp;D'!B67+RECEPTION!B67+DIRECTION!B67+EMBALLAGE!B67+MARKETING!B67+EXPEDITION!B67+QUALITE!B67+ACCUEIL!B67+PRODUCTION!B67+LABO!B67+COMPTA!B67=0,"",COMMERCIAUX!B67+MAINTENANCE!B67+ADV!B67+'R&amp;D'!B67+RECEPTION!B67+DIRECTION!B67+EMBALLAGE!B67+MARKETING!B67+EXPEDITION!B67+QUALITE!B67+ACCUEIL!B67+PRODUCTION!B67+LABO!B67+COMPTA!B67+UCIA!B67)</f>
        <v/>
      </c>
      <c r="C67" s="7" t="str">
        <f>IF(COMMERCIAUX!C67+MAINTENANCE!C67+ADV!C67+'R&amp;D'!C67+RECEPTION!C67+DIRECTION!C67+EMBALLAGE!C67+MARKETING!C67+EXPEDITION!C67+QUALITE!C67+ACCUEIL!C67+PRODUCTION!C67+LABO!C67+COMPTA!C67=0,"",COMMERCIAUX!C67+MAINTENANCE!C67+ADV!C67+'R&amp;D'!C67+RECEPTION!C67+DIRECTION!C67+EMBALLAGE!C67+MARKETING!C67+EXPEDITION!C67+QUALITE!C67+ACCUEIL!C67+PRODUCTION!C67+LABO!C67+COMPTA!C67+UCIA!C67)</f>
        <v/>
      </c>
      <c r="D67" s="7" t="str">
        <f>IF(COMMERCIAUX!D67+MAINTENANCE!D67+ADV!D67+'R&amp;D'!D67+RECEPTION!D67+DIRECTION!D67+EMBALLAGE!D67+MARKETING!D67+EXPEDITION!D67+QUALITE!D67+ACCUEIL!D67+PRODUCTION!D67+LABO!D67+COMPTA!D67=0,"",COMMERCIAUX!D67+MAINTENANCE!D67+ADV!D67+'R&amp;D'!D67+RECEPTION!D67+DIRECTION!D67+EMBALLAGE!D67+MARKETING!D67+EXPEDITION!D67+QUALITE!D67+ACCUEIL!D67+PRODUCTION!D67+LABO!D67+COMPTA!D67+UCIA!D67)</f>
        <v/>
      </c>
      <c r="E67" s="7" t="str">
        <f>IF(COMMERCIAUX!E67+MAINTENANCE!E67+ADV!E67+'R&amp;D'!E67+RECEPTION!E67+DIRECTION!E67+EMBALLAGE!E67+MARKETING!E67+EXPEDITION!E67+QUALITE!E67+ACCUEIL!E67+PRODUCTION!E67+LABO!E67+COMPTA!E67=0,"",COMMERCIAUX!E67+MAINTENANCE!E67+ADV!E67+'R&amp;D'!E67+RECEPTION!E67+DIRECTION!E67+EMBALLAGE!E67+MARKETING!E67+EXPEDITION!E67+QUALITE!E67+ACCUEIL!E67+PRODUCTION!E67+LABO!E67+COMPTA!E67+UCIA!E67)</f>
        <v/>
      </c>
      <c r="F67" s="7" t="str">
        <f>IF(COMMERCIAUX!F67+MAINTENANCE!F67+ADV!F67+'R&amp;D'!F67+RECEPTION!F67+DIRECTION!F67+EMBALLAGE!F67+MARKETING!F67+EXPEDITION!F67+QUALITE!F67+ACCUEIL!F67+PRODUCTION!F67+LABO!F67+COMPTA!F67=0,"",COMMERCIAUX!F67+MAINTENANCE!F67+ADV!F67+'R&amp;D'!F67+RECEPTION!F67+DIRECTION!F67+EMBALLAGE!F67+MARKETING!F67+EXPEDITION!F67+QUALITE!F67+ACCUEIL!F67+PRODUCTION!F67+LABO!F67+COMPTA!F67+UCIA!F67)</f>
        <v/>
      </c>
      <c r="G67" s="7" t="str">
        <f>IF(COMMERCIAUX!G67+MAINTENANCE!G67+ADV!G67+'R&amp;D'!G67+RECEPTION!G67+DIRECTION!G67+EMBALLAGE!G67+MARKETING!G67+EXPEDITION!G67+QUALITE!G67+ACCUEIL!G67+PRODUCTION!G67+LABO!G67+COMPTA!G67=0,"",COMMERCIAUX!G67+MAINTENANCE!G67+ADV!G67+'R&amp;D'!G67+RECEPTION!G67+DIRECTION!G67+EMBALLAGE!G67+MARKETING!G67+EXPEDITION!G67+QUALITE!G67+ACCUEIL!G67+PRODUCTION!G67+LABO!G67+COMPTA!G67+UCIA!G67)</f>
        <v/>
      </c>
      <c r="H67" s="7" t="str">
        <f>IF(COMMERCIAUX!H67+MAINTENANCE!H67+ADV!H67+'R&amp;D'!H67+RECEPTION!H67+DIRECTION!H67+EMBALLAGE!H67+MARKETING!H67+EXPEDITION!H67+QUALITE!H67+ACCUEIL!H67+PRODUCTION!H67+LABO!H67+COMPTA!H67=0,"",COMMERCIAUX!H67+MAINTENANCE!H67+ADV!H67+'R&amp;D'!H67+RECEPTION!H67+DIRECTION!H67+EMBALLAGE!H67+MARKETING!H67+EXPEDITION!H67+QUALITE!H67+ACCUEIL!H67+PRODUCTION!H67+LABO!H67+COMPTA!H67+UCIA!H67)</f>
        <v/>
      </c>
      <c r="I67" s="7" t="str">
        <f>IF(COMMERCIAUX!I67+MAINTENANCE!I67+ADV!I67+'R&amp;D'!I67+RECEPTION!I67+DIRECTION!I67+EMBALLAGE!I67+MARKETING!I67+EXPEDITION!I67+QUALITE!I67+ACCUEIL!I67+PRODUCTION!I67+LABO!I67+COMPTA!I67=0,"",COMMERCIAUX!I67+MAINTENANCE!I67+ADV!I67+'R&amp;D'!I67+RECEPTION!I67+DIRECTION!I67+EMBALLAGE!I67+MARKETING!I67+EXPEDITION!I67+QUALITE!I67+ACCUEIL!I67+PRODUCTION!I67+LABO!I67+COMPTA!I67+UCIA!I67)</f>
        <v/>
      </c>
      <c r="J67" s="7" t="str">
        <f>IF(COMMERCIAUX!J67+MAINTENANCE!J67+ADV!J67+'R&amp;D'!J67+RECEPTION!J67+DIRECTION!J67+EMBALLAGE!J67+MARKETING!J67+EXPEDITION!J67+QUALITE!J67+ACCUEIL!J67+PRODUCTION!J67+LABO!J67+COMPTA!J67=0,"",COMMERCIAUX!J67+MAINTENANCE!J67+ADV!J67+'R&amp;D'!J67+RECEPTION!J67+DIRECTION!J67+EMBALLAGE!J67+MARKETING!J67+EXPEDITION!J67+QUALITE!J67+ACCUEIL!J67+PRODUCTION!J67+LABO!J67+COMPTA!J67+UCIA!J67)</f>
        <v/>
      </c>
      <c r="K67" s="7" t="str">
        <f>IF(COMMERCIAUX!K67+MAINTENANCE!K67+ADV!K67+'R&amp;D'!K67+RECEPTION!K67+DIRECTION!K67+EMBALLAGE!K67+MARKETING!K67+EXPEDITION!K67+QUALITE!K67+ACCUEIL!K67+PRODUCTION!K67+LABO!K67+COMPTA!K67=0,"",COMMERCIAUX!K67+MAINTENANCE!K67+ADV!K67+'R&amp;D'!K67+RECEPTION!K67+DIRECTION!K67+EMBALLAGE!K67+MARKETING!K67+EXPEDITION!K67+QUALITE!K67+ACCUEIL!K67+PRODUCTION!K67+LABO!K67+COMPTA!K67+UCIA!K67)</f>
        <v/>
      </c>
      <c r="L67" s="7" t="str">
        <f>IF(COMMERCIAUX!L67+MAINTENANCE!L67+ADV!L67+'R&amp;D'!L67+RECEPTION!L67+DIRECTION!L67+EMBALLAGE!L67+MARKETING!L67+EXPEDITION!L67+QUALITE!L67+ACCUEIL!L67+PRODUCTION!L67+LABO!L67+COMPTA!L67=0,"",COMMERCIAUX!L67+MAINTENANCE!L67+ADV!L67+'R&amp;D'!L67+RECEPTION!L67+DIRECTION!L67+EMBALLAGE!L67+MARKETING!L67+EXPEDITION!L67+QUALITE!L67+ACCUEIL!L67+PRODUCTION!L67+LABO!L67+COMPTA!L67+UCIA!L67)</f>
        <v/>
      </c>
      <c r="M67" s="7" t="str">
        <f>IF(COMMERCIAUX!M67+MAINTENANCE!M67+ADV!M67+'R&amp;D'!M67+RECEPTION!M67+DIRECTION!M67+EMBALLAGE!M67+MARKETING!M67+EXPEDITION!M67+QUALITE!M67+ACCUEIL!M67+PRODUCTION!M67+LABO!M67+COMPTA!M67=0,"",COMMERCIAUX!M67+MAINTENANCE!M67+ADV!M67+'R&amp;D'!M67+RECEPTION!M67+DIRECTION!M67+EMBALLAGE!M67+MARKETING!M67+EXPEDITION!M67+QUALITE!M67+ACCUEIL!M67+PRODUCTION!M67+LABO!M67+COMPTA!M67+UCIA!M67)</f>
        <v/>
      </c>
      <c r="N67" s="24" t="s">
        <v>139</v>
      </c>
      <c r="O67" s="10" t="str">
        <f t="shared" si="1"/>
        <v/>
      </c>
      <c r="P67" s="8" t="str">
        <f>IF(DIRECTION!N67=0,"",DIRECTION!N67)</f>
        <v/>
      </c>
      <c r="Q67" s="8" t="str">
        <f>IF(COMPTA!N67=0,"",COMPTA!N67)</f>
        <v/>
      </c>
      <c r="R67" s="8" t="str">
        <f>IF(ACCUEIL!N67=0,"",ACCUEIL!N67)</f>
        <v/>
      </c>
      <c r="S67" s="8" t="str">
        <f>IF(ADV!N67=0,"",ADV!N67)</f>
        <v/>
      </c>
      <c r="T67" s="8" t="str">
        <f>IF(COMMERCIAUX!N67=0,"",COMMERCIAUX!N67)</f>
        <v/>
      </c>
      <c r="U67" s="8" t="str">
        <f>IF(MARKETING!N67=0,"",MARKETING!N67)</f>
        <v/>
      </c>
      <c r="V67" s="8" t="str">
        <f>IF(MAINTENANCE!N67=0,"",MAINTENANCE!N67)</f>
        <v/>
      </c>
      <c r="W67" s="8" t="str">
        <f>IF(PRODUCTION!N67=0,"",PRODUCTION!N67)</f>
        <v/>
      </c>
      <c r="X67" s="8" t="str">
        <f>IF(EMBALLAGE!N67=0,"",EMBALLAGE!N67)</f>
        <v/>
      </c>
      <c r="Y67" s="8" t="str">
        <f>IF(EXPEDITION!N67=0,"",EXPEDITION!N67)</f>
        <v/>
      </c>
      <c r="Z67" s="8" t="str">
        <f>IF(RECEPTION!N67=0,"",RECEPTION!N67)</f>
        <v/>
      </c>
      <c r="AA67" s="8" t="str">
        <f>IF(LABO!N67=0,"",LABO!N67)</f>
        <v/>
      </c>
      <c r="AB67" s="8" t="str">
        <f>IF('R&amp;D'!N67=0,"",'R&amp;D'!N67)</f>
        <v/>
      </c>
      <c r="AC67" s="8" t="str">
        <f>IF(QUALITE!N67=0,"",QUALITE!N67)</f>
        <v/>
      </c>
      <c r="AD67" s="11" t="str">
        <f>IF(UCIA!N67=0,"",UCIA!N67)</f>
        <v/>
      </c>
    </row>
    <row r="68" spans="1:30" ht="15.75">
      <c r="A68" s="4" t="s">
        <v>25</v>
      </c>
      <c r="B68" s="7" t="str">
        <f>IF(COMMERCIAUX!B68+MAINTENANCE!B68+ADV!B68+'R&amp;D'!B68+RECEPTION!B68+DIRECTION!B68+EMBALLAGE!B68+MARKETING!B68+EXPEDITION!B68+QUALITE!B68+ACCUEIL!B68+PRODUCTION!B68+LABO!B68+COMPTA!B68=0,"",COMMERCIAUX!B68+MAINTENANCE!B68+ADV!B68+'R&amp;D'!B68+RECEPTION!B68+DIRECTION!B68+EMBALLAGE!B68+MARKETING!B68+EXPEDITION!B68+QUALITE!B68+ACCUEIL!B68+PRODUCTION!B68+LABO!B68+COMPTA!B68+UCIA!B68)</f>
        <v/>
      </c>
      <c r="C68" s="7" t="str">
        <f>IF(COMMERCIAUX!C68+MAINTENANCE!C68+ADV!C68+'R&amp;D'!C68+RECEPTION!C68+DIRECTION!C68+EMBALLAGE!C68+MARKETING!C68+EXPEDITION!C68+QUALITE!C68+ACCUEIL!C68+PRODUCTION!C68+LABO!C68+COMPTA!C68=0,"",COMMERCIAUX!C68+MAINTENANCE!C68+ADV!C68+'R&amp;D'!C68+RECEPTION!C68+DIRECTION!C68+EMBALLAGE!C68+MARKETING!C68+EXPEDITION!C68+QUALITE!C68+ACCUEIL!C68+PRODUCTION!C68+LABO!C68+COMPTA!C68+UCIA!C68)</f>
        <v/>
      </c>
      <c r="D68" s="7" t="str">
        <f>IF(COMMERCIAUX!D68+MAINTENANCE!D68+ADV!D68+'R&amp;D'!D68+RECEPTION!D68+DIRECTION!D68+EMBALLAGE!D68+MARKETING!D68+EXPEDITION!D68+QUALITE!D68+ACCUEIL!D68+PRODUCTION!D68+LABO!D68+COMPTA!D68=0,"",COMMERCIAUX!D68+MAINTENANCE!D68+ADV!D68+'R&amp;D'!D68+RECEPTION!D68+DIRECTION!D68+EMBALLAGE!D68+MARKETING!D68+EXPEDITION!D68+QUALITE!D68+ACCUEIL!D68+PRODUCTION!D68+LABO!D68+COMPTA!D68+UCIA!D68)</f>
        <v/>
      </c>
      <c r="E68" s="7" t="str">
        <f>IF(COMMERCIAUX!E68+MAINTENANCE!E68+ADV!E68+'R&amp;D'!E68+RECEPTION!E68+DIRECTION!E68+EMBALLAGE!E68+MARKETING!E68+EXPEDITION!E68+QUALITE!E68+ACCUEIL!E68+PRODUCTION!E68+LABO!E68+COMPTA!E68=0,"",COMMERCIAUX!E68+MAINTENANCE!E68+ADV!E68+'R&amp;D'!E68+RECEPTION!E68+DIRECTION!E68+EMBALLAGE!E68+MARKETING!E68+EXPEDITION!E68+QUALITE!E68+ACCUEIL!E68+PRODUCTION!E68+LABO!E68+COMPTA!E68+UCIA!E68)</f>
        <v/>
      </c>
      <c r="F68" s="7" t="str">
        <f>IF(COMMERCIAUX!F68+MAINTENANCE!F68+ADV!F68+'R&amp;D'!F68+RECEPTION!F68+DIRECTION!F68+EMBALLAGE!F68+MARKETING!F68+EXPEDITION!F68+QUALITE!F68+ACCUEIL!F68+PRODUCTION!F68+LABO!F68+COMPTA!F68=0,"",COMMERCIAUX!F68+MAINTENANCE!F68+ADV!F68+'R&amp;D'!F68+RECEPTION!F68+DIRECTION!F68+EMBALLAGE!F68+MARKETING!F68+EXPEDITION!F68+QUALITE!F68+ACCUEIL!F68+PRODUCTION!F68+LABO!F68+COMPTA!F68+UCIA!F68)</f>
        <v/>
      </c>
      <c r="G68" s="7" t="str">
        <f>IF(COMMERCIAUX!G68+MAINTENANCE!G68+ADV!G68+'R&amp;D'!G68+RECEPTION!G68+DIRECTION!G68+EMBALLAGE!G68+MARKETING!G68+EXPEDITION!G68+QUALITE!G68+ACCUEIL!G68+PRODUCTION!G68+LABO!G68+COMPTA!G68=0,"",COMMERCIAUX!G68+MAINTENANCE!G68+ADV!G68+'R&amp;D'!G68+RECEPTION!G68+DIRECTION!G68+EMBALLAGE!G68+MARKETING!G68+EXPEDITION!G68+QUALITE!G68+ACCUEIL!G68+PRODUCTION!G68+LABO!G68+COMPTA!G68+UCIA!G68)</f>
        <v/>
      </c>
      <c r="H68" s="7" t="str">
        <f>IF(COMMERCIAUX!H68+MAINTENANCE!H68+ADV!H68+'R&amp;D'!H68+RECEPTION!H68+DIRECTION!H68+EMBALLAGE!H68+MARKETING!H68+EXPEDITION!H68+QUALITE!H68+ACCUEIL!H68+PRODUCTION!H68+LABO!H68+COMPTA!H68=0,"",COMMERCIAUX!H68+MAINTENANCE!H68+ADV!H68+'R&amp;D'!H68+RECEPTION!H68+DIRECTION!H68+EMBALLAGE!H68+MARKETING!H68+EXPEDITION!H68+QUALITE!H68+ACCUEIL!H68+PRODUCTION!H68+LABO!H68+COMPTA!H68+UCIA!H68)</f>
        <v/>
      </c>
      <c r="I68" s="7" t="str">
        <f>IF(COMMERCIAUX!I68+MAINTENANCE!I68+ADV!I68+'R&amp;D'!I68+RECEPTION!I68+DIRECTION!I68+EMBALLAGE!I68+MARKETING!I68+EXPEDITION!I68+QUALITE!I68+ACCUEIL!I68+PRODUCTION!I68+LABO!I68+COMPTA!I68=0,"",COMMERCIAUX!I68+MAINTENANCE!I68+ADV!I68+'R&amp;D'!I68+RECEPTION!I68+DIRECTION!I68+EMBALLAGE!I68+MARKETING!I68+EXPEDITION!I68+QUALITE!I68+ACCUEIL!I68+PRODUCTION!I68+LABO!I68+COMPTA!I68+UCIA!I68)</f>
        <v/>
      </c>
      <c r="J68" s="7" t="str">
        <f>IF(COMMERCIAUX!J68+MAINTENANCE!J68+ADV!J68+'R&amp;D'!J68+RECEPTION!J68+DIRECTION!J68+EMBALLAGE!J68+MARKETING!J68+EXPEDITION!J68+QUALITE!J68+ACCUEIL!J68+PRODUCTION!J68+LABO!J68+COMPTA!J68=0,"",COMMERCIAUX!J68+MAINTENANCE!J68+ADV!J68+'R&amp;D'!J68+RECEPTION!J68+DIRECTION!J68+EMBALLAGE!J68+MARKETING!J68+EXPEDITION!J68+QUALITE!J68+ACCUEIL!J68+PRODUCTION!J68+LABO!J68+COMPTA!J68+UCIA!J68)</f>
        <v/>
      </c>
      <c r="K68" s="7" t="str">
        <f>IF(COMMERCIAUX!K68+MAINTENANCE!K68+ADV!K68+'R&amp;D'!K68+RECEPTION!K68+DIRECTION!K68+EMBALLAGE!K68+MARKETING!K68+EXPEDITION!K68+QUALITE!K68+ACCUEIL!K68+PRODUCTION!K68+LABO!K68+COMPTA!K68=0,"",COMMERCIAUX!K68+MAINTENANCE!K68+ADV!K68+'R&amp;D'!K68+RECEPTION!K68+DIRECTION!K68+EMBALLAGE!K68+MARKETING!K68+EXPEDITION!K68+QUALITE!K68+ACCUEIL!K68+PRODUCTION!K68+LABO!K68+COMPTA!K68+UCIA!K68)</f>
        <v/>
      </c>
      <c r="L68" s="7" t="str">
        <f>IF(COMMERCIAUX!L68+MAINTENANCE!L68+ADV!L68+'R&amp;D'!L68+RECEPTION!L68+DIRECTION!L68+EMBALLAGE!L68+MARKETING!L68+EXPEDITION!L68+QUALITE!L68+ACCUEIL!L68+PRODUCTION!L68+LABO!L68+COMPTA!L68=0,"",COMMERCIAUX!L68+MAINTENANCE!L68+ADV!L68+'R&amp;D'!L68+RECEPTION!L68+DIRECTION!L68+EMBALLAGE!L68+MARKETING!L68+EXPEDITION!L68+QUALITE!L68+ACCUEIL!L68+PRODUCTION!L68+LABO!L68+COMPTA!L68+UCIA!L68)</f>
        <v/>
      </c>
      <c r="M68" s="7" t="str">
        <f>IF(COMMERCIAUX!M68+MAINTENANCE!M68+ADV!M68+'R&amp;D'!M68+RECEPTION!M68+DIRECTION!M68+EMBALLAGE!M68+MARKETING!M68+EXPEDITION!M68+QUALITE!M68+ACCUEIL!M68+PRODUCTION!M68+LABO!M68+COMPTA!M68=0,"",COMMERCIAUX!M68+MAINTENANCE!M68+ADV!M68+'R&amp;D'!M68+RECEPTION!M68+DIRECTION!M68+EMBALLAGE!M68+MARKETING!M68+EXPEDITION!M68+QUALITE!M68+ACCUEIL!M68+PRODUCTION!M68+LABO!M68+COMPTA!M68+UCIA!M68)</f>
        <v/>
      </c>
      <c r="N68" s="24" t="s">
        <v>139</v>
      </c>
      <c r="O68" s="10" t="str">
        <f t="shared" si="1"/>
        <v/>
      </c>
      <c r="P68" s="8" t="str">
        <f>IF(DIRECTION!N68=0,"",DIRECTION!N68)</f>
        <v/>
      </c>
      <c r="Q68" s="8" t="str">
        <f>IF(COMPTA!N68=0,"",COMPTA!N68)</f>
        <v/>
      </c>
      <c r="R68" s="8" t="str">
        <f>IF(ACCUEIL!N68=0,"",ACCUEIL!N68)</f>
        <v/>
      </c>
      <c r="S68" s="8" t="str">
        <f>IF(ADV!N68=0,"",ADV!N68)</f>
        <v/>
      </c>
      <c r="T68" s="8" t="str">
        <f>IF(COMMERCIAUX!N68=0,"",COMMERCIAUX!N68)</f>
        <v/>
      </c>
      <c r="U68" s="8" t="str">
        <f>IF(MARKETING!N68=0,"",MARKETING!N68)</f>
        <v/>
      </c>
      <c r="V68" s="8" t="str">
        <f>IF(MAINTENANCE!N68=0,"",MAINTENANCE!N68)</f>
        <v/>
      </c>
      <c r="W68" s="8" t="str">
        <f>IF(PRODUCTION!N68=0,"",PRODUCTION!N68)</f>
        <v/>
      </c>
      <c r="X68" s="8" t="str">
        <f>IF(EMBALLAGE!N68=0,"",EMBALLAGE!N68)</f>
        <v/>
      </c>
      <c r="Y68" s="8" t="str">
        <f>IF(EXPEDITION!N68=0,"",EXPEDITION!N68)</f>
        <v/>
      </c>
      <c r="Z68" s="8" t="str">
        <f>IF(RECEPTION!N68=0,"",RECEPTION!N68)</f>
        <v/>
      </c>
      <c r="AA68" s="8" t="str">
        <f>IF(LABO!N68=0,"",LABO!N68)</f>
        <v/>
      </c>
      <c r="AB68" s="8" t="str">
        <f>IF('R&amp;D'!N68=0,"",'R&amp;D'!N68)</f>
        <v/>
      </c>
      <c r="AC68" s="8" t="str">
        <f>IF(QUALITE!N68=0,"",QUALITE!N68)</f>
        <v/>
      </c>
      <c r="AD68" s="11" t="str">
        <f>IF(UCIA!N68=0,"",UCIA!N68)</f>
        <v/>
      </c>
    </row>
    <row r="69" spans="1:30" ht="15.75">
      <c r="A69" s="4" t="s">
        <v>0</v>
      </c>
      <c r="B69" s="7" t="str">
        <f>IF(COMMERCIAUX!B69+MAINTENANCE!B69+ADV!B69+'R&amp;D'!B69+RECEPTION!B69+DIRECTION!B69+EMBALLAGE!B69+MARKETING!B69+EXPEDITION!B69+QUALITE!B69+ACCUEIL!B69+PRODUCTION!B69+LABO!B69+COMPTA!B69=0,"",COMMERCIAUX!B69+MAINTENANCE!B69+ADV!B69+'R&amp;D'!B69+RECEPTION!B69+DIRECTION!B69+EMBALLAGE!B69+MARKETING!B69+EXPEDITION!B69+QUALITE!B69+ACCUEIL!B69+PRODUCTION!B69+LABO!B69+COMPTA!B69+UCIA!B69)</f>
        <v/>
      </c>
      <c r="C69" s="7" t="str">
        <f>IF(COMMERCIAUX!C69+MAINTENANCE!C69+ADV!C69+'R&amp;D'!C69+RECEPTION!C69+DIRECTION!C69+EMBALLAGE!C69+MARKETING!C69+EXPEDITION!C69+QUALITE!C69+ACCUEIL!C69+PRODUCTION!C69+LABO!C69+COMPTA!C69=0,"",COMMERCIAUX!C69+MAINTENANCE!C69+ADV!C69+'R&amp;D'!C69+RECEPTION!C69+DIRECTION!C69+EMBALLAGE!C69+MARKETING!C69+EXPEDITION!C69+QUALITE!C69+ACCUEIL!C69+PRODUCTION!C69+LABO!C69+COMPTA!C69+UCIA!C69)</f>
        <v/>
      </c>
      <c r="D69" s="7" t="str">
        <f>IF(COMMERCIAUX!D69+MAINTENANCE!D69+ADV!D69+'R&amp;D'!D69+RECEPTION!D69+DIRECTION!D69+EMBALLAGE!D69+MARKETING!D69+EXPEDITION!D69+QUALITE!D69+ACCUEIL!D69+PRODUCTION!D69+LABO!D69+COMPTA!D69=0,"",COMMERCIAUX!D69+MAINTENANCE!D69+ADV!D69+'R&amp;D'!D69+RECEPTION!D69+DIRECTION!D69+EMBALLAGE!D69+MARKETING!D69+EXPEDITION!D69+QUALITE!D69+ACCUEIL!D69+PRODUCTION!D69+LABO!D69+COMPTA!D69+UCIA!D69)</f>
        <v/>
      </c>
      <c r="E69" s="7" t="str">
        <f>IF(COMMERCIAUX!E69+MAINTENANCE!E69+ADV!E69+'R&amp;D'!E69+RECEPTION!E69+DIRECTION!E69+EMBALLAGE!E69+MARKETING!E69+EXPEDITION!E69+QUALITE!E69+ACCUEIL!E69+PRODUCTION!E69+LABO!E69+COMPTA!E69=0,"",COMMERCIAUX!E69+MAINTENANCE!E69+ADV!E69+'R&amp;D'!E69+RECEPTION!E69+DIRECTION!E69+EMBALLAGE!E69+MARKETING!E69+EXPEDITION!E69+QUALITE!E69+ACCUEIL!E69+PRODUCTION!E69+LABO!E69+COMPTA!E69+UCIA!E69)</f>
        <v/>
      </c>
      <c r="F69" s="7" t="str">
        <f>IF(COMMERCIAUX!F69+MAINTENANCE!F69+ADV!F69+'R&amp;D'!F69+RECEPTION!F69+DIRECTION!F69+EMBALLAGE!F69+MARKETING!F69+EXPEDITION!F69+QUALITE!F69+ACCUEIL!F69+PRODUCTION!F69+LABO!F69+COMPTA!F69=0,"",COMMERCIAUX!F69+MAINTENANCE!F69+ADV!F69+'R&amp;D'!F69+RECEPTION!F69+DIRECTION!F69+EMBALLAGE!F69+MARKETING!F69+EXPEDITION!F69+QUALITE!F69+ACCUEIL!F69+PRODUCTION!F69+LABO!F69+COMPTA!F69+UCIA!F69)</f>
        <v/>
      </c>
      <c r="G69" s="7">
        <f>IF(COMMERCIAUX!G69+MAINTENANCE!G69+ADV!G69+'R&amp;D'!G69+RECEPTION!G69+DIRECTION!G69+EMBALLAGE!G69+MARKETING!G69+EXPEDITION!G69+QUALITE!G69+ACCUEIL!G69+PRODUCTION!G69+LABO!G69+COMPTA!G69=0,"",COMMERCIAUX!G69+MAINTENANCE!G69+ADV!G69+'R&amp;D'!G69+RECEPTION!G69+DIRECTION!G69+EMBALLAGE!G69+MARKETING!G69+EXPEDITION!G69+QUALITE!G69+ACCUEIL!G69+PRODUCTION!G69+LABO!G69+COMPTA!G69+UCIA!G69)</f>
        <v>5</v>
      </c>
      <c r="H69" s="7">
        <f>IF(COMMERCIAUX!H69+MAINTENANCE!H69+ADV!H69+'R&amp;D'!H69+RECEPTION!H69+DIRECTION!H69+EMBALLAGE!H69+MARKETING!H69+EXPEDITION!H69+QUALITE!H69+ACCUEIL!H69+PRODUCTION!H69+LABO!H69+COMPTA!H69=0,"",COMMERCIAUX!H69+MAINTENANCE!H69+ADV!H69+'R&amp;D'!H69+RECEPTION!H69+DIRECTION!H69+EMBALLAGE!H69+MARKETING!H69+EXPEDITION!H69+QUALITE!H69+ACCUEIL!H69+PRODUCTION!H69+LABO!H69+COMPTA!H69+UCIA!H69)</f>
        <v>4</v>
      </c>
      <c r="I69" s="7" t="str">
        <f>IF(COMMERCIAUX!I69+MAINTENANCE!I69+ADV!I69+'R&amp;D'!I69+RECEPTION!I69+DIRECTION!I69+EMBALLAGE!I69+MARKETING!I69+EXPEDITION!I69+QUALITE!I69+ACCUEIL!I69+PRODUCTION!I69+LABO!I69+COMPTA!I69=0,"",COMMERCIAUX!I69+MAINTENANCE!I69+ADV!I69+'R&amp;D'!I69+RECEPTION!I69+DIRECTION!I69+EMBALLAGE!I69+MARKETING!I69+EXPEDITION!I69+QUALITE!I69+ACCUEIL!I69+PRODUCTION!I69+LABO!I69+COMPTA!I69+UCIA!I69)</f>
        <v/>
      </c>
      <c r="J69" s="7" t="str">
        <f>IF(COMMERCIAUX!J69+MAINTENANCE!J69+ADV!J69+'R&amp;D'!J69+RECEPTION!J69+DIRECTION!J69+EMBALLAGE!J69+MARKETING!J69+EXPEDITION!J69+QUALITE!J69+ACCUEIL!J69+PRODUCTION!J69+LABO!J69+COMPTA!J69=0,"",COMMERCIAUX!J69+MAINTENANCE!J69+ADV!J69+'R&amp;D'!J69+RECEPTION!J69+DIRECTION!J69+EMBALLAGE!J69+MARKETING!J69+EXPEDITION!J69+QUALITE!J69+ACCUEIL!J69+PRODUCTION!J69+LABO!J69+COMPTA!J69+UCIA!J69)</f>
        <v/>
      </c>
      <c r="K69" s="7" t="str">
        <f>IF(COMMERCIAUX!K69+MAINTENANCE!K69+ADV!K69+'R&amp;D'!K69+RECEPTION!K69+DIRECTION!K69+EMBALLAGE!K69+MARKETING!K69+EXPEDITION!K69+QUALITE!K69+ACCUEIL!K69+PRODUCTION!K69+LABO!K69+COMPTA!K69=0,"",COMMERCIAUX!K69+MAINTENANCE!K69+ADV!K69+'R&amp;D'!K69+RECEPTION!K69+DIRECTION!K69+EMBALLAGE!K69+MARKETING!K69+EXPEDITION!K69+QUALITE!K69+ACCUEIL!K69+PRODUCTION!K69+LABO!K69+COMPTA!K69+UCIA!K69)</f>
        <v/>
      </c>
      <c r="L69" s="7" t="str">
        <f>IF(COMMERCIAUX!L69+MAINTENANCE!L69+ADV!L69+'R&amp;D'!L69+RECEPTION!L69+DIRECTION!L69+EMBALLAGE!L69+MARKETING!L69+EXPEDITION!L69+QUALITE!L69+ACCUEIL!L69+PRODUCTION!L69+LABO!L69+COMPTA!L69=0,"",COMMERCIAUX!L69+MAINTENANCE!L69+ADV!L69+'R&amp;D'!L69+RECEPTION!L69+DIRECTION!L69+EMBALLAGE!L69+MARKETING!L69+EXPEDITION!L69+QUALITE!L69+ACCUEIL!L69+PRODUCTION!L69+LABO!L69+COMPTA!L69+UCIA!L69)</f>
        <v/>
      </c>
      <c r="M69" s="7" t="str">
        <f>IF(COMMERCIAUX!M69+MAINTENANCE!M69+ADV!M69+'R&amp;D'!M69+RECEPTION!M69+DIRECTION!M69+EMBALLAGE!M69+MARKETING!M69+EXPEDITION!M69+QUALITE!M69+ACCUEIL!M69+PRODUCTION!M69+LABO!M69+COMPTA!M69=0,"",COMMERCIAUX!M69+MAINTENANCE!M69+ADV!M69+'R&amp;D'!M69+RECEPTION!M69+DIRECTION!M69+EMBALLAGE!M69+MARKETING!M69+EXPEDITION!M69+QUALITE!M69+ACCUEIL!M69+PRODUCTION!M69+LABO!M69+COMPTA!M69+UCIA!M69)</f>
        <v/>
      </c>
      <c r="N69" s="24" t="s">
        <v>139</v>
      </c>
      <c r="O69" s="10">
        <f t="shared" si="1"/>
        <v>9</v>
      </c>
      <c r="P69" s="8">
        <f>IF(DIRECTION!N69=0,"",DIRECTION!N69)</f>
        <v>1</v>
      </c>
      <c r="Q69" s="8" t="str">
        <f>IF(COMPTA!N69=0,"",COMPTA!N69)</f>
        <v/>
      </c>
      <c r="R69" s="8">
        <f>IF(ACCUEIL!N69=0,"",ACCUEIL!N69)</f>
        <v>2</v>
      </c>
      <c r="S69" s="8">
        <f>IF(ADV!N69=0,"",ADV!N69)</f>
        <v>3</v>
      </c>
      <c r="T69" s="8" t="str">
        <f>IF(COMMERCIAUX!N69=0,"",COMMERCIAUX!N69)</f>
        <v/>
      </c>
      <c r="U69" s="8" t="str">
        <f>IF(MARKETING!N69=0,"",MARKETING!N69)</f>
        <v/>
      </c>
      <c r="V69" s="8" t="str">
        <f>IF(MAINTENANCE!N69=0,"",MAINTENANCE!N69)</f>
        <v/>
      </c>
      <c r="W69" s="8" t="str">
        <f>IF(PRODUCTION!N69=0,"",PRODUCTION!N69)</f>
        <v/>
      </c>
      <c r="X69" s="8" t="str">
        <f>IF(EMBALLAGE!N69=0,"",EMBALLAGE!N69)</f>
        <v/>
      </c>
      <c r="Y69" s="8">
        <f>IF(EXPEDITION!N69=0,"",EXPEDITION!N69)</f>
        <v>1</v>
      </c>
      <c r="Z69" s="8" t="str">
        <f>IF(RECEPTION!N69=0,"",RECEPTION!N69)</f>
        <v/>
      </c>
      <c r="AA69" s="8" t="str">
        <f>IF(LABO!N69=0,"",LABO!N69)</f>
        <v/>
      </c>
      <c r="AB69" s="8" t="str">
        <f>IF('R&amp;D'!N69=0,"",'R&amp;D'!N69)</f>
        <v/>
      </c>
      <c r="AC69" s="8">
        <f>IF(QUALITE!N69=0,"",QUALITE!N69)</f>
        <v>2</v>
      </c>
      <c r="AD69" s="11" t="str">
        <f>IF(UCIA!N69=0,"",UCIA!N69)</f>
        <v/>
      </c>
    </row>
    <row r="70" spans="1:30" ht="15.75">
      <c r="A70" s="4" t="s">
        <v>18</v>
      </c>
      <c r="B70" s="7" t="str">
        <f>IF(COMMERCIAUX!B70+MAINTENANCE!B70+ADV!B70+'R&amp;D'!B70+RECEPTION!B70+DIRECTION!B70+EMBALLAGE!B70+MARKETING!B70+EXPEDITION!B70+QUALITE!B70+ACCUEIL!B70+PRODUCTION!B70+LABO!B70+COMPTA!B70=0,"",COMMERCIAUX!B70+MAINTENANCE!B70+ADV!B70+'R&amp;D'!B70+RECEPTION!B70+DIRECTION!B70+EMBALLAGE!B70+MARKETING!B70+EXPEDITION!B70+QUALITE!B70+ACCUEIL!B70+PRODUCTION!B70+LABO!B70+COMPTA!B70+UCIA!B70)</f>
        <v/>
      </c>
      <c r="C70" s="7" t="str">
        <f>IF(COMMERCIAUX!C70+MAINTENANCE!C70+ADV!C70+'R&amp;D'!C70+RECEPTION!C70+DIRECTION!C70+EMBALLAGE!C70+MARKETING!C70+EXPEDITION!C70+QUALITE!C70+ACCUEIL!C70+PRODUCTION!C70+LABO!C70+COMPTA!C70=0,"",COMMERCIAUX!C70+MAINTENANCE!C70+ADV!C70+'R&amp;D'!C70+RECEPTION!C70+DIRECTION!C70+EMBALLAGE!C70+MARKETING!C70+EXPEDITION!C70+QUALITE!C70+ACCUEIL!C70+PRODUCTION!C70+LABO!C70+COMPTA!C70+UCIA!C70)</f>
        <v/>
      </c>
      <c r="D70" s="7" t="str">
        <f>IF(COMMERCIAUX!D70+MAINTENANCE!D70+ADV!D70+'R&amp;D'!D70+RECEPTION!D70+DIRECTION!D70+EMBALLAGE!D70+MARKETING!D70+EXPEDITION!D70+QUALITE!D70+ACCUEIL!D70+PRODUCTION!D70+LABO!D70+COMPTA!D70=0,"",COMMERCIAUX!D70+MAINTENANCE!D70+ADV!D70+'R&amp;D'!D70+RECEPTION!D70+DIRECTION!D70+EMBALLAGE!D70+MARKETING!D70+EXPEDITION!D70+QUALITE!D70+ACCUEIL!D70+PRODUCTION!D70+LABO!D70+COMPTA!D70+UCIA!D70)</f>
        <v/>
      </c>
      <c r="E70" s="7" t="str">
        <f>IF(COMMERCIAUX!E70+MAINTENANCE!E70+ADV!E70+'R&amp;D'!E70+RECEPTION!E70+DIRECTION!E70+EMBALLAGE!E70+MARKETING!E70+EXPEDITION!E70+QUALITE!E70+ACCUEIL!E70+PRODUCTION!E70+LABO!E70+COMPTA!E70=0,"",COMMERCIAUX!E70+MAINTENANCE!E70+ADV!E70+'R&amp;D'!E70+RECEPTION!E70+DIRECTION!E70+EMBALLAGE!E70+MARKETING!E70+EXPEDITION!E70+QUALITE!E70+ACCUEIL!E70+PRODUCTION!E70+LABO!E70+COMPTA!E70+UCIA!E70)</f>
        <v/>
      </c>
      <c r="F70" s="7" t="str">
        <f>IF(COMMERCIAUX!F70+MAINTENANCE!F70+ADV!F70+'R&amp;D'!F70+RECEPTION!F70+DIRECTION!F70+EMBALLAGE!F70+MARKETING!F70+EXPEDITION!F70+QUALITE!F70+ACCUEIL!F70+PRODUCTION!F70+LABO!F70+COMPTA!F70=0,"",COMMERCIAUX!F70+MAINTENANCE!F70+ADV!F70+'R&amp;D'!F70+RECEPTION!F70+DIRECTION!F70+EMBALLAGE!F70+MARKETING!F70+EXPEDITION!F70+QUALITE!F70+ACCUEIL!F70+PRODUCTION!F70+LABO!F70+COMPTA!F70+UCIA!F70)</f>
        <v/>
      </c>
      <c r="G70" s="7">
        <f>IF(COMMERCIAUX!G70+MAINTENANCE!G70+ADV!G70+'R&amp;D'!G70+RECEPTION!G70+DIRECTION!G70+EMBALLAGE!G70+MARKETING!G70+EXPEDITION!G70+QUALITE!G70+ACCUEIL!G70+PRODUCTION!G70+LABO!G70+COMPTA!G70=0,"",COMMERCIAUX!G70+MAINTENANCE!G70+ADV!G70+'R&amp;D'!G70+RECEPTION!G70+DIRECTION!G70+EMBALLAGE!G70+MARKETING!G70+EXPEDITION!G70+QUALITE!G70+ACCUEIL!G70+PRODUCTION!G70+LABO!G70+COMPTA!G70+UCIA!G70)</f>
        <v>1</v>
      </c>
      <c r="H70" s="7">
        <f>IF(COMMERCIAUX!H70+MAINTENANCE!H70+ADV!H70+'R&amp;D'!H70+RECEPTION!H70+DIRECTION!H70+EMBALLAGE!H70+MARKETING!H70+EXPEDITION!H70+QUALITE!H70+ACCUEIL!H70+PRODUCTION!H70+LABO!H70+COMPTA!H70=0,"",COMMERCIAUX!H70+MAINTENANCE!H70+ADV!H70+'R&amp;D'!H70+RECEPTION!H70+DIRECTION!H70+EMBALLAGE!H70+MARKETING!H70+EXPEDITION!H70+QUALITE!H70+ACCUEIL!H70+PRODUCTION!H70+LABO!H70+COMPTA!H70+UCIA!H70)</f>
        <v>2</v>
      </c>
      <c r="I70" s="7">
        <f>IF(COMMERCIAUX!I70+MAINTENANCE!I70+ADV!I70+'R&amp;D'!I70+RECEPTION!I70+DIRECTION!I70+EMBALLAGE!I70+MARKETING!I70+EXPEDITION!I70+QUALITE!I70+ACCUEIL!I70+PRODUCTION!I70+LABO!I70+COMPTA!I70=0,"",COMMERCIAUX!I70+MAINTENANCE!I70+ADV!I70+'R&amp;D'!I70+RECEPTION!I70+DIRECTION!I70+EMBALLAGE!I70+MARKETING!I70+EXPEDITION!I70+QUALITE!I70+ACCUEIL!I70+PRODUCTION!I70+LABO!I70+COMPTA!I70+UCIA!I70)</f>
        <v>1</v>
      </c>
      <c r="J70" s="7" t="str">
        <f>IF(COMMERCIAUX!J70+MAINTENANCE!J70+ADV!J70+'R&amp;D'!J70+RECEPTION!J70+DIRECTION!J70+EMBALLAGE!J70+MARKETING!J70+EXPEDITION!J70+QUALITE!J70+ACCUEIL!J70+PRODUCTION!J70+LABO!J70+COMPTA!J70=0,"",COMMERCIAUX!J70+MAINTENANCE!J70+ADV!J70+'R&amp;D'!J70+RECEPTION!J70+DIRECTION!J70+EMBALLAGE!J70+MARKETING!J70+EXPEDITION!J70+QUALITE!J70+ACCUEIL!J70+PRODUCTION!J70+LABO!J70+COMPTA!J70+UCIA!J70)</f>
        <v/>
      </c>
      <c r="K70" s="7" t="str">
        <f>IF(COMMERCIAUX!K70+MAINTENANCE!K70+ADV!K70+'R&amp;D'!K70+RECEPTION!K70+DIRECTION!K70+EMBALLAGE!K70+MARKETING!K70+EXPEDITION!K70+QUALITE!K70+ACCUEIL!K70+PRODUCTION!K70+LABO!K70+COMPTA!K70=0,"",COMMERCIAUX!K70+MAINTENANCE!K70+ADV!K70+'R&amp;D'!K70+RECEPTION!K70+DIRECTION!K70+EMBALLAGE!K70+MARKETING!K70+EXPEDITION!K70+QUALITE!K70+ACCUEIL!K70+PRODUCTION!K70+LABO!K70+COMPTA!K70+UCIA!K70)</f>
        <v/>
      </c>
      <c r="L70" s="7" t="str">
        <f>IF(COMMERCIAUX!L70+MAINTENANCE!L70+ADV!L70+'R&amp;D'!L70+RECEPTION!L70+DIRECTION!L70+EMBALLAGE!L70+MARKETING!L70+EXPEDITION!L70+QUALITE!L70+ACCUEIL!L70+PRODUCTION!L70+LABO!L70+COMPTA!L70=0,"",COMMERCIAUX!L70+MAINTENANCE!L70+ADV!L70+'R&amp;D'!L70+RECEPTION!L70+DIRECTION!L70+EMBALLAGE!L70+MARKETING!L70+EXPEDITION!L70+QUALITE!L70+ACCUEIL!L70+PRODUCTION!L70+LABO!L70+COMPTA!L70+UCIA!L70)</f>
        <v/>
      </c>
      <c r="M70" s="7" t="str">
        <f>IF(COMMERCIAUX!M70+MAINTENANCE!M70+ADV!M70+'R&amp;D'!M70+RECEPTION!M70+DIRECTION!M70+EMBALLAGE!M70+MARKETING!M70+EXPEDITION!M70+QUALITE!M70+ACCUEIL!M70+PRODUCTION!M70+LABO!M70+COMPTA!M70=0,"",COMMERCIAUX!M70+MAINTENANCE!M70+ADV!M70+'R&amp;D'!M70+RECEPTION!M70+DIRECTION!M70+EMBALLAGE!M70+MARKETING!M70+EXPEDITION!M70+QUALITE!M70+ACCUEIL!M70+PRODUCTION!M70+LABO!M70+COMPTA!M70+UCIA!M70)</f>
        <v/>
      </c>
      <c r="N70" s="24" t="s">
        <v>139</v>
      </c>
      <c r="O70" s="10">
        <f t="shared" si="1"/>
        <v>4</v>
      </c>
      <c r="P70" s="8">
        <f>IF(DIRECTION!N70=0,"",DIRECTION!N70)</f>
        <v>1</v>
      </c>
      <c r="Q70" s="8">
        <f>IF(COMPTA!N70=0,"",COMPTA!N70)</f>
        <v>2</v>
      </c>
      <c r="R70" s="8">
        <f>IF(ACCUEIL!N70=0,"",ACCUEIL!N70)</f>
        <v>1</v>
      </c>
      <c r="S70" s="8" t="str">
        <f>IF(ADV!N70=0,"",ADV!N70)</f>
        <v/>
      </c>
      <c r="T70" s="8" t="str">
        <f>IF(COMMERCIAUX!N70=0,"",COMMERCIAUX!N70)</f>
        <v/>
      </c>
      <c r="U70" s="8" t="str">
        <f>IF(MARKETING!N70=0,"",MARKETING!N70)</f>
        <v/>
      </c>
      <c r="V70" s="8" t="str">
        <f>IF(MAINTENANCE!N70=0,"",MAINTENANCE!N70)</f>
        <v/>
      </c>
      <c r="W70" s="8" t="str">
        <f>IF(PRODUCTION!N70=0,"",PRODUCTION!N70)</f>
        <v/>
      </c>
      <c r="X70" s="8" t="str">
        <f>IF(EMBALLAGE!N70=0,"",EMBALLAGE!N70)</f>
        <v/>
      </c>
      <c r="Y70" s="8" t="str">
        <f>IF(EXPEDITION!N70=0,"",EXPEDITION!N70)</f>
        <v/>
      </c>
      <c r="Z70" s="8" t="str">
        <f>IF(RECEPTION!N70=0,"",RECEPTION!N70)</f>
        <v/>
      </c>
      <c r="AA70" s="8" t="str">
        <f>IF(LABO!N70=0,"",LABO!N70)</f>
        <v/>
      </c>
      <c r="AB70" s="8" t="str">
        <f>IF('R&amp;D'!N70=0,"",'R&amp;D'!N70)</f>
        <v/>
      </c>
      <c r="AC70" s="8" t="str">
        <f>IF(QUALITE!N70=0,"",QUALITE!N70)</f>
        <v/>
      </c>
      <c r="AD70" s="11" t="str">
        <f>IF(UCIA!N70=0,"",UCIA!N70)</f>
        <v/>
      </c>
    </row>
    <row r="71" spans="1:30" ht="15.75">
      <c r="A71" s="4" t="s">
        <v>9</v>
      </c>
      <c r="B71" s="7" t="str">
        <f>IF(COMMERCIAUX!B71+MAINTENANCE!B71+ADV!B71+'R&amp;D'!B71+RECEPTION!B71+DIRECTION!B71+EMBALLAGE!B71+MARKETING!B71+EXPEDITION!B71+QUALITE!B71+ACCUEIL!B71+PRODUCTION!B71+LABO!B71+COMPTA!B71=0,"",COMMERCIAUX!B71+MAINTENANCE!B71+ADV!B71+'R&amp;D'!B71+RECEPTION!B71+DIRECTION!B71+EMBALLAGE!B71+MARKETING!B71+EXPEDITION!B71+QUALITE!B71+ACCUEIL!B71+PRODUCTION!B71+LABO!B71+COMPTA!B71+UCIA!B71)</f>
        <v/>
      </c>
      <c r="C71" s="7" t="str">
        <f>IF(COMMERCIAUX!C71+MAINTENANCE!C71+ADV!C71+'R&amp;D'!C71+RECEPTION!C71+DIRECTION!C71+EMBALLAGE!C71+MARKETING!C71+EXPEDITION!C71+QUALITE!C71+ACCUEIL!C71+PRODUCTION!C71+LABO!C71+COMPTA!C71=0,"",COMMERCIAUX!C71+MAINTENANCE!C71+ADV!C71+'R&amp;D'!C71+RECEPTION!C71+DIRECTION!C71+EMBALLAGE!C71+MARKETING!C71+EXPEDITION!C71+QUALITE!C71+ACCUEIL!C71+PRODUCTION!C71+LABO!C71+COMPTA!C71+UCIA!C71)</f>
        <v/>
      </c>
      <c r="D71" s="7" t="str">
        <f>IF(COMMERCIAUX!D71+MAINTENANCE!D71+ADV!D71+'R&amp;D'!D71+RECEPTION!D71+DIRECTION!D71+EMBALLAGE!D71+MARKETING!D71+EXPEDITION!D71+QUALITE!D71+ACCUEIL!D71+PRODUCTION!D71+LABO!D71+COMPTA!D71=0,"",COMMERCIAUX!D71+MAINTENANCE!D71+ADV!D71+'R&amp;D'!D71+RECEPTION!D71+DIRECTION!D71+EMBALLAGE!D71+MARKETING!D71+EXPEDITION!D71+QUALITE!D71+ACCUEIL!D71+PRODUCTION!D71+LABO!D71+COMPTA!D71+UCIA!D71)</f>
        <v/>
      </c>
      <c r="E71" s="7" t="str">
        <f>IF(COMMERCIAUX!E71+MAINTENANCE!E71+ADV!E71+'R&amp;D'!E71+RECEPTION!E71+DIRECTION!E71+EMBALLAGE!E71+MARKETING!E71+EXPEDITION!E71+QUALITE!E71+ACCUEIL!E71+PRODUCTION!E71+LABO!E71+COMPTA!E71=0,"",COMMERCIAUX!E71+MAINTENANCE!E71+ADV!E71+'R&amp;D'!E71+RECEPTION!E71+DIRECTION!E71+EMBALLAGE!E71+MARKETING!E71+EXPEDITION!E71+QUALITE!E71+ACCUEIL!E71+PRODUCTION!E71+LABO!E71+COMPTA!E71+UCIA!E71)</f>
        <v/>
      </c>
      <c r="F71" s="7" t="str">
        <f>IF(COMMERCIAUX!F71+MAINTENANCE!F71+ADV!F71+'R&amp;D'!F71+RECEPTION!F71+DIRECTION!F71+EMBALLAGE!F71+MARKETING!F71+EXPEDITION!F71+QUALITE!F71+ACCUEIL!F71+PRODUCTION!F71+LABO!F71+COMPTA!F71=0,"",COMMERCIAUX!F71+MAINTENANCE!F71+ADV!F71+'R&amp;D'!F71+RECEPTION!F71+DIRECTION!F71+EMBALLAGE!F71+MARKETING!F71+EXPEDITION!F71+QUALITE!F71+ACCUEIL!F71+PRODUCTION!F71+LABO!F71+COMPTA!F71+UCIA!F71)</f>
        <v/>
      </c>
      <c r="G71" s="7">
        <f>IF(COMMERCIAUX!G71+MAINTENANCE!G71+ADV!G71+'R&amp;D'!G71+RECEPTION!G71+DIRECTION!G71+EMBALLAGE!G71+MARKETING!G71+EXPEDITION!G71+QUALITE!G71+ACCUEIL!G71+PRODUCTION!G71+LABO!G71+COMPTA!G71=0,"",COMMERCIAUX!G71+MAINTENANCE!G71+ADV!G71+'R&amp;D'!G71+RECEPTION!G71+DIRECTION!G71+EMBALLAGE!G71+MARKETING!G71+EXPEDITION!G71+QUALITE!G71+ACCUEIL!G71+PRODUCTION!G71+LABO!G71+COMPTA!G71+UCIA!G71)</f>
        <v>26</v>
      </c>
      <c r="H71" s="7">
        <f>IF(COMMERCIAUX!H71+MAINTENANCE!H71+ADV!H71+'R&amp;D'!H71+RECEPTION!H71+DIRECTION!H71+EMBALLAGE!H71+MARKETING!H71+EXPEDITION!H71+QUALITE!H71+ACCUEIL!H71+PRODUCTION!H71+LABO!H71+COMPTA!H71=0,"",COMMERCIAUX!H71+MAINTENANCE!H71+ADV!H71+'R&amp;D'!H71+RECEPTION!H71+DIRECTION!H71+EMBALLAGE!H71+MARKETING!H71+EXPEDITION!H71+QUALITE!H71+ACCUEIL!H71+PRODUCTION!H71+LABO!H71+COMPTA!H71+UCIA!H71)</f>
        <v>21</v>
      </c>
      <c r="I71" s="7">
        <f>IF(COMMERCIAUX!I71+MAINTENANCE!I71+ADV!I71+'R&amp;D'!I71+RECEPTION!I71+DIRECTION!I71+EMBALLAGE!I71+MARKETING!I71+EXPEDITION!I71+QUALITE!I71+ACCUEIL!I71+PRODUCTION!I71+LABO!I71+COMPTA!I71=0,"",COMMERCIAUX!I71+MAINTENANCE!I71+ADV!I71+'R&amp;D'!I71+RECEPTION!I71+DIRECTION!I71+EMBALLAGE!I71+MARKETING!I71+EXPEDITION!I71+QUALITE!I71+ACCUEIL!I71+PRODUCTION!I71+LABO!I71+COMPTA!I71+UCIA!I71)</f>
        <v>10</v>
      </c>
      <c r="J71" s="7" t="str">
        <f>IF(COMMERCIAUX!J71+MAINTENANCE!J71+ADV!J71+'R&amp;D'!J71+RECEPTION!J71+DIRECTION!J71+EMBALLAGE!J71+MARKETING!J71+EXPEDITION!J71+QUALITE!J71+ACCUEIL!J71+PRODUCTION!J71+LABO!J71+COMPTA!J71=0,"",COMMERCIAUX!J71+MAINTENANCE!J71+ADV!J71+'R&amp;D'!J71+RECEPTION!J71+DIRECTION!J71+EMBALLAGE!J71+MARKETING!J71+EXPEDITION!J71+QUALITE!J71+ACCUEIL!J71+PRODUCTION!J71+LABO!J71+COMPTA!J71+UCIA!J71)</f>
        <v/>
      </c>
      <c r="K71" s="7" t="str">
        <f>IF(COMMERCIAUX!K71+MAINTENANCE!K71+ADV!K71+'R&amp;D'!K71+RECEPTION!K71+DIRECTION!K71+EMBALLAGE!K71+MARKETING!K71+EXPEDITION!K71+QUALITE!K71+ACCUEIL!K71+PRODUCTION!K71+LABO!K71+COMPTA!K71=0,"",COMMERCIAUX!K71+MAINTENANCE!K71+ADV!K71+'R&amp;D'!K71+RECEPTION!K71+DIRECTION!K71+EMBALLAGE!K71+MARKETING!K71+EXPEDITION!K71+QUALITE!K71+ACCUEIL!K71+PRODUCTION!K71+LABO!K71+COMPTA!K71+UCIA!K71)</f>
        <v/>
      </c>
      <c r="L71" s="7" t="str">
        <f>IF(COMMERCIAUX!L71+MAINTENANCE!L71+ADV!L71+'R&amp;D'!L71+RECEPTION!L71+DIRECTION!L71+EMBALLAGE!L71+MARKETING!L71+EXPEDITION!L71+QUALITE!L71+ACCUEIL!L71+PRODUCTION!L71+LABO!L71+COMPTA!L71=0,"",COMMERCIAUX!L71+MAINTENANCE!L71+ADV!L71+'R&amp;D'!L71+RECEPTION!L71+DIRECTION!L71+EMBALLAGE!L71+MARKETING!L71+EXPEDITION!L71+QUALITE!L71+ACCUEIL!L71+PRODUCTION!L71+LABO!L71+COMPTA!L71+UCIA!L71)</f>
        <v/>
      </c>
      <c r="M71" s="7" t="str">
        <f>IF(COMMERCIAUX!M71+MAINTENANCE!M71+ADV!M71+'R&amp;D'!M71+RECEPTION!M71+DIRECTION!M71+EMBALLAGE!M71+MARKETING!M71+EXPEDITION!M71+QUALITE!M71+ACCUEIL!M71+PRODUCTION!M71+LABO!M71+COMPTA!M71=0,"",COMMERCIAUX!M71+MAINTENANCE!M71+ADV!M71+'R&amp;D'!M71+RECEPTION!M71+DIRECTION!M71+EMBALLAGE!M71+MARKETING!M71+EXPEDITION!M71+QUALITE!M71+ACCUEIL!M71+PRODUCTION!M71+LABO!M71+COMPTA!M71+UCIA!M71)</f>
        <v/>
      </c>
      <c r="N71" s="24" t="s">
        <v>139</v>
      </c>
      <c r="O71" s="10">
        <f t="shared" si="1"/>
        <v>57</v>
      </c>
      <c r="P71" s="8" t="str">
        <f>IF(DIRECTION!N71=0,"",DIRECTION!N71)</f>
        <v/>
      </c>
      <c r="Q71" s="8">
        <f>IF(COMPTA!N71=0,"",COMPTA!N71)</f>
        <v>45</v>
      </c>
      <c r="R71" s="8" t="str">
        <f>IF(ACCUEIL!N71=0,"",ACCUEIL!N71)</f>
        <v/>
      </c>
      <c r="S71" s="8">
        <f>IF(ADV!N71=0,"",ADV!N71)</f>
        <v>2</v>
      </c>
      <c r="T71" s="8">
        <f>IF(COMMERCIAUX!N71=0,"",COMMERCIAUX!N71)</f>
        <v>10</v>
      </c>
      <c r="U71" s="8" t="str">
        <f>IF(MARKETING!N71=0,"",MARKETING!N71)</f>
        <v/>
      </c>
      <c r="V71" s="8" t="str">
        <f>IF(MAINTENANCE!N71=0,"",MAINTENANCE!N71)</f>
        <v/>
      </c>
      <c r="W71" s="8" t="str">
        <f>IF(PRODUCTION!N71=0,"",PRODUCTION!N71)</f>
        <v/>
      </c>
      <c r="X71" s="8" t="str">
        <f>IF(EMBALLAGE!N71=0,"",EMBALLAGE!N71)</f>
        <v/>
      </c>
      <c r="Y71" s="8" t="str">
        <f>IF(EXPEDITION!N71=0,"",EXPEDITION!N71)</f>
        <v/>
      </c>
      <c r="Z71" s="8" t="str">
        <f>IF(RECEPTION!N71=0,"",RECEPTION!N71)</f>
        <v/>
      </c>
      <c r="AA71" s="8" t="str">
        <f>IF(LABO!N71=0,"",LABO!N71)</f>
        <v/>
      </c>
      <c r="AB71" s="8" t="str">
        <f>IF('R&amp;D'!N71=0,"",'R&amp;D'!N71)</f>
        <v/>
      </c>
      <c r="AC71" s="8" t="str">
        <f>IF(QUALITE!N71=0,"",QUALITE!N71)</f>
        <v/>
      </c>
      <c r="AD71" s="11" t="str">
        <f>IF(UCIA!N71=0,"",UCIA!N71)</f>
        <v/>
      </c>
    </row>
    <row r="72" spans="1:30" ht="15.75">
      <c r="A72" s="4" t="s">
        <v>17</v>
      </c>
      <c r="B72" s="7" t="str">
        <f>IF(COMMERCIAUX!B72+MAINTENANCE!B72+ADV!B72+'R&amp;D'!B72+RECEPTION!B72+DIRECTION!B72+EMBALLAGE!B72+MARKETING!B72+EXPEDITION!B72+QUALITE!B72+ACCUEIL!B72+PRODUCTION!B72+LABO!B72+COMPTA!B72=0,"",COMMERCIAUX!B72+MAINTENANCE!B72+ADV!B72+'R&amp;D'!B72+RECEPTION!B72+DIRECTION!B72+EMBALLAGE!B72+MARKETING!B72+EXPEDITION!B72+QUALITE!B72+ACCUEIL!B72+PRODUCTION!B72+LABO!B72+COMPTA!B72+UCIA!B72)</f>
        <v/>
      </c>
      <c r="C72" s="7" t="str">
        <f>IF(COMMERCIAUX!C72+MAINTENANCE!C72+ADV!C72+'R&amp;D'!C72+RECEPTION!C72+DIRECTION!C72+EMBALLAGE!C72+MARKETING!C72+EXPEDITION!C72+QUALITE!C72+ACCUEIL!C72+PRODUCTION!C72+LABO!C72+COMPTA!C72=0,"",COMMERCIAUX!C72+MAINTENANCE!C72+ADV!C72+'R&amp;D'!C72+RECEPTION!C72+DIRECTION!C72+EMBALLAGE!C72+MARKETING!C72+EXPEDITION!C72+QUALITE!C72+ACCUEIL!C72+PRODUCTION!C72+LABO!C72+COMPTA!C72+UCIA!C72)</f>
        <v/>
      </c>
      <c r="D72" s="7" t="str">
        <f>IF(COMMERCIAUX!D72+MAINTENANCE!D72+ADV!D72+'R&amp;D'!D72+RECEPTION!D72+DIRECTION!D72+EMBALLAGE!D72+MARKETING!D72+EXPEDITION!D72+QUALITE!D72+ACCUEIL!D72+PRODUCTION!D72+LABO!D72+COMPTA!D72=0,"",COMMERCIAUX!D72+MAINTENANCE!D72+ADV!D72+'R&amp;D'!D72+RECEPTION!D72+DIRECTION!D72+EMBALLAGE!D72+MARKETING!D72+EXPEDITION!D72+QUALITE!D72+ACCUEIL!D72+PRODUCTION!D72+LABO!D72+COMPTA!D72+UCIA!D72)</f>
        <v/>
      </c>
      <c r="E72" s="7" t="str">
        <f>IF(COMMERCIAUX!E72+MAINTENANCE!E72+ADV!E72+'R&amp;D'!E72+RECEPTION!E72+DIRECTION!E72+EMBALLAGE!E72+MARKETING!E72+EXPEDITION!E72+QUALITE!E72+ACCUEIL!E72+PRODUCTION!E72+LABO!E72+COMPTA!E72=0,"",COMMERCIAUX!E72+MAINTENANCE!E72+ADV!E72+'R&amp;D'!E72+RECEPTION!E72+DIRECTION!E72+EMBALLAGE!E72+MARKETING!E72+EXPEDITION!E72+QUALITE!E72+ACCUEIL!E72+PRODUCTION!E72+LABO!E72+COMPTA!E72+UCIA!E72)</f>
        <v/>
      </c>
      <c r="F72" s="7" t="str">
        <f>IF(COMMERCIAUX!F72+MAINTENANCE!F72+ADV!F72+'R&amp;D'!F72+RECEPTION!F72+DIRECTION!F72+EMBALLAGE!F72+MARKETING!F72+EXPEDITION!F72+QUALITE!F72+ACCUEIL!F72+PRODUCTION!F72+LABO!F72+COMPTA!F72=0,"",COMMERCIAUX!F72+MAINTENANCE!F72+ADV!F72+'R&amp;D'!F72+RECEPTION!F72+DIRECTION!F72+EMBALLAGE!F72+MARKETING!F72+EXPEDITION!F72+QUALITE!F72+ACCUEIL!F72+PRODUCTION!F72+LABO!F72+COMPTA!F72+UCIA!F72)</f>
        <v/>
      </c>
      <c r="G72" s="7">
        <f>IF(COMMERCIAUX!G72+MAINTENANCE!G72+ADV!G72+'R&amp;D'!G72+RECEPTION!G72+DIRECTION!G72+EMBALLAGE!G72+MARKETING!G72+EXPEDITION!G72+QUALITE!G72+ACCUEIL!G72+PRODUCTION!G72+LABO!G72+COMPTA!G72=0,"",COMMERCIAUX!G72+MAINTENANCE!G72+ADV!G72+'R&amp;D'!G72+RECEPTION!G72+DIRECTION!G72+EMBALLAGE!G72+MARKETING!G72+EXPEDITION!G72+QUALITE!G72+ACCUEIL!G72+PRODUCTION!G72+LABO!G72+COMPTA!G72+UCIA!G72)</f>
        <v>3</v>
      </c>
      <c r="H72" s="7">
        <f>IF(COMMERCIAUX!H72+MAINTENANCE!H72+ADV!H72+'R&amp;D'!H72+RECEPTION!H72+DIRECTION!H72+EMBALLAGE!H72+MARKETING!H72+EXPEDITION!H72+QUALITE!H72+ACCUEIL!H72+PRODUCTION!H72+LABO!H72+COMPTA!H72=0,"",COMMERCIAUX!H72+MAINTENANCE!H72+ADV!H72+'R&amp;D'!H72+RECEPTION!H72+DIRECTION!H72+EMBALLAGE!H72+MARKETING!H72+EXPEDITION!H72+QUALITE!H72+ACCUEIL!H72+PRODUCTION!H72+LABO!H72+COMPTA!H72+UCIA!H72)</f>
        <v>2</v>
      </c>
      <c r="I72" s="7" t="str">
        <f>IF(COMMERCIAUX!I72+MAINTENANCE!I72+ADV!I72+'R&amp;D'!I72+RECEPTION!I72+DIRECTION!I72+EMBALLAGE!I72+MARKETING!I72+EXPEDITION!I72+QUALITE!I72+ACCUEIL!I72+PRODUCTION!I72+LABO!I72+COMPTA!I72=0,"",COMMERCIAUX!I72+MAINTENANCE!I72+ADV!I72+'R&amp;D'!I72+RECEPTION!I72+DIRECTION!I72+EMBALLAGE!I72+MARKETING!I72+EXPEDITION!I72+QUALITE!I72+ACCUEIL!I72+PRODUCTION!I72+LABO!I72+COMPTA!I72+UCIA!I72)</f>
        <v/>
      </c>
      <c r="J72" s="7" t="str">
        <f>IF(COMMERCIAUX!J72+MAINTENANCE!J72+ADV!J72+'R&amp;D'!J72+RECEPTION!J72+DIRECTION!J72+EMBALLAGE!J72+MARKETING!J72+EXPEDITION!J72+QUALITE!J72+ACCUEIL!J72+PRODUCTION!J72+LABO!J72+COMPTA!J72=0,"",COMMERCIAUX!J72+MAINTENANCE!J72+ADV!J72+'R&amp;D'!J72+RECEPTION!J72+DIRECTION!J72+EMBALLAGE!J72+MARKETING!J72+EXPEDITION!J72+QUALITE!J72+ACCUEIL!J72+PRODUCTION!J72+LABO!J72+COMPTA!J72+UCIA!J72)</f>
        <v/>
      </c>
      <c r="K72" s="7" t="str">
        <f>IF(COMMERCIAUX!K72+MAINTENANCE!K72+ADV!K72+'R&amp;D'!K72+RECEPTION!K72+DIRECTION!K72+EMBALLAGE!K72+MARKETING!K72+EXPEDITION!K72+QUALITE!K72+ACCUEIL!K72+PRODUCTION!K72+LABO!K72+COMPTA!K72=0,"",COMMERCIAUX!K72+MAINTENANCE!K72+ADV!K72+'R&amp;D'!K72+RECEPTION!K72+DIRECTION!K72+EMBALLAGE!K72+MARKETING!K72+EXPEDITION!K72+QUALITE!K72+ACCUEIL!K72+PRODUCTION!K72+LABO!K72+COMPTA!K72+UCIA!K72)</f>
        <v/>
      </c>
      <c r="L72" s="7" t="str">
        <f>IF(COMMERCIAUX!L72+MAINTENANCE!L72+ADV!L72+'R&amp;D'!L72+RECEPTION!L72+DIRECTION!L72+EMBALLAGE!L72+MARKETING!L72+EXPEDITION!L72+QUALITE!L72+ACCUEIL!L72+PRODUCTION!L72+LABO!L72+COMPTA!L72=0,"",COMMERCIAUX!L72+MAINTENANCE!L72+ADV!L72+'R&amp;D'!L72+RECEPTION!L72+DIRECTION!L72+EMBALLAGE!L72+MARKETING!L72+EXPEDITION!L72+QUALITE!L72+ACCUEIL!L72+PRODUCTION!L72+LABO!L72+COMPTA!L72+UCIA!L72)</f>
        <v/>
      </c>
      <c r="M72" s="7" t="str">
        <f>IF(COMMERCIAUX!M72+MAINTENANCE!M72+ADV!M72+'R&amp;D'!M72+RECEPTION!M72+DIRECTION!M72+EMBALLAGE!M72+MARKETING!M72+EXPEDITION!M72+QUALITE!M72+ACCUEIL!M72+PRODUCTION!M72+LABO!M72+COMPTA!M72=0,"",COMMERCIAUX!M72+MAINTENANCE!M72+ADV!M72+'R&amp;D'!M72+RECEPTION!M72+DIRECTION!M72+EMBALLAGE!M72+MARKETING!M72+EXPEDITION!M72+QUALITE!M72+ACCUEIL!M72+PRODUCTION!M72+LABO!M72+COMPTA!M72+UCIA!M72)</f>
        <v/>
      </c>
      <c r="N72" s="24" t="s">
        <v>139</v>
      </c>
      <c r="O72" s="10">
        <f t="shared" si="1"/>
        <v>5</v>
      </c>
      <c r="P72" s="8">
        <f>IF(DIRECTION!N72=0,"",DIRECTION!N72)</f>
        <v>2</v>
      </c>
      <c r="Q72" s="8">
        <f>IF(COMPTA!N72=0,"",COMPTA!N72)</f>
        <v>2</v>
      </c>
      <c r="R72" s="8">
        <f>IF(ACCUEIL!N72=0,"",ACCUEIL!N72)</f>
        <v>1</v>
      </c>
      <c r="S72" s="8" t="str">
        <f>IF(ADV!N72=0,"",ADV!N72)</f>
        <v/>
      </c>
      <c r="T72" s="8" t="str">
        <f>IF(COMMERCIAUX!N72=0,"",COMMERCIAUX!N72)</f>
        <v/>
      </c>
      <c r="U72" s="8" t="str">
        <f>IF(MARKETING!N72=0,"",MARKETING!N72)</f>
        <v/>
      </c>
      <c r="V72" s="8" t="str">
        <f>IF(MAINTENANCE!N72=0,"",MAINTENANCE!N72)</f>
        <v/>
      </c>
      <c r="W72" s="8" t="str">
        <f>IF(PRODUCTION!N72=0,"",PRODUCTION!N72)</f>
        <v/>
      </c>
      <c r="X72" s="8" t="str">
        <f>IF(EMBALLAGE!N72=0,"",EMBALLAGE!N72)</f>
        <v/>
      </c>
      <c r="Y72" s="8" t="str">
        <f>IF(EXPEDITION!N72=0,"",EXPEDITION!N72)</f>
        <v/>
      </c>
      <c r="Z72" s="8" t="str">
        <f>IF(RECEPTION!N72=0,"",RECEPTION!N72)</f>
        <v/>
      </c>
      <c r="AA72" s="8" t="str">
        <f>IF(LABO!N72=0,"",LABO!N72)</f>
        <v/>
      </c>
      <c r="AB72" s="8" t="str">
        <f>IF('R&amp;D'!N72=0,"",'R&amp;D'!N72)</f>
        <v/>
      </c>
      <c r="AC72" s="8" t="str">
        <f>IF(QUALITE!N72=0,"",QUALITE!N72)</f>
        <v/>
      </c>
      <c r="AD72" s="11" t="str">
        <f>IF(UCIA!N72=0,"",UCIA!N72)</f>
        <v/>
      </c>
    </row>
    <row r="73" spans="1:30" ht="15.75">
      <c r="A73" s="4" t="s">
        <v>19</v>
      </c>
      <c r="B73" s="7" t="str">
        <f>IF(COMMERCIAUX!B73+MAINTENANCE!B73+ADV!B73+'R&amp;D'!B73+RECEPTION!B73+DIRECTION!B73+EMBALLAGE!B73+MARKETING!B73+EXPEDITION!B73+QUALITE!B73+ACCUEIL!B73+PRODUCTION!B73+LABO!B73+COMPTA!B73=0,"",COMMERCIAUX!B73+MAINTENANCE!B73+ADV!B73+'R&amp;D'!B73+RECEPTION!B73+DIRECTION!B73+EMBALLAGE!B73+MARKETING!B73+EXPEDITION!B73+QUALITE!B73+ACCUEIL!B73+PRODUCTION!B73+LABO!B73+COMPTA!B73+UCIA!B73)</f>
        <v/>
      </c>
      <c r="C73" s="7" t="str">
        <f>IF(COMMERCIAUX!C73+MAINTENANCE!C73+ADV!C73+'R&amp;D'!C73+RECEPTION!C73+DIRECTION!C73+EMBALLAGE!C73+MARKETING!C73+EXPEDITION!C73+QUALITE!C73+ACCUEIL!C73+PRODUCTION!C73+LABO!C73+COMPTA!C73=0,"",COMMERCIAUX!C73+MAINTENANCE!C73+ADV!C73+'R&amp;D'!C73+RECEPTION!C73+DIRECTION!C73+EMBALLAGE!C73+MARKETING!C73+EXPEDITION!C73+QUALITE!C73+ACCUEIL!C73+PRODUCTION!C73+LABO!C73+COMPTA!C73+UCIA!C73)</f>
        <v/>
      </c>
      <c r="D73" s="7" t="str">
        <f>IF(COMMERCIAUX!D73+MAINTENANCE!D73+ADV!D73+'R&amp;D'!D73+RECEPTION!D73+DIRECTION!D73+EMBALLAGE!D73+MARKETING!D73+EXPEDITION!D73+QUALITE!D73+ACCUEIL!D73+PRODUCTION!D73+LABO!D73+COMPTA!D73=0,"",COMMERCIAUX!D73+MAINTENANCE!D73+ADV!D73+'R&amp;D'!D73+RECEPTION!D73+DIRECTION!D73+EMBALLAGE!D73+MARKETING!D73+EXPEDITION!D73+QUALITE!D73+ACCUEIL!D73+PRODUCTION!D73+LABO!D73+COMPTA!D73+UCIA!D73)</f>
        <v/>
      </c>
      <c r="E73" s="7" t="str">
        <f>IF(COMMERCIAUX!E73+MAINTENANCE!E73+ADV!E73+'R&amp;D'!E73+RECEPTION!E73+DIRECTION!E73+EMBALLAGE!E73+MARKETING!E73+EXPEDITION!E73+QUALITE!E73+ACCUEIL!E73+PRODUCTION!E73+LABO!E73+COMPTA!E73=0,"",COMMERCIAUX!E73+MAINTENANCE!E73+ADV!E73+'R&amp;D'!E73+RECEPTION!E73+DIRECTION!E73+EMBALLAGE!E73+MARKETING!E73+EXPEDITION!E73+QUALITE!E73+ACCUEIL!E73+PRODUCTION!E73+LABO!E73+COMPTA!E73+UCIA!E73)</f>
        <v/>
      </c>
      <c r="F73" s="7" t="str">
        <f>IF(COMMERCIAUX!F73+MAINTENANCE!F73+ADV!F73+'R&amp;D'!F73+RECEPTION!F73+DIRECTION!F73+EMBALLAGE!F73+MARKETING!F73+EXPEDITION!F73+QUALITE!F73+ACCUEIL!F73+PRODUCTION!F73+LABO!F73+COMPTA!F73=0,"",COMMERCIAUX!F73+MAINTENANCE!F73+ADV!F73+'R&amp;D'!F73+RECEPTION!F73+DIRECTION!F73+EMBALLAGE!F73+MARKETING!F73+EXPEDITION!F73+QUALITE!F73+ACCUEIL!F73+PRODUCTION!F73+LABO!F73+COMPTA!F73+UCIA!F73)</f>
        <v/>
      </c>
      <c r="G73" s="7">
        <f>IF(COMMERCIAUX!G73+MAINTENANCE!G73+ADV!G73+'R&amp;D'!G73+RECEPTION!G73+DIRECTION!G73+EMBALLAGE!G73+MARKETING!G73+EXPEDITION!G73+QUALITE!G73+ACCUEIL!G73+PRODUCTION!G73+LABO!G73+COMPTA!G73=0,"",COMMERCIAUX!G73+MAINTENANCE!G73+ADV!G73+'R&amp;D'!G73+RECEPTION!G73+DIRECTION!G73+EMBALLAGE!G73+MARKETING!G73+EXPEDITION!G73+QUALITE!G73+ACCUEIL!G73+PRODUCTION!G73+LABO!G73+COMPTA!G73+UCIA!G73)</f>
        <v>6</v>
      </c>
      <c r="H73" s="7">
        <f>IF(COMMERCIAUX!H73+MAINTENANCE!H73+ADV!H73+'R&amp;D'!H73+RECEPTION!H73+DIRECTION!H73+EMBALLAGE!H73+MARKETING!H73+EXPEDITION!H73+QUALITE!H73+ACCUEIL!H73+PRODUCTION!H73+LABO!H73+COMPTA!H73=0,"",COMMERCIAUX!H73+MAINTENANCE!H73+ADV!H73+'R&amp;D'!H73+RECEPTION!H73+DIRECTION!H73+EMBALLAGE!H73+MARKETING!H73+EXPEDITION!H73+QUALITE!H73+ACCUEIL!H73+PRODUCTION!H73+LABO!H73+COMPTA!H73+UCIA!H73)</f>
        <v>3</v>
      </c>
      <c r="I73" s="7" t="str">
        <f>IF(COMMERCIAUX!I73+MAINTENANCE!I73+ADV!I73+'R&amp;D'!I73+RECEPTION!I73+DIRECTION!I73+EMBALLAGE!I73+MARKETING!I73+EXPEDITION!I73+QUALITE!I73+ACCUEIL!I73+PRODUCTION!I73+LABO!I73+COMPTA!I73=0,"",COMMERCIAUX!I73+MAINTENANCE!I73+ADV!I73+'R&amp;D'!I73+RECEPTION!I73+DIRECTION!I73+EMBALLAGE!I73+MARKETING!I73+EXPEDITION!I73+QUALITE!I73+ACCUEIL!I73+PRODUCTION!I73+LABO!I73+COMPTA!I73+UCIA!I73)</f>
        <v/>
      </c>
      <c r="J73" s="7" t="str">
        <f>IF(COMMERCIAUX!J73+MAINTENANCE!J73+ADV!J73+'R&amp;D'!J73+RECEPTION!J73+DIRECTION!J73+EMBALLAGE!J73+MARKETING!J73+EXPEDITION!J73+QUALITE!J73+ACCUEIL!J73+PRODUCTION!J73+LABO!J73+COMPTA!J73=0,"",COMMERCIAUX!J73+MAINTENANCE!J73+ADV!J73+'R&amp;D'!J73+RECEPTION!J73+DIRECTION!J73+EMBALLAGE!J73+MARKETING!J73+EXPEDITION!J73+QUALITE!J73+ACCUEIL!J73+PRODUCTION!J73+LABO!J73+COMPTA!J73+UCIA!J73)</f>
        <v/>
      </c>
      <c r="K73" s="7" t="str">
        <f>IF(COMMERCIAUX!K73+MAINTENANCE!K73+ADV!K73+'R&amp;D'!K73+RECEPTION!K73+DIRECTION!K73+EMBALLAGE!K73+MARKETING!K73+EXPEDITION!K73+QUALITE!K73+ACCUEIL!K73+PRODUCTION!K73+LABO!K73+COMPTA!K73=0,"",COMMERCIAUX!K73+MAINTENANCE!K73+ADV!K73+'R&amp;D'!K73+RECEPTION!K73+DIRECTION!K73+EMBALLAGE!K73+MARKETING!K73+EXPEDITION!K73+QUALITE!K73+ACCUEIL!K73+PRODUCTION!K73+LABO!K73+COMPTA!K73+UCIA!K73)</f>
        <v/>
      </c>
      <c r="L73" s="7" t="str">
        <f>IF(COMMERCIAUX!L73+MAINTENANCE!L73+ADV!L73+'R&amp;D'!L73+RECEPTION!L73+DIRECTION!L73+EMBALLAGE!L73+MARKETING!L73+EXPEDITION!L73+QUALITE!L73+ACCUEIL!L73+PRODUCTION!L73+LABO!L73+COMPTA!L73=0,"",COMMERCIAUX!L73+MAINTENANCE!L73+ADV!L73+'R&amp;D'!L73+RECEPTION!L73+DIRECTION!L73+EMBALLAGE!L73+MARKETING!L73+EXPEDITION!L73+QUALITE!L73+ACCUEIL!L73+PRODUCTION!L73+LABO!L73+COMPTA!L73+UCIA!L73)</f>
        <v/>
      </c>
      <c r="M73" s="7" t="str">
        <f>IF(COMMERCIAUX!M73+MAINTENANCE!M73+ADV!M73+'R&amp;D'!M73+RECEPTION!M73+DIRECTION!M73+EMBALLAGE!M73+MARKETING!M73+EXPEDITION!M73+QUALITE!M73+ACCUEIL!M73+PRODUCTION!M73+LABO!M73+COMPTA!M73=0,"",COMMERCIAUX!M73+MAINTENANCE!M73+ADV!M73+'R&amp;D'!M73+RECEPTION!M73+DIRECTION!M73+EMBALLAGE!M73+MARKETING!M73+EXPEDITION!M73+QUALITE!M73+ACCUEIL!M73+PRODUCTION!M73+LABO!M73+COMPTA!M73+UCIA!M73)</f>
        <v/>
      </c>
      <c r="N73" s="24" t="s">
        <v>139</v>
      </c>
      <c r="O73" s="10">
        <f t="shared" si="1"/>
        <v>9</v>
      </c>
      <c r="P73" s="8">
        <f>IF(DIRECTION!N73=0,"",DIRECTION!N73)</f>
        <v>3</v>
      </c>
      <c r="Q73" s="8">
        <f>IF(COMPTA!N73=0,"",COMPTA!N73)</f>
        <v>2</v>
      </c>
      <c r="R73" s="8" t="str">
        <f>IF(ACCUEIL!N73=0,"",ACCUEIL!N73)</f>
        <v/>
      </c>
      <c r="S73" s="8">
        <f>IF(ADV!N73=0,"",ADV!N73)</f>
        <v>3</v>
      </c>
      <c r="T73" s="8">
        <f>IF(COMMERCIAUX!N73=0,"",COMMERCIAUX!N73)</f>
        <v>1</v>
      </c>
      <c r="U73" s="8" t="str">
        <f>IF(MARKETING!N73=0,"",MARKETING!N73)</f>
        <v/>
      </c>
      <c r="V73" s="8" t="str">
        <f>IF(MAINTENANCE!N73=0,"",MAINTENANCE!N73)</f>
        <v/>
      </c>
      <c r="W73" s="8" t="str">
        <f>IF(PRODUCTION!N73=0,"",PRODUCTION!N73)</f>
        <v/>
      </c>
      <c r="X73" s="8" t="str">
        <f>IF(EMBALLAGE!N73=0,"",EMBALLAGE!N73)</f>
        <v/>
      </c>
      <c r="Y73" s="8" t="str">
        <f>IF(EXPEDITION!N73=0,"",EXPEDITION!N73)</f>
        <v/>
      </c>
      <c r="Z73" s="8" t="str">
        <f>IF(RECEPTION!N73=0,"",RECEPTION!N73)</f>
        <v/>
      </c>
      <c r="AA73" s="8" t="str">
        <f>IF(LABO!N73=0,"",LABO!N73)</f>
        <v/>
      </c>
      <c r="AB73" s="8" t="str">
        <f>IF('R&amp;D'!N73=0,"",'R&amp;D'!N73)</f>
        <v/>
      </c>
      <c r="AC73" s="8" t="str">
        <f>IF(QUALITE!N73=0,"",QUALITE!N73)</f>
        <v/>
      </c>
      <c r="AD73" s="11" t="str">
        <f>IF(UCIA!N73=0,"",UCIA!N73)</f>
        <v/>
      </c>
    </row>
    <row r="74" spans="1:30" ht="15.75">
      <c r="A74" s="4" t="s">
        <v>21</v>
      </c>
      <c r="B74" s="7" t="str">
        <f>IF(COMMERCIAUX!B74+MAINTENANCE!B74+ADV!B74+'R&amp;D'!B74+RECEPTION!B74+DIRECTION!B74+EMBALLAGE!B74+MARKETING!B74+EXPEDITION!B74+QUALITE!B74+ACCUEIL!B74+PRODUCTION!B74+LABO!B74+COMPTA!B74=0,"",COMMERCIAUX!B74+MAINTENANCE!B74+ADV!B74+'R&amp;D'!B74+RECEPTION!B74+DIRECTION!B74+EMBALLAGE!B74+MARKETING!B74+EXPEDITION!B74+QUALITE!B74+ACCUEIL!B74+PRODUCTION!B74+LABO!B74+COMPTA!B74+UCIA!B74)</f>
        <v/>
      </c>
      <c r="C74" s="7" t="str">
        <f>IF(COMMERCIAUX!C74+MAINTENANCE!C74+ADV!C74+'R&amp;D'!C74+RECEPTION!C74+DIRECTION!C74+EMBALLAGE!C74+MARKETING!C74+EXPEDITION!C74+QUALITE!C74+ACCUEIL!C74+PRODUCTION!C74+LABO!C74+COMPTA!C74=0,"",COMMERCIAUX!C74+MAINTENANCE!C74+ADV!C74+'R&amp;D'!C74+RECEPTION!C74+DIRECTION!C74+EMBALLAGE!C74+MARKETING!C74+EXPEDITION!C74+QUALITE!C74+ACCUEIL!C74+PRODUCTION!C74+LABO!C74+COMPTA!C74+UCIA!C74)</f>
        <v/>
      </c>
      <c r="D74" s="7" t="str">
        <f>IF(COMMERCIAUX!D74+MAINTENANCE!D74+ADV!D74+'R&amp;D'!D74+RECEPTION!D74+DIRECTION!D74+EMBALLAGE!D74+MARKETING!D74+EXPEDITION!D74+QUALITE!D74+ACCUEIL!D74+PRODUCTION!D74+LABO!D74+COMPTA!D74=0,"",COMMERCIAUX!D74+MAINTENANCE!D74+ADV!D74+'R&amp;D'!D74+RECEPTION!D74+DIRECTION!D74+EMBALLAGE!D74+MARKETING!D74+EXPEDITION!D74+QUALITE!D74+ACCUEIL!D74+PRODUCTION!D74+LABO!D74+COMPTA!D74+UCIA!D74)</f>
        <v/>
      </c>
      <c r="E74" s="7" t="str">
        <f>IF(COMMERCIAUX!E74+MAINTENANCE!E74+ADV!E74+'R&amp;D'!E74+RECEPTION!E74+DIRECTION!E74+EMBALLAGE!E74+MARKETING!E74+EXPEDITION!E74+QUALITE!E74+ACCUEIL!E74+PRODUCTION!E74+LABO!E74+COMPTA!E74=0,"",COMMERCIAUX!E74+MAINTENANCE!E74+ADV!E74+'R&amp;D'!E74+RECEPTION!E74+DIRECTION!E74+EMBALLAGE!E74+MARKETING!E74+EXPEDITION!E74+QUALITE!E74+ACCUEIL!E74+PRODUCTION!E74+LABO!E74+COMPTA!E74+UCIA!E74)</f>
        <v/>
      </c>
      <c r="F74" s="7" t="str">
        <f>IF(COMMERCIAUX!F74+MAINTENANCE!F74+ADV!F74+'R&amp;D'!F74+RECEPTION!F74+DIRECTION!F74+EMBALLAGE!F74+MARKETING!F74+EXPEDITION!F74+QUALITE!F74+ACCUEIL!F74+PRODUCTION!F74+LABO!F74+COMPTA!F74=0,"",COMMERCIAUX!F74+MAINTENANCE!F74+ADV!F74+'R&amp;D'!F74+RECEPTION!F74+DIRECTION!F74+EMBALLAGE!F74+MARKETING!F74+EXPEDITION!F74+QUALITE!F74+ACCUEIL!F74+PRODUCTION!F74+LABO!F74+COMPTA!F74+UCIA!F74)</f>
        <v/>
      </c>
      <c r="G74" s="7">
        <f>IF(COMMERCIAUX!G74+MAINTENANCE!G74+ADV!G74+'R&amp;D'!G74+RECEPTION!G74+DIRECTION!G74+EMBALLAGE!G74+MARKETING!G74+EXPEDITION!G74+QUALITE!G74+ACCUEIL!G74+PRODUCTION!G74+LABO!G74+COMPTA!G74=0,"",COMMERCIAUX!G74+MAINTENANCE!G74+ADV!G74+'R&amp;D'!G74+RECEPTION!G74+DIRECTION!G74+EMBALLAGE!G74+MARKETING!G74+EXPEDITION!G74+QUALITE!G74+ACCUEIL!G74+PRODUCTION!G74+LABO!G74+COMPTA!G74+UCIA!G74)</f>
        <v>1</v>
      </c>
      <c r="H74" s="7" t="str">
        <f>IF(COMMERCIAUX!H74+MAINTENANCE!H74+ADV!H74+'R&amp;D'!H74+RECEPTION!H74+DIRECTION!H74+EMBALLAGE!H74+MARKETING!H74+EXPEDITION!H74+QUALITE!H74+ACCUEIL!H74+PRODUCTION!H74+LABO!H74+COMPTA!H74=0,"",COMMERCIAUX!H74+MAINTENANCE!H74+ADV!H74+'R&amp;D'!H74+RECEPTION!H74+DIRECTION!H74+EMBALLAGE!H74+MARKETING!H74+EXPEDITION!H74+QUALITE!H74+ACCUEIL!H74+PRODUCTION!H74+LABO!H74+COMPTA!H74+UCIA!H74)</f>
        <v/>
      </c>
      <c r="I74" s="7" t="str">
        <f>IF(COMMERCIAUX!I74+MAINTENANCE!I74+ADV!I74+'R&amp;D'!I74+RECEPTION!I74+DIRECTION!I74+EMBALLAGE!I74+MARKETING!I74+EXPEDITION!I74+QUALITE!I74+ACCUEIL!I74+PRODUCTION!I74+LABO!I74+COMPTA!I74=0,"",COMMERCIAUX!I74+MAINTENANCE!I74+ADV!I74+'R&amp;D'!I74+RECEPTION!I74+DIRECTION!I74+EMBALLAGE!I74+MARKETING!I74+EXPEDITION!I74+QUALITE!I74+ACCUEIL!I74+PRODUCTION!I74+LABO!I74+COMPTA!I74+UCIA!I74)</f>
        <v/>
      </c>
      <c r="J74" s="7" t="str">
        <f>IF(COMMERCIAUX!J74+MAINTENANCE!J74+ADV!J74+'R&amp;D'!J74+RECEPTION!J74+DIRECTION!J74+EMBALLAGE!J74+MARKETING!J74+EXPEDITION!J74+QUALITE!J74+ACCUEIL!J74+PRODUCTION!J74+LABO!J74+COMPTA!J74=0,"",COMMERCIAUX!J74+MAINTENANCE!J74+ADV!J74+'R&amp;D'!J74+RECEPTION!J74+DIRECTION!J74+EMBALLAGE!J74+MARKETING!J74+EXPEDITION!J74+QUALITE!J74+ACCUEIL!J74+PRODUCTION!J74+LABO!J74+COMPTA!J74+UCIA!J74)</f>
        <v/>
      </c>
      <c r="K74" s="7" t="str">
        <f>IF(COMMERCIAUX!K74+MAINTENANCE!K74+ADV!K74+'R&amp;D'!K74+RECEPTION!K74+DIRECTION!K74+EMBALLAGE!K74+MARKETING!K74+EXPEDITION!K74+QUALITE!K74+ACCUEIL!K74+PRODUCTION!K74+LABO!K74+COMPTA!K74=0,"",COMMERCIAUX!K74+MAINTENANCE!K74+ADV!K74+'R&amp;D'!K74+RECEPTION!K74+DIRECTION!K74+EMBALLAGE!K74+MARKETING!K74+EXPEDITION!K74+QUALITE!K74+ACCUEIL!K74+PRODUCTION!K74+LABO!K74+COMPTA!K74+UCIA!K74)</f>
        <v/>
      </c>
      <c r="L74" s="7" t="str">
        <f>IF(COMMERCIAUX!L74+MAINTENANCE!L74+ADV!L74+'R&amp;D'!L74+RECEPTION!L74+DIRECTION!L74+EMBALLAGE!L74+MARKETING!L74+EXPEDITION!L74+QUALITE!L74+ACCUEIL!L74+PRODUCTION!L74+LABO!L74+COMPTA!L74=0,"",COMMERCIAUX!L74+MAINTENANCE!L74+ADV!L74+'R&amp;D'!L74+RECEPTION!L74+DIRECTION!L74+EMBALLAGE!L74+MARKETING!L74+EXPEDITION!L74+QUALITE!L74+ACCUEIL!L74+PRODUCTION!L74+LABO!L74+COMPTA!L74+UCIA!L74)</f>
        <v/>
      </c>
      <c r="M74" s="7" t="str">
        <f>IF(COMMERCIAUX!M74+MAINTENANCE!M74+ADV!M74+'R&amp;D'!M74+RECEPTION!M74+DIRECTION!M74+EMBALLAGE!M74+MARKETING!M74+EXPEDITION!M74+QUALITE!M74+ACCUEIL!M74+PRODUCTION!M74+LABO!M74+COMPTA!M74=0,"",COMMERCIAUX!M74+MAINTENANCE!M74+ADV!M74+'R&amp;D'!M74+RECEPTION!M74+DIRECTION!M74+EMBALLAGE!M74+MARKETING!M74+EXPEDITION!M74+QUALITE!M74+ACCUEIL!M74+PRODUCTION!M74+LABO!M74+COMPTA!M74+UCIA!M74)</f>
        <v/>
      </c>
      <c r="N74" s="24" t="s">
        <v>139</v>
      </c>
      <c r="O74" s="10">
        <f t="shared" si="1"/>
        <v>1</v>
      </c>
      <c r="P74" s="8" t="str">
        <f>IF(DIRECTION!N74=0,"",DIRECTION!N74)</f>
        <v/>
      </c>
      <c r="Q74" s="8" t="str">
        <f>IF(COMPTA!N74=0,"",COMPTA!N74)</f>
        <v/>
      </c>
      <c r="R74" s="8" t="str">
        <f>IF(ACCUEIL!N74=0,"",ACCUEIL!N74)</f>
        <v/>
      </c>
      <c r="S74" s="8">
        <f>IF(ADV!N74=0,"",ADV!N74)</f>
        <v>1</v>
      </c>
      <c r="T74" s="8" t="str">
        <f>IF(COMMERCIAUX!N74=0,"",COMMERCIAUX!N74)</f>
        <v/>
      </c>
      <c r="U74" s="8" t="str">
        <f>IF(MARKETING!N74=0,"",MARKETING!N74)</f>
        <v/>
      </c>
      <c r="V74" s="8" t="str">
        <f>IF(MAINTENANCE!N74=0,"",MAINTENANCE!N74)</f>
        <v/>
      </c>
      <c r="W74" s="8" t="str">
        <f>IF(PRODUCTION!N74=0,"",PRODUCTION!N74)</f>
        <v/>
      </c>
      <c r="X74" s="8" t="str">
        <f>IF(EMBALLAGE!N74=0,"",EMBALLAGE!N74)</f>
        <v/>
      </c>
      <c r="Y74" s="8" t="str">
        <f>IF(EXPEDITION!N74=0,"",EXPEDITION!N74)</f>
        <v/>
      </c>
      <c r="Z74" s="8" t="str">
        <f>IF(RECEPTION!N74=0,"",RECEPTION!N74)</f>
        <v/>
      </c>
      <c r="AA74" s="8" t="str">
        <f>IF(LABO!N74=0,"",LABO!N74)</f>
        <v/>
      </c>
      <c r="AB74" s="8" t="str">
        <f>IF('R&amp;D'!N74=0,"",'R&amp;D'!N74)</f>
        <v/>
      </c>
      <c r="AC74" s="8" t="str">
        <f>IF(QUALITE!N74=0,"",QUALITE!N74)</f>
        <v/>
      </c>
      <c r="AD74" s="11" t="str">
        <f>IF(UCIA!N74=0,"",UCIA!N74)</f>
        <v/>
      </c>
    </row>
    <row r="75" spans="1:30" ht="15.75">
      <c r="A75" s="4" t="s">
        <v>23</v>
      </c>
      <c r="B75" s="7" t="str">
        <f>IF(COMMERCIAUX!B75+MAINTENANCE!B75+ADV!B75+'R&amp;D'!B75+RECEPTION!B75+DIRECTION!B75+EMBALLAGE!B75+MARKETING!B75+EXPEDITION!B75+QUALITE!B75+ACCUEIL!B75+PRODUCTION!B75+LABO!B75+COMPTA!B75=0,"",COMMERCIAUX!B75+MAINTENANCE!B75+ADV!B75+'R&amp;D'!B75+RECEPTION!B75+DIRECTION!B75+EMBALLAGE!B75+MARKETING!B75+EXPEDITION!B75+QUALITE!B75+ACCUEIL!B75+PRODUCTION!B75+LABO!B75+COMPTA!B75+UCIA!B75)</f>
        <v/>
      </c>
      <c r="C75" s="7" t="str">
        <f>IF(COMMERCIAUX!C75+MAINTENANCE!C75+ADV!C75+'R&amp;D'!C75+RECEPTION!C75+DIRECTION!C75+EMBALLAGE!C75+MARKETING!C75+EXPEDITION!C75+QUALITE!C75+ACCUEIL!C75+PRODUCTION!C75+LABO!C75+COMPTA!C75=0,"",COMMERCIAUX!C75+MAINTENANCE!C75+ADV!C75+'R&amp;D'!C75+RECEPTION!C75+DIRECTION!C75+EMBALLAGE!C75+MARKETING!C75+EXPEDITION!C75+QUALITE!C75+ACCUEIL!C75+PRODUCTION!C75+LABO!C75+COMPTA!C75+UCIA!C75)</f>
        <v/>
      </c>
      <c r="D75" s="7" t="str">
        <f>IF(COMMERCIAUX!D75+MAINTENANCE!D75+ADV!D75+'R&amp;D'!D75+RECEPTION!D75+DIRECTION!D75+EMBALLAGE!D75+MARKETING!D75+EXPEDITION!D75+QUALITE!D75+ACCUEIL!D75+PRODUCTION!D75+LABO!D75+COMPTA!D75=0,"",COMMERCIAUX!D75+MAINTENANCE!D75+ADV!D75+'R&amp;D'!D75+RECEPTION!D75+DIRECTION!D75+EMBALLAGE!D75+MARKETING!D75+EXPEDITION!D75+QUALITE!D75+ACCUEIL!D75+PRODUCTION!D75+LABO!D75+COMPTA!D75+UCIA!D75)</f>
        <v/>
      </c>
      <c r="E75" s="7" t="str">
        <f>IF(COMMERCIAUX!E75+MAINTENANCE!E75+ADV!E75+'R&amp;D'!E75+RECEPTION!E75+DIRECTION!E75+EMBALLAGE!E75+MARKETING!E75+EXPEDITION!E75+QUALITE!E75+ACCUEIL!E75+PRODUCTION!E75+LABO!E75+COMPTA!E75=0,"",COMMERCIAUX!E75+MAINTENANCE!E75+ADV!E75+'R&amp;D'!E75+RECEPTION!E75+DIRECTION!E75+EMBALLAGE!E75+MARKETING!E75+EXPEDITION!E75+QUALITE!E75+ACCUEIL!E75+PRODUCTION!E75+LABO!E75+COMPTA!E75+UCIA!E75)</f>
        <v/>
      </c>
      <c r="F75" s="7" t="str">
        <f>IF(COMMERCIAUX!F75+MAINTENANCE!F75+ADV!F75+'R&amp;D'!F75+RECEPTION!F75+DIRECTION!F75+EMBALLAGE!F75+MARKETING!F75+EXPEDITION!F75+QUALITE!F75+ACCUEIL!F75+PRODUCTION!F75+LABO!F75+COMPTA!F75=0,"",COMMERCIAUX!F75+MAINTENANCE!F75+ADV!F75+'R&amp;D'!F75+RECEPTION!F75+DIRECTION!F75+EMBALLAGE!F75+MARKETING!F75+EXPEDITION!F75+QUALITE!F75+ACCUEIL!F75+PRODUCTION!F75+LABO!F75+COMPTA!F75+UCIA!F75)</f>
        <v/>
      </c>
      <c r="G75" s="7">
        <f>IF(COMMERCIAUX!G75+MAINTENANCE!G75+ADV!G75+'R&amp;D'!G75+RECEPTION!G75+DIRECTION!G75+EMBALLAGE!G75+MARKETING!G75+EXPEDITION!G75+QUALITE!G75+ACCUEIL!G75+PRODUCTION!G75+LABO!G75+COMPTA!G75=0,"",COMMERCIAUX!G75+MAINTENANCE!G75+ADV!G75+'R&amp;D'!G75+RECEPTION!G75+DIRECTION!G75+EMBALLAGE!G75+MARKETING!G75+EXPEDITION!G75+QUALITE!G75+ACCUEIL!G75+PRODUCTION!G75+LABO!G75+COMPTA!G75+UCIA!G75)</f>
        <v>33</v>
      </c>
      <c r="H75" s="7">
        <f>IF(COMMERCIAUX!H75+MAINTENANCE!H75+ADV!H75+'R&amp;D'!H75+RECEPTION!H75+DIRECTION!H75+EMBALLAGE!H75+MARKETING!H75+EXPEDITION!H75+QUALITE!H75+ACCUEIL!H75+PRODUCTION!H75+LABO!H75+COMPTA!H75=0,"",COMMERCIAUX!H75+MAINTENANCE!H75+ADV!H75+'R&amp;D'!H75+RECEPTION!H75+DIRECTION!H75+EMBALLAGE!H75+MARKETING!H75+EXPEDITION!H75+QUALITE!H75+ACCUEIL!H75+PRODUCTION!H75+LABO!H75+COMPTA!H75+UCIA!H75)</f>
        <v>28</v>
      </c>
      <c r="I75" s="7">
        <f>IF(COMMERCIAUX!I75+MAINTENANCE!I75+ADV!I75+'R&amp;D'!I75+RECEPTION!I75+DIRECTION!I75+EMBALLAGE!I75+MARKETING!I75+EXPEDITION!I75+QUALITE!I75+ACCUEIL!I75+PRODUCTION!I75+LABO!I75+COMPTA!I75=0,"",COMMERCIAUX!I75+MAINTENANCE!I75+ADV!I75+'R&amp;D'!I75+RECEPTION!I75+DIRECTION!I75+EMBALLAGE!I75+MARKETING!I75+EXPEDITION!I75+QUALITE!I75+ACCUEIL!I75+PRODUCTION!I75+LABO!I75+COMPTA!I75+UCIA!I75)</f>
        <v>9</v>
      </c>
      <c r="J75" s="7" t="str">
        <f>IF(COMMERCIAUX!J75+MAINTENANCE!J75+ADV!J75+'R&amp;D'!J75+RECEPTION!J75+DIRECTION!J75+EMBALLAGE!J75+MARKETING!J75+EXPEDITION!J75+QUALITE!J75+ACCUEIL!J75+PRODUCTION!J75+LABO!J75+COMPTA!J75=0,"",COMMERCIAUX!J75+MAINTENANCE!J75+ADV!J75+'R&amp;D'!J75+RECEPTION!J75+DIRECTION!J75+EMBALLAGE!J75+MARKETING!J75+EXPEDITION!J75+QUALITE!J75+ACCUEIL!J75+PRODUCTION!J75+LABO!J75+COMPTA!J75+UCIA!J75)</f>
        <v/>
      </c>
      <c r="K75" s="7" t="str">
        <f>IF(COMMERCIAUX!K75+MAINTENANCE!K75+ADV!K75+'R&amp;D'!K75+RECEPTION!K75+DIRECTION!K75+EMBALLAGE!K75+MARKETING!K75+EXPEDITION!K75+QUALITE!K75+ACCUEIL!K75+PRODUCTION!K75+LABO!K75+COMPTA!K75=0,"",COMMERCIAUX!K75+MAINTENANCE!K75+ADV!K75+'R&amp;D'!K75+RECEPTION!K75+DIRECTION!K75+EMBALLAGE!K75+MARKETING!K75+EXPEDITION!K75+QUALITE!K75+ACCUEIL!K75+PRODUCTION!K75+LABO!K75+COMPTA!K75+UCIA!K75)</f>
        <v/>
      </c>
      <c r="L75" s="7" t="str">
        <f>IF(COMMERCIAUX!L75+MAINTENANCE!L75+ADV!L75+'R&amp;D'!L75+RECEPTION!L75+DIRECTION!L75+EMBALLAGE!L75+MARKETING!L75+EXPEDITION!L75+QUALITE!L75+ACCUEIL!L75+PRODUCTION!L75+LABO!L75+COMPTA!L75=0,"",COMMERCIAUX!L75+MAINTENANCE!L75+ADV!L75+'R&amp;D'!L75+RECEPTION!L75+DIRECTION!L75+EMBALLAGE!L75+MARKETING!L75+EXPEDITION!L75+QUALITE!L75+ACCUEIL!L75+PRODUCTION!L75+LABO!L75+COMPTA!L75+UCIA!L75)</f>
        <v/>
      </c>
      <c r="M75" s="7" t="str">
        <f>IF(COMMERCIAUX!M75+MAINTENANCE!M75+ADV!M75+'R&amp;D'!M75+RECEPTION!M75+DIRECTION!M75+EMBALLAGE!M75+MARKETING!M75+EXPEDITION!M75+QUALITE!M75+ACCUEIL!M75+PRODUCTION!M75+LABO!M75+COMPTA!M75=0,"",COMMERCIAUX!M75+MAINTENANCE!M75+ADV!M75+'R&amp;D'!M75+RECEPTION!M75+DIRECTION!M75+EMBALLAGE!M75+MARKETING!M75+EXPEDITION!M75+QUALITE!M75+ACCUEIL!M75+PRODUCTION!M75+LABO!M75+COMPTA!M75+UCIA!M75)</f>
        <v/>
      </c>
      <c r="N75" s="24" t="s">
        <v>139</v>
      </c>
      <c r="O75" s="10">
        <f t="shared" si="1"/>
        <v>70</v>
      </c>
      <c r="P75" s="8" t="str">
        <f>IF(DIRECTION!N75=0,"",DIRECTION!N75)</f>
        <v/>
      </c>
      <c r="Q75" s="8" t="str">
        <f>IF(COMPTA!N75=0,"",COMPTA!N75)</f>
        <v/>
      </c>
      <c r="R75" s="8" t="str">
        <f>IF(ACCUEIL!N75=0,"",ACCUEIL!N75)</f>
        <v/>
      </c>
      <c r="S75" s="8" t="str">
        <f>IF(ADV!N75=0,"",ADV!N75)</f>
        <v/>
      </c>
      <c r="T75" s="8" t="str">
        <f>IF(COMMERCIAUX!N75=0,"",COMMERCIAUX!N75)</f>
        <v/>
      </c>
      <c r="U75" s="8" t="str">
        <f>IF(MARKETING!N75=0,"",MARKETING!N75)</f>
        <v/>
      </c>
      <c r="V75" s="8" t="str">
        <f>IF(MAINTENANCE!N75=0,"",MAINTENANCE!N75)</f>
        <v/>
      </c>
      <c r="W75" s="8">
        <f>IF(PRODUCTION!N75=0,"",PRODUCTION!N75)</f>
        <v>44</v>
      </c>
      <c r="X75" s="8">
        <f>IF(EMBALLAGE!N75=0,"",EMBALLAGE!N75)</f>
        <v>8</v>
      </c>
      <c r="Y75" s="8">
        <f>IF(EXPEDITION!N75=0,"",EXPEDITION!N75)</f>
        <v>4</v>
      </c>
      <c r="Z75" s="8">
        <f>IF(RECEPTION!N75=0,"",RECEPTION!N75)</f>
        <v>5</v>
      </c>
      <c r="AA75" s="8">
        <f>IF(LABO!N75=0,"",LABO!N75)</f>
        <v>3</v>
      </c>
      <c r="AB75" s="8">
        <f>IF('R&amp;D'!N75=0,"",'R&amp;D'!N75)</f>
        <v>3</v>
      </c>
      <c r="AC75" s="8">
        <f>IF(QUALITE!N75=0,"",QUALITE!N75)</f>
        <v>3</v>
      </c>
      <c r="AD75" s="11" t="str">
        <f>IF(UCIA!N75=0,"",UCIA!N75)</f>
        <v/>
      </c>
    </row>
    <row r="76" spans="1:30" ht="15.75">
      <c r="A76" s="4" t="s">
        <v>24</v>
      </c>
      <c r="B76" s="7" t="str">
        <f>IF(COMMERCIAUX!B76+MAINTENANCE!B76+ADV!B76+'R&amp;D'!B76+RECEPTION!B76+DIRECTION!B76+EMBALLAGE!B76+MARKETING!B76+EXPEDITION!B76+QUALITE!B76+ACCUEIL!B76+PRODUCTION!B76+LABO!B76+COMPTA!B76=0,"",COMMERCIAUX!B76+MAINTENANCE!B76+ADV!B76+'R&amp;D'!B76+RECEPTION!B76+DIRECTION!B76+EMBALLAGE!B76+MARKETING!B76+EXPEDITION!B76+QUALITE!B76+ACCUEIL!B76+PRODUCTION!B76+LABO!B76+COMPTA!B76+UCIA!B76)</f>
        <v/>
      </c>
      <c r="C76" s="7" t="str">
        <f>IF(COMMERCIAUX!C76+MAINTENANCE!C76+ADV!C76+'R&amp;D'!C76+RECEPTION!C76+DIRECTION!C76+EMBALLAGE!C76+MARKETING!C76+EXPEDITION!C76+QUALITE!C76+ACCUEIL!C76+PRODUCTION!C76+LABO!C76+COMPTA!C76=0,"",COMMERCIAUX!C76+MAINTENANCE!C76+ADV!C76+'R&amp;D'!C76+RECEPTION!C76+DIRECTION!C76+EMBALLAGE!C76+MARKETING!C76+EXPEDITION!C76+QUALITE!C76+ACCUEIL!C76+PRODUCTION!C76+LABO!C76+COMPTA!C76+UCIA!C76)</f>
        <v/>
      </c>
      <c r="D76" s="7" t="str">
        <f>IF(COMMERCIAUX!D76+MAINTENANCE!D76+ADV!D76+'R&amp;D'!D76+RECEPTION!D76+DIRECTION!D76+EMBALLAGE!D76+MARKETING!D76+EXPEDITION!D76+QUALITE!D76+ACCUEIL!D76+PRODUCTION!D76+LABO!D76+COMPTA!D76=0,"",COMMERCIAUX!D76+MAINTENANCE!D76+ADV!D76+'R&amp;D'!D76+RECEPTION!D76+DIRECTION!D76+EMBALLAGE!D76+MARKETING!D76+EXPEDITION!D76+QUALITE!D76+ACCUEIL!D76+PRODUCTION!D76+LABO!D76+COMPTA!D76+UCIA!D76)</f>
        <v/>
      </c>
      <c r="E76" s="7" t="str">
        <f>IF(COMMERCIAUX!E76+MAINTENANCE!E76+ADV!E76+'R&amp;D'!E76+RECEPTION!E76+DIRECTION!E76+EMBALLAGE!E76+MARKETING!E76+EXPEDITION!E76+QUALITE!E76+ACCUEIL!E76+PRODUCTION!E76+LABO!E76+COMPTA!E76=0,"",COMMERCIAUX!E76+MAINTENANCE!E76+ADV!E76+'R&amp;D'!E76+RECEPTION!E76+DIRECTION!E76+EMBALLAGE!E76+MARKETING!E76+EXPEDITION!E76+QUALITE!E76+ACCUEIL!E76+PRODUCTION!E76+LABO!E76+COMPTA!E76+UCIA!E76)</f>
        <v/>
      </c>
      <c r="F76" s="7" t="str">
        <f>IF(COMMERCIAUX!F76+MAINTENANCE!F76+ADV!F76+'R&amp;D'!F76+RECEPTION!F76+DIRECTION!F76+EMBALLAGE!F76+MARKETING!F76+EXPEDITION!F76+QUALITE!F76+ACCUEIL!F76+PRODUCTION!F76+LABO!F76+COMPTA!F76=0,"",COMMERCIAUX!F76+MAINTENANCE!F76+ADV!F76+'R&amp;D'!F76+RECEPTION!F76+DIRECTION!F76+EMBALLAGE!F76+MARKETING!F76+EXPEDITION!F76+QUALITE!F76+ACCUEIL!F76+PRODUCTION!F76+LABO!F76+COMPTA!F76+UCIA!F76)</f>
        <v/>
      </c>
      <c r="G76" s="7" t="str">
        <f>IF(COMMERCIAUX!G76+MAINTENANCE!G76+ADV!G76+'R&amp;D'!G76+RECEPTION!G76+DIRECTION!G76+EMBALLAGE!G76+MARKETING!G76+EXPEDITION!G76+QUALITE!G76+ACCUEIL!G76+PRODUCTION!G76+LABO!G76+COMPTA!G76=0,"",COMMERCIAUX!G76+MAINTENANCE!G76+ADV!G76+'R&amp;D'!G76+RECEPTION!G76+DIRECTION!G76+EMBALLAGE!G76+MARKETING!G76+EXPEDITION!G76+QUALITE!G76+ACCUEIL!G76+PRODUCTION!G76+LABO!G76+COMPTA!G76+UCIA!G76)</f>
        <v/>
      </c>
      <c r="H76" s="7" t="str">
        <f>IF(COMMERCIAUX!H76+MAINTENANCE!H76+ADV!H76+'R&amp;D'!H76+RECEPTION!H76+DIRECTION!H76+EMBALLAGE!H76+MARKETING!H76+EXPEDITION!H76+QUALITE!H76+ACCUEIL!H76+PRODUCTION!H76+LABO!H76+COMPTA!H76=0,"",COMMERCIAUX!H76+MAINTENANCE!H76+ADV!H76+'R&amp;D'!H76+RECEPTION!H76+DIRECTION!H76+EMBALLAGE!H76+MARKETING!H76+EXPEDITION!H76+QUALITE!H76+ACCUEIL!H76+PRODUCTION!H76+LABO!H76+COMPTA!H76+UCIA!H76)</f>
        <v/>
      </c>
      <c r="I76" s="7" t="str">
        <f>IF(COMMERCIAUX!I76+MAINTENANCE!I76+ADV!I76+'R&amp;D'!I76+RECEPTION!I76+DIRECTION!I76+EMBALLAGE!I76+MARKETING!I76+EXPEDITION!I76+QUALITE!I76+ACCUEIL!I76+PRODUCTION!I76+LABO!I76+COMPTA!I76=0,"",COMMERCIAUX!I76+MAINTENANCE!I76+ADV!I76+'R&amp;D'!I76+RECEPTION!I76+DIRECTION!I76+EMBALLAGE!I76+MARKETING!I76+EXPEDITION!I76+QUALITE!I76+ACCUEIL!I76+PRODUCTION!I76+LABO!I76+COMPTA!I76+UCIA!I76)</f>
        <v/>
      </c>
      <c r="J76" s="7" t="str">
        <f>IF(COMMERCIAUX!J76+MAINTENANCE!J76+ADV!J76+'R&amp;D'!J76+RECEPTION!J76+DIRECTION!J76+EMBALLAGE!J76+MARKETING!J76+EXPEDITION!J76+QUALITE!J76+ACCUEIL!J76+PRODUCTION!J76+LABO!J76+COMPTA!J76=0,"",COMMERCIAUX!J76+MAINTENANCE!J76+ADV!J76+'R&amp;D'!J76+RECEPTION!J76+DIRECTION!J76+EMBALLAGE!J76+MARKETING!J76+EXPEDITION!J76+QUALITE!J76+ACCUEIL!J76+PRODUCTION!J76+LABO!J76+COMPTA!J76+UCIA!J76)</f>
        <v/>
      </c>
      <c r="K76" s="7" t="str">
        <f>IF(COMMERCIAUX!K76+MAINTENANCE!K76+ADV!K76+'R&amp;D'!K76+RECEPTION!K76+DIRECTION!K76+EMBALLAGE!K76+MARKETING!K76+EXPEDITION!K76+QUALITE!K76+ACCUEIL!K76+PRODUCTION!K76+LABO!K76+COMPTA!K76=0,"",COMMERCIAUX!K76+MAINTENANCE!K76+ADV!K76+'R&amp;D'!K76+RECEPTION!K76+DIRECTION!K76+EMBALLAGE!K76+MARKETING!K76+EXPEDITION!K76+QUALITE!K76+ACCUEIL!K76+PRODUCTION!K76+LABO!K76+COMPTA!K76+UCIA!K76)</f>
        <v/>
      </c>
      <c r="L76" s="7" t="str">
        <f>IF(COMMERCIAUX!L76+MAINTENANCE!L76+ADV!L76+'R&amp;D'!L76+RECEPTION!L76+DIRECTION!L76+EMBALLAGE!L76+MARKETING!L76+EXPEDITION!L76+QUALITE!L76+ACCUEIL!L76+PRODUCTION!L76+LABO!L76+COMPTA!L76=0,"",COMMERCIAUX!L76+MAINTENANCE!L76+ADV!L76+'R&amp;D'!L76+RECEPTION!L76+DIRECTION!L76+EMBALLAGE!L76+MARKETING!L76+EXPEDITION!L76+QUALITE!L76+ACCUEIL!L76+PRODUCTION!L76+LABO!L76+COMPTA!L76+UCIA!L76)</f>
        <v/>
      </c>
      <c r="M76" s="7" t="str">
        <f>IF(COMMERCIAUX!M76+MAINTENANCE!M76+ADV!M76+'R&amp;D'!M76+RECEPTION!M76+DIRECTION!M76+EMBALLAGE!M76+MARKETING!M76+EXPEDITION!M76+QUALITE!M76+ACCUEIL!M76+PRODUCTION!M76+LABO!M76+COMPTA!M76=0,"",COMMERCIAUX!M76+MAINTENANCE!M76+ADV!M76+'R&amp;D'!M76+RECEPTION!M76+DIRECTION!M76+EMBALLAGE!M76+MARKETING!M76+EXPEDITION!M76+QUALITE!M76+ACCUEIL!M76+PRODUCTION!M76+LABO!M76+COMPTA!M76+UCIA!M76)</f>
        <v/>
      </c>
      <c r="N76" s="7"/>
      <c r="O76" s="10" t="str">
        <f>IF(SUM(B76:M76)=0,"",SUM(B76:M76))</f>
        <v/>
      </c>
      <c r="P76" s="8" t="str">
        <f>IF(DIRECTION!N76=0,"",DIRECTION!N76)</f>
        <v/>
      </c>
      <c r="Q76" s="8" t="str">
        <f>IF(COMPTA!N76=0,"",COMPTA!N76)</f>
        <v/>
      </c>
      <c r="R76" s="8" t="str">
        <f>IF(ACCUEIL!N76=0,"",ACCUEIL!N76)</f>
        <v/>
      </c>
      <c r="S76" s="8" t="str">
        <f>IF(ADV!N76=0,"",ADV!N76)</f>
        <v/>
      </c>
      <c r="T76" s="8" t="str">
        <f>IF(COMMERCIAUX!N76=0,"",COMMERCIAUX!N76)</f>
        <v/>
      </c>
      <c r="U76" s="8" t="str">
        <f>IF(MARKETING!N76=0,"",MARKETING!N76)</f>
        <v/>
      </c>
      <c r="V76" s="8" t="str">
        <f>IF(MAINTENANCE!N76=0,"",MAINTENANCE!N76)</f>
        <v/>
      </c>
      <c r="W76" s="8" t="str">
        <f>IF(PRODUCTION!N76=0,"",PRODUCTION!N76)</f>
        <v/>
      </c>
      <c r="X76" s="8" t="str">
        <f>IF(EMBALLAGE!N76=0,"",EMBALLAGE!N76)</f>
        <v/>
      </c>
      <c r="Y76" s="8" t="str">
        <f>IF(EXPEDITION!N76=0,"",EXPEDITION!N76)</f>
        <v/>
      </c>
      <c r="Z76" s="8" t="str">
        <f>IF(RECEPTION!N76=0,"",RECEPTION!N76)</f>
        <v/>
      </c>
      <c r="AA76" s="8" t="str">
        <f>IF(LABO!N76=0,"",LABO!N76)</f>
        <v/>
      </c>
      <c r="AB76" s="8" t="str">
        <f>IF('R&amp;D'!N76=0,"",'R&amp;D'!N76)</f>
        <v/>
      </c>
      <c r="AC76" s="8" t="str">
        <f>IF(QUALITE!N76=0,"",QUALITE!N76)</f>
        <v/>
      </c>
      <c r="AD76" s="11" t="str">
        <f>IF(UCIA!N76=0,"",UCIA!N76)</f>
        <v/>
      </c>
    </row>
    <row r="77" spans="1:30" ht="15.75">
      <c r="A77" s="4" t="s">
        <v>20</v>
      </c>
      <c r="B77" s="7" t="str">
        <f>IF(COMMERCIAUX!B77+MAINTENANCE!B77+ADV!B77+'R&amp;D'!B77+RECEPTION!B77+DIRECTION!B77+EMBALLAGE!B77+MARKETING!B77+EXPEDITION!B77+QUALITE!B77+ACCUEIL!B77+PRODUCTION!B77+LABO!B77+COMPTA!B77=0,"",COMMERCIAUX!B77+MAINTENANCE!B77+ADV!B77+'R&amp;D'!B77+RECEPTION!B77+DIRECTION!B77+EMBALLAGE!B77+MARKETING!B77+EXPEDITION!B77+QUALITE!B77+ACCUEIL!B77+PRODUCTION!B77+LABO!B77+COMPTA!B77+UCIA!B77)</f>
        <v/>
      </c>
      <c r="C77" s="7" t="str">
        <f>IF(COMMERCIAUX!C77+MAINTENANCE!C77+ADV!C77+'R&amp;D'!C77+RECEPTION!C77+DIRECTION!C77+EMBALLAGE!C77+MARKETING!C77+EXPEDITION!C77+QUALITE!C77+ACCUEIL!C77+PRODUCTION!C77+LABO!C77+COMPTA!C77=0,"",COMMERCIAUX!C77+MAINTENANCE!C77+ADV!C77+'R&amp;D'!C77+RECEPTION!C77+DIRECTION!C77+EMBALLAGE!C77+MARKETING!C77+EXPEDITION!C77+QUALITE!C77+ACCUEIL!C77+PRODUCTION!C77+LABO!C77+COMPTA!C77+UCIA!C77)</f>
        <v/>
      </c>
      <c r="D77" s="7" t="str">
        <f>IF(COMMERCIAUX!D77+MAINTENANCE!D77+ADV!D77+'R&amp;D'!D77+RECEPTION!D77+DIRECTION!D77+EMBALLAGE!D77+MARKETING!D77+EXPEDITION!D77+QUALITE!D77+ACCUEIL!D77+PRODUCTION!D77+LABO!D77+COMPTA!D77=0,"",COMMERCIAUX!D77+MAINTENANCE!D77+ADV!D77+'R&amp;D'!D77+RECEPTION!D77+DIRECTION!D77+EMBALLAGE!D77+MARKETING!D77+EXPEDITION!D77+QUALITE!D77+ACCUEIL!D77+PRODUCTION!D77+LABO!D77+COMPTA!D77+UCIA!D77)</f>
        <v/>
      </c>
      <c r="E77" s="7" t="str">
        <f>IF(COMMERCIAUX!E77+MAINTENANCE!E77+ADV!E77+'R&amp;D'!E77+RECEPTION!E77+DIRECTION!E77+EMBALLAGE!E77+MARKETING!E77+EXPEDITION!E77+QUALITE!E77+ACCUEIL!E77+PRODUCTION!E77+LABO!E77+COMPTA!E77=0,"",COMMERCIAUX!E77+MAINTENANCE!E77+ADV!E77+'R&amp;D'!E77+RECEPTION!E77+DIRECTION!E77+EMBALLAGE!E77+MARKETING!E77+EXPEDITION!E77+QUALITE!E77+ACCUEIL!E77+PRODUCTION!E77+LABO!E77+COMPTA!E77+UCIA!E77)</f>
        <v/>
      </c>
      <c r="F77" s="7" t="str">
        <f>IF(COMMERCIAUX!F77+MAINTENANCE!F77+ADV!F77+'R&amp;D'!F77+RECEPTION!F77+DIRECTION!F77+EMBALLAGE!F77+MARKETING!F77+EXPEDITION!F77+QUALITE!F77+ACCUEIL!F77+PRODUCTION!F77+LABO!F77+COMPTA!F77=0,"",COMMERCIAUX!F77+MAINTENANCE!F77+ADV!F77+'R&amp;D'!F77+RECEPTION!F77+DIRECTION!F77+EMBALLAGE!F77+MARKETING!F77+EXPEDITION!F77+QUALITE!F77+ACCUEIL!F77+PRODUCTION!F77+LABO!F77+COMPTA!F77+UCIA!F77)</f>
        <v/>
      </c>
      <c r="G77" s="7" t="str">
        <f>IF(COMMERCIAUX!G77+MAINTENANCE!G77+ADV!G77+'R&amp;D'!G77+RECEPTION!G77+DIRECTION!G77+EMBALLAGE!G77+MARKETING!G77+EXPEDITION!G77+QUALITE!G77+ACCUEIL!G77+PRODUCTION!G77+LABO!G77+COMPTA!G77=0,"",COMMERCIAUX!G77+MAINTENANCE!G77+ADV!G77+'R&amp;D'!G77+RECEPTION!G77+DIRECTION!G77+EMBALLAGE!G77+MARKETING!G77+EXPEDITION!G77+QUALITE!G77+ACCUEIL!G77+PRODUCTION!G77+LABO!G77+COMPTA!G77+UCIA!G77)</f>
        <v/>
      </c>
      <c r="H77" s="7" t="str">
        <f>IF(COMMERCIAUX!H77+MAINTENANCE!H77+ADV!H77+'R&amp;D'!H77+RECEPTION!H77+DIRECTION!H77+EMBALLAGE!H77+MARKETING!H77+EXPEDITION!H77+QUALITE!H77+ACCUEIL!H77+PRODUCTION!H77+LABO!H77+COMPTA!H77=0,"",COMMERCIAUX!H77+MAINTENANCE!H77+ADV!H77+'R&amp;D'!H77+RECEPTION!H77+DIRECTION!H77+EMBALLAGE!H77+MARKETING!H77+EXPEDITION!H77+QUALITE!H77+ACCUEIL!H77+PRODUCTION!H77+LABO!H77+COMPTA!H77+UCIA!H77)</f>
        <v/>
      </c>
      <c r="I77" s="7" t="str">
        <f>IF(COMMERCIAUX!I77+MAINTENANCE!I77+ADV!I77+'R&amp;D'!I77+RECEPTION!I77+DIRECTION!I77+EMBALLAGE!I77+MARKETING!I77+EXPEDITION!I77+QUALITE!I77+ACCUEIL!I77+PRODUCTION!I77+LABO!I77+COMPTA!I77=0,"",COMMERCIAUX!I77+MAINTENANCE!I77+ADV!I77+'R&amp;D'!I77+RECEPTION!I77+DIRECTION!I77+EMBALLAGE!I77+MARKETING!I77+EXPEDITION!I77+QUALITE!I77+ACCUEIL!I77+PRODUCTION!I77+LABO!I77+COMPTA!I77+UCIA!I77)</f>
        <v/>
      </c>
      <c r="J77" s="7" t="str">
        <f>IF(COMMERCIAUX!J77+MAINTENANCE!J77+ADV!J77+'R&amp;D'!J77+RECEPTION!J77+DIRECTION!J77+EMBALLAGE!J77+MARKETING!J77+EXPEDITION!J77+QUALITE!J77+ACCUEIL!J77+PRODUCTION!J77+LABO!J77+COMPTA!J77=0,"",COMMERCIAUX!J77+MAINTENANCE!J77+ADV!J77+'R&amp;D'!J77+RECEPTION!J77+DIRECTION!J77+EMBALLAGE!J77+MARKETING!J77+EXPEDITION!J77+QUALITE!J77+ACCUEIL!J77+PRODUCTION!J77+LABO!J77+COMPTA!J77+UCIA!J77)</f>
        <v/>
      </c>
      <c r="K77" s="7" t="str">
        <f>IF(COMMERCIAUX!K77+MAINTENANCE!K77+ADV!K77+'R&amp;D'!K77+RECEPTION!K77+DIRECTION!K77+EMBALLAGE!K77+MARKETING!K77+EXPEDITION!K77+QUALITE!K77+ACCUEIL!K77+PRODUCTION!K77+LABO!K77+COMPTA!K77=0,"",COMMERCIAUX!K77+MAINTENANCE!K77+ADV!K77+'R&amp;D'!K77+RECEPTION!K77+DIRECTION!K77+EMBALLAGE!K77+MARKETING!K77+EXPEDITION!K77+QUALITE!K77+ACCUEIL!K77+PRODUCTION!K77+LABO!K77+COMPTA!K77+UCIA!K77)</f>
        <v/>
      </c>
      <c r="L77" s="7" t="str">
        <f>IF(COMMERCIAUX!L77+MAINTENANCE!L77+ADV!L77+'R&amp;D'!L77+RECEPTION!L77+DIRECTION!L77+EMBALLAGE!L77+MARKETING!L77+EXPEDITION!L77+QUALITE!L77+ACCUEIL!L77+PRODUCTION!L77+LABO!L77+COMPTA!L77=0,"",COMMERCIAUX!L77+MAINTENANCE!L77+ADV!L77+'R&amp;D'!L77+RECEPTION!L77+DIRECTION!L77+EMBALLAGE!L77+MARKETING!L77+EXPEDITION!L77+QUALITE!L77+ACCUEIL!L77+PRODUCTION!L77+LABO!L77+COMPTA!L77+UCIA!L77)</f>
        <v/>
      </c>
      <c r="M77" s="7" t="str">
        <f>IF(COMMERCIAUX!M77+MAINTENANCE!M77+ADV!M77+'R&amp;D'!M77+RECEPTION!M77+DIRECTION!M77+EMBALLAGE!M77+MARKETING!M77+EXPEDITION!M77+QUALITE!M77+ACCUEIL!M77+PRODUCTION!M77+LABO!M77+COMPTA!M77=0,"",COMMERCIAUX!M77+MAINTENANCE!M77+ADV!M77+'R&amp;D'!M77+RECEPTION!M77+DIRECTION!M77+EMBALLAGE!M77+MARKETING!M77+EXPEDITION!M77+QUALITE!M77+ACCUEIL!M77+PRODUCTION!M77+LABO!M77+COMPTA!M77+UCIA!M77)</f>
        <v/>
      </c>
      <c r="N77" s="7"/>
      <c r="O77" s="10" t="str">
        <f t="shared" si="1"/>
        <v/>
      </c>
      <c r="P77" s="8" t="str">
        <f>IF(DIRECTION!N77=0,"",DIRECTION!N77)</f>
        <v/>
      </c>
      <c r="Q77" s="8" t="str">
        <f>IF(COMPTA!N77=0,"",COMPTA!N77)</f>
        <v/>
      </c>
      <c r="R77" s="8" t="str">
        <f>IF(ACCUEIL!N77=0,"",ACCUEIL!N77)</f>
        <v/>
      </c>
      <c r="S77" s="8" t="str">
        <f>IF(ADV!N77=0,"",ADV!N77)</f>
        <v/>
      </c>
      <c r="T77" s="8" t="str">
        <f>IF(COMMERCIAUX!N77=0,"",COMMERCIAUX!N77)</f>
        <v/>
      </c>
      <c r="U77" s="8" t="str">
        <f>IF(MARKETING!N77=0,"",MARKETING!N77)</f>
        <v/>
      </c>
      <c r="V77" s="8" t="str">
        <f>IF(MAINTENANCE!N77=0,"",MAINTENANCE!N77)</f>
        <v/>
      </c>
      <c r="W77" s="8" t="str">
        <f>IF(PRODUCTION!N77=0,"",PRODUCTION!N77)</f>
        <v/>
      </c>
      <c r="X77" s="8" t="str">
        <f>IF(EMBALLAGE!N77=0,"",EMBALLAGE!N77)</f>
        <v/>
      </c>
      <c r="Y77" s="8" t="str">
        <f>IF(EXPEDITION!N77=0,"",EXPEDITION!N77)</f>
        <v/>
      </c>
      <c r="Z77" s="8" t="str">
        <f>IF(RECEPTION!N77=0,"",RECEPTION!N77)</f>
        <v/>
      </c>
      <c r="AA77" s="8" t="str">
        <f>IF(LABO!N77=0,"",LABO!N77)</f>
        <v/>
      </c>
      <c r="AB77" s="8" t="str">
        <f>IF('R&amp;D'!N77=0,"",'R&amp;D'!N77)</f>
        <v/>
      </c>
      <c r="AC77" s="8" t="str">
        <f>IF(QUALITE!N77=0,"",QUALITE!N77)</f>
        <v/>
      </c>
      <c r="AD77" s="11" t="str">
        <f>IF(UCIA!N77=0,"",UCIA!N77)</f>
        <v/>
      </c>
    </row>
    <row r="78" spans="1:30" ht="15.75">
      <c r="A78" s="4" t="s">
        <v>14</v>
      </c>
      <c r="B78" s="7" t="str">
        <f>IF(COMMERCIAUX!B78+MAINTENANCE!B78+ADV!B78+'R&amp;D'!B78+RECEPTION!B78+DIRECTION!B78+EMBALLAGE!B78+MARKETING!B78+EXPEDITION!B78+QUALITE!B78+ACCUEIL!B78+PRODUCTION!B78+LABO!B78+COMPTA!B78=0,"",COMMERCIAUX!B78+MAINTENANCE!B78+ADV!B78+'R&amp;D'!B78+RECEPTION!B78+DIRECTION!B78+EMBALLAGE!B78+MARKETING!B78+EXPEDITION!B78+QUALITE!B78+ACCUEIL!B78+PRODUCTION!B78+LABO!B78+COMPTA!B78+UCIA!B78)</f>
        <v/>
      </c>
      <c r="C78" s="7" t="str">
        <f>IF(COMMERCIAUX!C78+MAINTENANCE!C78+ADV!C78+'R&amp;D'!C78+RECEPTION!C78+DIRECTION!C78+EMBALLAGE!C78+MARKETING!C78+EXPEDITION!C78+QUALITE!C78+ACCUEIL!C78+PRODUCTION!C78+LABO!C78+COMPTA!C78=0,"",COMMERCIAUX!C78+MAINTENANCE!C78+ADV!C78+'R&amp;D'!C78+RECEPTION!C78+DIRECTION!C78+EMBALLAGE!C78+MARKETING!C78+EXPEDITION!C78+QUALITE!C78+ACCUEIL!C78+PRODUCTION!C78+LABO!C78+COMPTA!C78+UCIA!C78)</f>
        <v/>
      </c>
      <c r="D78" s="7" t="str">
        <f>IF(COMMERCIAUX!D78+MAINTENANCE!D78+ADV!D78+'R&amp;D'!D78+RECEPTION!D78+DIRECTION!D78+EMBALLAGE!D78+MARKETING!D78+EXPEDITION!D78+QUALITE!D78+ACCUEIL!D78+PRODUCTION!D78+LABO!D78+COMPTA!D78=0,"",COMMERCIAUX!D78+MAINTENANCE!D78+ADV!D78+'R&amp;D'!D78+RECEPTION!D78+DIRECTION!D78+EMBALLAGE!D78+MARKETING!D78+EXPEDITION!D78+QUALITE!D78+ACCUEIL!D78+PRODUCTION!D78+LABO!D78+COMPTA!D78+UCIA!D78)</f>
        <v/>
      </c>
      <c r="E78" s="7" t="str">
        <f>IF(COMMERCIAUX!E78+MAINTENANCE!E78+ADV!E78+'R&amp;D'!E78+RECEPTION!E78+DIRECTION!E78+EMBALLAGE!E78+MARKETING!E78+EXPEDITION!E78+QUALITE!E78+ACCUEIL!E78+PRODUCTION!E78+LABO!E78+COMPTA!E78=0,"",COMMERCIAUX!E78+MAINTENANCE!E78+ADV!E78+'R&amp;D'!E78+RECEPTION!E78+DIRECTION!E78+EMBALLAGE!E78+MARKETING!E78+EXPEDITION!E78+QUALITE!E78+ACCUEIL!E78+PRODUCTION!E78+LABO!E78+COMPTA!E78+UCIA!E78)</f>
        <v/>
      </c>
      <c r="F78" s="7" t="str">
        <f>IF(COMMERCIAUX!F78+MAINTENANCE!F78+ADV!F78+'R&amp;D'!F78+RECEPTION!F78+DIRECTION!F78+EMBALLAGE!F78+MARKETING!F78+EXPEDITION!F78+QUALITE!F78+ACCUEIL!F78+PRODUCTION!F78+LABO!F78+COMPTA!F78=0,"",COMMERCIAUX!F78+MAINTENANCE!F78+ADV!F78+'R&amp;D'!F78+RECEPTION!F78+DIRECTION!F78+EMBALLAGE!F78+MARKETING!F78+EXPEDITION!F78+QUALITE!F78+ACCUEIL!F78+PRODUCTION!F78+LABO!F78+COMPTA!F78+UCIA!F78)</f>
        <v/>
      </c>
      <c r="G78" s="7">
        <f>IF(COMMERCIAUX!G78+MAINTENANCE!G78+ADV!G78+'R&amp;D'!G78+RECEPTION!G78+DIRECTION!G78+EMBALLAGE!G78+MARKETING!G78+EXPEDITION!G78+QUALITE!G78+ACCUEIL!G78+PRODUCTION!G78+LABO!G78+COMPTA!G78=0,"",COMMERCIAUX!G78+MAINTENANCE!G78+ADV!G78+'R&amp;D'!G78+RECEPTION!G78+DIRECTION!G78+EMBALLAGE!G78+MARKETING!G78+EXPEDITION!G78+QUALITE!G78+ACCUEIL!G78+PRODUCTION!G78+LABO!G78+COMPTA!G78+UCIA!G78)</f>
        <v>3</v>
      </c>
      <c r="H78" s="7">
        <f>IF(COMMERCIAUX!H78+MAINTENANCE!H78+ADV!H78+'R&amp;D'!H78+RECEPTION!H78+DIRECTION!H78+EMBALLAGE!H78+MARKETING!H78+EXPEDITION!H78+QUALITE!H78+ACCUEIL!H78+PRODUCTION!H78+LABO!H78+COMPTA!H78=0,"",COMMERCIAUX!H78+MAINTENANCE!H78+ADV!H78+'R&amp;D'!H78+RECEPTION!H78+DIRECTION!H78+EMBALLAGE!H78+MARKETING!H78+EXPEDITION!H78+QUALITE!H78+ACCUEIL!H78+PRODUCTION!H78+LABO!H78+COMPTA!H78+UCIA!H78)</f>
        <v>4</v>
      </c>
      <c r="I78" s="7" t="str">
        <f>IF(COMMERCIAUX!I78+MAINTENANCE!I78+ADV!I78+'R&amp;D'!I78+RECEPTION!I78+DIRECTION!I78+EMBALLAGE!I78+MARKETING!I78+EXPEDITION!I78+QUALITE!I78+ACCUEIL!I78+PRODUCTION!I78+LABO!I78+COMPTA!I78=0,"",COMMERCIAUX!I78+MAINTENANCE!I78+ADV!I78+'R&amp;D'!I78+RECEPTION!I78+DIRECTION!I78+EMBALLAGE!I78+MARKETING!I78+EXPEDITION!I78+QUALITE!I78+ACCUEIL!I78+PRODUCTION!I78+LABO!I78+COMPTA!I78+UCIA!I78)</f>
        <v/>
      </c>
      <c r="J78" s="7" t="str">
        <f>IF(COMMERCIAUX!J78+MAINTENANCE!J78+ADV!J78+'R&amp;D'!J78+RECEPTION!J78+DIRECTION!J78+EMBALLAGE!J78+MARKETING!J78+EXPEDITION!J78+QUALITE!J78+ACCUEIL!J78+PRODUCTION!J78+LABO!J78+COMPTA!J78=0,"",COMMERCIAUX!J78+MAINTENANCE!J78+ADV!J78+'R&amp;D'!J78+RECEPTION!J78+DIRECTION!J78+EMBALLAGE!J78+MARKETING!J78+EXPEDITION!J78+QUALITE!J78+ACCUEIL!J78+PRODUCTION!J78+LABO!J78+COMPTA!J78+UCIA!J78)</f>
        <v/>
      </c>
      <c r="K78" s="7" t="str">
        <f>IF(COMMERCIAUX!K78+MAINTENANCE!K78+ADV!K78+'R&amp;D'!K78+RECEPTION!K78+DIRECTION!K78+EMBALLAGE!K78+MARKETING!K78+EXPEDITION!K78+QUALITE!K78+ACCUEIL!K78+PRODUCTION!K78+LABO!K78+COMPTA!K78=0,"",COMMERCIAUX!K78+MAINTENANCE!K78+ADV!K78+'R&amp;D'!K78+RECEPTION!K78+DIRECTION!K78+EMBALLAGE!K78+MARKETING!K78+EXPEDITION!K78+QUALITE!K78+ACCUEIL!K78+PRODUCTION!K78+LABO!K78+COMPTA!K78+UCIA!K78)</f>
        <v/>
      </c>
      <c r="L78" s="7" t="str">
        <f>IF(COMMERCIAUX!L78+MAINTENANCE!L78+ADV!L78+'R&amp;D'!L78+RECEPTION!L78+DIRECTION!L78+EMBALLAGE!L78+MARKETING!L78+EXPEDITION!L78+QUALITE!L78+ACCUEIL!L78+PRODUCTION!L78+LABO!L78+COMPTA!L78=0,"",COMMERCIAUX!L78+MAINTENANCE!L78+ADV!L78+'R&amp;D'!L78+RECEPTION!L78+DIRECTION!L78+EMBALLAGE!L78+MARKETING!L78+EXPEDITION!L78+QUALITE!L78+ACCUEIL!L78+PRODUCTION!L78+LABO!L78+COMPTA!L78+UCIA!L78)</f>
        <v/>
      </c>
      <c r="M78" s="7" t="str">
        <f>IF(COMMERCIAUX!M78+MAINTENANCE!M78+ADV!M78+'R&amp;D'!M78+RECEPTION!M78+DIRECTION!M78+EMBALLAGE!M78+MARKETING!M78+EXPEDITION!M78+QUALITE!M78+ACCUEIL!M78+PRODUCTION!M78+LABO!M78+COMPTA!M78=0,"",COMMERCIAUX!M78+MAINTENANCE!M78+ADV!M78+'R&amp;D'!M78+RECEPTION!M78+DIRECTION!M78+EMBALLAGE!M78+MARKETING!M78+EXPEDITION!M78+QUALITE!M78+ACCUEIL!M78+PRODUCTION!M78+LABO!M78+COMPTA!M78+UCIA!M78)</f>
        <v/>
      </c>
      <c r="N78" s="7"/>
      <c r="O78" s="10">
        <f t="shared" si="1"/>
        <v>7</v>
      </c>
      <c r="P78" s="8" t="str">
        <f>IF(DIRECTION!N78=0,"",DIRECTION!N78)</f>
        <v/>
      </c>
      <c r="Q78" s="8" t="str">
        <f>IF(COMPTA!N78=0,"",COMPTA!N78)</f>
        <v/>
      </c>
      <c r="R78" s="8" t="str">
        <f>IF(ACCUEIL!N78=0,"",ACCUEIL!N78)</f>
        <v/>
      </c>
      <c r="S78" s="8" t="str">
        <f>IF(ADV!N78=0,"",ADV!N78)</f>
        <v/>
      </c>
      <c r="T78" s="8" t="str">
        <f>IF(COMMERCIAUX!N78=0,"",COMMERCIAUX!N78)</f>
        <v/>
      </c>
      <c r="U78" s="8" t="str">
        <f>IF(MARKETING!N78=0,"",MARKETING!N78)</f>
        <v/>
      </c>
      <c r="V78" s="8">
        <f>IF(MAINTENANCE!N78=0,"",MAINTENANCE!N78)</f>
        <v>2</v>
      </c>
      <c r="W78" s="8">
        <f>IF(PRODUCTION!N78=0,"",PRODUCTION!N78)</f>
        <v>4</v>
      </c>
      <c r="X78" s="8" t="str">
        <f>IF(EMBALLAGE!N78=0,"",EMBALLAGE!N78)</f>
        <v/>
      </c>
      <c r="Y78" s="8" t="str">
        <f>IF(EXPEDITION!N78=0,"",EXPEDITION!N78)</f>
        <v/>
      </c>
      <c r="Z78" s="8" t="str">
        <f>IF(RECEPTION!N78=0,"",RECEPTION!N78)</f>
        <v/>
      </c>
      <c r="AA78" s="8">
        <f>IF(LABO!N78=0,"",LABO!N78)</f>
        <v>1</v>
      </c>
      <c r="AB78" s="8" t="str">
        <f>IF('R&amp;D'!N78=0,"",'R&amp;D'!N78)</f>
        <v/>
      </c>
      <c r="AC78" s="8" t="str">
        <f>IF(QUALITE!N78=0,"",QUALITE!N78)</f>
        <v/>
      </c>
      <c r="AD78" s="11" t="str">
        <f>IF(UCIA!N78=0,"",UCIA!N78)</f>
        <v/>
      </c>
    </row>
    <row r="79" spans="1:30" ht="15.75">
      <c r="A79" s="4" t="s">
        <v>43</v>
      </c>
      <c r="B79" s="7" t="str">
        <f>IF(COMMERCIAUX!B79+MAINTENANCE!B79+ADV!B79+'R&amp;D'!B79+RECEPTION!B79+DIRECTION!B79+EMBALLAGE!B79+MARKETING!B79+EXPEDITION!B79+QUALITE!B79+ACCUEIL!B79+PRODUCTION!B79+LABO!B79+COMPTA!B79=0,"",COMMERCIAUX!B79+MAINTENANCE!B79+ADV!B79+'R&amp;D'!B79+RECEPTION!B79+DIRECTION!B79+EMBALLAGE!B79+MARKETING!B79+EXPEDITION!B79+QUALITE!B79+ACCUEIL!B79+PRODUCTION!B79+LABO!B79+COMPTA!B79+UCIA!B79)</f>
        <v/>
      </c>
      <c r="C79" s="7" t="str">
        <f>IF(COMMERCIAUX!C79+MAINTENANCE!C79+ADV!C79+'R&amp;D'!C79+RECEPTION!C79+DIRECTION!C79+EMBALLAGE!C79+MARKETING!C79+EXPEDITION!C79+QUALITE!C79+ACCUEIL!C79+PRODUCTION!C79+LABO!C79+COMPTA!C79=0,"",COMMERCIAUX!C79+MAINTENANCE!C79+ADV!C79+'R&amp;D'!C79+RECEPTION!C79+DIRECTION!C79+EMBALLAGE!C79+MARKETING!C79+EXPEDITION!C79+QUALITE!C79+ACCUEIL!C79+PRODUCTION!C79+LABO!C79+COMPTA!C79+UCIA!C79)</f>
        <v/>
      </c>
      <c r="D79" s="7" t="str">
        <f>IF(COMMERCIAUX!D79+MAINTENANCE!D79+ADV!D79+'R&amp;D'!D79+RECEPTION!D79+DIRECTION!D79+EMBALLAGE!D79+MARKETING!D79+EXPEDITION!D79+QUALITE!D79+ACCUEIL!D79+PRODUCTION!D79+LABO!D79+COMPTA!D79=0,"",COMMERCIAUX!D79+MAINTENANCE!D79+ADV!D79+'R&amp;D'!D79+RECEPTION!D79+DIRECTION!D79+EMBALLAGE!D79+MARKETING!D79+EXPEDITION!D79+QUALITE!D79+ACCUEIL!D79+PRODUCTION!D79+LABO!D79+COMPTA!D79+UCIA!D79)</f>
        <v/>
      </c>
      <c r="E79" s="7" t="str">
        <f>IF(COMMERCIAUX!E79+MAINTENANCE!E79+ADV!E79+'R&amp;D'!E79+RECEPTION!E79+DIRECTION!E79+EMBALLAGE!E79+MARKETING!E79+EXPEDITION!E79+QUALITE!E79+ACCUEIL!E79+PRODUCTION!E79+LABO!E79+COMPTA!E79=0,"",COMMERCIAUX!E79+MAINTENANCE!E79+ADV!E79+'R&amp;D'!E79+RECEPTION!E79+DIRECTION!E79+EMBALLAGE!E79+MARKETING!E79+EXPEDITION!E79+QUALITE!E79+ACCUEIL!E79+PRODUCTION!E79+LABO!E79+COMPTA!E79+UCIA!E79)</f>
        <v/>
      </c>
      <c r="F79" s="7" t="str">
        <f>IF(COMMERCIAUX!F79+MAINTENANCE!F79+ADV!F79+'R&amp;D'!F79+RECEPTION!F79+DIRECTION!F79+EMBALLAGE!F79+MARKETING!F79+EXPEDITION!F79+QUALITE!F79+ACCUEIL!F79+PRODUCTION!F79+LABO!F79+COMPTA!F79=0,"",COMMERCIAUX!F79+MAINTENANCE!F79+ADV!F79+'R&amp;D'!F79+RECEPTION!F79+DIRECTION!F79+EMBALLAGE!F79+MARKETING!F79+EXPEDITION!F79+QUALITE!F79+ACCUEIL!F79+PRODUCTION!F79+LABO!F79+COMPTA!F79+UCIA!F79)</f>
        <v/>
      </c>
      <c r="G79" s="7" t="str">
        <f>IF(COMMERCIAUX!G79+MAINTENANCE!G79+ADV!G79+'R&amp;D'!G79+RECEPTION!G79+DIRECTION!G79+EMBALLAGE!G79+MARKETING!G79+EXPEDITION!G79+QUALITE!G79+ACCUEIL!G79+PRODUCTION!G79+LABO!G79+COMPTA!G79=0,"",COMMERCIAUX!G79+MAINTENANCE!G79+ADV!G79+'R&amp;D'!G79+RECEPTION!G79+DIRECTION!G79+EMBALLAGE!G79+MARKETING!G79+EXPEDITION!G79+QUALITE!G79+ACCUEIL!G79+PRODUCTION!G79+LABO!G79+COMPTA!G79+UCIA!G79)</f>
        <v/>
      </c>
      <c r="H79" s="7">
        <f>IF(COMMERCIAUX!H79+MAINTENANCE!H79+ADV!H79+'R&amp;D'!H79+RECEPTION!H79+DIRECTION!H79+EMBALLAGE!H79+MARKETING!H79+EXPEDITION!H79+QUALITE!H79+ACCUEIL!H79+PRODUCTION!H79+LABO!H79+COMPTA!H79=0,"",COMMERCIAUX!H79+MAINTENANCE!H79+ADV!H79+'R&amp;D'!H79+RECEPTION!H79+DIRECTION!H79+EMBALLAGE!H79+MARKETING!H79+EXPEDITION!H79+QUALITE!H79+ACCUEIL!H79+PRODUCTION!H79+LABO!H79+COMPTA!H79+UCIA!H79)</f>
        <v>1</v>
      </c>
      <c r="I79" s="7" t="str">
        <f>IF(COMMERCIAUX!I79+MAINTENANCE!I79+ADV!I79+'R&amp;D'!I79+RECEPTION!I79+DIRECTION!I79+EMBALLAGE!I79+MARKETING!I79+EXPEDITION!I79+QUALITE!I79+ACCUEIL!I79+PRODUCTION!I79+LABO!I79+COMPTA!I79=0,"",COMMERCIAUX!I79+MAINTENANCE!I79+ADV!I79+'R&amp;D'!I79+RECEPTION!I79+DIRECTION!I79+EMBALLAGE!I79+MARKETING!I79+EXPEDITION!I79+QUALITE!I79+ACCUEIL!I79+PRODUCTION!I79+LABO!I79+COMPTA!I79+UCIA!I79)</f>
        <v/>
      </c>
      <c r="J79" s="7" t="str">
        <f>IF(COMMERCIAUX!J79+MAINTENANCE!J79+ADV!J79+'R&amp;D'!J79+RECEPTION!J79+DIRECTION!J79+EMBALLAGE!J79+MARKETING!J79+EXPEDITION!J79+QUALITE!J79+ACCUEIL!J79+PRODUCTION!J79+LABO!J79+COMPTA!J79=0,"",COMMERCIAUX!J79+MAINTENANCE!J79+ADV!J79+'R&amp;D'!J79+RECEPTION!J79+DIRECTION!J79+EMBALLAGE!J79+MARKETING!J79+EXPEDITION!J79+QUALITE!J79+ACCUEIL!J79+PRODUCTION!J79+LABO!J79+COMPTA!J79+UCIA!J79)</f>
        <v/>
      </c>
      <c r="K79" s="7" t="str">
        <f>IF(COMMERCIAUX!K79+MAINTENANCE!K79+ADV!K79+'R&amp;D'!K79+RECEPTION!K79+DIRECTION!K79+EMBALLAGE!K79+MARKETING!K79+EXPEDITION!K79+QUALITE!K79+ACCUEIL!K79+PRODUCTION!K79+LABO!K79+COMPTA!K79=0,"",COMMERCIAUX!K79+MAINTENANCE!K79+ADV!K79+'R&amp;D'!K79+RECEPTION!K79+DIRECTION!K79+EMBALLAGE!K79+MARKETING!K79+EXPEDITION!K79+QUALITE!K79+ACCUEIL!K79+PRODUCTION!K79+LABO!K79+COMPTA!K79+UCIA!K79)</f>
        <v/>
      </c>
      <c r="L79" s="7" t="str">
        <f>IF(COMMERCIAUX!L79+MAINTENANCE!L79+ADV!L79+'R&amp;D'!L79+RECEPTION!L79+DIRECTION!L79+EMBALLAGE!L79+MARKETING!L79+EXPEDITION!L79+QUALITE!L79+ACCUEIL!L79+PRODUCTION!L79+LABO!L79+COMPTA!L79=0,"",COMMERCIAUX!L79+MAINTENANCE!L79+ADV!L79+'R&amp;D'!L79+RECEPTION!L79+DIRECTION!L79+EMBALLAGE!L79+MARKETING!L79+EXPEDITION!L79+QUALITE!L79+ACCUEIL!L79+PRODUCTION!L79+LABO!L79+COMPTA!L79+UCIA!L79)</f>
        <v/>
      </c>
      <c r="M79" s="7" t="str">
        <f>IF(COMMERCIAUX!M79+MAINTENANCE!M79+ADV!M79+'R&amp;D'!M79+RECEPTION!M79+DIRECTION!M79+EMBALLAGE!M79+MARKETING!M79+EXPEDITION!M79+QUALITE!M79+ACCUEIL!M79+PRODUCTION!M79+LABO!M79+COMPTA!M79=0,"",COMMERCIAUX!M79+MAINTENANCE!M79+ADV!M79+'R&amp;D'!M79+RECEPTION!M79+DIRECTION!M79+EMBALLAGE!M79+MARKETING!M79+EXPEDITION!M79+QUALITE!M79+ACCUEIL!M79+PRODUCTION!M79+LABO!M79+COMPTA!M79+UCIA!M79)</f>
        <v/>
      </c>
      <c r="N79" s="7"/>
      <c r="O79" s="10">
        <f t="shared" si="1"/>
        <v>1</v>
      </c>
      <c r="P79" s="8" t="str">
        <f>IF(DIRECTION!N79=0,"",DIRECTION!N79)</f>
        <v/>
      </c>
      <c r="Q79" s="8" t="str">
        <f>IF(COMPTA!N79=0,"",COMPTA!N79)</f>
        <v/>
      </c>
      <c r="R79" s="8">
        <f>IF(ACCUEIL!N79=0,"",ACCUEIL!N79)</f>
        <v>1</v>
      </c>
      <c r="S79" s="8" t="str">
        <f>IF(ADV!N79=0,"",ADV!N79)</f>
        <v/>
      </c>
      <c r="T79" s="8" t="str">
        <f>IF(COMMERCIAUX!N79=0,"",COMMERCIAUX!N79)</f>
        <v/>
      </c>
      <c r="U79" s="8" t="str">
        <f>IF(MARKETING!N79=0,"",MARKETING!N79)</f>
        <v/>
      </c>
      <c r="V79" s="8" t="str">
        <f>IF(MAINTENANCE!N79=0,"",MAINTENANCE!N79)</f>
        <v/>
      </c>
      <c r="W79" s="8" t="str">
        <f>IF(PRODUCTION!N79=0,"",PRODUCTION!N79)</f>
        <v/>
      </c>
      <c r="X79" s="8" t="str">
        <f>IF(EMBALLAGE!N79=0,"",EMBALLAGE!N79)</f>
        <v/>
      </c>
      <c r="Y79" s="8" t="str">
        <f>IF(EXPEDITION!N79=0,"",EXPEDITION!N79)</f>
        <v/>
      </c>
      <c r="Z79" s="8" t="str">
        <f>IF(RECEPTION!N79=0,"",RECEPTION!N79)</f>
        <v/>
      </c>
      <c r="AA79" s="8" t="str">
        <f>IF(LABO!N79=0,"",LABO!N79)</f>
        <v/>
      </c>
      <c r="AB79" s="8" t="str">
        <f>IF('R&amp;D'!N79=0,"",'R&amp;D'!N79)</f>
        <v/>
      </c>
      <c r="AC79" s="8" t="str">
        <f>IF(QUALITE!N79=0,"",QUALITE!N79)</f>
        <v/>
      </c>
      <c r="AD79" s="11" t="str">
        <f>IF(UCIA!N79=0,"",UCIA!N79)</f>
        <v/>
      </c>
    </row>
    <row r="80" spans="1:30" ht="15.75">
      <c r="A80" s="4" t="s">
        <v>42</v>
      </c>
      <c r="B80" s="7" t="str">
        <f>IF(COMMERCIAUX!B80+MAINTENANCE!B80+ADV!B80+'R&amp;D'!B80+RECEPTION!B80+DIRECTION!B80+EMBALLAGE!B80+MARKETING!B80+EXPEDITION!B80+QUALITE!B80+ACCUEIL!B80+PRODUCTION!B80+LABO!B80+COMPTA!B80=0,"",COMMERCIAUX!B80+MAINTENANCE!B80+ADV!B80+'R&amp;D'!B80+RECEPTION!B80+DIRECTION!B80+EMBALLAGE!B80+MARKETING!B80+EXPEDITION!B80+QUALITE!B80+ACCUEIL!B80+PRODUCTION!B80+LABO!B80+COMPTA!B80+UCIA!B80)</f>
        <v/>
      </c>
      <c r="C80" s="7" t="str">
        <f>IF(COMMERCIAUX!C80+MAINTENANCE!C80+ADV!C80+'R&amp;D'!C80+RECEPTION!C80+DIRECTION!C80+EMBALLAGE!C80+MARKETING!C80+EXPEDITION!C80+QUALITE!C80+ACCUEIL!C80+PRODUCTION!C80+LABO!C80+COMPTA!C80=0,"",COMMERCIAUX!C80+MAINTENANCE!C80+ADV!C80+'R&amp;D'!C80+RECEPTION!C80+DIRECTION!C80+EMBALLAGE!C80+MARKETING!C80+EXPEDITION!C80+QUALITE!C80+ACCUEIL!C80+PRODUCTION!C80+LABO!C80+COMPTA!C80+UCIA!C80)</f>
        <v/>
      </c>
      <c r="D80" s="7" t="str">
        <f>IF(COMMERCIAUX!D80+MAINTENANCE!D80+ADV!D80+'R&amp;D'!D80+RECEPTION!D80+DIRECTION!D80+EMBALLAGE!D80+MARKETING!D80+EXPEDITION!D80+QUALITE!D80+ACCUEIL!D80+PRODUCTION!D80+LABO!D80+COMPTA!D80=0,"",COMMERCIAUX!D80+MAINTENANCE!D80+ADV!D80+'R&amp;D'!D80+RECEPTION!D80+DIRECTION!D80+EMBALLAGE!D80+MARKETING!D80+EXPEDITION!D80+QUALITE!D80+ACCUEIL!D80+PRODUCTION!D80+LABO!D80+COMPTA!D80+UCIA!D80)</f>
        <v/>
      </c>
      <c r="E80" s="7" t="str">
        <f>IF(COMMERCIAUX!E80+MAINTENANCE!E80+ADV!E80+'R&amp;D'!E80+RECEPTION!E80+DIRECTION!E80+EMBALLAGE!E80+MARKETING!E80+EXPEDITION!E80+QUALITE!E80+ACCUEIL!E80+PRODUCTION!E80+LABO!E80+COMPTA!E80=0,"",COMMERCIAUX!E80+MAINTENANCE!E80+ADV!E80+'R&amp;D'!E80+RECEPTION!E80+DIRECTION!E80+EMBALLAGE!E80+MARKETING!E80+EXPEDITION!E80+QUALITE!E80+ACCUEIL!E80+PRODUCTION!E80+LABO!E80+COMPTA!E80+UCIA!E80)</f>
        <v/>
      </c>
      <c r="F80" s="7" t="str">
        <f>IF(COMMERCIAUX!F80+MAINTENANCE!F80+ADV!F80+'R&amp;D'!F80+RECEPTION!F80+DIRECTION!F80+EMBALLAGE!F80+MARKETING!F80+EXPEDITION!F80+QUALITE!F80+ACCUEIL!F80+PRODUCTION!F80+LABO!F80+COMPTA!F80=0,"",COMMERCIAUX!F80+MAINTENANCE!F80+ADV!F80+'R&amp;D'!F80+RECEPTION!F80+DIRECTION!F80+EMBALLAGE!F80+MARKETING!F80+EXPEDITION!F80+QUALITE!F80+ACCUEIL!F80+PRODUCTION!F80+LABO!F80+COMPTA!F80+UCIA!F80)</f>
        <v/>
      </c>
      <c r="G80" s="7">
        <f>IF(COMMERCIAUX!G80+MAINTENANCE!G80+ADV!G80+'R&amp;D'!G80+RECEPTION!G80+DIRECTION!G80+EMBALLAGE!G80+MARKETING!G80+EXPEDITION!G80+QUALITE!G80+ACCUEIL!G80+PRODUCTION!G80+LABO!G80+COMPTA!G80=0,"",COMMERCIAUX!G80+MAINTENANCE!G80+ADV!G80+'R&amp;D'!G80+RECEPTION!G80+DIRECTION!G80+EMBALLAGE!G80+MARKETING!G80+EXPEDITION!G80+QUALITE!G80+ACCUEIL!G80+PRODUCTION!G80+LABO!G80+COMPTA!G80+UCIA!G80)</f>
        <v>1</v>
      </c>
      <c r="H80" s="7">
        <f>IF(COMMERCIAUX!H80+MAINTENANCE!H80+ADV!H80+'R&amp;D'!H80+RECEPTION!H80+DIRECTION!H80+EMBALLAGE!H80+MARKETING!H80+EXPEDITION!H80+QUALITE!H80+ACCUEIL!H80+PRODUCTION!H80+LABO!H80+COMPTA!H80=0,"",COMMERCIAUX!H80+MAINTENANCE!H80+ADV!H80+'R&amp;D'!H80+RECEPTION!H80+DIRECTION!H80+EMBALLAGE!H80+MARKETING!H80+EXPEDITION!H80+QUALITE!H80+ACCUEIL!H80+PRODUCTION!H80+LABO!H80+COMPTA!H80+UCIA!H80)</f>
        <v>1</v>
      </c>
      <c r="I80" s="7" t="str">
        <f>IF(COMMERCIAUX!I80+MAINTENANCE!I80+ADV!I80+'R&amp;D'!I80+RECEPTION!I80+DIRECTION!I80+EMBALLAGE!I80+MARKETING!I80+EXPEDITION!I80+QUALITE!I80+ACCUEIL!I80+PRODUCTION!I80+LABO!I80+COMPTA!I80=0,"",COMMERCIAUX!I80+MAINTENANCE!I80+ADV!I80+'R&amp;D'!I80+RECEPTION!I80+DIRECTION!I80+EMBALLAGE!I80+MARKETING!I80+EXPEDITION!I80+QUALITE!I80+ACCUEIL!I80+PRODUCTION!I80+LABO!I80+COMPTA!I80+UCIA!I80)</f>
        <v/>
      </c>
      <c r="J80" s="7" t="str">
        <f>IF(COMMERCIAUX!J80+MAINTENANCE!J80+ADV!J80+'R&amp;D'!J80+RECEPTION!J80+DIRECTION!J80+EMBALLAGE!J80+MARKETING!J80+EXPEDITION!J80+QUALITE!J80+ACCUEIL!J80+PRODUCTION!J80+LABO!J80+COMPTA!J80=0,"",COMMERCIAUX!J80+MAINTENANCE!J80+ADV!J80+'R&amp;D'!J80+RECEPTION!J80+DIRECTION!J80+EMBALLAGE!J80+MARKETING!J80+EXPEDITION!J80+QUALITE!J80+ACCUEIL!J80+PRODUCTION!J80+LABO!J80+COMPTA!J80+UCIA!J80)</f>
        <v/>
      </c>
      <c r="K80" s="7" t="str">
        <f>IF(COMMERCIAUX!K80+MAINTENANCE!K80+ADV!K80+'R&amp;D'!K80+RECEPTION!K80+DIRECTION!K80+EMBALLAGE!K80+MARKETING!K80+EXPEDITION!K80+QUALITE!K80+ACCUEIL!K80+PRODUCTION!K80+LABO!K80+COMPTA!K80=0,"",COMMERCIAUX!K80+MAINTENANCE!K80+ADV!K80+'R&amp;D'!K80+RECEPTION!K80+DIRECTION!K80+EMBALLAGE!K80+MARKETING!K80+EXPEDITION!K80+QUALITE!K80+ACCUEIL!K80+PRODUCTION!K80+LABO!K80+COMPTA!K80+UCIA!K80)</f>
        <v/>
      </c>
      <c r="L80" s="7" t="str">
        <f>IF(COMMERCIAUX!L80+MAINTENANCE!L80+ADV!L80+'R&amp;D'!L80+RECEPTION!L80+DIRECTION!L80+EMBALLAGE!L80+MARKETING!L80+EXPEDITION!L80+QUALITE!L80+ACCUEIL!L80+PRODUCTION!L80+LABO!L80+COMPTA!L80=0,"",COMMERCIAUX!L80+MAINTENANCE!L80+ADV!L80+'R&amp;D'!L80+RECEPTION!L80+DIRECTION!L80+EMBALLAGE!L80+MARKETING!L80+EXPEDITION!L80+QUALITE!L80+ACCUEIL!L80+PRODUCTION!L80+LABO!L80+COMPTA!L80+UCIA!L80)</f>
        <v/>
      </c>
      <c r="M80" s="7" t="str">
        <f>IF(COMMERCIAUX!M80+MAINTENANCE!M80+ADV!M80+'R&amp;D'!M80+RECEPTION!M80+DIRECTION!M80+EMBALLAGE!M80+MARKETING!M80+EXPEDITION!M80+QUALITE!M80+ACCUEIL!M80+PRODUCTION!M80+LABO!M80+COMPTA!M80=0,"",COMMERCIAUX!M80+MAINTENANCE!M80+ADV!M80+'R&amp;D'!M80+RECEPTION!M80+DIRECTION!M80+EMBALLAGE!M80+MARKETING!M80+EXPEDITION!M80+QUALITE!M80+ACCUEIL!M80+PRODUCTION!M80+LABO!M80+COMPTA!M80+UCIA!M80)</f>
        <v/>
      </c>
      <c r="N80" s="24" t="s">
        <v>139</v>
      </c>
      <c r="O80" s="10">
        <f t="shared" si="1"/>
        <v>2</v>
      </c>
      <c r="P80" s="8" t="str">
        <f>IF(DIRECTION!N80=0,"",DIRECTION!N80)</f>
        <v/>
      </c>
      <c r="Q80" s="8" t="str">
        <f>IF(COMPTA!N80=0,"",COMPTA!N80)</f>
        <v/>
      </c>
      <c r="R80" s="8" t="str">
        <f>IF(ACCUEIL!N80=0,"",ACCUEIL!N80)</f>
        <v/>
      </c>
      <c r="S80" s="8">
        <f>IF(ADV!N80=0,"",ADV!N80)</f>
        <v>2</v>
      </c>
      <c r="T80" s="8" t="str">
        <f>IF(COMMERCIAUX!N80=0,"",COMMERCIAUX!N80)</f>
        <v/>
      </c>
      <c r="U80" s="8" t="str">
        <f>IF(MARKETING!N80=0,"",MARKETING!N80)</f>
        <v/>
      </c>
      <c r="V80" s="8" t="str">
        <f>IF(MAINTENANCE!N80=0,"",MAINTENANCE!N80)</f>
        <v/>
      </c>
      <c r="W80" s="8" t="str">
        <f>IF(PRODUCTION!N80=0,"",PRODUCTION!N80)</f>
        <v/>
      </c>
      <c r="X80" s="8" t="str">
        <f>IF(EMBALLAGE!N80=0,"",EMBALLAGE!N80)</f>
        <v/>
      </c>
      <c r="Y80" s="8" t="str">
        <f>IF(EXPEDITION!N80=0,"",EXPEDITION!N80)</f>
        <v/>
      </c>
      <c r="Z80" s="8" t="str">
        <f>IF(RECEPTION!N80=0,"",RECEPTION!N80)</f>
        <v/>
      </c>
      <c r="AA80" s="8" t="str">
        <f>IF(LABO!N80=0,"",LABO!N80)</f>
        <v/>
      </c>
      <c r="AB80" s="8" t="str">
        <f>IF('R&amp;D'!N80=0,"",'R&amp;D'!N80)</f>
        <v/>
      </c>
      <c r="AC80" s="8" t="str">
        <f>IF(QUALITE!N80=0,"",QUALITE!N80)</f>
        <v/>
      </c>
      <c r="AD80" s="11" t="str">
        <f>IF(UCIA!N80=0,"",UCIA!N80)</f>
        <v/>
      </c>
    </row>
    <row r="81" spans="1:30" ht="15.75">
      <c r="A81" s="4" t="s">
        <v>38</v>
      </c>
      <c r="B81" s="7" t="str">
        <f>IF(COMMERCIAUX!B81+MAINTENANCE!B81+ADV!B81+'R&amp;D'!B81+RECEPTION!B81+DIRECTION!B81+EMBALLAGE!B81+MARKETING!B81+EXPEDITION!B81+QUALITE!B81+ACCUEIL!B81+PRODUCTION!B81+LABO!B81+COMPTA!B81=0,"",COMMERCIAUX!B81+MAINTENANCE!B81+ADV!B81+'R&amp;D'!B81+RECEPTION!B81+DIRECTION!B81+EMBALLAGE!B81+MARKETING!B81+EXPEDITION!B81+QUALITE!B81+ACCUEIL!B81+PRODUCTION!B81+LABO!B81+COMPTA!B81+UCIA!B81)</f>
        <v/>
      </c>
      <c r="C81" s="7" t="str">
        <f>IF(COMMERCIAUX!C81+MAINTENANCE!C81+ADV!C81+'R&amp;D'!C81+RECEPTION!C81+DIRECTION!C81+EMBALLAGE!C81+MARKETING!C81+EXPEDITION!C81+QUALITE!C81+ACCUEIL!C81+PRODUCTION!C81+LABO!C81+COMPTA!C81=0,"",COMMERCIAUX!C81+MAINTENANCE!C81+ADV!C81+'R&amp;D'!C81+RECEPTION!C81+DIRECTION!C81+EMBALLAGE!C81+MARKETING!C81+EXPEDITION!C81+QUALITE!C81+ACCUEIL!C81+PRODUCTION!C81+LABO!C81+COMPTA!C81+UCIA!C81)</f>
        <v/>
      </c>
      <c r="D81" s="7" t="str">
        <f>IF(COMMERCIAUX!D81+MAINTENANCE!D81+ADV!D81+'R&amp;D'!D81+RECEPTION!D81+DIRECTION!D81+EMBALLAGE!D81+MARKETING!D81+EXPEDITION!D81+QUALITE!D81+ACCUEIL!D81+PRODUCTION!D81+LABO!D81+COMPTA!D81=0,"",COMMERCIAUX!D81+MAINTENANCE!D81+ADV!D81+'R&amp;D'!D81+RECEPTION!D81+DIRECTION!D81+EMBALLAGE!D81+MARKETING!D81+EXPEDITION!D81+QUALITE!D81+ACCUEIL!D81+PRODUCTION!D81+LABO!D81+COMPTA!D81+UCIA!D81)</f>
        <v/>
      </c>
      <c r="E81" s="7" t="str">
        <f>IF(COMMERCIAUX!E81+MAINTENANCE!E81+ADV!E81+'R&amp;D'!E81+RECEPTION!E81+DIRECTION!E81+EMBALLAGE!E81+MARKETING!E81+EXPEDITION!E81+QUALITE!E81+ACCUEIL!E81+PRODUCTION!E81+LABO!E81+COMPTA!E81=0,"",COMMERCIAUX!E81+MAINTENANCE!E81+ADV!E81+'R&amp;D'!E81+RECEPTION!E81+DIRECTION!E81+EMBALLAGE!E81+MARKETING!E81+EXPEDITION!E81+QUALITE!E81+ACCUEIL!E81+PRODUCTION!E81+LABO!E81+COMPTA!E81+UCIA!E81)</f>
        <v/>
      </c>
      <c r="F81" s="7" t="str">
        <f>IF(COMMERCIAUX!F81+MAINTENANCE!F81+ADV!F81+'R&amp;D'!F81+RECEPTION!F81+DIRECTION!F81+EMBALLAGE!F81+MARKETING!F81+EXPEDITION!F81+QUALITE!F81+ACCUEIL!F81+PRODUCTION!F81+LABO!F81+COMPTA!F81=0,"",COMMERCIAUX!F81+MAINTENANCE!F81+ADV!F81+'R&amp;D'!F81+RECEPTION!F81+DIRECTION!F81+EMBALLAGE!F81+MARKETING!F81+EXPEDITION!F81+QUALITE!F81+ACCUEIL!F81+PRODUCTION!F81+LABO!F81+COMPTA!F81+UCIA!F81)</f>
        <v/>
      </c>
      <c r="G81" s="7">
        <f>IF(COMMERCIAUX!G81+MAINTENANCE!G81+ADV!G81+'R&amp;D'!G81+RECEPTION!G81+DIRECTION!G81+EMBALLAGE!G81+MARKETING!G81+EXPEDITION!G81+QUALITE!G81+ACCUEIL!G81+PRODUCTION!G81+LABO!G81+COMPTA!G81=0,"",COMMERCIAUX!G81+MAINTENANCE!G81+ADV!G81+'R&amp;D'!G81+RECEPTION!G81+DIRECTION!G81+EMBALLAGE!G81+MARKETING!G81+EXPEDITION!G81+QUALITE!G81+ACCUEIL!G81+PRODUCTION!G81+LABO!G81+COMPTA!G81+UCIA!G81)</f>
        <v>2</v>
      </c>
      <c r="H81" s="7">
        <f>IF(COMMERCIAUX!H81+MAINTENANCE!H81+ADV!H81+'R&amp;D'!H81+RECEPTION!H81+DIRECTION!H81+EMBALLAGE!H81+MARKETING!H81+EXPEDITION!H81+QUALITE!H81+ACCUEIL!H81+PRODUCTION!H81+LABO!H81+COMPTA!H81=0,"",COMMERCIAUX!H81+MAINTENANCE!H81+ADV!H81+'R&amp;D'!H81+RECEPTION!H81+DIRECTION!H81+EMBALLAGE!H81+MARKETING!H81+EXPEDITION!H81+QUALITE!H81+ACCUEIL!H81+PRODUCTION!H81+LABO!H81+COMPTA!H81+UCIA!H81)</f>
        <v>2</v>
      </c>
      <c r="I81" s="7" t="str">
        <f>IF(COMMERCIAUX!I81+MAINTENANCE!I81+ADV!I81+'R&amp;D'!I81+RECEPTION!I81+DIRECTION!I81+EMBALLAGE!I81+MARKETING!I81+EXPEDITION!I81+QUALITE!I81+ACCUEIL!I81+PRODUCTION!I81+LABO!I81+COMPTA!I81=0,"",COMMERCIAUX!I81+MAINTENANCE!I81+ADV!I81+'R&amp;D'!I81+RECEPTION!I81+DIRECTION!I81+EMBALLAGE!I81+MARKETING!I81+EXPEDITION!I81+QUALITE!I81+ACCUEIL!I81+PRODUCTION!I81+LABO!I81+COMPTA!I81+UCIA!I81)</f>
        <v/>
      </c>
      <c r="J81" s="7" t="str">
        <f>IF(COMMERCIAUX!J81+MAINTENANCE!J81+ADV!J81+'R&amp;D'!J81+RECEPTION!J81+DIRECTION!J81+EMBALLAGE!J81+MARKETING!J81+EXPEDITION!J81+QUALITE!J81+ACCUEIL!J81+PRODUCTION!J81+LABO!J81+COMPTA!J81=0,"",COMMERCIAUX!J81+MAINTENANCE!J81+ADV!J81+'R&amp;D'!J81+RECEPTION!J81+DIRECTION!J81+EMBALLAGE!J81+MARKETING!J81+EXPEDITION!J81+QUALITE!J81+ACCUEIL!J81+PRODUCTION!J81+LABO!J81+COMPTA!J81+UCIA!J81)</f>
        <v/>
      </c>
      <c r="K81" s="7" t="str">
        <f>IF(COMMERCIAUX!K81+MAINTENANCE!K81+ADV!K81+'R&amp;D'!K81+RECEPTION!K81+DIRECTION!K81+EMBALLAGE!K81+MARKETING!K81+EXPEDITION!K81+QUALITE!K81+ACCUEIL!K81+PRODUCTION!K81+LABO!K81+COMPTA!K81=0,"",COMMERCIAUX!K81+MAINTENANCE!K81+ADV!K81+'R&amp;D'!K81+RECEPTION!K81+DIRECTION!K81+EMBALLAGE!K81+MARKETING!K81+EXPEDITION!K81+QUALITE!K81+ACCUEIL!K81+PRODUCTION!K81+LABO!K81+COMPTA!K81+UCIA!K81)</f>
        <v/>
      </c>
      <c r="L81" s="7" t="str">
        <f>IF(COMMERCIAUX!L81+MAINTENANCE!L81+ADV!L81+'R&amp;D'!L81+RECEPTION!L81+DIRECTION!L81+EMBALLAGE!L81+MARKETING!L81+EXPEDITION!L81+QUALITE!L81+ACCUEIL!L81+PRODUCTION!L81+LABO!L81+COMPTA!L81=0,"",COMMERCIAUX!L81+MAINTENANCE!L81+ADV!L81+'R&amp;D'!L81+RECEPTION!L81+DIRECTION!L81+EMBALLAGE!L81+MARKETING!L81+EXPEDITION!L81+QUALITE!L81+ACCUEIL!L81+PRODUCTION!L81+LABO!L81+COMPTA!L81+UCIA!L81)</f>
        <v/>
      </c>
      <c r="M81" s="7" t="str">
        <f>IF(COMMERCIAUX!M81+MAINTENANCE!M81+ADV!M81+'R&amp;D'!M81+RECEPTION!M81+DIRECTION!M81+EMBALLAGE!M81+MARKETING!M81+EXPEDITION!M81+QUALITE!M81+ACCUEIL!M81+PRODUCTION!M81+LABO!M81+COMPTA!M81=0,"",COMMERCIAUX!M81+MAINTENANCE!M81+ADV!M81+'R&amp;D'!M81+RECEPTION!M81+DIRECTION!M81+EMBALLAGE!M81+MARKETING!M81+EXPEDITION!M81+QUALITE!M81+ACCUEIL!M81+PRODUCTION!M81+LABO!M81+COMPTA!M81+UCIA!M81)</f>
        <v/>
      </c>
      <c r="N81" s="7"/>
      <c r="O81" s="10">
        <f t="shared" ref="O81:O101" si="2">IF(SUM(B81:M81)=0,"",SUM(B81:M81))</f>
        <v>4</v>
      </c>
      <c r="P81" s="8">
        <f>IF(DIRECTION!N81=0,"",DIRECTION!N81)</f>
        <v>4</v>
      </c>
      <c r="Q81" s="8" t="str">
        <f>IF(COMPTA!N81=0,"",COMPTA!N81)</f>
        <v/>
      </c>
      <c r="R81" s="8" t="str">
        <f>IF(ACCUEIL!N81=0,"",ACCUEIL!N81)</f>
        <v/>
      </c>
      <c r="S81" s="8" t="str">
        <f>IF(ADV!N81=0,"",ADV!N81)</f>
        <v/>
      </c>
      <c r="T81" s="8" t="str">
        <f>IF(COMMERCIAUX!N81=0,"",COMMERCIAUX!N81)</f>
        <v/>
      </c>
      <c r="U81" s="8" t="str">
        <f>IF(MARKETING!N81=0,"",MARKETING!N81)</f>
        <v/>
      </c>
      <c r="V81" s="8" t="str">
        <f>IF(MAINTENANCE!N81=0,"",MAINTENANCE!N81)</f>
        <v/>
      </c>
      <c r="W81" s="8" t="str">
        <f>IF(PRODUCTION!N81=0,"",PRODUCTION!N81)</f>
        <v/>
      </c>
      <c r="X81" s="8" t="str">
        <f>IF(EMBALLAGE!N81=0,"",EMBALLAGE!N81)</f>
        <v/>
      </c>
      <c r="Y81" s="8" t="str">
        <f>IF(EXPEDITION!N81=0,"",EXPEDITION!N81)</f>
        <v/>
      </c>
      <c r="Z81" s="8" t="str">
        <f>IF(RECEPTION!N81=0,"",RECEPTION!N81)</f>
        <v/>
      </c>
      <c r="AA81" s="8" t="str">
        <f>IF(LABO!N81=0,"",LABO!N81)</f>
        <v/>
      </c>
      <c r="AB81" s="8" t="str">
        <f>IF('R&amp;D'!N81=0,"",'R&amp;D'!N81)</f>
        <v/>
      </c>
      <c r="AC81" s="8" t="str">
        <f>IF(QUALITE!N81=0,"",QUALITE!N81)</f>
        <v/>
      </c>
      <c r="AD81" s="11" t="str">
        <f>IF(UCIA!N81=0,"",UCIA!N81)</f>
        <v/>
      </c>
    </row>
    <row r="82" spans="1:30" ht="12.75" customHeight="1"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</row>
    <row r="83" spans="1:30" ht="16.5" customHeight="1">
      <c r="A83" s="4" t="s">
        <v>63</v>
      </c>
      <c r="B83" s="7" t="str">
        <f>IF(COMMERCIAUX!B83+MAINTENANCE!B83+ADV!B83+'R&amp;D'!B83+RECEPTION!B83+DIRECTION!B83+EMBALLAGE!B83+MARKETING!B83+EXPEDITION!B83+QUALITE!B83+ACCUEIL!B83+PRODUCTION!B83+LABO!B83+COMPTA!B83=0,"",COMMERCIAUX!B83+MAINTENANCE!B83+ADV!B83+'R&amp;D'!B83+RECEPTION!B83+DIRECTION!B83+EMBALLAGE!B83+MARKETING!B83+EXPEDITION!B83+QUALITE!B83+ACCUEIL!B83+PRODUCTION!B83+LABO!B83+COMPTA!B83+UCIA!B83)</f>
        <v/>
      </c>
      <c r="C83" s="7" t="str">
        <f>IF(COMMERCIAUX!C83+MAINTENANCE!C83+ADV!C83+'R&amp;D'!C83+RECEPTION!C83+DIRECTION!C83+EMBALLAGE!C83+MARKETING!C83+EXPEDITION!C83+QUALITE!C83+ACCUEIL!C83+PRODUCTION!C83+LABO!C83+COMPTA!C83=0,"",COMMERCIAUX!C83+MAINTENANCE!C83+ADV!C83+'R&amp;D'!C83+RECEPTION!C83+DIRECTION!C83+EMBALLAGE!C83+MARKETING!C83+EXPEDITION!C83+QUALITE!C83+ACCUEIL!C83+PRODUCTION!C83+LABO!C83+COMPTA!C83+UCIA!C83)</f>
        <v/>
      </c>
      <c r="D83" s="7" t="str">
        <f>IF(COMMERCIAUX!D83+MAINTENANCE!D83+ADV!D83+'R&amp;D'!D83+RECEPTION!D83+DIRECTION!D83+EMBALLAGE!D83+MARKETING!D83+EXPEDITION!D83+QUALITE!D83+ACCUEIL!D83+PRODUCTION!D83+LABO!D83+COMPTA!D83=0,"",COMMERCIAUX!D83+MAINTENANCE!D83+ADV!D83+'R&amp;D'!D83+RECEPTION!D83+DIRECTION!D83+EMBALLAGE!D83+MARKETING!D83+EXPEDITION!D83+QUALITE!D83+ACCUEIL!D83+PRODUCTION!D83+LABO!D83+COMPTA!D83+UCIA!D83)</f>
        <v/>
      </c>
      <c r="E83" s="7" t="str">
        <f>IF(COMMERCIAUX!E83+MAINTENANCE!E83+ADV!E83+'R&amp;D'!E83+RECEPTION!E83+DIRECTION!E83+EMBALLAGE!E83+MARKETING!E83+EXPEDITION!E83+QUALITE!E83+ACCUEIL!E83+PRODUCTION!E83+LABO!E83+COMPTA!E83=0,"",COMMERCIAUX!E83+MAINTENANCE!E83+ADV!E83+'R&amp;D'!E83+RECEPTION!E83+DIRECTION!E83+EMBALLAGE!E83+MARKETING!E83+EXPEDITION!E83+QUALITE!E83+ACCUEIL!E83+PRODUCTION!E83+LABO!E83+COMPTA!E83+UCIA!E83)</f>
        <v/>
      </c>
      <c r="F83" s="7" t="str">
        <f>IF(COMMERCIAUX!F83+MAINTENANCE!F83+ADV!F83+'R&amp;D'!F83+RECEPTION!F83+DIRECTION!F83+EMBALLAGE!F83+MARKETING!F83+EXPEDITION!F83+QUALITE!F83+ACCUEIL!F83+PRODUCTION!F83+LABO!F83+COMPTA!F83=0,"",COMMERCIAUX!F83+MAINTENANCE!F83+ADV!F83+'R&amp;D'!F83+RECEPTION!F83+DIRECTION!F83+EMBALLAGE!F83+MARKETING!F83+EXPEDITION!F83+QUALITE!F83+ACCUEIL!F83+PRODUCTION!F83+LABO!F83+COMPTA!F83+UCIA!F83)</f>
        <v/>
      </c>
      <c r="G83" s="7" t="str">
        <f>IF(COMMERCIAUX!G83+MAINTENANCE!G83+ADV!G83+'R&amp;D'!G83+RECEPTION!G83+DIRECTION!G83+EMBALLAGE!G83+MARKETING!G83+EXPEDITION!G83+QUALITE!G83+ACCUEIL!G83+PRODUCTION!G83+LABO!G83+COMPTA!G83=0,"",COMMERCIAUX!G83+MAINTENANCE!G83+ADV!G83+'R&amp;D'!G83+RECEPTION!G83+DIRECTION!G83+EMBALLAGE!G83+MARKETING!G83+EXPEDITION!G83+QUALITE!G83+ACCUEIL!G83+PRODUCTION!G83+LABO!G83+COMPTA!G83+UCIA!G83)</f>
        <v/>
      </c>
      <c r="H83" s="7" t="str">
        <f>IF(COMMERCIAUX!H83+MAINTENANCE!H83+ADV!H83+'R&amp;D'!H83+RECEPTION!H83+DIRECTION!H83+EMBALLAGE!H83+MARKETING!H83+EXPEDITION!H83+QUALITE!H83+ACCUEIL!H83+PRODUCTION!H83+LABO!H83+COMPTA!H83=0,"",COMMERCIAUX!H83+MAINTENANCE!H83+ADV!H83+'R&amp;D'!H83+RECEPTION!H83+DIRECTION!H83+EMBALLAGE!H83+MARKETING!H83+EXPEDITION!H83+QUALITE!H83+ACCUEIL!H83+PRODUCTION!H83+LABO!H83+COMPTA!H83+UCIA!H83)</f>
        <v/>
      </c>
      <c r="I83" s="7" t="str">
        <f>IF(COMMERCIAUX!I83+MAINTENANCE!I83+ADV!I83+'R&amp;D'!I83+RECEPTION!I83+DIRECTION!I83+EMBALLAGE!I83+MARKETING!I83+EXPEDITION!I83+QUALITE!I83+ACCUEIL!I83+PRODUCTION!I83+LABO!I83+COMPTA!I83=0,"",COMMERCIAUX!I83+MAINTENANCE!I83+ADV!I83+'R&amp;D'!I83+RECEPTION!I83+DIRECTION!I83+EMBALLAGE!I83+MARKETING!I83+EXPEDITION!I83+QUALITE!I83+ACCUEIL!I83+PRODUCTION!I83+LABO!I83+COMPTA!I83+UCIA!I83)</f>
        <v/>
      </c>
      <c r="J83" s="7" t="str">
        <f>IF(COMMERCIAUX!J83+MAINTENANCE!J83+ADV!J83+'R&amp;D'!J83+RECEPTION!J83+DIRECTION!J83+EMBALLAGE!J83+MARKETING!J83+EXPEDITION!J83+QUALITE!J83+ACCUEIL!J83+PRODUCTION!J83+LABO!J83+COMPTA!J83=0,"",COMMERCIAUX!J83+MAINTENANCE!J83+ADV!J83+'R&amp;D'!J83+RECEPTION!J83+DIRECTION!J83+EMBALLAGE!J83+MARKETING!J83+EXPEDITION!J83+QUALITE!J83+ACCUEIL!J83+PRODUCTION!J83+LABO!J83+COMPTA!J83+UCIA!J83)</f>
        <v/>
      </c>
      <c r="K83" s="7" t="str">
        <f>IF(COMMERCIAUX!K83+MAINTENANCE!K83+ADV!K83+'R&amp;D'!K83+RECEPTION!K83+DIRECTION!K83+EMBALLAGE!K83+MARKETING!K83+EXPEDITION!K83+QUALITE!K83+ACCUEIL!K83+PRODUCTION!K83+LABO!K83+COMPTA!K83=0,"",COMMERCIAUX!K83+MAINTENANCE!K83+ADV!K83+'R&amp;D'!K83+RECEPTION!K83+DIRECTION!K83+EMBALLAGE!K83+MARKETING!K83+EXPEDITION!K83+QUALITE!K83+ACCUEIL!K83+PRODUCTION!K83+LABO!K83+COMPTA!K83+UCIA!K83)</f>
        <v/>
      </c>
      <c r="L83" s="7" t="str">
        <f>IF(COMMERCIAUX!L83+MAINTENANCE!L83+ADV!L83+'R&amp;D'!L83+RECEPTION!L83+DIRECTION!L83+EMBALLAGE!L83+MARKETING!L83+EXPEDITION!L83+QUALITE!L83+ACCUEIL!L83+PRODUCTION!L83+LABO!L83+COMPTA!L83=0,"",COMMERCIAUX!L83+MAINTENANCE!L83+ADV!L83+'R&amp;D'!L83+RECEPTION!L83+DIRECTION!L83+EMBALLAGE!L83+MARKETING!L83+EXPEDITION!L83+QUALITE!L83+ACCUEIL!L83+PRODUCTION!L83+LABO!L83+COMPTA!L83+UCIA!L83)</f>
        <v/>
      </c>
      <c r="M83" s="7" t="str">
        <f>IF(COMMERCIAUX!M83+MAINTENANCE!M83+ADV!M83+'R&amp;D'!M83+RECEPTION!M83+DIRECTION!M83+EMBALLAGE!M83+MARKETING!M83+EXPEDITION!M83+QUALITE!M83+ACCUEIL!M83+PRODUCTION!M83+LABO!M83+COMPTA!M83=0,"",COMMERCIAUX!M83+MAINTENANCE!M83+ADV!M83+'R&amp;D'!M83+RECEPTION!M83+DIRECTION!M83+EMBALLAGE!M83+MARKETING!M83+EXPEDITION!M83+QUALITE!M83+ACCUEIL!M83+PRODUCTION!M83+LABO!M83+COMPTA!M83+UCIA!M83)</f>
        <v/>
      </c>
      <c r="N83" s="24" t="s">
        <v>139</v>
      </c>
      <c r="O83" s="10" t="str">
        <f t="shared" si="2"/>
        <v/>
      </c>
      <c r="P83" s="8" t="str">
        <f>IF(DIRECTION!N83=0,"",DIRECTION!N83)</f>
        <v/>
      </c>
      <c r="Q83" s="8" t="str">
        <f>IF(COMPTA!N83=0,"",COMPTA!N83)</f>
        <v/>
      </c>
      <c r="R83" s="8" t="str">
        <f>IF(ACCUEIL!N83=0,"",ACCUEIL!N83)</f>
        <v/>
      </c>
      <c r="S83" s="8" t="str">
        <f>IF(ADV!N83=0,"",ADV!N83)</f>
        <v/>
      </c>
      <c r="T83" s="8" t="str">
        <f>IF(COMMERCIAUX!N83=0,"",COMMERCIAUX!N83)</f>
        <v/>
      </c>
      <c r="U83" s="8" t="str">
        <f>IF(MARKETING!N83=0,"",MARKETING!N83)</f>
        <v/>
      </c>
      <c r="V83" s="8" t="str">
        <f>IF(MAINTENANCE!N83=0,"",MAINTENANCE!N83)</f>
        <v/>
      </c>
      <c r="W83" s="8" t="str">
        <f>IF(PRODUCTION!N83=0,"",PRODUCTION!N83)</f>
        <v/>
      </c>
      <c r="X83" s="8" t="str">
        <f>IF(EMBALLAGE!N83=0,"",EMBALLAGE!N83)</f>
        <v/>
      </c>
      <c r="Y83" s="8" t="str">
        <f>IF(EXPEDITION!N83=0,"",EXPEDITION!N83)</f>
        <v/>
      </c>
      <c r="Z83" s="8" t="str">
        <f>IF(RECEPTION!N83=0,"",RECEPTION!N83)</f>
        <v/>
      </c>
      <c r="AA83" s="8" t="str">
        <f>IF(LABO!N83=0,"",LABO!N83)</f>
        <v/>
      </c>
      <c r="AB83" s="8" t="str">
        <f>IF('R&amp;D'!N83=0,"",'R&amp;D'!N83)</f>
        <v/>
      </c>
      <c r="AC83" s="8" t="str">
        <f>IF(QUALITE!N83=0,"",QUALITE!N83)</f>
        <v/>
      </c>
      <c r="AD83" s="11" t="str">
        <f>IF(UCIA!N83=0,"",UCIA!N83)</f>
        <v/>
      </c>
    </row>
    <row r="84" spans="1:30" ht="15.75">
      <c r="A84" s="4" t="s">
        <v>61</v>
      </c>
      <c r="B84" s="7" t="str">
        <f>IF(COMMERCIAUX!B84+MAINTENANCE!B84+ADV!B84+'R&amp;D'!B84+RECEPTION!B84+DIRECTION!B84+EMBALLAGE!B84+MARKETING!B84+EXPEDITION!B84+QUALITE!B84+ACCUEIL!B84+PRODUCTION!B84+LABO!B84+COMPTA!B84=0,"",COMMERCIAUX!B84+MAINTENANCE!B84+ADV!B84+'R&amp;D'!B84+RECEPTION!B84+DIRECTION!B84+EMBALLAGE!B84+MARKETING!B84+EXPEDITION!B84+QUALITE!B84+ACCUEIL!B84+PRODUCTION!B84+LABO!B84+COMPTA!B84+UCIA!B84)</f>
        <v/>
      </c>
      <c r="C84" s="7" t="str">
        <f>IF(COMMERCIAUX!C84+MAINTENANCE!C84+ADV!C84+'R&amp;D'!C84+RECEPTION!C84+DIRECTION!C84+EMBALLAGE!C84+MARKETING!C84+EXPEDITION!C84+QUALITE!C84+ACCUEIL!C84+PRODUCTION!C84+LABO!C84+COMPTA!C84=0,"",COMMERCIAUX!C84+MAINTENANCE!C84+ADV!C84+'R&amp;D'!C84+RECEPTION!C84+DIRECTION!C84+EMBALLAGE!C84+MARKETING!C84+EXPEDITION!C84+QUALITE!C84+ACCUEIL!C84+PRODUCTION!C84+LABO!C84+COMPTA!C84+UCIA!C84)</f>
        <v/>
      </c>
      <c r="D84" s="7" t="str">
        <f>IF(COMMERCIAUX!D84+MAINTENANCE!D84+ADV!D84+'R&amp;D'!D84+RECEPTION!D84+DIRECTION!D84+EMBALLAGE!D84+MARKETING!D84+EXPEDITION!D84+QUALITE!D84+ACCUEIL!D84+PRODUCTION!D84+LABO!D84+COMPTA!D84=0,"",COMMERCIAUX!D84+MAINTENANCE!D84+ADV!D84+'R&amp;D'!D84+RECEPTION!D84+DIRECTION!D84+EMBALLAGE!D84+MARKETING!D84+EXPEDITION!D84+QUALITE!D84+ACCUEIL!D84+PRODUCTION!D84+LABO!D84+COMPTA!D84+UCIA!D84)</f>
        <v/>
      </c>
      <c r="E84" s="7" t="str">
        <f>IF(COMMERCIAUX!E84+MAINTENANCE!E84+ADV!E84+'R&amp;D'!E84+RECEPTION!E84+DIRECTION!E84+EMBALLAGE!E84+MARKETING!E84+EXPEDITION!E84+QUALITE!E84+ACCUEIL!E84+PRODUCTION!E84+LABO!E84+COMPTA!E84=0,"",COMMERCIAUX!E84+MAINTENANCE!E84+ADV!E84+'R&amp;D'!E84+RECEPTION!E84+DIRECTION!E84+EMBALLAGE!E84+MARKETING!E84+EXPEDITION!E84+QUALITE!E84+ACCUEIL!E84+PRODUCTION!E84+LABO!E84+COMPTA!E84+UCIA!E84)</f>
        <v/>
      </c>
      <c r="F84" s="7" t="str">
        <f>IF(COMMERCIAUX!F84+MAINTENANCE!F84+ADV!F84+'R&amp;D'!F84+RECEPTION!F84+DIRECTION!F84+EMBALLAGE!F84+MARKETING!F84+EXPEDITION!F84+QUALITE!F84+ACCUEIL!F84+PRODUCTION!F84+LABO!F84+COMPTA!F84=0,"",COMMERCIAUX!F84+MAINTENANCE!F84+ADV!F84+'R&amp;D'!F84+RECEPTION!F84+DIRECTION!F84+EMBALLAGE!F84+MARKETING!F84+EXPEDITION!F84+QUALITE!F84+ACCUEIL!F84+PRODUCTION!F84+LABO!F84+COMPTA!F84+UCIA!F84)</f>
        <v/>
      </c>
      <c r="G84" s="7">
        <f>IF(COMMERCIAUX!G84+MAINTENANCE!G84+ADV!G84+'R&amp;D'!G84+RECEPTION!G84+DIRECTION!G84+EMBALLAGE!G84+MARKETING!G84+EXPEDITION!G84+QUALITE!G84+ACCUEIL!G84+PRODUCTION!G84+LABO!G84+COMPTA!G84=0,"",COMMERCIAUX!G84+MAINTENANCE!G84+ADV!G84+'R&amp;D'!G84+RECEPTION!G84+DIRECTION!G84+EMBALLAGE!G84+MARKETING!G84+EXPEDITION!G84+QUALITE!G84+ACCUEIL!G84+PRODUCTION!G84+LABO!G84+COMPTA!G84+UCIA!G84)</f>
        <v>2</v>
      </c>
      <c r="H84" s="7">
        <f>IF(COMMERCIAUX!H84+MAINTENANCE!H84+ADV!H84+'R&amp;D'!H84+RECEPTION!H84+DIRECTION!H84+EMBALLAGE!H84+MARKETING!H84+EXPEDITION!H84+QUALITE!H84+ACCUEIL!H84+PRODUCTION!H84+LABO!H84+COMPTA!H84=0,"",COMMERCIAUX!H84+MAINTENANCE!H84+ADV!H84+'R&amp;D'!H84+RECEPTION!H84+DIRECTION!H84+EMBALLAGE!H84+MARKETING!H84+EXPEDITION!H84+QUALITE!H84+ACCUEIL!H84+PRODUCTION!H84+LABO!H84+COMPTA!H84+UCIA!H84)</f>
        <v>6</v>
      </c>
      <c r="I84" s="7">
        <f>IF(COMMERCIAUX!I84+MAINTENANCE!I84+ADV!I84+'R&amp;D'!I84+RECEPTION!I84+DIRECTION!I84+EMBALLAGE!I84+MARKETING!I84+EXPEDITION!I84+QUALITE!I84+ACCUEIL!I84+PRODUCTION!I84+LABO!I84+COMPTA!I84=0,"",COMMERCIAUX!I84+MAINTENANCE!I84+ADV!I84+'R&amp;D'!I84+RECEPTION!I84+DIRECTION!I84+EMBALLAGE!I84+MARKETING!I84+EXPEDITION!I84+QUALITE!I84+ACCUEIL!I84+PRODUCTION!I84+LABO!I84+COMPTA!I84+UCIA!I84)</f>
        <v>1</v>
      </c>
      <c r="J84" s="7" t="str">
        <f>IF(COMMERCIAUX!J84+MAINTENANCE!J84+ADV!J84+'R&amp;D'!J84+RECEPTION!J84+DIRECTION!J84+EMBALLAGE!J84+MARKETING!J84+EXPEDITION!J84+QUALITE!J84+ACCUEIL!J84+PRODUCTION!J84+LABO!J84+COMPTA!J84=0,"",COMMERCIAUX!J84+MAINTENANCE!J84+ADV!J84+'R&amp;D'!J84+RECEPTION!J84+DIRECTION!J84+EMBALLAGE!J84+MARKETING!J84+EXPEDITION!J84+QUALITE!J84+ACCUEIL!J84+PRODUCTION!J84+LABO!J84+COMPTA!J84+UCIA!J84)</f>
        <v/>
      </c>
      <c r="K84" s="7" t="str">
        <f>IF(COMMERCIAUX!K84+MAINTENANCE!K84+ADV!K84+'R&amp;D'!K84+RECEPTION!K84+DIRECTION!K84+EMBALLAGE!K84+MARKETING!K84+EXPEDITION!K84+QUALITE!K84+ACCUEIL!K84+PRODUCTION!K84+LABO!K84+COMPTA!K84=0,"",COMMERCIAUX!K84+MAINTENANCE!K84+ADV!K84+'R&amp;D'!K84+RECEPTION!K84+DIRECTION!K84+EMBALLAGE!K84+MARKETING!K84+EXPEDITION!K84+QUALITE!K84+ACCUEIL!K84+PRODUCTION!K84+LABO!K84+COMPTA!K84+UCIA!K84)</f>
        <v/>
      </c>
      <c r="L84" s="7" t="str">
        <f>IF(COMMERCIAUX!L84+MAINTENANCE!L84+ADV!L84+'R&amp;D'!L84+RECEPTION!L84+DIRECTION!L84+EMBALLAGE!L84+MARKETING!L84+EXPEDITION!L84+QUALITE!L84+ACCUEIL!L84+PRODUCTION!L84+LABO!L84+COMPTA!L84=0,"",COMMERCIAUX!L84+MAINTENANCE!L84+ADV!L84+'R&amp;D'!L84+RECEPTION!L84+DIRECTION!L84+EMBALLAGE!L84+MARKETING!L84+EXPEDITION!L84+QUALITE!L84+ACCUEIL!L84+PRODUCTION!L84+LABO!L84+COMPTA!L84+UCIA!L84)</f>
        <v/>
      </c>
      <c r="M84" s="7" t="str">
        <f>IF(COMMERCIAUX!M84+MAINTENANCE!M84+ADV!M84+'R&amp;D'!M84+RECEPTION!M84+DIRECTION!M84+EMBALLAGE!M84+MARKETING!M84+EXPEDITION!M84+QUALITE!M84+ACCUEIL!M84+PRODUCTION!M84+LABO!M84+COMPTA!M84=0,"",COMMERCIAUX!M84+MAINTENANCE!M84+ADV!M84+'R&amp;D'!M84+RECEPTION!M84+DIRECTION!M84+EMBALLAGE!M84+MARKETING!M84+EXPEDITION!M84+QUALITE!M84+ACCUEIL!M84+PRODUCTION!M84+LABO!M84+COMPTA!M84+UCIA!M84)</f>
        <v/>
      </c>
      <c r="N84" s="24" t="s">
        <v>139</v>
      </c>
      <c r="O84" s="10">
        <f t="shared" si="2"/>
        <v>9</v>
      </c>
      <c r="P84" s="8" t="str">
        <f>IF(DIRECTION!N84=0,"",DIRECTION!N84)</f>
        <v/>
      </c>
      <c r="Q84" s="8" t="str">
        <f>IF(COMPTA!N84=0,"",COMPTA!N84)</f>
        <v/>
      </c>
      <c r="R84" s="8" t="str">
        <f>IF(ACCUEIL!N84=0,"",ACCUEIL!N84)</f>
        <v/>
      </c>
      <c r="S84" s="8">
        <f>IF(ADV!N84=0,"",ADV!N84)</f>
        <v>6</v>
      </c>
      <c r="T84" s="8" t="str">
        <f>IF(COMMERCIAUX!N84=0,"",COMMERCIAUX!N84)</f>
        <v/>
      </c>
      <c r="U84" s="8" t="str">
        <f>IF(MARKETING!N84=0,"",MARKETING!N84)</f>
        <v/>
      </c>
      <c r="V84" s="8" t="str">
        <f>IF(MAINTENANCE!N84=0,"",MAINTENANCE!N84)</f>
        <v/>
      </c>
      <c r="W84" s="8" t="str">
        <f>IF(PRODUCTION!N84=0,"",PRODUCTION!N84)</f>
        <v/>
      </c>
      <c r="X84" s="8" t="str">
        <f>IF(EMBALLAGE!N84=0,"",EMBALLAGE!N84)</f>
        <v/>
      </c>
      <c r="Y84" s="8" t="str">
        <f>IF(EXPEDITION!N84=0,"",EXPEDITION!N84)</f>
        <v/>
      </c>
      <c r="Z84" s="8" t="str">
        <f>IF(RECEPTION!N84=0,"",RECEPTION!N84)</f>
        <v/>
      </c>
      <c r="AA84" s="8">
        <f>IF(LABO!N84=0,"",LABO!N84)</f>
        <v>3</v>
      </c>
      <c r="AB84" s="8" t="str">
        <f>IF('R&amp;D'!N84=0,"",'R&amp;D'!N84)</f>
        <v/>
      </c>
      <c r="AC84" s="8" t="str">
        <f>IF(QUALITE!N84=0,"",QUALITE!N84)</f>
        <v/>
      </c>
      <c r="AD84" s="11" t="str">
        <f>IF(UCIA!N84=0,"",UCIA!N84)</f>
        <v/>
      </c>
    </row>
    <row r="85" spans="1:30" ht="15.75">
      <c r="A85" s="4" t="s">
        <v>79</v>
      </c>
      <c r="B85" s="7" t="str">
        <f>IF(COMMERCIAUX!B85+MAINTENANCE!B85+ADV!B85+'R&amp;D'!B85+RECEPTION!B85+DIRECTION!B85+EMBALLAGE!B85+MARKETING!B85+EXPEDITION!B85+QUALITE!B85+ACCUEIL!B85+PRODUCTION!B85+LABO!B85+COMPTA!B85=0,"",COMMERCIAUX!B85+MAINTENANCE!B85+ADV!B85+'R&amp;D'!B85+RECEPTION!B85+DIRECTION!B85+EMBALLAGE!B85+MARKETING!B85+EXPEDITION!B85+QUALITE!B85+ACCUEIL!B85+PRODUCTION!B85+LABO!B85+COMPTA!B85+UCIA!B85)</f>
        <v/>
      </c>
      <c r="C85" s="7" t="str">
        <f>IF(COMMERCIAUX!C85+MAINTENANCE!C85+ADV!C85+'R&amp;D'!C85+RECEPTION!C85+DIRECTION!C85+EMBALLAGE!C85+MARKETING!C85+EXPEDITION!C85+QUALITE!C85+ACCUEIL!C85+PRODUCTION!C85+LABO!C85+COMPTA!C85=0,"",COMMERCIAUX!C85+MAINTENANCE!C85+ADV!C85+'R&amp;D'!C85+RECEPTION!C85+DIRECTION!C85+EMBALLAGE!C85+MARKETING!C85+EXPEDITION!C85+QUALITE!C85+ACCUEIL!C85+PRODUCTION!C85+LABO!C85+COMPTA!C85+UCIA!C85)</f>
        <v/>
      </c>
      <c r="D85" s="7" t="str">
        <f>IF(COMMERCIAUX!D85+MAINTENANCE!D85+ADV!D85+'R&amp;D'!D85+RECEPTION!D85+DIRECTION!D85+EMBALLAGE!D85+MARKETING!D85+EXPEDITION!D85+QUALITE!D85+ACCUEIL!D85+PRODUCTION!D85+LABO!D85+COMPTA!D85=0,"",COMMERCIAUX!D85+MAINTENANCE!D85+ADV!D85+'R&amp;D'!D85+RECEPTION!D85+DIRECTION!D85+EMBALLAGE!D85+MARKETING!D85+EXPEDITION!D85+QUALITE!D85+ACCUEIL!D85+PRODUCTION!D85+LABO!D85+COMPTA!D85+UCIA!D85)</f>
        <v/>
      </c>
      <c r="E85" s="7" t="str">
        <f>IF(COMMERCIAUX!E85+MAINTENANCE!E85+ADV!E85+'R&amp;D'!E85+RECEPTION!E85+DIRECTION!E85+EMBALLAGE!E85+MARKETING!E85+EXPEDITION!E85+QUALITE!E85+ACCUEIL!E85+PRODUCTION!E85+LABO!E85+COMPTA!E85=0,"",COMMERCIAUX!E85+MAINTENANCE!E85+ADV!E85+'R&amp;D'!E85+RECEPTION!E85+DIRECTION!E85+EMBALLAGE!E85+MARKETING!E85+EXPEDITION!E85+QUALITE!E85+ACCUEIL!E85+PRODUCTION!E85+LABO!E85+COMPTA!E85+UCIA!E85)</f>
        <v/>
      </c>
      <c r="F85" s="7" t="str">
        <f>IF(COMMERCIAUX!F85+MAINTENANCE!F85+ADV!F85+'R&amp;D'!F85+RECEPTION!F85+DIRECTION!F85+EMBALLAGE!F85+MARKETING!F85+EXPEDITION!F85+QUALITE!F85+ACCUEIL!F85+PRODUCTION!F85+LABO!F85+COMPTA!F85=0,"",COMMERCIAUX!F85+MAINTENANCE!F85+ADV!F85+'R&amp;D'!F85+RECEPTION!F85+DIRECTION!F85+EMBALLAGE!F85+MARKETING!F85+EXPEDITION!F85+QUALITE!F85+ACCUEIL!F85+PRODUCTION!F85+LABO!F85+COMPTA!F85+UCIA!F85)</f>
        <v/>
      </c>
      <c r="G85" s="7" t="str">
        <f>IF(COMMERCIAUX!G85+MAINTENANCE!G85+ADV!G85+'R&amp;D'!G85+RECEPTION!G85+DIRECTION!G85+EMBALLAGE!G85+MARKETING!G85+EXPEDITION!G85+QUALITE!G85+ACCUEIL!G85+PRODUCTION!G85+LABO!G85+COMPTA!G85=0,"",COMMERCIAUX!G85+MAINTENANCE!G85+ADV!G85+'R&amp;D'!G85+RECEPTION!G85+DIRECTION!G85+EMBALLAGE!G85+MARKETING!G85+EXPEDITION!G85+QUALITE!G85+ACCUEIL!G85+PRODUCTION!G85+LABO!G85+COMPTA!G85+UCIA!G85)</f>
        <v/>
      </c>
      <c r="H85" s="7" t="str">
        <f>IF(COMMERCIAUX!H85+MAINTENANCE!H85+ADV!H85+'R&amp;D'!H85+RECEPTION!H85+DIRECTION!H85+EMBALLAGE!H85+MARKETING!H85+EXPEDITION!H85+QUALITE!H85+ACCUEIL!H85+PRODUCTION!H85+LABO!H85+COMPTA!H85=0,"",COMMERCIAUX!H85+MAINTENANCE!H85+ADV!H85+'R&amp;D'!H85+RECEPTION!H85+DIRECTION!H85+EMBALLAGE!H85+MARKETING!H85+EXPEDITION!H85+QUALITE!H85+ACCUEIL!H85+PRODUCTION!H85+LABO!H85+COMPTA!H85+UCIA!H85)</f>
        <v/>
      </c>
      <c r="I85" s="7" t="str">
        <f>IF(COMMERCIAUX!I85+MAINTENANCE!I85+ADV!I85+'R&amp;D'!I85+RECEPTION!I85+DIRECTION!I85+EMBALLAGE!I85+MARKETING!I85+EXPEDITION!I85+QUALITE!I85+ACCUEIL!I85+PRODUCTION!I85+LABO!I85+COMPTA!I85=0,"",COMMERCIAUX!I85+MAINTENANCE!I85+ADV!I85+'R&amp;D'!I85+RECEPTION!I85+DIRECTION!I85+EMBALLAGE!I85+MARKETING!I85+EXPEDITION!I85+QUALITE!I85+ACCUEIL!I85+PRODUCTION!I85+LABO!I85+COMPTA!I85+UCIA!I85)</f>
        <v/>
      </c>
      <c r="J85" s="7" t="str">
        <f>IF(COMMERCIAUX!J85+MAINTENANCE!J85+ADV!J85+'R&amp;D'!J85+RECEPTION!J85+DIRECTION!J85+EMBALLAGE!J85+MARKETING!J85+EXPEDITION!J85+QUALITE!J85+ACCUEIL!J85+PRODUCTION!J85+LABO!J85+COMPTA!J85=0,"",COMMERCIAUX!J85+MAINTENANCE!J85+ADV!J85+'R&amp;D'!J85+RECEPTION!J85+DIRECTION!J85+EMBALLAGE!J85+MARKETING!J85+EXPEDITION!J85+QUALITE!J85+ACCUEIL!J85+PRODUCTION!J85+LABO!J85+COMPTA!J85+UCIA!J85)</f>
        <v/>
      </c>
      <c r="K85" s="7" t="str">
        <f>IF(COMMERCIAUX!K85+MAINTENANCE!K85+ADV!K85+'R&amp;D'!K85+RECEPTION!K85+DIRECTION!K85+EMBALLAGE!K85+MARKETING!K85+EXPEDITION!K85+QUALITE!K85+ACCUEIL!K85+PRODUCTION!K85+LABO!K85+COMPTA!K85=0,"",COMMERCIAUX!K85+MAINTENANCE!K85+ADV!K85+'R&amp;D'!K85+RECEPTION!K85+DIRECTION!K85+EMBALLAGE!K85+MARKETING!K85+EXPEDITION!K85+QUALITE!K85+ACCUEIL!K85+PRODUCTION!K85+LABO!K85+COMPTA!K85+UCIA!K85)</f>
        <v/>
      </c>
      <c r="L85" s="7" t="str">
        <f>IF(COMMERCIAUX!L85+MAINTENANCE!L85+ADV!L85+'R&amp;D'!L85+RECEPTION!L85+DIRECTION!L85+EMBALLAGE!L85+MARKETING!L85+EXPEDITION!L85+QUALITE!L85+ACCUEIL!L85+PRODUCTION!L85+LABO!L85+COMPTA!L85=0,"",COMMERCIAUX!L85+MAINTENANCE!L85+ADV!L85+'R&amp;D'!L85+RECEPTION!L85+DIRECTION!L85+EMBALLAGE!L85+MARKETING!L85+EXPEDITION!L85+QUALITE!L85+ACCUEIL!L85+PRODUCTION!L85+LABO!L85+COMPTA!L85+UCIA!L85)</f>
        <v/>
      </c>
      <c r="M85" s="7" t="str">
        <f>IF(COMMERCIAUX!M85+MAINTENANCE!M85+ADV!M85+'R&amp;D'!M85+RECEPTION!M85+DIRECTION!M85+EMBALLAGE!M85+MARKETING!M85+EXPEDITION!M85+QUALITE!M85+ACCUEIL!M85+PRODUCTION!M85+LABO!M85+COMPTA!M85=0,"",COMMERCIAUX!M85+MAINTENANCE!M85+ADV!M85+'R&amp;D'!M85+RECEPTION!M85+DIRECTION!M85+EMBALLAGE!M85+MARKETING!M85+EXPEDITION!M85+QUALITE!M85+ACCUEIL!M85+PRODUCTION!M85+LABO!M85+COMPTA!M85+UCIA!M85)</f>
        <v/>
      </c>
      <c r="N85" s="24" t="s">
        <v>143</v>
      </c>
      <c r="O85" s="10" t="str">
        <f t="shared" si="2"/>
        <v/>
      </c>
      <c r="P85" s="8" t="str">
        <f>IF(DIRECTION!N85=0,"",DIRECTION!N85)</f>
        <v/>
      </c>
      <c r="Q85" s="8" t="str">
        <f>IF(COMPTA!N85=0,"",COMPTA!N85)</f>
        <v/>
      </c>
      <c r="R85" s="8" t="str">
        <f>IF(ACCUEIL!N85=0,"",ACCUEIL!N85)</f>
        <v/>
      </c>
      <c r="S85" s="8" t="str">
        <f>IF(ADV!N85=0,"",ADV!N85)</f>
        <v/>
      </c>
      <c r="T85" s="8" t="str">
        <f>IF(COMMERCIAUX!N85=0,"",COMMERCIAUX!N85)</f>
        <v/>
      </c>
      <c r="U85" s="8" t="str">
        <f>IF(MARKETING!N85=0,"",MARKETING!N85)</f>
        <v/>
      </c>
      <c r="V85" s="8" t="str">
        <f>IF(MAINTENANCE!N85=0,"",MAINTENANCE!N85)</f>
        <v/>
      </c>
      <c r="W85" s="8" t="str">
        <f>IF(PRODUCTION!N85=0,"",PRODUCTION!N85)</f>
        <v/>
      </c>
      <c r="X85" s="8" t="str">
        <f>IF(EMBALLAGE!N85=0,"",EMBALLAGE!N85)</f>
        <v/>
      </c>
      <c r="Y85" s="8" t="str">
        <f>IF(EXPEDITION!N85=0,"",EXPEDITION!N85)</f>
        <v/>
      </c>
      <c r="Z85" s="8" t="str">
        <f>IF(RECEPTION!N85=0,"",RECEPTION!N85)</f>
        <v/>
      </c>
      <c r="AA85" s="8" t="str">
        <f>IF(LABO!N85=0,"",LABO!N85)</f>
        <v/>
      </c>
      <c r="AB85" s="8" t="str">
        <f>IF('R&amp;D'!N85=0,"",'R&amp;D'!N85)</f>
        <v/>
      </c>
      <c r="AC85" s="8" t="str">
        <f>IF(QUALITE!N85=0,"",QUALITE!N85)</f>
        <v/>
      </c>
      <c r="AD85" s="11" t="str">
        <f>IF(UCIA!N85=0,"",UCIA!N85)</f>
        <v/>
      </c>
    </row>
    <row r="86" spans="1:30" ht="15.75">
      <c r="A86" s="4" t="s">
        <v>68</v>
      </c>
      <c r="B86" s="7" t="str">
        <f>IF(COMMERCIAUX!B86+MAINTENANCE!B86+ADV!B86+'R&amp;D'!B86+RECEPTION!B86+DIRECTION!B86+EMBALLAGE!B86+MARKETING!B86+EXPEDITION!B86+QUALITE!B86+ACCUEIL!B86+PRODUCTION!B86+LABO!B86+COMPTA!B86=0,"",COMMERCIAUX!B86+MAINTENANCE!B86+ADV!B86+'R&amp;D'!B86+RECEPTION!B86+DIRECTION!B86+EMBALLAGE!B86+MARKETING!B86+EXPEDITION!B86+QUALITE!B86+ACCUEIL!B86+PRODUCTION!B86+LABO!B86+COMPTA!B86+UCIA!B86)</f>
        <v/>
      </c>
      <c r="C86" s="7" t="str">
        <f>IF(COMMERCIAUX!C86+MAINTENANCE!C86+ADV!C86+'R&amp;D'!C86+RECEPTION!C86+DIRECTION!C86+EMBALLAGE!C86+MARKETING!C86+EXPEDITION!C86+QUALITE!C86+ACCUEIL!C86+PRODUCTION!C86+LABO!C86+COMPTA!C86=0,"",COMMERCIAUX!C86+MAINTENANCE!C86+ADV!C86+'R&amp;D'!C86+RECEPTION!C86+DIRECTION!C86+EMBALLAGE!C86+MARKETING!C86+EXPEDITION!C86+QUALITE!C86+ACCUEIL!C86+PRODUCTION!C86+LABO!C86+COMPTA!C86+UCIA!C86)</f>
        <v/>
      </c>
      <c r="D86" s="7" t="str">
        <f>IF(COMMERCIAUX!D86+MAINTENANCE!D86+ADV!D86+'R&amp;D'!D86+RECEPTION!D86+DIRECTION!D86+EMBALLAGE!D86+MARKETING!D86+EXPEDITION!D86+QUALITE!D86+ACCUEIL!D86+PRODUCTION!D86+LABO!D86+COMPTA!D86=0,"",COMMERCIAUX!D86+MAINTENANCE!D86+ADV!D86+'R&amp;D'!D86+RECEPTION!D86+DIRECTION!D86+EMBALLAGE!D86+MARKETING!D86+EXPEDITION!D86+QUALITE!D86+ACCUEIL!D86+PRODUCTION!D86+LABO!D86+COMPTA!D86+UCIA!D86)</f>
        <v/>
      </c>
      <c r="E86" s="7" t="str">
        <f>IF(COMMERCIAUX!E86+MAINTENANCE!E86+ADV!E86+'R&amp;D'!E86+RECEPTION!E86+DIRECTION!E86+EMBALLAGE!E86+MARKETING!E86+EXPEDITION!E86+QUALITE!E86+ACCUEIL!E86+PRODUCTION!E86+LABO!E86+COMPTA!E86=0,"",COMMERCIAUX!E86+MAINTENANCE!E86+ADV!E86+'R&amp;D'!E86+RECEPTION!E86+DIRECTION!E86+EMBALLAGE!E86+MARKETING!E86+EXPEDITION!E86+QUALITE!E86+ACCUEIL!E86+PRODUCTION!E86+LABO!E86+COMPTA!E86+UCIA!E86)</f>
        <v/>
      </c>
      <c r="F86" s="7" t="str">
        <f>IF(COMMERCIAUX!F86+MAINTENANCE!F86+ADV!F86+'R&amp;D'!F86+RECEPTION!F86+DIRECTION!F86+EMBALLAGE!F86+MARKETING!F86+EXPEDITION!F86+QUALITE!F86+ACCUEIL!F86+PRODUCTION!F86+LABO!F86+COMPTA!F86=0,"",COMMERCIAUX!F86+MAINTENANCE!F86+ADV!F86+'R&amp;D'!F86+RECEPTION!F86+DIRECTION!F86+EMBALLAGE!F86+MARKETING!F86+EXPEDITION!F86+QUALITE!F86+ACCUEIL!F86+PRODUCTION!F86+LABO!F86+COMPTA!F86+UCIA!F86)</f>
        <v/>
      </c>
      <c r="G86" s="7">
        <f>IF(COMMERCIAUX!G86+MAINTENANCE!G86+ADV!G86+'R&amp;D'!G86+RECEPTION!G86+DIRECTION!G86+EMBALLAGE!G86+MARKETING!G86+EXPEDITION!G86+QUALITE!G86+ACCUEIL!G86+PRODUCTION!G86+LABO!G86+COMPTA!G86=0,"",COMMERCIAUX!G86+MAINTENANCE!G86+ADV!G86+'R&amp;D'!G86+RECEPTION!G86+DIRECTION!G86+EMBALLAGE!G86+MARKETING!G86+EXPEDITION!G86+QUALITE!G86+ACCUEIL!G86+PRODUCTION!G86+LABO!G86+COMPTA!G86+UCIA!G86)</f>
        <v>1</v>
      </c>
      <c r="H86" s="7">
        <f>IF(COMMERCIAUX!H86+MAINTENANCE!H86+ADV!H86+'R&amp;D'!H86+RECEPTION!H86+DIRECTION!H86+EMBALLAGE!H86+MARKETING!H86+EXPEDITION!H86+QUALITE!H86+ACCUEIL!H86+PRODUCTION!H86+LABO!H86+COMPTA!H86=0,"",COMMERCIAUX!H86+MAINTENANCE!H86+ADV!H86+'R&amp;D'!H86+RECEPTION!H86+DIRECTION!H86+EMBALLAGE!H86+MARKETING!H86+EXPEDITION!H86+QUALITE!H86+ACCUEIL!H86+PRODUCTION!H86+LABO!H86+COMPTA!H86+UCIA!H86)</f>
        <v>1</v>
      </c>
      <c r="I86" s="7">
        <f>IF(COMMERCIAUX!I86+MAINTENANCE!I86+ADV!I86+'R&amp;D'!I86+RECEPTION!I86+DIRECTION!I86+EMBALLAGE!I86+MARKETING!I86+EXPEDITION!I86+QUALITE!I86+ACCUEIL!I86+PRODUCTION!I86+LABO!I86+COMPTA!I86=0,"",COMMERCIAUX!I86+MAINTENANCE!I86+ADV!I86+'R&amp;D'!I86+RECEPTION!I86+DIRECTION!I86+EMBALLAGE!I86+MARKETING!I86+EXPEDITION!I86+QUALITE!I86+ACCUEIL!I86+PRODUCTION!I86+LABO!I86+COMPTA!I86+UCIA!I86)</f>
        <v>1</v>
      </c>
      <c r="J86" s="7" t="str">
        <f>IF(COMMERCIAUX!J86+MAINTENANCE!J86+ADV!J86+'R&amp;D'!J86+RECEPTION!J86+DIRECTION!J86+EMBALLAGE!J86+MARKETING!J86+EXPEDITION!J86+QUALITE!J86+ACCUEIL!J86+PRODUCTION!J86+LABO!J86+COMPTA!J86=0,"",COMMERCIAUX!J86+MAINTENANCE!J86+ADV!J86+'R&amp;D'!J86+RECEPTION!J86+DIRECTION!J86+EMBALLAGE!J86+MARKETING!J86+EXPEDITION!J86+QUALITE!J86+ACCUEIL!J86+PRODUCTION!J86+LABO!J86+COMPTA!J86+UCIA!J86)</f>
        <v/>
      </c>
      <c r="K86" s="7" t="str">
        <f>IF(COMMERCIAUX!K86+MAINTENANCE!K86+ADV!K86+'R&amp;D'!K86+RECEPTION!K86+DIRECTION!K86+EMBALLAGE!K86+MARKETING!K86+EXPEDITION!K86+QUALITE!K86+ACCUEIL!K86+PRODUCTION!K86+LABO!K86+COMPTA!K86=0,"",COMMERCIAUX!K86+MAINTENANCE!K86+ADV!K86+'R&amp;D'!K86+RECEPTION!K86+DIRECTION!K86+EMBALLAGE!K86+MARKETING!K86+EXPEDITION!K86+QUALITE!K86+ACCUEIL!K86+PRODUCTION!K86+LABO!K86+COMPTA!K86+UCIA!K86)</f>
        <v/>
      </c>
      <c r="L86" s="7" t="str">
        <f>IF(COMMERCIAUX!L86+MAINTENANCE!L86+ADV!L86+'R&amp;D'!L86+RECEPTION!L86+DIRECTION!L86+EMBALLAGE!L86+MARKETING!L86+EXPEDITION!L86+QUALITE!L86+ACCUEIL!L86+PRODUCTION!L86+LABO!L86+COMPTA!L86=0,"",COMMERCIAUX!L86+MAINTENANCE!L86+ADV!L86+'R&amp;D'!L86+RECEPTION!L86+DIRECTION!L86+EMBALLAGE!L86+MARKETING!L86+EXPEDITION!L86+QUALITE!L86+ACCUEIL!L86+PRODUCTION!L86+LABO!L86+COMPTA!L86+UCIA!L86)</f>
        <v/>
      </c>
      <c r="M86" s="7" t="str">
        <f>IF(COMMERCIAUX!M86+MAINTENANCE!M86+ADV!M86+'R&amp;D'!M86+RECEPTION!M86+DIRECTION!M86+EMBALLAGE!M86+MARKETING!M86+EXPEDITION!M86+QUALITE!M86+ACCUEIL!M86+PRODUCTION!M86+LABO!M86+COMPTA!M86=0,"",COMMERCIAUX!M86+MAINTENANCE!M86+ADV!M86+'R&amp;D'!M86+RECEPTION!M86+DIRECTION!M86+EMBALLAGE!M86+MARKETING!M86+EXPEDITION!M86+QUALITE!M86+ACCUEIL!M86+PRODUCTION!M86+LABO!M86+COMPTA!M86+UCIA!M86)</f>
        <v/>
      </c>
      <c r="N86" s="24" t="s">
        <v>139</v>
      </c>
      <c r="O86" s="10">
        <f t="shared" si="2"/>
        <v>3</v>
      </c>
      <c r="P86" s="8" t="str">
        <f>IF(DIRECTION!N86=0,"",DIRECTION!N86)</f>
        <v/>
      </c>
      <c r="Q86" s="8" t="str">
        <f>IF(COMPTA!N86=0,"",COMPTA!N86)</f>
        <v/>
      </c>
      <c r="R86" s="8" t="str">
        <f>IF(ACCUEIL!N86=0,"",ACCUEIL!N86)</f>
        <v/>
      </c>
      <c r="S86" s="8">
        <f>IF(ADV!N86=0,"",ADV!N86)</f>
        <v>3</v>
      </c>
      <c r="T86" s="8" t="str">
        <f>IF(COMMERCIAUX!N86=0,"",COMMERCIAUX!N86)</f>
        <v/>
      </c>
      <c r="U86" s="8" t="str">
        <f>IF(MARKETING!N86=0,"",MARKETING!N86)</f>
        <v/>
      </c>
      <c r="V86" s="8" t="str">
        <f>IF(MAINTENANCE!N86=0,"",MAINTENANCE!N86)</f>
        <v/>
      </c>
      <c r="W86" s="8" t="str">
        <f>IF(PRODUCTION!N86=0,"",PRODUCTION!N86)</f>
        <v/>
      </c>
      <c r="X86" s="8" t="str">
        <f>IF(EMBALLAGE!N86=0,"",EMBALLAGE!N86)</f>
        <v/>
      </c>
      <c r="Y86" s="8" t="str">
        <f>IF(EXPEDITION!N86=0,"",EXPEDITION!N86)</f>
        <v/>
      </c>
      <c r="Z86" s="8" t="str">
        <f>IF(RECEPTION!N86=0,"",RECEPTION!N86)</f>
        <v/>
      </c>
      <c r="AA86" s="8" t="str">
        <f>IF(LABO!N86=0,"",LABO!N86)</f>
        <v/>
      </c>
      <c r="AB86" s="8" t="str">
        <f>IF('R&amp;D'!N86=0,"",'R&amp;D'!N86)</f>
        <v/>
      </c>
      <c r="AC86" s="8" t="str">
        <f>IF(QUALITE!N86=0,"",QUALITE!N86)</f>
        <v/>
      </c>
      <c r="AD86" s="11" t="str">
        <f>IF(UCIA!N86=0,"",UCIA!N86)</f>
        <v/>
      </c>
    </row>
    <row r="87" spans="1:30" ht="15.75">
      <c r="A87" s="4" t="s">
        <v>66</v>
      </c>
      <c r="B87" s="7" t="str">
        <f>IF(COMMERCIAUX!B87+MAINTENANCE!B87+ADV!B87+'R&amp;D'!B87+RECEPTION!B87+DIRECTION!B87+EMBALLAGE!B87+MARKETING!B87+EXPEDITION!B87+QUALITE!B87+ACCUEIL!B87+PRODUCTION!B87+LABO!B87+COMPTA!B87=0,"",COMMERCIAUX!B87+MAINTENANCE!B87+ADV!B87+'R&amp;D'!B87+RECEPTION!B87+DIRECTION!B87+EMBALLAGE!B87+MARKETING!B87+EXPEDITION!B87+QUALITE!B87+ACCUEIL!B87+PRODUCTION!B87+LABO!B87+COMPTA!B87+UCIA!B87)</f>
        <v/>
      </c>
      <c r="C87" s="7" t="str">
        <f>IF(COMMERCIAUX!C87+MAINTENANCE!C87+ADV!C87+'R&amp;D'!C87+RECEPTION!C87+DIRECTION!C87+EMBALLAGE!C87+MARKETING!C87+EXPEDITION!C87+QUALITE!C87+ACCUEIL!C87+PRODUCTION!C87+LABO!C87+COMPTA!C87=0,"",COMMERCIAUX!C87+MAINTENANCE!C87+ADV!C87+'R&amp;D'!C87+RECEPTION!C87+DIRECTION!C87+EMBALLAGE!C87+MARKETING!C87+EXPEDITION!C87+QUALITE!C87+ACCUEIL!C87+PRODUCTION!C87+LABO!C87+COMPTA!C87+UCIA!C87)</f>
        <v/>
      </c>
      <c r="D87" s="7" t="str">
        <f>IF(COMMERCIAUX!D87+MAINTENANCE!D87+ADV!D87+'R&amp;D'!D87+RECEPTION!D87+DIRECTION!D87+EMBALLAGE!D87+MARKETING!D87+EXPEDITION!D87+QUALITE!D87+ACCUEIL!D87+PRODUCTION!D87+LABO!D87+COMPTA!D87=0,"",COMMERCIAUX!D87+MAINTENANCE!D87+ADV!D87+'R&amp;D'!D87+RECEPTION!D87+DIRECTION!D87+EMBALLAGE!D87+MARKETING!D87+EXPEDITION!D87+QUALITE!D87+ACCUEIL!D87+PRODUCTION!D87+LABO!D87+COMPTA!D87+UCIA!D87)</f>
        <v/>
      </c>
      <c r="E87" s="7" t="str">
        <f>IF(COMMERCIAUX!E87+MAINTENANCE!E87+ADV!E87+'R&amp;D'!E87+RECEPTION!E87+DIRECTION!E87+EMBALLAGE!E87+MARKETING!E87+EXPEDITION!E87+QUALITE!E87+ACCUEIL!E87+PRODUCTION!E87+LABO!E87+COMPTA!E87=0,"",COMMERCIAUX!E87+MAINTENANCE!E87+ADV!E87+'R&amp;D'!E87+RECEPTION!E87+DIRECTION!E87+EMBALLAGE!E87+MARKETING!E87+EXPEDITION!E87+QUALITE!E87+ACCUEIL!E87+PRODUCTION!E87+LABO!E87+COMPTA!E87+UCIA!E87)</f>
        <v/>
      </c>
      <c r="F87" s="7" t="str">
        <f>IF(COMMERCIAUX!F87+MAINTENANCE!F87+ADV!F87+'R&amp;D'!F87+RECEPTION!F87+DIRECTION!F87+EMBALLAGE!F87+MARKETING!F87+EXPEDITION!F87+QUALITE!F87+ACCUEIL!F87+PRODUCTION!F87+LABO!F87+COMPTA!F87=0,"",COMMERCIAUX!F87+MAINTENANCE!F87+ADV!F87+'R&amp;D'!F87+RECEPTION!F87+DIRECTION!F87+EMBALLAGE!F87+MARKETING!F87+EXPEDITION!F87+QUALITE!F87+ACCUEIL!F87+PRODUCTION!F87+LABO!F87+COMPTA!F87+UCIA!F87)</f>
        <v/>
      </c>
      <c r="G87" s="7" t="str">
        <f>IF(COMMERCIAUX!G87+MAINTENANCE!G87+ADV!G87+'R&amp;D'!G87+RECEPTION!G87+DIRECTION!G87+EMBALLAGE!G87+MARKETING!G87+EXPEDITION!G87+QUALITE!G87+ACCUEIL!G87+PRODUCTION!G87+LABO!G87+COMPTA!G87=0,"",COMMERCIAUX!G87+MAINTENANCE!G87+ADV!G87+'R&amp;D'!G87+RECEPTION!G87+DIRECTION!G87+EMBALLAGE!G87+MARKETING!G87+EXPEDITION!G87+QUALITE!G87+ACCUEIL!G87+PRODUCTION!G87+LABO!G87+COMPTA!G87+UCIA!G87)</f>
        <v/>
      </c>
      <c r="H87" s="7">
        <f>IF(COMMERCIAUX!H87+MAINTENANCE!H87+ADV!H87+'R&amp;D'!H87+RECEPTION!H87+DIRECTION!H87+EMBALLAGE!H87+MARKETING!H87+EXPEDITION!H87+QUALITE!H87+ACCUEIL!H87+PRODUCTION!H87+LABO!H87+COMPTA!H87=0,"",COMMERCIAUX!H87+MAINTENANCE!H87+ADV!H87+'R&amp;D'!H87+RECEPTION!H87+DIRECTION!H87+EMBALLAGE!H87+MARKETING!H87+EXPEDITION!H87+QUALITE!H87+ACCUEIL!H87+PRODUCTION!H87+LABO!H87+COMPTA!H87+UCIA!H87)</f>
        <v>1</v>
      </c>
      <c r="I87" s="7">
        <f>IF(COMMERCIAUX!I87+MAINTENANCE!I87+ADV!I87+'R&amp;D'!I87+RECEPTION!I87+DIRECTION!I87+EMBALLAGE!I87+MARKETING!I87+EXPEDITION!I87+QUALITE!I87+ACCUEIL!I87+PRODUCTION!I87+LABO!I87+COMPTA!I87=0,"",COMMERCIAUX!I87+MAINTENANCE!I87+ADV!I87+'R&amp;D'!I87+RECEPTION!I87+DIRECTION!I87+EMBALLAGE!I87+MARKETING!I87+EXPEDITION!I87+QUALITE!I87+ACCUEIL!I87+PRODUCTION!I87+LABO!I87+COMPTA!I87+UCIA!I87)</f>
        <v>1</v>
      </c>
      <c r="J87" s="7" t="str">
        <f>IF(COMMERCIAUX!J87+MAINTENANCE!J87+ADV!J87+'R&amp;D'!J87+RECEPTION!J87+DIRECTION!J87+EMBALLAGE!J87+MARKETING!J87+EXPEDITION!J87+QUALITE!J87+ACCUEIL!J87+PRODUCTION!J87+LABO!J87+COMPTA!J87=0,"",COMMERCIAUX!J87+MAINTENANCE!J87+ADV!J87+'R&amp;D'!J87+RECEPTION!J87+DIRECTION!J87+EMBALLAGE!J87+MARKETING!J87+EXPEDITION!J87+QUALITE!J87+ACCUEIL!J87+PRODUCTION!J87+LABO!J87+COMPTA!J87+UCIA!J87)</f>
        <v/>
      </c>
      <c r="K87" s="7" t="str">
        <f>IF(COMMERCIAUX!K87+MAINTENANCE!K87+ADV!K87+'R&amp;D'!K87+RECEPTION!K87+DIRECTION!K87+EMBALLAGE!K87+MARKETING!K87+EXPEDITION!K87+QUALITE!K87+ACCUEIL!K87+PRODUCTION!K87+LABO!K87+COMPTA!K87=0,"",COMMERCIAUX!K87+MAINTENANCE!K87+ADV!K87+'R&amp;D'!K87+RECEPTION!K87+DIRECTION!K87+EMBALLAGE!K87+MARKETING!K87+EXPEDITION!K87+QUALITE!K87+ACCUEIL!K87+PRODUCTION!K87+LABO!K87+COMPTA!K87+UCIA!K87)</f>
        <v/>
      </c>
      <c r="L87" s="7" t="str">
        <f>IF(COMMERCIAUX!L87+MAINTENANCE!L87+ADV!L87+'R&amp;D'!L87+RECEPTION!L87+DIRECTION!L87+EMBALLAGE!L87+MARKETING!L87+EXPEDITION!L87+QUALITE!L87+ACCUEIL!L87+PRODUCTION!L87+LABO!L87+COMPTA!L87=0,"",COMMERCIAUX!L87+MAINTENANCE!L87+ADV!L87+'R&amp;D'!L87+RECEPTION!L87+DIRECTION!L87+EMBALLAGE!L87+MARKETING!L87+EXPEDITION!L87+QUALITE!L87+ACCUEIL!L87+PRODUCTION!L87+LABO!L87+COMPTA!L87+UCIA!L87)</f>
        <v/>
      </c>
      <c r="M87" s="7" t="str">
        <f>IF(COMMERCIAUX!M87+MAINTENANCE!M87+ADV!M87+'R&amp;D'!M87+RECEPTION!M87+DIRECTION!M87+EMBALLAGE!M87+MARKETING!M87+EXPEDITION!M87+QUALITE!M87+ACCUEIL!M87+PRODUCTION!M87+LABO!M87+COMPTA!M87=0,"",COMMERCIAUX!M87+MAINTENANCE!M87+ADV!M87+'R&amp;D'!M87+RECEPTION!M87+DIRECTION!M87+EMBALLAGE!M87+MARKETING!M87+EXPEDITION!M87+QUALITE!M87+ACCUEIL!M87+PRODUCTION!M87+LABO!M87+COMPTA!M87+UCIA!M87)</f>
        <v/>
      </c>
      <c r="N87" s="24" t="s">
        <v>139</v>
      </c>
      <c r="O87" s="10">
        <f t="shared" si="2"/>
        <v>2</v>
      </c>
      <c r="P87" s="8" t="str">
        <f>IF(DIRECTION!N87=0,"",DIRECTION!N87)</f>
        <v/>
      </c>
      <c r="Q87" s="8" t="str">
        <f>IF(COMPTA!N87=0,"",COMPTA!N87)</f>
        <v/>
      </c>
      <c r="R87" s="8" t="str">
        <f>IF(ACCUEIL!N87=0,"",ACCUEIL!N87)</f>
        <v/>
      </c>
      <c r="S87" s="8">
        <f>IF(ADV!N87=0,"",ADV!N87)</f>
        <v>2</v>
      </c>
      <c r="T87" s="8" t="str">
        <f>IF(COMMERCIAUX!N87=0,"",COMMERCIAUX!N87)</f>
        <v/>
      </c>
      <c r="U87" s="8" t="str">
        <f>IF(MARKETING!N87=0,"",MARKETING!N87)</f>
        <v/>
      </c>
      <c r="V87" s="8" t="str">
        <f>IF(MAINTENANCE!N87=0,"",MAINTENANCE!N87)</f>
        <v/>
      </c>
      <c r="W87" s="8" t="str">
        <f>IF(PRODUCTION!N87=0,"",PRODUCTION!N87)</f>
        <v/>
      </c>
      <c r="X87" s="8" t="str">
        <f>IF(EMBALLAGE!N87=0,"",EMBALLAGE!N87)</f>
        <v/>
      </c>
      <c r="Y87" s="8" t="str">
        <f>IF(EXPEDITION!N87=0,"",EXPEDITION!N87)</f>
        <v/>
      </c>
      <c r="Z87" s="8" t="str">
        <f>IF(RECEPTION!N87=0,"",RECEPTION!N87)</f>
        <v/>
      </c>
      <c r="AA87" s="8" t="str">
        <f>IF(LABO!N87=0,"",LABO!N87)</f>
        <v/>
      </c>
      <c r="AB87" s="8" t="str">
        <f>IF('R&amp;D'!N87=0,"",'R&amp;D'!N87)</f>
        <v/>
      </c>
      <c r="AC87" s="8" t="str">
        <f>IF(QUALITE!N87=0,"",QUALITE!N87)</f>
        <v/>
      </c>
      <c r="AD87" s="11" t="str">
        <f>IF(UCIA!N87=0,"",UCIA!N87)</f>
        <v/>
      </c>
    </row>
    <row r="88" spans="1:30" ht="15.75">
      <c r="A88" s="4" t="s">
        <v>65</v>
      </c>
      <c r="B88" s="7" t="str">
        <f>IF(COMMERCIAUX!B88+MAINTENANCE!B88+ADV!B88+'R&amp;D'!B88+RECEPTION!B88+DIRECTION!B88+EMBALLAGE!B88+MARKETING!B88+EXPEDITION!B88+QUALITE!B88+ACCUEIL!B88+PRODUCTION!B88+LABO!B88+COMPTA!B88=0,"",COMMERCIAUX!B88+MAINTENANCE!B88+ADV!B88+'R&amp;D'!B88+RECEPTION!B88+DIRECTION!B88+EMBALLAGE!B88+MARKETING!B88+EXPEDITION!B88+QUALITE!B88+ACCUEIL!B88+PRODUCTION!B88+LABO!B88+COMPTA!B88+UCIA!B88)</f>
        <v/>
      </c>
      <c r="C88" s="7" t="str">
        <f>IF(COMMERCIAUX!C88+MAINTENANCE!C88+ADV!C88+'R&amp;D'!C88+RECEPTION!C88+DIRECTION!C88+EMBALLAGE!C88+MARKETING!C88+EXPEDITION!C88+QUALITE!C88+ACCUEIL!C88+PRODUCTION!C88+LABO!C88+COMPTA!C88=0,"",COMMERCIAUX!C88+MAINTENANCE!C88+ADV!C88+'R&amp;D'!C88+RECEPTION!C88+DIRECTION!C88+EMBALLAGE!C88+MARKETING!C88+EXPEDITION!C88+QUALITE!C88+ACCUEIL!C88+PRODUCTION!C88+LABO!C88+COMPTA!C88+UCIA!C88)</f>
        <v/>
      </c>
      <c r="D88" s="7" t="str">
        <f>IF(COMMERCIAUX!D88+MAINTENANCE!D88+ADV!D88+'R&amp;D'!D88+RECEPTION!D88+DIRECTION!D88+EMBALLAGE!D88+MARKETING!D88+EXPEDITION!D88+QUALITE!D88+ACCUEIL!D88+PRODUCTION!D88+LABO!D88+COMPTA!D88=0,"",COMMERCIAUX!D88+MAINTENANCE!D88+ADV!D88+'R&amp;D'!D88+RECEPTION!D88+DIRECTION!D88+EMBALLAGE!D88+MARKETING!D88+EXPEDITION!D88+QUALITE!D88+ACCUEIL!D88+PRODUCTION!D88+LABO!D88+COMPTA!D88+UCIA!D88)</f>
        <v/>
      </c>
      <c r="E88" s="7" t="str">
        <f>IF(COMMERCIAUX!E88+MAINTENANCE!E88+ADV!E88+'R&amp;D'!E88+RECEPTION!E88+DIRECTION!E88+EMBALLAGE!E88+MARKETING!E88+EXPEDITION!E88+QUALITE!E88+ACCUEIL!E88+PRODUCTION!E88+LABO!E88+COMPTA!E88=0,"",COMMERCIAUX!E88+MAINTENANCE!E88+ADV!E88+'R&amp;D'!E88+RECEPTION!E88+DIRECTION!E88+EMBALLAGE!E88+MARKETING!E88+EXPEDITION!E88+QUALITE!E88+ACCUEIL!E88+PRODUCTION!E88+LABO!E88+COMPTA!E88+UCIA!E88)</f>
        <v/>
      </c>
      <c r="F88" s="7" t="str">
        <f>IF(COMMERCIAUX!F88+MAINTENANCE!F88+ADV!F88+'R&amp;D'!F88+RECEPTION!F88+DIRECTION!F88+EMBALLAGE!F88+MARKETING!F88+EXPEDITION!F88+QUALITE!F88+ACCUEIL!F88+PRODUCTION!F88+LABO!F88+COMPTA!F88=0,"",COMMERCIAUX!F88+MAINTENANCE!F88+ADV!F88+'R&amp;D'!F88+RECEPTION!F88+DIRECTION!F88+EMBALLAGE!F88+MARKETING!F88+EXPEDITION!F88+QUALITE!F88+ACCUEIL!F88+PRODUCTION!F88+LABO!F88+COMPTA!F88+UCIA!F88)</f>
        <v/>
      </c>
      <c r="G88" s="7">
        <f>IF(COMMERCIAUX!G88+MAINTENANCE!G88+ADV!G88+'R&amp;D'!G88+RECEPTION!G88+DIRECTION!G88+EMBALLAGE!G88+MARKETING!G88+EXPEDITION!G88+QUALITE!G88+ACCUEIL!G88+PRODUCTION!G88+LABO!G88+COMPTA!G88=0,"",COMMERCIAUX!G88+MAINTENANCE!G88+ADV!G88+'R&amp;D'!G88+RECEPTION!G88+DIRECTION!G88+EMBALLAGE!G88+MARKETING!G88+EXPEDITION!G88+QUALITE!G88+ACCUEIL!G88+PRODUCTION!G88+LABO!G88+COMPTA!G88+UCIA!G88)</f>
        <v>2</v>
      </c>
      <c r="H88" s="7">
        <f>IF(COMMERCIAUX!H88+MAINTENANCE!H88+ADV!H88+'R&amp;D'!H88+RECEPTION!H88+DIRECTION!H88+EMBALLAGE!H88+MARKETING!H88+EXPEDITION!H88+QUALITE!H88+ACCUEIL!H88+PRODUCTION!H88+LABO!H88+COMPTA!H88=0,"",COMMERCIAUX!H88+MAINTENANCE!H88+ADV!H88+'R&amp;D'!H88+RECEPTION!H88+DIRECTION!H88+EMBALLAGE!H88+MARKETING!H88+EXPEDITION!H88+QUALITE!H88+ACCUEIL!H88+PRODUCTION!H88+LABO!H88+COMPTA!H88+UCIA!H88)</f>
        <v>5</v>
      </c>
      <c r="I88" s="7">
        <f>IF(COMMERCIAUX!I88+MAINTENANCE!I88+ADV!I88+'R&amp;D'!I88+RECEPTION!I88+DIRECTION!I88+EMBALLAGE!I88+MARKETING!I88+EXPEDITION!I88+QUALITE!I88+ACCUEIL!I88+PRODUCTION!I88+LABO!I88+COMPTA!I88=0,"",COMMERCIAUX!I88+MAINTENANCE!I88+ADV!I88+'R&amp;D'!I88+RECEPTION!I88+DIRECTION!I88+EMBALLAGE!I88+MARKETING!I88+EXPEDITION!I88+QUALITE!I88+ACCUEIL!I88+PRODUCTION!I88+LABO!I88+COMPTA!I88+UCIA!I88)</f>
        <v>1</v>
      </c>
      <c r="J88" s="7" t="str">
        <f>IF(COMMERCIAUX!J88+MAINTENANCE!J88+ADV!J88+'R&amp;D'!J88+RECEPTION!J88+DIRECTION!J88+EMBALLAGE!J88+MARKETING!J88+EXPEDITION!J88+QUALITE!J88+ACCUEIL!J88+PRODUCTION!J88+LABO!J88+COMPTA!J88=0,"",COMMERCIAUX!J88+MAINTENANCE!J88+ADV!J88+'R&amp;D'!J88+RECEPTION!J88+DIRECTION!J88+EMBALLAGE!J88+MARKETING!J88+EXPEDITION!J88+QUALITE!J88+ACCUEIL!J88+PRODUCTION!J88+LABO!J88+COMPTA!J88+UCIA!J88)</f>
        <v/>
      </c>
      <c r="K88" s="7" t="str">
        <f>IF(COMMERCIAUX!K88+MAINTENANCE!K88+ADV!K88+'R&amp;D'!K88+RECEPTION!K88+DIRECTION!K88+EMBALLAGE!K88+MARKETING!K88+EXPEDITION!K88+QUALITE!K88+ACCUEIL!K88+PRODUCTION!K88+LABO!K88+COMPTA!K88=0,"",COMMERCIAUX!K88+MAINTENANCE!K88+ADV!K88+'R&amp;D'!K88+RECEPTION!K88+DIRECTION!K88+EMBALLAGE!K88+MARKETING!K88+EXPEDITION!K88+QUALITE!K88+ACCUEIL!K88+PRODUCTION!K88+LABO!K88+COMPTA!K88+UCIA!K88)</f>
        <v/>
      </c>
      <c r="L88" s="7" t="str">
        <f>IF(COMMERCIAUX!L88+MAINTENANCE!L88+ADV!L88+'R&amp;D'!L88+RECEPTION!L88+DIRECTION!L88+EMBALLAGE!L88+MARKETING!L88+EXPEDITION!L88+QUALITE!L88+ACCUEIL!L88+PRODUCTION!L88+LABO!L88+COMPTA!L88=0,"",COMMERCIAUX!L88+MAINTENANCE!L88+ADV!L88+'R&amp;D'!L88+RECEPTION!L88+DIRECTION!L88+EMBALLAGE!L88+MARKETING!L88+EXPEDITION!L88+QUALITE!L88+ACCUEIL!L88+PRODUCTION!L88+LABO!L88+COMPTA!L88+UCIA!L88)</f>
        <v/>
      </c>
      <c r="M88" s="7" t="str">
        <f>IF(COMMERCIAUX!M88+MAINTENANCE!M88+ADV!M88+'R&amp;D'!M88+RECEPTION!M88+DIRECTION!M88+EMBALLAGE!M88+MARKETING!M88+EXPEDITION!M88+QUALITE!M88+ACCUEIL!M88+PRODUCTION!M88+LABO!M88+COMPTA!M88=0,"",COMMERCIAUX!M88+MAINTENANCE!M88+ADV!M88+'R&amp;D'!M88+RECEPTION!M88+DIRECTION!M88+EMBALLAGE!M88+MARKETING!M88+EXPEDITION!M88+QUALITE!M88+ACCUEIL!M88+PRODUCTION!M88+LABO!M88+COMPTA!M88+UCIA!M88)</f>
        <v/>
      </c>
      <c r="N88" s="24" t="s">
        <v>139</v>
      </c>
      <c r="O88" s="10">
        <f t="shared" si="2"/>
        <v>8</v>
      </c>
      <c r="P88" s="8" t="str">
        <f>IF(DIRECTION!N88=0,"",DIRECTION!N88)</f>
        <v/>
      </c>
      <c r="Q88" s="8" t="str">
        <f>IF(COMPTA!N88=0,"",COMPTA!N88)</f>
        <v/>
      </c>
      <c r="R88" s="8" t="str">
        <f>IF(ACCUEIL!N88=0,"",ACCUEIL!N88)</f>
        <v/>
      </c>
      <c r="S88" s="8">
        <f>IF(ADV!N88=0,"",ADV!N88)</f>
        <v>5</v>
      </c>
      <c r="T88" s="8" t="str">
        <f>IF(COMMERCIAUX!N88=0,"",COMMERCIAUX!N88)</f>
        <v/>
      </c>
      <c r="U88" s="8" t="str">
        <f>IF(MARKETING!N88=0,"",MARKETING!N88)</f>
        <v/>
      </c>
      <c r="V88" s="8" t="str">
        <f>IF(MAINTENANCE!N88=0,"",MAINTENANCE!N88)</f>
        <v/>
      </c>
      <c r="W88" s="8" t="str">
        <f>IF(PRODUCTION!N88=0,"",PRODUCTION!N88)</f>
        <v/>
      </c>
      <c r="X88" s="8" t="str">
        <f>IF(EMBALLAGE!N88=0,"",EMBALLAGE!N88)</f>
        <v/>
      </c>
      <c r="Y88" s="8" t="str">
        <f>IF(EXPEDITION!N88=0,"",EXPEDITION!N88)</f>
        <v/>
      </c>
      <c r="Z88" s="8" t="str">
        <f>IF(RECEPTION!N88=0,"",RECEPTION!N88)</f>
        <v/>
      </c>
      <c r="AA88" s="8">
        <f>IF(LABO!N88=0,"",LABO!N88)</f>
        <v>3</v>
      </c>
      <c r="AB88" s="8" t="str">
        <f>IF('R&amp;D'!N88=0,"",'R&amp;D'!N88)</f>
        <v/>
      </c>
      <c r="AC88" s="8" t="str">
        <f>IF(QUALITE!N88=0,"",QUALITE!N88)</f>
        <v/>
      </c>
      <c r="AD88" s="11" t="str">
        <f>IF(UCIA!N88=0,"",UCIA!N88)</f>
        <v/>
      </c>
    </row>
    <row r="89" spans="1:30" ht="15.75">
      <c r="A89" s="4" t="s">
        <v>67</v>
      </c>
      <c r="B89" s="7" t="str">
        <f>IF(COMMERCIAUX!B89+MAINTENANCE!B89+ADV!B89+'R&amp;D'!B89+RECEPTION!B89+DIRECTION!B89+EMBALLAGE!B89+MARKETING!B89+EXPEDITION!B89+QUALITE!B89+ACCUEIL!B89+PRODUCTION!B89+LABO!B89+COMPTA!B89=0,"",COMMERCIAUX!B89+MAINTENANCE!B89+ADV!B89+'R&amp;D'!B89+RECEPTION!B89+DIRECTION!B89+EMBALLAGE!B89+MARKETING!B89+EXPEDITION!B89+QUALITE!B89+ACCUEIL!B89+PRODUCTION!B89+LABO!B89+COMPTA!B89+UCIA!B89)</f>
        <v/>
      </c>
      <c r="C89" s="7" t="str">
        <f>IF(COMMERCIAUX!C89+MAINTENANCE!C89+ADV!C89+'R&amp;D'!C89+RECEPTION!C89+DIRECTION!C89+EMBALLAGE!C89+MARKETING!C89+EXPEDITION!C89+QUALITE!C89+ACCUEIL!C89+PRODUCTION!C89+LABO!C89+COMPTA!C89=0,"",COMMERCIAUX!C89+MAINTENANCE!C89+ADV!C89+'R&amp;D'!C89+RECEPTION!C89+DIRECTION!C89+EMBALLAGE!C89+MARKETING!C89+EXPEDITION!C89+QUALITE!C89+ACCUEIL!C89+PRODUCTION!C89+LABO!C89+COMPTA!C89+UCIA!C89)</f>
        <v/>
      </c>
      <c r="D89" s="7" t="str">
        <f>IF(COMMERCIAUX!D89+MAINTENANCE!D89+ADV!D89+'R&amp;D'!D89+RECEPTION!D89+DIRECTION!D89+EMBALLAGE!D89+MARKETING!D89+EXPEDITION!D89+QUALITE!D89+ACCUEIL!D89+PRODUCTION!D89+LABO!D89+COMPTA!D89=0,"",COMMERCIAUX!D89+MAINTENANCE!D89+ADV!D89+'R&amp;D'!D89+RECEPTION!D89+DIRECTION!D89+EMBALLAGE!D89+MARKETING!D89+EXPEDITION!D89+QUALITE!D89+ACCUEIL!D89+PRODUCTION!D89+LABO!D89+COMPTA!D89+UCIA!D89)</f>
        <v/>
      </c>
      <c r="E89" s="7" t="str">
        <f>IF(COMMERCIAUX!E89+MAINTENANCE!E89+ADV!E89+'R&amp;D'!E89+RECEPTION!E89+DIRECTION!E89+EMBALLAGE!E89+MARKETING!E89+EXPEDITION!E89+QUALITE!E89+ACCUEIL!E89+PRODUCTION!E89+LABO!E89+COMPTA!E89=0,"",COMMERCIAUX!E89+MAINTENANCE!E89+ADV!E89+'R&amp;D'!E89+RECEPTION!E89+DIRECTION!E89+EMBALLAGE!E89+MARKETING!E89+EXPEDITION!E89+QUALITE!E89+ACCUEIL!E89+PRODUCTION!E89+LABO!E89+COMPTA!E89+UCIA!E89)</f>
        <v/>
      </c>
      <c r="F89" s="7" t="str">
        <f>IF(COMMERCIAUX!F89+MAINTENANCE!F89+ADV!F89+'R&amp;D'!F89+RECEPTION!F89+DIRECTION!F89+EMBALLAGE!F89+MARKETING!F89+EXPEDITION!F89+QUALITE!F89+ACCUEIL!F89+PRODUCTION!F89+LABO!F89+COMPTA!F89=0,"",COMMERCIAUX!F89+MAINTENANCE!F89+ADV!F89+'R&amp;D'!F89+RECEPTION!F89+DIRECTION!F89+EMBALLAGE!F89+MARKETING!F89+EXPEDITION!F89+QUALITE!F89+ACCUEIL!F89+PRODUCTION!F89+LABO!F89+COMPTA!F89+UCIA!F89)</f>
        <v/>
      </c>
      <c r="G89" s="7">
        <f>IF(COMMERCIAUX!G89+MAINTENANCE!G89+ADV!G89+'R&amp;D'!G89+RECEPTION!G89+DIRECTION!G89+EMBALLAGE!G89+MARKETING!G89+EXPEDITION!G89+QUALITE!G89+ACCUEIL!G89+PRODUCTION!G89+LABO!G89+COMPTA!G89=0,"",COMMERCIAUX!G89+MAINTENANCE!G89+ADV!G89+'R&amp;D'!G89+RECEPTION!G89+DIRECTION!G89+EMBALLAGE!G89+MARKETING!G89+EXPEDITION!G89+QUALITE!G89+ACCUEIL!G89+PRODUCTION!G89+LABO!G89+COMPTA!G89+UCIA!G89)</f>
        <v>1</v>
      </c>
      <c r="H89" s="7">
        <f>IF(COMMERCIAUX!H89+MAINTENANCE!H89+ADV!H89+'R&amp;D'!H89+RECEPTION!H89+DIRECTION!H89+EMBALLAGE!H89+MARKETING!H89+EXPEDITION!H89+QUALITE!H89+ACCUEIL!H89+PRODUCTION!H89+LABO!H89+COMPTA!H89=0,"",COMMERCIAUX!H89+MAINTENANCE!H89+ADV!H89+'R&amp;D'!H89+RECEPTION!H89+DIRECTION!H89+EMBALLAGE!H89+MARKETING!H89+EXPEDITION!H89+QUALITE!H89+ACCUEIL!H89+PRODUCTION!H89+LABO!H89+COMPTA!H89+UCIA!H89)</f>
        <v>1</v>
      </c>
      <c r="I89" s="7" t="str">
        <f>IF(COMMERCIAUX!I89+MAINTENANCE!I89+ADV!I89+'R&amp;D'!I89+RECEPTION!I89+DIRECTION!I89+EMBALLAGE!I89+MARKETING!I89+EXPEDITION!I89+QUALITE!I89+ACCUEIL!I89+PRODUCTION!I89+LABO!I89+COMPTA!I89=0,"",COMMERCIAUX!I89+MAINTENANCE!I89+ADV!I89+'R&amp;D'!I89+RECEPTION!I89+DIRECTION!I89+EMBALLAGE!I89+MARKETING!I89+EXPEDITION!I89+QUALITE!I89+ACCUEIL!I89+PRODUCTION!I89+LABO!I89+COMPTA!I89+UCIA!I89)</f>
        <v/>
      </c>
      <c r="J89" s="7" t="str">
        <f>IF(COMMERCIAUX!J89+MAINTENANCE!J89+ADV!J89+'R&amp;D'!J89+RECEPTION!J89+DIRECTION!J89+EMBALLAGE!J89+MARKETING!J89+EXPEDITION!J89+QUALITE!J89+ACCUEIL!J89+PRODUCTION!J89+LABO!J89+COMPTA!J89=0,"",COMMERCIAUX!J89+MAINTENANCE!J89+ADV!J89+'R&amp;D'!J89+RECEPTION!J89+DIRECTION!J89+EMBALLAGE!J89+MARKETING!J89+EXPEDITION!J89+QUALITE!J89+ACCUEIL!J89+PRODUCTION!J89+LABO!J89+COMPTA!J89+UCIA!J89)</f>
        <v/>
      </c>
      <c r="K89" s="7" t="str">
        <f>IF(COMMERCIAUX!K89+MAINTENANCE!K89+ADV!K89+'R&amp;D'!K89+RECEPTION!K89+DIRECTION!K89+EMBALLAGE!K89+MARKETING!K89+EXPEDITION!K89+QUALITE!K89+ACCUEIL!K89+PRODUCTION!K89+LABO!K89+COMPTA!K89=0,"",COMMERCIAUX!K89+MAINTENANCE!K89+ADV!K89+'R&amp;D'!K89+RECEPTION!K89+DIRECTION!K89+EMBALLAGE!K89+MARKETING!K89+EXPEDITION!K89+QUALITE!K89+ACCUEIL!K89+PRODUCTION!K89+LABO!K89+COMPTA!K89+UCIA!K89)</f>
        <v/>
      </c>
      <c r="L89" s="7" t="str">
        <f>IF(COMMERCIAUX!L89+MAINTENANCE!L89+ADV!L89+'R&amp;D'!L89+RECEPTION!L89+DIRECTION!L89+EMBALLAGE!L89+MARKETING!L89+EXPEDITION!L89+QUALITE!L89+ACCUEIL!L89+PRODUCTION!L89+LABO!L89+COMPTA!L89=0,"",COMMERCIAUX!L89+MAINTENANCE!L89+ADV!L89+'R&amp;D'!L89+RECEPTION!L89+DIRECTION!L89+EMBALLAGE!L89+MARKETING!L89+EXPEDITION!L89+QUALITE!L89+ACCUEIL!L89+PRODUCTION!L89+LABO!L89+COMPTA!L89+UCIA!L89)</f>
        <v/>
      </c>
      <c r="M89" s="7" t="str">
        <f>IF(COMMERCIAUX!M89+MAINTENANCE!M89+ADV!M89+'R&amp;D'!M89+RECEPTION!M89+DIRECTION!M89+EMBALLAGE!M89+MARKETING!M89+EXPEDITION!M89+QUALITE!M89+ACCUEIL!M89+PRODUCTION!M89+LABO!M89+COMPTA!M89=0,"",COMMERCIAUX!M89+MAINTENANCE!M89+ADV!M89+'R&amp;D'!M89+RECEPTION!M89+DIRECTION!M89+EMBALLAGE!M89+MARKETING!M89+EXPEDITION!M89+QUALITE!M89+ACCUEIL!M89+PRODUCTION!M89+LABO!M89+COMPTA!M89+UCIA!M89)</f>
        <v/>
      </c>
      <c r="N89" s="24" t="s">
        <v>139</v>
      </c>
      <c r="O89" s="10">
        <f t="shared" si="2"/>
        <v>2</v>
      </c>
      <c r="P89" s="8" t="str">
        <f>IF(DIRECTION!N89=0,"",DIRECTION!N89)</f>
        <v/>
      </c>
      <c r="Q89" s="8" t="str">
        <f>IF(COMPTA!N89=0,"",COMPTA!N89)</f>
        <v/>
      </c>
      <c r="R89" s="8" t="str">
        <f>IF(ACCUEIL!N89=0,"",ACCUEIL!N89)</f>
        <v/>
      </c>
      <c r="S89" s="8">
        <f>IF(ADV!N89=0,"",ADV!N89)</f>
        <v>2</v>
      </c>
      <c r="T89" s="8" t="str">
        <f>IF(COMMERCIAUX!N89=0,"",COMMERCIAUX!N89)</f>
        <v/>
      </c>
      <c r="U89" s="8" t="str">
        <f>IF(MARKETING!N89=0,"",MARKETING!N89)</f>
        <v/>
      </c>
      <c r="V89" s="8" t="str">
        <f>IF(MAINTENANCE!N89=0,"",MAINTENANCE!N89)</f>
        <v/>
      </c>
      <c r="W89" s="8" t="str">
        <f>IF(PRODUCTION!N89=0,"",PRODUCTION!N89)</f>
        <v/>
      </c>
      <c r="X89" s="8" t="str">
        <f>IF(EMBALLAGE!N89=0,"",EMBALLAGE!N89)</f>
        <v/>
      </c>
      <c r="Y89" s="8" t="str">
        <f>IF(EXPEDITION!N89=0,"",EXPEDITION!N89)</f>
        <v/>
      </c>
      <c r="Z89" s="8" t="str">
        <f>IF(RECEPTION!N89=0,"",RECEPTION!N89)</f>
        <v/>
      </c>
      <c r="AA89" s="8" t="str">
        <f>IF(LABO!N89=0,"",LABO!N89)</f>
        <v/>
      </c>
      <c r="AB89" s="8" t="str">
        <f>IF('R&amp;D'!N89=0,"",'R&amp;D'!N89)</f>
        <v/>
      </c>
      <c r="AC89" s="8" t="str">
        <f>IF(QUALITE!N89=0,"",QUALITE!N89)</f>
        <v/>
      </c>
      <c r="AD89" s="11" t="str">
        <f>IF(UCIA!N89=0,"",UCIA!N89)</f>
        <v/>
      </c>
    </row>
    <row r="90" spans="1:30" ht="15.75">
      <c r="A90" s="4" t="s">
        <v>74</v>
      </c>
      <c r="B90" s="7" t="str">
        <f>IF(COMMERCIAUX!B90+MAINTENANCE!B90+ADV!B90+'R&amp;D'!B90+RECEPTION!B90+DIRECTION!B90+EMBALLAGE!B90+MARKETING!B90+EXPEDITION!B90+QUALITE!B90+ACCUEIL!B90+PRODUCTION!B90+LABO!B90+COMPTA!B90=0,"",COMMERCIAUX!B90+MAINTENANCE!B90+ADV!B90+'R&amp;D'!B90+RECEPTION!B90+DIRECTION!B90+EMBALLAGE!B90+MARKETING!B90+EXPEDITION!B90+QUALITE!B90+ACCUEIL!B90+PRODUCTION!B90+LABO!B90+COMPTA!B90+UCIA!B90)</f>
        <v/>
      </c>
      <c r="C90" s="7" t="str">
        <f>IF(COMMERCIAUX!C90+MAINTENANCE!C90+ADV!C90+'R&amp;D'!C90+RECEPTION!C90+DIRECTION!C90+EMBALLAGE!C90+MARKETING!C90+EXPEDITION!C90+QUALITE!C90+ACCUEIL!C90+PRODUCTION!C90+LABO!C90+COMPTA!C90=0,"",COMMERCIAUX!C90+MAINTENANCE!C90+ADV!C90+'R&amp;D'!C90+RECEPTION!C90+DIRECTION!C90+EMBALLAGE!C90+MARKETING!C90+EXPEDITION!C90+QUALITE!C90+ACCUEIL!C90+PRODUCTION!C90+LABO!C90+COMPTA!C90+UCIA!C90)</f>
        <v/>
      </c>
      <c r="D90" s="7" t="str">
        <f>IF(COMMERCIAUX!D90+MAINTENANCE!D90+ADV!D90+'R&amp;D'!D90+RECEPTION!D90+DIRECTION!D90+EMBALLAGE!D90+MARKETING!D90+EXPEDITION!D90+QUALITE!D90+ACCUEIL!D90+PRODUCTION!D90+LABO!D90+COMPTA!D90=0,"",COMMERCIAUX!D90+MAINTENANCE!D90+ADV!D90+'R&amp;D'!D90+RECEPTION!D90+DIRECTION!D90+EMBALLAGE!D90+MARKETING!D90+EXPEDITION!D90+QUALITE!D90+ACCUEIL!D90+PRODUCTION!D90+LABO!D90+COMPTA!D90+UCIA!D90)</f>
        <v/>
      </c>
      <c r="E90" s="7" t="str">
        <f>IF(COMMERCIAUX!E90+MAINTENANCE!E90+ADV!E90+'R&amp;D'!E90+RECEPTION!E90+DIRECTION!E90+EMBALLAGE!E90+MARKETING!E90+EXPEDITION!E90+QUALITE!E90+ACCUEIL!E90+PRODUCTION!E90+LABO!E90+COMPTA!E90=0,"",COMMERCIAUX!E90+MAINTENANCE!E90+ADV!E90+'R&amp;D'!E90+RECEPTION!E90+DIRECTION!E90+EMBALLAGE!E90+MARKETING!E90+EXPEDITION!E90+QUALITE!E90+ACCUEIL!E90+PRODUCTION!E90+LABO!E90+COMPTA!E90+UCIA!E90)</f>
        <v/>
      </c>
      <c r="F90" s="7" t="str">
        <f>IF(COMMERCIAUX!F90+MAINTENANCE!F90+ADV!F90+'R&amp;D'!F90+RECEPTION!F90+DIRECTION!F90+EMBALLAGE!F90+MARKETING!F90+EXPEDITION!F90+QUALITE!F90+ACCUEIL!F90+PRODUCTION!F90+LABO!F90+COMPTA!F90=0,"",COMMERCIAUX!F90+MAINTENANCE!F90+ADV!F90+'R&amp;D'!F90+RECEPTION!F90+DIRECTION!F90+EMBALLAGE!F90+MARKETING!F90+EXPEDITION!F90+QUALITE!F90+ACCUEIL!F90+PRODUCTION!F90+LABO!F90+COMPTA!F90+UCIA!F90)</f>
        <v/>
      </c>
      <c r="G90" s="7" t="str">
        <f>IF(COMMERCIAUX!G90+MAINTENANCE!G90+ADV!G90+'R&amp;D'!G90+RECEPTION!G90+DIRECTION!G90+EMBALLAGE!G90+MARKETING!G90+EXPEDITION!G90+QUALITE!G90+ACCUEIL!G90+PRODUCTION!G90+LABO!G90+COMPTA!G90=0,"",COMMERCIAUX!G90+MAINTENANCE!G90+ADV!G90+'R&amp;D'!G90+RECEPTION!G90+DIRECTION!G90+EMBALLAGE!G90+MARKETING!G90+EXPEDITION!G90+QUALITE!G90+ACCUEIL!G90+PRODUCTION!G90+LABO!G90+COMPTA!G90+UCIA!G90)</f>
        <v/>
      </c>
      <c r="H90" s="7" t="str">
        <f>IF(COMMERCIAUX!H90+MAINTENANCE!H90+ADV!H90+'R&amp;D'!H90+RECEPTION!H90+DIRECTION!H90+EMBALLAGE!H90+MARKETING!H90+EXPEDITION!H90+QUALITE!H90+ACCUEIL!H90+PRODUCTION!H90+LABO!H90+COMPTA!H90=0,"",COMMERCIAUX!H90+MAINTENANCE!H90+ADV!H90+'R&amp;D'!H90+RECEPTION!H90+DIRECTION!H90+EMBALLAGE!H90+MARKETING!H90+EXPEDITION!H90+QUALITE!H90+ACCUEIL!H90+PRODUCTION!H90+LABO!H90+COMPTA!H90+UCIA!H90)</f>
        <v/>
      </c>
      <c r="I90" s="7">
        <f>IF(COMMERCIAUX!I90+MAINTENANCE!I90+ADV!I90+'R&amp;D'!I90+RECEPTION!I90+DIRECTION!I90+EMBALLAGE!I90+MARKETING!I90+EXPEDITION!I90+QUALITE!I90+ACCUEIL!I90+PRODUCTION!I90+LABO!I90+COMPTA!I90=0,"",COMMERCIAUX!I90+MAINTENANCE!I90+ADV!I90+'R&amp;D'!I90+RECEPTION!I90+DIRECTION!I90+EMBALLAGE!I90+MARKETING!I90+EXPEDITION!I90+QUALITE!I90+ACCUEIL!I90+PRODUCTION!I90+LABO!I90+COMPTA!I90+UCIA!I90)</f>
        <v>1</v>
      </c>
      <c r="J90" s="7" t="str">
        <f>IF(COMMERCIAUX!J90+MAINTENANCE!J90+ADV!J90+'R&amp;D'!J90+RECEPTION!J90+DIRECTION!J90+EMBALLAGE!J90+MARKETING!J90+EXPEDITION!J90+QUALITE!J90+ACCUEIL!J90+PRODUCTION!J90+LABO!J90+COMPTA!J90=0,"",COMMERCIAUX!J90+MAINTENANCE!J90+ADV!J90+'R&amp;D'!J90+RECEPTION!J90+DIRECTION!J90+EMBALLAGE!J90+MARKETING!J90+EXPEDITION!J90+QUALITE!J90+ACCUEIL!J90+PRODUCTION!J90+LABO!J90+COMPTA!J90+UCIA!J90)</f>
        <v/>
      </c>
      <c r="K90" s="7" t="str">
        <f>IF(COMMERCIAUX!K90+MAINTENANCE!K90+ADV!K90+'R&amp;D'!K90+RECEPTION!K90+DIRECTION!K90+EMBALLAGE!K90+MARKETING!K90+EXPEDITION!K90+QUALITE!K90+ACCUEIL!K90+PRODUCTION!K90+LABO!K90+COMPTA!K90=0,"",COMMERCIAUX!K90+MAINTENANCE!K90+ADV!K90+'R&amp;D'!K90+RECEPTION!K90+DIRECTION!K90+EMBALLAGE!K90+MARKETING!K90+EXPEDITION!K90+QUALITE!K90+ACCUEIL!K90+PRODUCTION!K90+LABO!K90+COMPTA!K90+UCIA!K90)</f>
        <v/>
      </c>
      <c r="L90" s="7" t="str">
        <f>IF(COMMERCIAUX!L90+MAINTENANCE!L90+ADV!L90+'R&amp;D'!L90+RECEPTION!L90+DIRECTION!L90+EMBALLAGE!L90+MARKETING!L90+EXPEDITION!L90+QUALITE!L90+ACCUEIL!L90+PRODUCTION!L90+LABO!L90+COMPTA!L90=0,"",COMMERCIAUX!L90+MAINTENANCE!L90+ADV!L90+'R&amp;D'!L90+RECEPTION!L90+DIRECTION!L90+EMBALLAGE!L90+MARKETING!L90+EXPEDITION!L90+QUALITE!L90+ACCUEIL!L90+PRODUCTION!L90+LABO!L90+COMPTA!L90+UCIA!L90)</f>
        <v/>
      </c>
      <c r="M90" s="7" t="str">
        <f>IF(COMMERCIAUX!M90+MAINTENANCE!M90+ADV!M90+'R&amp;D'!M90+RECEPTION!M90+DIRECTION!M90+EMBALLAGE!M90+MARKETING!M90+EXPEDITION!M90+QUALITE!M90+ACCUEIL!M90+PRODUCTION!M90+LABO!M90+COMPTA!M90=0,"",COMMERCIAUX!M90+MAINTENANCE!M90+ADV!M90+'R&amp;D'!M90+RECEPTION!M90+DIRECTION!M90+EMBALLAGE!M90+MARKETING!M90+EXPEDITION!M90+QUALITE!M90+ACCUEIL!M90+PRODUCTION!M90+LABO!M90+COMPTA!M90+UCIA!M90)</f>
        <v/>
      </c>
      <c r="N90" s="24" t="s">
        <v>145</v>
      </c>
      <c r="O90" s="10">
        <f t="shared" si="2"/>
        <v>1</v>
      </c>
      <c r="P90" s="8" t="str">
        <f>IF(DIRECTION!N90=0,"",DIRECTION!N90)</f>
        <v/>
      </c>
      <c r="Q90" s="8" t="str">
        <f>IF(COMPTA!N90=0,"",COMPTA!N90)</f>
        <v/>
      </c>
      <c r="R90" s="8" t="str">
        <f>IF(ACCUEIL!N90=0,"",ACCUEIL!N90)</f>
        <v/>
      </c>
      <c r="S90" s="8">
        <f>IF(ADV!N90=0,"",ADV!N90)</f>
        <v>1</v>
      </c>
      <c r="T90" s="8" t="str">
        <f>IF(COMMERCIAUX!N90=0,"",COMMERCIAUX!N90)</f>
        <v/>
      </c>
      <c r="U90" s="8" t="str">
        <f>IF(MARKETING!N90=0,"",MARKETING!N90)</f>
        <v/>
      </c>
      <c r="V90" s="8" t="str">
        <f>IF(MAINTENANCE!N90=0,"",MAINTENANCE!N90)</f>
        <v/>
      </c>
      <c r="W90" s="8" t="str">
        <f>IF(PRODUCTION!N90=0,"",PRODUCTION!N90)</f>
        <v/>
      </c>
      <c r="X90" s="8" t="str">
        <f>IF(EMBALLAGE!N90=0,"",EMBALLAGE!N90)</f>
        <v/>
      </c>
      <c r="Y90" s="8" t="str">
        <f>IF(EXPEDITION!N90=0,"",EXPEDITION!N90)</f>
        <v/>
      </c>
      <c r="Z90" s="8" t="str">
        <f>IF(RECEPTION!N90=0,"",RECEPTION!N90)</f>
        <v/>
      </c>
      <c r="AA90" s="8" t="str">
        <f>IF(LABO!N90=0,"",LABO!N90)</f>
        <v/>
      </c>
      <c r="AB90" s="8" t="str">
        <f>IF('R&amp;D'!N90=0,"",'R&amp;D'!N90)</f>
        <v/>
      </c>
      <c r="AC90" s="8" t="str">
        <f>IF(QUALITE!N90=0,"",QUALITE!N90)</f>
        <v/>
      </c>
      <c r="AD90" s="11" t="str">
        <f>IF(UCIA!N90=0,"",UCIA!N90)</f>
        <v/>
      </c>
    </row>
    <row r="91" spans="1:30" ht="15.75">
      <c r="A91" s="4" t="s">
        <v>75</v>
      </c>
      <c r="B91" s="7" t="str">
        <f>IF(COMMERCIAUX!B91+MAINTENANCE!B91+ADV!B91+'R&amp;D'!B91+RECEPTION!B91+DIRECTION!B91+EMBALLAGE!B91+MARKETING!B91+EXPEDITION!B91+QUALITE!B91+ACCUEIL!B91+PRODUCTION!B91+LABO!B91+COMPTA!B91=0,"",COMMERCIAUX!B91+MAINTENANCE!B91+ADV!B91+'R&amp;D'!B91+RECEPTION!B91+DIRECTION!B91+EMBALLAGE!B91+MARKETING!B91+EXPEDITION!B91+QUALITE!B91+ACCUEIL!B91+PRODUCTION!B91+LABO!B91+COMPTA!B91+UCIA!B91)</f>
        <v/>
      </c>
      <c r="C91" s="7" t="str">
        <f>IF(COMMERCIAUX!C91+MAINTENANCE!C91+ADV!C91+'R&amp;D'!C91+RECEPTION!C91+DIRECTION!C91+EMBALLAGE!C91+MARKETING!C91+EXPEDITION!C91+QUALITE!C91+ACCUEIL!C91+PRODUCTION!C91+LABO!C91+COMPTA!C91=0,"",COMMERCIAUX!C91+MAINTENANCE!C91+ADV!C91+'R&amp;D'!C91+RECEPTION!C91+DIRECTION!C91+EMBALLAGE!C91+MARKETING!C91+EXPEDITION!C91+QUALITE!C91+ACCUEIL!C91+PRODUCTION!C91+LABO!C91+COMPTA!C91+UCIA!C91)</f>
        <v/>
      </c>
      <c r="D91" s="7" t="str">
        <f>IF(COMMERCIAUX!D91+MAINTENANCE!D91+ADV!D91+'R&amp;D'!D91+RECEPTION!D91+DIRECTION!D91+EMBALLAGE!D91+MARKETING!D91+EXPEDITION!D91+QUALITE!D91+ACCUEIL!D91+PRODUCTION!D91+LABO!D91+COMPTA!D91=0,"",COMMERCIAUX!D91+MAINTENANCE!D91+ADV!D91+'R&amp;D'!D91+RECEPTION!D91+DIRECTION!D91+EMBALLAGE!D91+MARKETING!D91+EXPEDITION!D91+QUALITE!D91+ACCUEIL!D91+PRODUCTION!D91+LABO!D91+COMPTA!D91+UCIA!D91)</f>
        <v/>
      </c>
      <c r="E91" s="7" t="str">
        <f>IF(COMMERCIAUX!E91+MAINTENANCE!E91+ADV!E91+'R&amp;D'!E91+RECEPTION!E91+DIRECTION!E91+EMBALLAGE!E91+MARKETING!E91+EXPEDITION!E91+QUALITE!E91+ACCUEIL!E91+PRODUCTION!E91+LABO!E91+COMPTA!E91=0,"",COMMERCIAUX!E91+MAINTENANCE!E91+ADV!E91+'R&amp;D'!E91+RECEPTION!E91+DIRECTION!E91+EMBALLAGE!E91+MARKETING!E91+EXPEDITION!E91+QUALITE!E91+ACCUEIL!E91+PRODUCTION!E91+LABO!E91+COMPTA!E91+UCIA!E91)</f>
        <v/>
      </c>
      <c r="F91" s="7" t="str">
        <f>IF(COMMERCIAUX!F91+MAINTENANCE!F91+ADV!F91+'R&amp;D'!F91+RECEPTION!F91+DIRECTION!F91+EMBALLAGE!F91+MARKETING!F91+EXPEDITION!F91+QUALITE!F91+ACCUEIL!F91+PRODUCTION!F91+LABO!F91+COMPTA!F91=0,"",COMMERCIAUX!F91+MAINTENANCE!F91+ADV!F91+'R&amp;D'!F91+RECEPTION!F91+DIRECTION!F91+EMBALLAGE!F91+MARKETING!F91+EXPEDITION!F91+QUALITE!F91+ACCUEIL!F91+PRODUCTION!F91+LABO!F91+COMPTA!F91+UCIA!F91)</f>
        <v/>
      </c>
      <c r="G91" s="7">
        <f>IF(COMMERCIAUX!G91+MAINTENANCE!G91+ADV!G91+'R&amp;D'!G91+RECEPTION!G91+DIRECTION!G91+EMBALLAGE!G91+MARKETING!G91+EXPEDITION!G91+QUALITE!G91+ACCUEIL!G91+PRODUCTION!G91+LABO!G91+COMPTA!G91=0,"",COMMERCIAUX!G91+MAINTENANCE!G91+ADV!G91+'R&amp;D'!G91+RECEPTION!G91+DIRECTION!G91+EMBALLAGE!G91+MARKETING!G91+EXPEDITION!G91+QUALITE!G91+ACCUEIL!G91+PRODUCTION!G91+LABO!G91+COMPTA!G91+UCIA!G91)</f>
        <v>2</v>
      </c>
      <c r="H91" s="7">
        <f>IF(COMMERCIAUX!H91+MAINTENANCE!H91+ADV!H91+'R&amp;D'!H91+RECEPTION!H91+DIRECTION!H91+EMBALLAGE!H91+MARKETING!H91+EXPEDITION!H91+QUALITE!H91+ACCUEIL!H91+PRODUCTION!H91+LABO!H91+COMPTA!H91=0,"",COMMERCIAUX!H91+MAINTENANCE!H91+ADV!H91+'R&amp;D'!H91+RECEPTION!H91+DIRECTION!H91+EMBALLAGE!H91+MARKETING!H91+EXPEDITION!H91+QUALITE!H91+ACCUEIL!H91+PRODUCTION!H91+LABO!H91+COMPTA!H91+UCIA!H91)</f>
        <v>3</v>
      </c>
      <c r="I91" s="7">
        <f>IF(COMMERCIAUX!I91+MAINTENANCE!I91+ADV!I91+'R&amp;D'!I91+RECEPTION!I91+DIRECTION!I91+EMBALLAGE!I91+MARKETING!I91+EXPEDITION!I91+QUALITE!I91+ACCUEIL!I91+PRODUCTION!I91+LABO!I91+COMPTA!I91=0,"",COMMERCIAUX!I91+MAINTENANCE!I91+ADV!I91+'R&amp;D'!I91+RECEPTION!I91+DIRECTION!I91+EMBALLAGE!I91+MARKETING!I91+EXPEDITION!I91+QUALITE!I91+ACCUEIL!I91+PRODUCTION!I91+LABO!I91+COMPTA!I91+UCIA!I91)</f>
        <v>1</v>
      </c>
      <c r="J91" s="7" t="str">
        <f>IF(COMMERCIAUX!J91+MAINTENANCE!J91+ADV!J91+'R&amp;D'!J91+RECEPTION!J91+DIRECTION!J91+EMBALLAGE!J91+MARKETING!J91+EXPEDITION!J91+QUALITE!J91+ACCUEIL!J91+PRODUCTION!J91+LABO!J91+COMPTA!J91=0,"",COMMERCIAUX!J91+MAINTENANCE!J91+ADV!J91+'R&amp;D'!J91+RECEPTION!J91+DIRECTION!J91+EMBALLAGE!J91+MARKETING!J91+EXPEDITION!J91+QUALITE!J91+ACCUEIL!J91+PRODUCTION!J91+LABO!J91+COMPTA!J91+UCIA!J91)</f>
        <v/>
      </c>
      <c r="K91" s="7" t="str">
        <f>IF(COMMERCIAUX!K91+MAINTENANCE!K91+ADV!K91+'R&amp;D'!K91+RECEPTION!K91+DIRECTION!K91+EMBALLAGE!K91+MARKETING!K91+EXPEDITION!K91+QUALITE!K91+ACCUEIL!K91+PRODUCTION!K91+LABO!K91+COMPTA!K91=0,"",COMMERCIAUX!K91+MAINTENANCE!K91+ADV!K91+'R&amp;D'!K91+RECEPTION!K91+DIRECTION!K91+EMBALLAGE!K91+MARKETING!K91+EXPEDITION!K91+QUALITE!K91+ACCUEIL!K91+PRODUCTION!K91+LABO!K91+COMPTA!K91+UCIA!K91)</f>
        <v/>
      </c>
      <c r="L91" s="7" t="str">
        <f>IF(COMMERCIAUX!L91+MAINTENANCE!L91+ADV!L91+'R&amp;D'!L91+RECEPTION!L91+DIRECTION!L91+EMBALLAGE!L91+MARKETING!L91+EXPEDITION!L91+QUALITE!L91+ACCUEIL!L91+PRODUCTION!L91+LABO!L91+COMPTA!L91=0,"",COMMERCIAUX!L91+MAINTENANCE!L91+ADV!L91+'R&amp;D'!L91+RECEPTION!L91+DIRECTION!L91+EMBALLAGE!L91+MARKETING!L91+EXPEDITION!L91+QUALITE!L91+ACCUEIL!L91+PRODUCTION!L91+LABO!L91+COMPTA!L91+UCIA!L91)</f>
        <v/>
      </c>
      <c r="M91" s="7" t="str">
        <f>IF(COMMERCIAUX!M91+MAINTENANCE!M91+ADV!M91+'R&amp;D'!M91+RECEPTION!M91+DIRECTION!M91+EMBALLAGE!M91+MARKETING!M91+EXPEDITION!M91+QUALITE!M91+ACCUEIL!M91+PRODUCTION!M91+LABO!M91+COMPTA!M91=0,"",COMMERCIAUX!M91+MAINTENANCE!M91+ADV!M91+'R&amp;D'!M91+RECEPTION!M91+DIRECTION!M91+EMBALLAGE!M91+MARKETING!M91+EXPEDITION!M91+QUALITE!M91+ACCUEIL!M91+PRODUCTION!M91+LABO!M91+COMPTA!M91+UCIA!M91)</f>
        <v/>
      </c>
      <c r="N91" s="24" t="s">
        <v>145</v>
      </c>
      <c r="O91" s="10">
        <f t="shared" si="2"/>
        <v>6</v>
      </c>
      <c r="P91" s="8" t="str">
        <f>IF(DIRECTION!N91=0,"",DIRECTION!N91)</f>
        <v/>
      </c>
      <c r="Q91" s="8" t="str">
        <f>IF(COMPTA!N91=0,"",COMPTA!N91)</f>
        <v/>
      </c>
      <c r="R91" s="8" t="str">
        <f>IF(ACCUEIL!N91=0,"",ACCUEIL!N91)</f>
        <v/>
      </c>
      <c r="S91" s="8">
        <f>IF(ADV!N91=0,"",ADV!N91)</f>
        <v>6</v>
      </c>
      <c r="T91" s="8" t="str">
        <f>IF(COMMERCIAUX!N91=0,"",COMMERCIAUX!N91)</f>
        <v/>
      </c>
      <c r="U91" s="8" t="str">
        <f>IF(MARKETING!N91=0,"",MARKETING!N91)</f>
        <v/>
      </c>
      <c r="V91" s="8" t="str">
        <f>IF(MAINTENANCE!N91=0,"",MAINTENANCE!N91)</f>
        <v/>
      </c>
      <c r="W91" s="8" t="str">
        <f>IF(PRODUCTION!N91=0,"",PRODUCTION!N91)</f>
        <v/>
      </c>
      <c r="X91" s="8" t="str">
        <f>IF(EMBALLAGE!N91=0,"",EMBALLAGE!N91)</f>
        <v/>
      </c>
      <c r="Y91" s="8" t="str">
        <f>IF(EXPEDITION!N91=0,"",EXPEDITION!N91)</f>
        <v/>
      </c>
      <c r="Z91" s="8" t="str">
        <f>IF(RECEPTION!N91=0,"",RECEPTION!N91)</f>
        <v/>
      </c>
      <c r="AA91" s="8" t="str">
        <f>IF(LABO!N91=0,"",LABO!N91)</f>
        <v/>
      </c>
      <c r="AB91" s="8" t="str">
        <f>IF('R&amp;D'!N91=0,"",'R&amp;D'!N91)</f>
        <v/>
      </c>
      <c r="AC91" s="8" t="str">
        <f>IF(QUALITE!N91=0,"",QUALITE!N91)</f>
        <v/>
      </c>
      <c r="AD91" s="11" t="str">
        <f>IF(UCIA!N91=0,"",UCIA!N91)</f>
        <v/>
      </c>
    </row>
    <row r="92" spans="1:30" ht="15.75">
      <c r="A92" s="4" t="s">
        <v>71</v>
      </c>
      <c r="B92" s="7" t="str">
        <f>IF(COMMERCIAUX!B92+MAINTENANCE!B92+ADV!B92+'R&amp;D'!B92+RECEPTION!B92+DIRECTION!B92+EMBALLAGE!B92+MARKETING!B92+EXPEDITION!B92+QUALITE!B92+ACCUEIL!B92+PRODUCTION!B92+LABO!B92+COMPTA!B92=0,"",COMMERCIAUX!B92+MAINTENANCE!B92+ADV!B92+'R&amp;D'!B92+RECEPTION!B92+DIRECTION!B92+EMBALLAGE!B92+MARKETING!B92+EXPEDITION!B92+QUALITE!B92+ACCUEIL!B92+PRODUCTION!B92+LABO!B92+COMPTA!B92+UCIA!B92)</f>
        <v/>
      </c>
      <c r="C92" s="7" t="str">
        <f>IF(COMMERCIAUX!C92+MAINTENANCE!C92+ADV!C92+'R&amp;D'!C92+RECEPTION!C92+DIRECTION!C92+EMBALLAGE!C92+MARKETING!C92+EXPEDITION!C92+QUALITE!C92+ACCUEIL!C92+PRODUCTION!C92+LABO!C92+COMPTA!C92=0,"",COMMERCIAUX!C92+MAINTENANCE!C92+ADV!C92+'R&amp;D'!C92+RECEPTION!C92+DIRECTION!C92+EMBALLAGE!C92+MARKETING!C92+EXPEDITION!C92+QUALITE!C92+ACCUEIL!C92+PRODUCTION!C92+LABO!C92+COMPTA!C92+UCIA!C92)</f>
        <v/>
      </c>
      <c r="D92" s="7" t="str">
        <f>IF(COMMERCIAUX!D92+MAINTENANCE!D92+ADV!D92+'R&amp;D'!D92+RECEPTION!D92+DIRECTION!D92+EMBALLAGE!D92+MARKETING!D92+EXPEDITION!D92+QUALITE!D92+ACCUEIL!D92+PRODUCTION!D92+LABO!D92+COMPTA!D92=0,"",COMMERCIAUX!D92+MAINTENANCE!D92+ADV!D92+'R&amp;D'!D92+RECEPTION!D92+DIRECTION!D92+EMBALLAGE!D92+MARKETING!D92+EXPEDITION!D92+QUALITE!D92+ACCUEIL!D92+PRODUCTION!D92+LABO!D92+COMPTA!D92+UCIA!D92)</f>
        <v/>
      </c>
      <c r="E92" s="7" t="str">
        <f>IF(COMMERCIAUX!E92+MAINTENANCE!E92+ADV!E92+'R&amp;D'!E92+RECEPTION!E92+DIRECTION!E92+EMBALLAGE!E92+MARKETING!E92+EXPEDITION!E92+QUALITE!E92+ACCUEIL!E92+PRODUCTION!E92+LABO!E92+COMPTA!E92=0,"",COMMERCIAUX!E92+MAINTENANCE!E92+ADV!E92+'R&amp;D'!E92+RECEPTION!E92+DIRECTION!E92+EMBALLAGE!E92+MARKETING!E92+EXPEDITION!E92+QUALITE!E92+ACCUEIL!E92+PRODUCTION!E92+LABO!E92+COMPTA!E92+UCIA!E92)</f>
        <v/>
      </c>
      <c r="F92" s="7" t="str">
        <f>IF(COMMERCIAUX!F92+MAINTENANCE!F92+ADV!F92+'R&amp;D'!F92+RECEPTION!F92+DIRECTION!F92+EMBALLAGE!F92+MARKETING!F92+EXPEDITION!F92+QUALITE!F92+ACCUEIL!F92+PRODUCTION!F92+LABO!F92+COMPTA!F92=0,"",COMMERCIAUX!F92+MAINTENANCE!F92+ADV!F92+'R&amp;D'!F92+RECEPTION!F92+DIRECTION!F92+EMBALLAGE!F92+MARKETING!F92+EXPEDITION!F92+QUALITE!F92+ACCUEIL!F92+PRODUCTION!F92+LABO!F92+COMPTA!F92+UCIA!F92)</f>
        <v/>
      </c>
      <c r="G92" s="7">
        <f>IF(COMMERCIAUX!G92+MAINTENANCE!G92+ADV!G92+'R&amp;D'!G92+RECEPTION!G92+DIRECTION!G92+EMBALLAGE!G92+MARKETING!G92+EXPEDITION!G92+QUALITE!G92+ACCUEIL!G92+PRODUCTION!G92+LABO!G92+COMPTA!G92=0,"",COMMERCIAUX!G92+MAINTENANCE!G92+ADV!G92+'R&amp;D'!G92+RECEPTION!G92+DIRECTION!G92+EMBALLAGE!G92+MARKETING!G92+EXPEDITION!G92+QUALITE!G92+ACCUEIL!G92+PRODUCTION!G92+LABO!G92+COMPTA!G92+UCIA!G92)</f>
        <v>16</v>
      </c>
      <c r="H92" s="7">
        <f>IF(COMMERCIAUX!H92+MAINTENANCE!H92+ADV!H92+'R&amp;D'!H92+RECEPTION!H92+DIRECTION!H92+EMBALLAGE!H92+MARKETING!H92+EXPEDITION!H92+QUALITE!H92+ACCUEIL!H92+PRODUCTION!H92+LABO!H92+COMPTA!H92=0,"",COMMERCIAUX!H92+MAINTENANCE!H92+ADV!H92+'R&amp;D'!H92+RECEPTION!H92+DIRECTION!H92+EMBALLAGE!H92+MARKETING!H92+EXPEDITION!H92+QUALITE!H92+ACCUEIL!H92+PRODUCTION!H92+LABO!H92+COMPTA!H92+UCIA!H92)</f>
        <v>39</v>
      </c>
      <c r="I92" s="7" t="str">
        <f>IF(COMMERCIAUX!I92+MAINTENANCE!I92+ADV!I92+'R&amp;D'!I92+RECEPTION!I92+DIRECTION!I92+EMBALLAGE!I92+MARKETING!I92+EXPEDITION!I92+QUALITE!I92+ACCUEIL!I92+PRODUCTION!I92+LABO!I92+COMPTA!I92=0,"",COMMERCIAUX!I92+MAINTENANCE!I92+ADV!I92+'R&amp;D'!I92+RECEPTION!I92+DIRECTION!I92+EMBALLAGE!I92+MARKETING!I92+EXPEDITION!I92+QUALITE!I92+ACCUEIL!I92+PRODUCTION!I92+LABO!I92+COMPTA!I92+UCIA!I92)</f>
        <v/>
      </c>
      <c r="J92" s="7" t="str">
        <f>IF(COMMERCIAUX!J92+MAINTENANCE!J92+ADV!J92+'R&amp;D'!J92+RECEPTION!J92+DIRECTION!J92+EMBALLAGE!J92+MARKETING!J92+EXPEDITION!J92+QUALITE!J92+ACCUEIL!J92+PRODUCTION!J92+LABO!J92+COMPTA!J92=0,"",COMMERCIAUX!J92+MAINTENANCE!J92+ADV!J92+'R&amp;D'!J92+RECEPTION!J92+DIRECTION!J92+EMBALLAGE!J92+MARKETING!J92+EXPEDITION!J92+QUALITE!J92+ACCUEIL!J92+PRODUCTION!J92+LABO!J92+COMPTA!J92+UCIA!J92)</f>
        <v/>
      </c>
      <c r="K92" s="7" t="str">
        <f>IF(COMMERCIAUX!K92+MAINTENANCE!K92+ADV!K92+'R&amp;D'!K92+RECEPTION!K92+DIRECTION!K92+EMBALLAGE!K92+MARKETING!K92+EXPEDITION!K92+QUALITE!K92+ACCUEIL!K92+PRODUCTION!K92+LABO!K92+COMPTA!K92=0,"",COMMERCIAUX!K92+MAINTENANCE!K92+ADV!K92+'R&amp;D'!K92+RECEPTION!K92+DIRECTION!K92+EMBALLAGE!K92+MARKETING!K92+EXPEDITION!K92+QUALITE!K92+ACCUEIL!K92+PRODUCTION!K92+LABO!K92+COMPTA!K92+UCIA!K92)</f>
        <v/>
      </c>
      <c r="L92" s="7" t="str">
        <f>IF(COMMERCIAUX!L92+MAINTENANCE!L92+ADV!L92+'R&amp;D'!L92+RECEPTION!L92+DIRECTION!L92+EMBALLAGE!L92+MARKETING!L92+EXPEDITION!L92+QUALITE!L92+ACCUEIL!L92+PRODUCTION!L92+LABO!L92+COMPTA!L92=0,"",COMMERCIAUX!L92+MAINTENANCE!L92+ADV!L92+'R&amp;D'!L92+RECEPTION!L92+DIRECTION!L92+EMBALLAGE!L92+MARKETING!L92+EXPEDITION!L92+QUALITE!L92+ACCUEIL!L92+PRODUCTION!L92+LABO!L92+COMPTA!L92+UCIA!L92)</f>
        <v/>
      </c>
      <c r="M92" s="7" t="str">
        <f>IF(COMMERCIAUX!M92+MAINTENANCE!M92+ADV!M92+'R&amp;D'!M92+RECEPTION!M92+DIRECTION!M92+EMBALLAGE!M92+MARKETING!M92+EXPEDITION!M92+QUALITE!M92+ACCUEIL!M92+PRODUCTION!M92+LABO!M92+COMPTA!M92=0,"",COMMERCIAUX!M92+MAINTENANCE!M92+ADV!M92+'R&amp;D'!M92+RECEPTION!M92+DIRECTION!M92+EMBALLAGE!M92+MARKETING!M92+EXPEDITION!M92+QUALITE!M92+ACCUEIL!M92+PRODUCTION!M92+LABO!M92+COMPTA!M92+UCIA!M92)</f>
        <v/>
      </c>
      <c r="N92" s="24" t="s">
        <v>139</v>
      </c>
      <c r="O92" s="10">
        <f t="shared" si="2"/>
        <v>55</v>
      </c>
      <c r="P92" s="8" t="str">
        <f>IF(DIRECTION!N92=0,"",DIRECTION!N92)</f>
        <v/>
      </c>
      <c r="Q92" s="8" t="str">
        <f>IF(COMPTA!N92=0,"",COMPTA!N92)</f>
        <v/>
      </c>
      <c r="R92" s="8" t="str">
        <f>IF(ACCUEIL!N92=0,"",ACCUEIL!N92)</f>
        <v/>
      </c>
      <c r="S92" s="8">
        <f>IF(ADV!N92=0,"",ADV!N92)</f>
        <v>55</v>
      </c>
      <c r="T92" s="8" t="str">
        <f>IF(COMMERCIAUX!N92=0,"",COMMERCIAUX!N92)</f>
        <v/>
      </c>
      <c r="U92" s="8" t="str">
        <f>IF(MARKETING!N92=0,"",MARKETING!N92)</f>
        <v/>
      </c>
      <c r="V92" s="8" t="str">
        <f>IF(MAINTENANCE!N92=0,"",MAINTENANCE!N92)</f>
        <v/>
      </c>
      <c r="W92" s="8" t="str">
        <f>IF(PRODUCTION!N92=0,"",PRODUCTION!N92)</f>
        <v/>
      </c>
      <c r="X92" s="8" t="str">
        <f>IF(EMBALLAGE!N92=0,"",EMBALLAGE!N92)</f>
        <v/>
      </c>
      <c r="Y92" s="8" t="str">
        <f>IF(EXPEDITION!N92=0,"",EXPEDITION!N92)</f>
        <v/>
      </c>
      <c r="Z92" s="8" t="str">
        <f>IF(RECEPTION!N92=0,"",RECEPTION!N92)</f>
        <v/>
      </c>
      <c r="AA92" s="8" t="str">
        <f>IF(LABO!N92=0,"",LABO!N92)</f>
        <v/>
      </c>
      <c r="AB92" s="8" t="str">
        <f>IF('R&amp;D'!N92=0,"",'R&amp;D'!N92)</f>
        <v/>
      </c>
      <c r="AC92" s="8" t="str">
        <f>IF(QUALITE!N92=0,"",QUALITE!N92)</f>
        <v/>
      </c>
      <c r="AD92" s="11" t="str">
        <f>IF(UCIA!N92=0,"",UCIA!N92)</f>
        <v/>
      </c>
    </row>
    <row r="93" spans="1:30" ht="15.75">
      <c r="A93" s="4" t="s">
        <v>64</v>
      </c>
      <c r="B93" s="7" t="str">
        <f>IF(COMMERCIAUX!B93+MAINTENANCE!B93+ADV!B93+'R&amp;D'!B93+RECEPTION!B93+DIRECTION!B93+EMBALLAGE!B93+MARKETING!B93+EXPEDITION!B93+QUALITE!B93+ACCUEIL!B93+PRODUCTION!B93+LABO!B93+COMPTA!B93=0,"",COMMERCIAUX!B93+MAINTENANCE!B93+ADV!B93+'R&amp;D'!B93+RECEPTION!B93+DIRECTION!B93+EMBALLAGE!B93+MARKETING!B93+EXPEDITION!B93+QUALITE!B93+ACCUEIL!B93+PRODUCTION!B93+LABO!B93+COMPTA!B93+UCIA!B93)</f>
        <v/>
      </c>
      <c r="C93" s="7" t="str">
        <f>IF(COMMERCIAUX!C93+MAINTENANCE!C93+ADV!C93+'R&amp;D'!C93+RECEPTION!C93+DIRECTION!C93+EMBALLAGE!C93+MARKETING!C93+EXPEDITION!C93+QUALITE!C93+ACCUEIL!C93+PRODUCTION!C93+LABO!C93+COMPTA!C93=0,"",COMMERCIAUX!C93+MAINTENANCE!C93+ADV!C93+'R&amp;D'!C93+RECEPTION!C93+DIRECTION!C93+EMBALLAGE!C93+MARKETING!C93+EXPEDITION!C93+QUALITE!C93+ACCUEIL!C93+PRODUCTION!C93+LABO!C93+COMPTA!C93+UCIA!C93)</f>
        <v/>
      </c>
      <c r="D93" s="7" t="str">
        <f>IF(COMMERCIAUX!D93+MAINTENANCE!D93+ADV!D93+'R&amp;D'!D93+RECEPTION!D93+DIRECTION!D93+EMBALLAGE!D93+MARKETING!D93+EXPEDITION!D93+QUALITE!D93+ACCUEIL!D93+PRODUCTION!D93+LABO!D93+COMPTA!D93=0,"",COMMERCIAUX!D93+MAINTENANCE!D93+ADV!D93+'R&amp;D'!D93+RECEPTION!D93+DIRECTION!D93+EMBALLAGE!D93+MARKETING!D93+EXPEDITION!D93+QUALITE!D93+ACCUEIL!D93+PRODUCTION!D93+LABO!D93+COMPTA!D93+UCIA!D93)</f>
        <v/>
      </c>
      <c r="E93" s="7" t="str">
        <f>IF(COMMERCIAUX!E93+MAINTENANCE!E93+ADV!E93+'R&amp;D'!E93+RECEPTION!E93+DIRECTION!E93+EMBALLAGE!E93+MARKETING!E93+EXPEDITION!E93+QUALITE!E93+ACCUEIL!E93+PRODUCTION!E93+LABO!E93+COMPTA!E93=0,"",COMMERCIAUX!E93+MAINTENANCE!E93+ADV!E93+'R&amp;D'!E93+RECEPTION!E93+DIRECTION!E93+EMBALLAGE!E93+MARKETING!E93+EXPEDITION!E93+QUALITE!E93+ACCUEIL!E93+PRODUCTION!E93+LABO!E93+COMPTA!E93+UCIA!E93)</f>
        <v/>
      </c>
      <c r="F93" s="7" t="str">
        <f>IF(COMMERCIAUX!F93+MAINTENANCE!F93+ADV!F93+'R&amp;D'!F93+RECEPTION!F93+DIRECTION!F93+EMBALLAGE!F93+MARKETING!F93+EXPEDITION!F93+QUALITE!F93+ACCUEIL!F93+PRODUCTION!F93+LABO!F93+COMPTA!F93=0,"",COMMERCIAUX!F93+MAINTENANCE!F93+ADV!F93+'R&amp;D'!F93+RECEPTION!F93+DIRECTION!F93+EMBALLAGE!F93+MARKETING!F93+EXPEDITION!F93+QUALITE!F93+ACCUEIL!F93+PRODUCTION!F93+LABO!F93+COMPTA!F93+UCIA!F93)</f>
        <v/>
      </c>
      <c r="G93" s="7" t="str">
        <f>IF(COMMERCIAUX!G93+MAINTENANCE!G93+ADV!G93+'R&amp;D'!G93+RECEPTION!G93+DIRECTION!G93+EMBALLAGE!G93+MARKETING!G93+EXPEDITION!G93+QUALITE!G93+ACCUEIL!G93+PRODUCTION!G93+LABO!G93+COMPTA!G93=0,"",COMMERCIAUX!G93+MAINTENANCE!G93+ADV!G93+'R&amp;D'!G93+RECEPTION!G93+DIRECTION!G93+EMBALLAGE!G93+MARKETING!G93+EXPEDITION!G93+QUALITE!G93+ACCUEIL!G93+PRODUCTION!G93+LABO!G93+COMPTA!G93+UCIA!G93)</f>
        <v/>
      </c>
      <c r="H93" s="7" t="str">
        <f>IF(COMMERCIAUX!H93+MAINTENANCE!H93+ADV!H93+'R&amp;D'!H93+RECEPTION!H93+DIRECTION!H93+EMBALLAGE!H93+MARKETING!H93+EXPEDITION!H93+QUALITE!H93+ACCUEIL!H93+PRODUCTION!H93+LABO!H93+COMPTA!H93=0,"",COMMERCIAUX!H93+MAINTENANCE!H93+ADV!H93+'R&amp;D'!H93+RECEPTION!H93+DIRECTION!H93+EMBALLAGE!H93+MARKETING!H93+EXPEDITION!H93+QUALITE!H93+ACCUEIL!H93+PRODUCTION!H93+LABO!H93+COMPTA!H93+UCIA!H93)</f>
        <v/>
      </c>
      <c r="I93" s="7" t="str">
        <f>IF(COMMERCIAUX!I93+MAINTENANCE!I93+ADV!I93+'R&amp;D'!I93+RECEPTION!I93+DIRECTION!I93+EMBALLAGE!I93+MARKETING!I93+EXPEDITION!I93+QUALITE!I93+ACCUEIL!I93+PRODUCTION!I93+LABO!I93+COMPTA!I93=0,"",COMMERCIAUX!I93+MAINTENANCE!I93+ADV!I93+'R&amp;D'!I93+RECEPTION!I93+DIRECTION!I93+EMBALLAGE!I93+MARKETING!I93+EXPEDITION!I93+QUALITE!I93+ACCUEIL!I93+PRODUCTION!I93+LABO!I93+COMPTA!I93+UCIA!I93)</f>
        <v/>
      </c>
      <c r="J93" s="7" t="str">
        <f>IF(COMMERCIAUX!J93+MAINTENANCE!J93+ADV!J93+'R&amp;D'!J93+RECEPTION!J93+DIRECTION!J93+EMBALLAGE!J93+MARKETING!J93+EXPEDITION!J93+QUALITE!J93+ACCUEIL!J93+PRODUCTION!J93+LABO!J93+COMPTA!J93=0,"",COMMERCIAUX!J93+MAINTENANCE!J93+ADV!J93+'R&amp;D'!J93+RECEPTION!J93+DIRECTION!J93+EMBALLAGE!J93+MARKETING!J93+EXPEDITION!J93+QUALITE!J93+ACCUEIL!J93+PRODUCTION!J93+LABO!J93+COMPTA!J93+UCIA!J93)</f>
        <v/>
      </c>
      <c r="K93" s="7" t="str">
        <f>IF(COMMERCIAUX!K93+MAINTENANCE!K93+ADV!K93+'R&amp;D'!K93+RECEPTION!K93+DIRECTION!K93+EMBALLAGE!K93+MARKETING!K93+EXPEDITION!K93+QUALITE!K93+ACCUEIL!K93+PRODUCTION!K93+LABO!K93+COMPTA!K93=0,"",COMMERCIAUX!K93+MAINTENANCE!K93+ADV!K93+'R&amp;D'!K93+RECEPTION!K93+DIRECTION!K93+EMBALLAGE!K93+MARKETING!K93+EXPEDITION!K93+QUALITE!K93+ACCUEIL!K93+PRODUCTION!K93+LABO!K93+COMPTA!K93+UCIA!K93)</f>
        <v/>
      </c>
      <c r="L93" s="7" t="str">
        <f>IF(COMMERCIAUX!L93+MAINTENANCE!L93+ADV!L93+'R&amp;D'!L93+RECEPTION!L93+DIRECTION!L93+EMBALLAGE!L93+MARKETING!L93+EXPEDITION!L93+QUALITE!L93+ACCUEIL!L93+PRODUCTION!L93+LABO!L93+COMPTA!L93=0,"",COMMERCIAUX!L93+MAINTENANCE!L93+ADV!L93+'R&amp;D'!L93+RECEPTION!L93+DIRECTION!L93+EMBALLAGE!L93+MARKETING!L93+EXPEDITION!L93+QUALITE!L93+ACCUEIL!L93+PRODUCTION!L93+LABO!L93+COMPTA!L93+UCIA!L93)</f>
        <v/>
      </c>
      <c r="M93" s="7" t="str">
        <f>IF(COMMERCIAUX!M93+MAINTENANCE!M93+ADV!M93+'R&amp;D'!M93+RECEPTION!M93+DIRECTION!M93+EMBALLAGE!M93+MARKETING!M93+EXPEDITION!M93+QUALITE!M93+ACCUEIL!M93+PRODUCTION!M93+LABO!M93+COMPTA!M93=0,"",COMMERCIAUX!M93+MAINTENANCE!M93+ADV!M93+'R&amp;D'!M93+RECEPTION!M93+DIRECTION!M93+EMBALLAGE!M93+MARKETING!M93+EXPEDITION!M93+QUALITE!M93+ACCUEIL!M93+PRODUCTION!M93+LABO!M93+COMPTA!M93+UCIA!M93)</f>
        <v/>
      </c>
      <c r="N93" s="7"/>
      <c r="O93" s="10" t="str">
        <f t="shared" si="2"/>
        <v/>
      </c>
      <c r="P93" s="8" t="str">
        <f>IF(DIRECTION!N93=0,"",DIRECTION!N93)</f>
        <v/>
      </c>
      <c r="Q93" s="8" t="str">
        <f>IF(COMPTA!N93=0,"",COMPTA!N93)</f>
        <v/>
      </c>
      <c r="R93" s="8" t="str">
        <f>IF(ACCUEIL!N93=0,"",ACCUEIL!N93)</f>
        <v/>
      </c>
      <c r="S93" s="8" t="str">
        <f>IF(ADV!N93=0,"",ADV!N93)</f>
        <v/>
      </c>
      <c r="T93" s="8" t="str">
        <f>IF(COMMERCIAUX!N93=0,"",COMMERCIAUX!N93)</f>
        <v/>
      </c>
      <c r="U93" s="8" t="str">
        <f>IF(MARKETING!N93=0,"",MARKETING!N93)</f>
        <v/>
      </c>
      <c r="V93" s="8" t="str">
        <f>IF(MAINTENANCE!N93=0,"",MAINTENANCE!N93)</f>
        <v/>
      </c>
      <c r="W93" s="8" t="str">
        <f>IF(PRODUCTION!N93=0,"",PRODUCTION!N93)</f>
        <v/>
      </c>
      <c r="X93" s="8" t="str">
        <f>IF(EMBALLAGE!N93=0,"",EMBALLAGE!N93)</f>
        <v/>
      </c>
      <c r="Y93" s="8" t="str">
        <f>IF(EXPEDITION!N93=0,"",EXPEDITION!N93)</f>
        <v/>
      </c>
      <c r="Z93" s="8" t="str">
        <f>IF(RECEPTION!N93=0,"",RECEPTION!N93)</f>
        <v/>
      </c>
      <c r="AA93" s="8" t="str">
        <f>IF(LABO!N93=0,"",LABO!N93)</f>
        <v/>
      </c>
      <c r="AB93" s="8" t="str">
        <f>IF('R&amp;D'!N93=0,"",'R&amp;D'!N93)</f>
        <v/>
      </c>
      <c r="AC93" s="8" t="str">
        <f>IF(QUALITE!N93=0,"",QUALITE!N93)</f>
        <v/>
      </c>
      <c r="AD93" s="11" t="str">
        <f>IF(UCIA!N93=0,"",UCIA!N93)</f>
        <v/>
      </c>
    </row>
    <row r="94" spans="1:30" ht="15.75">
      <c r="A94" s="4" t="s">
        <v>69</v>
      </c>
      <c r="B94" s="7" t="str">
        <f>IF(COMMERCIAUX!B94+MAINTENANCE!B94+ADV!B94+'R&amp;D'!B94+RECEPTION!B94+DIRECTION!B94+EMBALLAGE!B94+MARKETING!B94+EXPEDITION!B94+QUALITE!B94+ACCUEIL!B94+PRODUCTION!B94+LABO!B94+COMPTA!B94=0,"",COMMERCIAUX!B94+MAINTENANCE!B94+ADV!B94+'R&amp;D'!B94+RECEPTION!B94+DIRECTION!B94+EMBALLAGE!B94+MARKETING!B94+EXPEDITION!B94+QUALITE!B94+ACCUEIL!B94+PRODUCTION!B94+LABO!B94+COMPTA!B94+UCIA!B94)</f>
        <v/>
      </c>
      <c r="C94" s="7" t="str">
        <f>IF(COMMERCIAUX!C94+MAINTENANCE!C94+ADV!C94+'R&amp;D'!C94+RECEPTION!C94+DIRECTION!C94+EMBALLAGE!C94+MARKETING!C94+EXPEDITION!C94+QUALITE!C94+ACCUEIL!C94+PRODUCTION!C94+LABO!C94+COMPTA!C94=0,"",COMMERCIAUX!C94+MAINTENANCE!C94+ADV!C94+'R&amp;D'!C94+RECEPTION!C94+DIRECTION!C94+EMBALLAGE!C94+MARKETING!C94+EXPEDITION!C94+QUALITE!C94+ACCUEIL!C94+PRODUCTION!C94+LABO!C94+COMPTA!C94+UCIA!C94)</f>
        <v/>
      </c>
      <c r="D94" s="7" t="str">
        <f>IF(COMMERCIAUX!D94+MAINTENANCE!D94+ADV!D94+'R&amp;D'!D94+RECEPTION!D94+DIRECTION!D94+EMBALLAGE!D94+MARKETING!D94+EXPEDITION!D94+QUALITE!D94+ACCUEIL!D94+PRODUCTION!D94+LABO!D94+COMPTA!D94=0,"",COMMERCIAUX!D94+MAINTENANCE!D94+ADV!D94+'R&amp;D'!D94+RECEPTION!D94+DIRECTION!D94+EMBALLAGE!D94+MARKETING!D94+EXPEDITION!D94+QUALITE!D94+ACCUEIL!D94+PRODUCTION!D94+LABO!D94+COMPTA!D94+UCIA!D94)</f>
        <v/>
      </c>
      <c r="E94" s="7" t="str">
        <f>IF(COMMERCIAUX!E94+MAINTENANCE!E94+ADV!E94+'R&amp;D'!E94+RECEPTION!E94+DIRECTION!E94+EMBALLAGE!E94+MARKETING!E94+EXPEDITION!E94+QUALITE!E94+ACCUEIL!E94+PRODUCTION!E94+LABO!E94+COMPTA!E94=0,"",COMMERCIAUX!E94+MAINTENANCE!E94+ADV!E94+'R&amp;D'!E94+RECEPTION!E94+DIRECTION!E94+EMBALLAGE!E94+MARKETING!E94+EXPEDITION!E94+QUALITE!E94+ACCUEIL!E94+PRODUCTION!E94+LABO!E94+COMPTA!E94+UCIA!E94)</f>
        <v/>
      </c>
      <c r="F94" s="7" t="str">
        <f>IF(COMMERCIAUX!F94+MAINTENANCE!F94+ADV!F94+'R&amp;D'!F94+RECEPTION!F94+DIRECTION!F94+EMBALLAGE!F94+MARKETING!F94+EXPEDITION!F94+QUALITE!F94+ACCUEIL!F94+PRODUCTION!F94+LABO!F94+COMPTA!F94=0,"",COMMERCIAUX!F94+MAINTENANCE!F94+ADV!F94+'R&amp;D'!F94+RECEPTION!F94+DIRECTION!F94+EMBALLAGE!F94+MARKETING!F94+EXPEDITION!F94+QUALITE!F94+ACCUEIL!F94+PRODUCTION!F94+LABO!F94+COMPTA!F94+UCIA!F94)</f>
        <v/>
      </c>
      <c r="G94" s="7" t="str">
        <f>IF(COMMERCIAUX!G94+MAINTENANCE!G94+ADV!G94+'R&amp;D'!G94+RECEPTION!G94+DIRECTION!G94+EMBALLAGE!G94+MARKETING!G94+EXPEDITION!G94+QUALITE!G94+ACCUEIL!G94+PRODUCTION!G94+LABO!G94+COMPTA!G94=0,"",COMMERCIAUX!G94+MAINTENANCE!G94+ADV!G94+'R&amp;D'!G94+RECEPTION!G94+DIRECTION!G94+EMBALLAGE!G94+MARKETING!G94+EXPEDITION!G94+QUALITE!G94+ACCUEIL!G94+PRODUCTION!G94+LABO!G94+COMPTA!G94+UCIA!G94)</f>
        <v/>
      </c>
      <c r="H94" s="7">
        <f>IF(COMMERCIAUX!H94+MAINTENANCE!H94+ADV!H94+'R&amp;D'!H94+RECEPTION!H94+DIRECTION!H94+EMBALLAGE!H94+MARKETING!H94+EXPEDITION!H94+QUALITE!H94+ACCUEIL!H94+PRODUCTION!H94+LABO!H94+COMPTA!H94=0,"",COMMERCIAUX!H94+MAINTENANCE!H94+ADV!H94+'R&amp;D'!H94+RECEPTION!H94+DIRECTION!H94+EMBALLAGE!H94+MARKETING!H94+EXPEDITION!H94+QUALITE!H94+ACCUEIL!H94+PRODUCTION!H94+LABO!H94+COMPTA!H94+UCIA!H94)</f>
        <v>3</v>
      </c>
      <c r="I94" s="7" t="str">
        <f>IF(COMMERCIAUX!I94+MAINTENANCE!I94+ADV!I94+'R&amp;D'!I94+RECEPTION!I94+DIRECTION!I94+EMBALLAGE!I94+MARKETING!I94+EXPEDITION!I94+QUALITE!I94+ACCUEIL!I94+PRODUCTION!I94+LABO!I94+COMPTA!I94=0,"",COMMERCIAUX!I94+MAINTENANCE!I94+ADV!I94+'R&amp;D'!I94+RECEPTION!I94+DIRECTION!I94+EMBALLAGE!I94+MARKETING!I94+EXPEDITION!I94+QUALITE!I94+ACCUEIL!I94+PRODUCTION!I94+LABO!I94+COMPTA!I94+UCIA!I94)</f>
        <v/>
      </c>
      <c r="J94" s="7" t="str">
        <f>IF(COMMERCIAUX!J94+MAINTENANCE!J94+ADV!J94+'R&amp;D'!J94+RECEPTION!J94+DIRECTION!J94+EMBALLAGE!J94+MARKETING!J94+EXPEDITION!J94+QUALITE!J94+ACCUEIL!J94+PRODUCTION!J94+LABO!J94+COMPTA!J94=0,"",COMMERCIAUX!J94+MAINTENANCE!J94+ADV!J94+'R&amp;D'!J94+RECEPTION!J94+DIRECTION!J94+EMBALLAGE!J94+MARKETING!J94+EXPEDITION!J94+QUALITE!J94+ACCUEIL!J94+PRODUCTION!J94+LABO!J94+COMPTA!J94+UCIA!J94)</f>
        <v/>
      </c>
      <c r="K94" s="7" t="str">
        <f>IF(COMMERCIAUX!K94+MAINTENANCE!K94+ADV!K94+'R&amp;D'!K94+RECEPTION!K94+DIRECTION!K94+EMBALLAGE!K94+MARKETING!K94+EXPEDITION!K94+QUALITE!K94+ACCUEIL!K94+PRODUCTION!K94+LABO!K94+COMPTA!K94=0,"",COMMERCIAUX!K94+MAINTENANCE!K94+ADV!K94+'R&amp;D'!K94+RECEPTION!K94+DIRECTION!K94+EMBALLAGE!K94+MARKETING!K94+EXPEDITION!K94+QUALITE!K94+ACCUEIL!K94+PRODUCTION!K94+LABO!K94+COMPTA!K94+UCIA!K94)</f>
        <v/>
      </c>
      <c r="L94" s="7" t="str">
        <f>IF(COMMERCIAUX!L94+MAINTENANCE!L94+ADV!L94+'R&amp;D'!L94+RECEPTION!L94+DIRECTION!L94+EMBALLAGE!L94+MARKETING!L94+EXPEDITION!L94+QUALITE!L94+ACCUEIL!L94+PRODUCTION!L94+LABO!L94+COMPTA!L94=0,"",COMMERCIAUX!L94+MAINTENANCE!L94+ADV!L94+'R&amp;D'!L94+RECEPTION!L94+DIRECTION!L94+EMBALLAGE!L94+MARKETING!L94+EXPEDITION!L94+QUALITE!L94+ACCUEIL!L94+PRODUCTION!L94+LABO!L94+COMPTA!L94+UCIA!L94)</f>
        <v/>
      </c>
      <c r="M94" s="7" t="str">
        <f>IF(COMMERCIAUX!M94+MAINTENANCE!M94+ADV!M94+'R&amp;D'!M94+RECEPTION!M94+DIRECTION!M94+EMBALLAGE!M94+MARKETING!M94+EXPEDITION!M94+QUALITE!M94+ACCUEIL!M94+PRODUCTION!M94+LABO!M94+COMPTA!M94=0,"",COMMERCIAUX!M94+MAINTENANCE!M94+ADV!M94+'R&amp;D'!M94+RECEPTION!M94+DIRECTION!M94+EMBALLAGE!M94+MARKETING!M94+EXPEDITION!M94+QUALITE!M94+ACCUEIL!M94+PRODUCTION!M94+LABO!M94+COMPTA!M94+UCIA!M94)</f>
        <v/>
      </c>
      <c r="N94" s="24" t="s">
        <v>139</v>
      </c>
      <c r="O94" s="10">
        <f t="shared" si="2"/>
        <v>3</v>
      </c>
      <c r="P94" s="8" t="str">
        <f>IF(DIRECTION!N94=0,"",DIRECTION!N94)</f>
        <v/>
      </c>
      <c r="Q94" s="8" t="str">
        <f>IF(COMPTA!N94=0,"",COMPTA!N94)</f>
        <v/>
      </c>
      <c r="R94" s="8" t="str">
        <f>IF(ACCUEIL!N94=0,"",ACCUEIL!N94)</f>
        <v/>
      </c>
      <c r="S94" s="8">
        <f>IF(ADV!N94=0,"",ADV!N94)</f>
        <v>3</v>
      </c>
      <c r="T94" s="8" t="str">
        <f>IF(COMMERCIAUX!N94=0,"",COMMERCIAUX!N94)</f>
        <v/>
      </c>
      <c r="U94" s="8" t="str">
        <f>IF(MARKETING!N94=0,"",MARKETING!N94)</f>
        <v/>
      </c>
      <c r="V94" s="8" t="str">
        <f>IF(MAINTENANCE!N94=0,"",MAINTENANCE!N94)</f>
        <v/>
      </c>
      <c r="W94" s="8" t="str">
        <f>IF(PRODUCTION!N94=0,"",PRODUCTION!N94)</f>
        <v/>
      </c>
      <c r="X94" s="8" t="str">
        <f>IF(EMBALLAGE!N94=0,"",EMBALLAGE!N94)</f>
        <v/>
      </c>
      <c r="Y94" s="8" t="str">
        <f>IF(EXPEDITION!N94=0,"",EXPEDITION!N94)</f>
        <v/>
      </c>
      <c r="Z94" s="8" t="str">
        <f>IF(RECEPTION!N94=0,"",RECEPTION!N94)</f>
        <v/>
      </c>
      <c r="AA94" s="8" t="str">
        <f>IF(LABO!N94=0,"",LABO!N94)</f>
        <v/>
      </c>
      <c r="AB94" s="8" t="str">
        <f>IF('R&amp;D'!N94=0,"",'R&amp;D'!N94)</f>
        <v/>
      </c>
      <c r="AC94" s="8" t="str">
        <f>IF(QUALITE!N94=0,"",QUALITE!N94)</f>
        <v/>
      </c>
      <c r="AD94" s="11" t="str">
        <f>IF(UCIA!N94=0,"",UCIA!N94)</f>
        <v/>
      </c>
    </row>
    <row r="95" spans="1:30" ht="15.75">
      <c r="A95" s="4" t="s">
        <v>70</v>
      </c>
      <c r="B95" s="7" t="str">
        <f>IF(COMMERCIAUX!B95+MAINTENANCE!B95+ADV!B95+'R&amp;D'!B95+RECEPTION!B95+DIRECTION!B95+EMBALLAGE!B95+MARKETING!B95+EXPEDITION!B95+QUALITE!B95+ACCUEIL!B95+PRODUCTION!B95+LABO!B95+COMPTA!B95=0,"",COMMERCIAUX!B95+MAINTENANCE!B95+ADV!B95+'R&amp;D'!B95+RECEPTION!B95+DIRECTION!B95+EMBALLAGE!B95+MARKETING!B95+EXPEDITION!B95+QUALITE!B95+ACCUEIL!B95+PRODUCTION!B95+LABO!B95+COMPTA!B95+UCIA!B95)</f>
        <v/>
      </c>
      <c r="C95" s="7" t="str">
        <f>IF(COMMERCIAUX!C95+MAINTENANCE!C95+ADV!C95+'R&amp;D'!C95+RECEPTION!C95+DIRECTION!C95+EMBALLAGE!C95+MARKETING!C95+EXPEDITION!C95+QUALITE!C95+ACCUEIL!C95+PRODUCTION!C95+LABO!C95+COMPTA!C95=0,"",COMMERCIAUX!C95+MAINTENANCE!C95+ADV!C95+'R&amp;D'!C95+RECEPTION!C95+DIRECTION!C95+EMBALLAGE!C95+MARKETING!C95+EXPEDITION!C95+QUALITE!C95+ACCUEIL!C95+PRODUCTION!C95+LABO!C95+COMPTA!C95+UCIA!C95)</f>
        <v/>
      </c>
      <c r="D95" s="7" t="str">
        <f>IF(COMMERCIAUX!D95+MAINTENANCE!D95+ADV!D95+'R&amp;D'!D95+RECEPTION!D95+DIRECTION!D95+EMBALLAGE!D95+MARKETING!D95+EXPEDITION!D95+QUALITE!D95+ACCUEIL!D95+PRODUCTION!D95+LABO!D95+COMPTA!D95=0,"",COMMERCIAUX!D95+MAINTENANCE!D95+ADV!D95+'R&amp;D'!D95+RECEPTION!D95+DIRECTION!D95+EMBALLAGE!D95+MARKETING!D95+EXPEDITION!D95+QUALITE!D95+ACCUEIL!D95+PRODUCTION!D95+LABO!D95+COMPTA!D95+UCIA!D95)</f>
        <v/>
      </c>
      <c r="E95" s="7" t="str">
        <f>IF(COMMERCIAUX!E95+MAINTENANCE!E95+ADV!E95+'R&amp;D'!E95+RECEPTION!E95+DIRECTION!E95+EMBALLAGE!E95+MARKETING!E95+EXPEDITION!E95+QUALITE!E95+ACCUEIL!E95+PRODUCTION!E95+LABO!E95+COMPTA!E95=0,"",COMMERCIAUX!E95+MAINTENANCE!E95+ADV!E95+'R&amp;D'!E95+RECEPTION!E95+DIRECTION!E95+EMBALLAGE!E95+MARKETING!E95+EXPEDITION!E95+QUALITE!E95+ACCUEIL!E95+PRODUCTION!E95+LABO!E95+COMPTA!E95+UCIA!E95)</f>
        <v/>
      </c>
      <c r="F95" s="7" t="str">
        <f>IF(COMMERCIAUX!F95+MAINTENANCE!F95+ADV!F95+'R&amp;D'!F95+RECEPTION!F95+DIRECTION!F95+EMBALLAGE!F95+MARKETING!F95+EXPEDITION!F95+QUALITE!F95+ACCUEIL!F95+PRODUCTION!F95+LABO!F95+COMPTA!F95=0,"",COMMERCIAUX!F95+MAINTENANCE!F95+ADV!F95+'R&amp;D'!F95+RECEPTION!F95+DIRECTION!F95+EMBALLAGE!F95+MARKETING!F95+EXPEDITION!F95+QUALITE!F95+ACCUEIL!F95+PRODUCTION!F95+LABO!F95+COMPTA!F95+UCIA!F95)</f>
        <v/>
      </c>
      <c r="G95" s="7" t="str">
        <f>IF(COMMERCIAUX!G95+MAINTENANCE!G95+ADV!G95+'R&amp;D'!G95+RECEPTION!G95+DIRECTION!G95+EMBALLAGE!G95+MARKETING!G95+EXPEDITION!G95+QUALITE!G95+ACCUEIL!G95+PRODUCTION!G95+LABO!G95+COMPTA!G95=0,"",COMMERCIAUX!G95+MAINTENANCE!G95+ADV!G95+'R&amp;D'!G95+RECEPTION!G95+DIRECTION!G95+EMBALLAGE!G95+MARKETING!G95+EXPEDITION!G95+QUALITE!G95+ACCUEIL!G95+PRODUCTION!G95+LABO!G95+COMPTA!G95+UCIA!G95)</f>
        <v/>
      </c>
      <c r="H95" s="7" t="str">
        <f>IF(COMMERCIAUX!H95+MAINTENANCE!H95+ADV!H95+'R&amp;D'!H95+RECEPTION!H95+DIRECTION!H95+EMBALLAGE!H95+MARKETING!H95+EXPEDITION!H95+QUALITE!H95+ACCUEIL!H95+PRODUCTION!H95+LABO!H95+COMPTA!H95=0,"",COMMERCIAUX!H95+MAINTENANCE!H95+ADV!H95+'R&amp;D'!H95+RECEPTION!H95+DIRECTION!H95+EMBALLAGE!H95+MARKETING!H95+EXPEDITION!H95+QUALITE!H95+ACCUEIL!H95+PRODUCTION!H95+LABO!H95+COMPTA!H95+UCIA!H95)</f>
        <v/>
      </c>
      <c r="I95" s="7" t="str">
        <f>IF(COMMERCIAUX!I95+MAINTENANCE!I95+ADV!I95+'R&amp;D'!I95+RECEPTION!I95+DIRECTION!I95+EMBALLAGE!I95+MARKETING!I95+EXPEDITION!I95+QUALITE!I95+ACCUEIL!I95+PRODUCTION!I95+LABO!I95+COMPTA!I95=0,"",COMMERCIAUX!I95+MAINTENANCE!I95+ADV!I95+'R&amp;D'!I95+RECEPTION!I95+DIRECTION!I95+EMBALLAGE!I95+MARKETING!I95+EXPEDITION!I95+QUALITE!I95+ACCUEIL!I95+PRODUCTION!I95+LABO!I95+COMPTA!I95+UCIA!I95)</f>
        <v/>
      </c>
      <c r="J95" s="7" t="str">
        <f>IF(COMMERCIAUX!J95+MAINTENANCE!J95+ADV!J95+'R&amp;D'!J95+RECEPTION!J95+DIRECTION!J95+EMBALLAGE!J95+MARKETING!J95+EXPEDITION!J95+QUALITE!J95+ACCUEIL!J95+PRODUCTION!J95+LABO!J95+COMPTA!J95=0,"",COMMERCIAUX!J95+MAINTENANCE!J95+ADV!J95+'R&amp;D'!J95+RECEPTION!J95+DIRECTION!J95+EMBALLAGE!J95+MARKETING!J95+EXPEDITION!J95+QUALITE!J95+ACCUEIL!J95+PRODUCTION!J95+LABO!J95+COMPTA!J95+UCIA!J95)</f>
        <v/>
      </c>
      <c r="K95" s="7" t="str">
        <f>IF(COMMERCIAUX!K95+MAINTENANCE!K95+ADV!K95+'R&amp;D'!K95+RECEPTION!K95+DIRECTION!K95+EMBALLAGE!K95+MARKETING!K95+EXPEDITION!K95+QUALITE!K95+ACCUEIL!K95+PRODUCTION!K95+LABO!K95+COMPTA!K95=0,"",COMMERCIAUX!K95+MAINTENANCE!K95+ADV!K95+'R&amp;D'!K95+RECEPTION!K95+DIRECTION!K95+EMBALLAGE!K95+MARKETING!K95+EXPEDITION!K95+QUALITE!K95+ACCUEIL!K95+PRODUCTION!K95+LABO!K95+COMPTA!K95+UCIA!K95)</f>
        <v/>
      </c>
      <c r="L95" s="7" t="str">
        <f>IF(COMMERCIAUX!L95+MAINTENANCE!L95+ADV!L95+'R&amp;D'!L95+RECEPTION!L95+DIRECTION!L95+EMBALLAGE!L95+MARKETING!L95+EXPEDITION!L95+QUALITE!L95+ACCUEIL!L95+PRODUCTION!L95+LABO!L95+COMPTA!L95=0,"",COMMERCIAUX!L95+MAINTENANCE!L95+ADV!L95+'R&amp;D'!L95+RECEPTION!L95+DIRECTION!L95+EMBALLAGE!L95+MARKETING!L95+EXPEDITION!L95+QUALITE!L95+ACCUEIL!L95+PRODUCTION!L95+LABO!L95+COMPTA!L95+UCIA!L95)</f>
        <v/>
      </c>
      <c r="M95" s="7" t="str">
        <f>IF(COMMERCIAUX!M95+MAINTENANCE!M95+ADV!M95+'R&amp;D'!M95+RECEPTION!M95+DIRECTION!M95+EMBALLAGE!M95+MARKETING!M95+EXPEDITION!M95+QUALITE!M95+ACCUEIL!M95+PRODUCTION!M95+LABO!M95+COMPTA!M95=0,"",COMMERCIAUX!M95+MAINTENANCE!M95+ADV!M95+'R&amp;D'!M95+RECEPTION!M95+DIRECTION!M95+EMBALLAGE!M95+MARKETING!M95+EXPEDITION!M95+QUALITE!M95+ACCUEIL!M95+PRODUCTION!M95+LABO!M95+COMPTA!M95+UCIA!M95)</f>
        <v/>
      </c>
      <c r="N95" s="24" t="s">
        <v>143</v>
      </c>
      <c r="O95" s="10" t="str">
        <f t="shared" si="2"/>
        <v/>
      </c>
      <c r="P95" s="8" t="str">
        <f>IF(DIRECTION!N95=0,"",DIRECTION!N95)</f>
        <v/>
      </c>
      <c r="Q95" s="8" t="str">
        <f>IF(COMPTA!N95=0,"",COMPTA!N95)</f>
        <v/>
      </c>
      <c r="R95" s="8" t="str">
        <f>IF(ACCUEIL!N95=0,"",ACCUEIL!N95)</f>
        <v/>
      </c>
      <c r="S95" s="8" t="str">
        <f>IF(ADV!N95=0,"",ADV!N95)</f>
        <v/>
      </c>
      <c r="T95" s="8" t="str">
        <f>IF(COMMERCIAUX!N95=0,"",COMMERCIAUX!N95)</f>
        <v/>
      </c>
      <c r="U95" s="8" t="str">
        <f>IF(MARKETING!N95=0,"",MARKETING!N95)</f>
        <v/>
      </c>
      <c r="V95" s="8" t="str">
        <f>IF(MAINTENANCE!N95=0,"",MAINTENANCE!N95)</f>
        <v/>
      </c>
      <c r="W95" s="8" t="str">
        <f>IF(PRODUCTION!N95=0,"",PRODUCTION!N95)</f>
        <v/>
      </c>
      <c r="X95" s="8" t="str">
        <f>IF(EMBALLAGE!N95=0,"",EMBALLAGE!N95)</f>
        <v/>
      </c>
      <c r="Y95" s="8" t="str">
        <f>IF(EXPEDITION!N95=0,"",EXPEDITION!N95)</f>
        <v/>
      </c>
      <c r="Z95" s="8" t="str">
        <f>IF(RECEPTION!N95=0,"",RECEPTION!N95)</f>
        <v/>
      </c>
      <c r="AA95" s="8" t="str">
        <f>IF(LABO!N95=0,"",LABO!N95)</f>
        <v/>
      </c>
      <c r="AB95" s="8" t="str">
        <f>IF('R&amp;D'!N95=0,"",'R&amp;D'!N95)</f>
        <v/>
      </c>
      <c r="AC95" s="8" t="str">
        <f>IF(QUALITE!N95=0,"",QUALITE!N95)</f>
        <v/>
      </c>
      <c r="AD95" s="11" t="str">
        <f>IF(UCIA!N95=0,"",UCIA!N95)</f>
        <v/>
      </c>
    </row>
    <row r="96" spans="1:30" ht="15.75">
      <c r="A96" s="4" t="s">
        <v>62</v>
      </c>
      <c r="B96" s="7" t="str">
        <f>IF(COMMERCIAUX!B96+MAINTENANCE!B96+ADV!B96+'R&amp;D'!B96+RECEPTION!B96+DIRECTION!B96+EMBALLAGE!B96+MARKETING!B96+EXPEDITION!B96+QUALITE!B96+ACCUEIL!B96+PRODUCTION!B96+LABO!B96+COMPTA!B96=0,"",COMMERCIAUX!B96+MAINTENANCE!B96+ADV!B96+'R&amp;D'!B96+RECEPTION!B96+DIRECTION!B96+EMBALLAGE!B96+MARKETING!B96+EXPEDITION!B96+QUALITE!B96+ACCUEIL!B96+PRODUCTION!B96+LABO!B96+COMPTA!B96+UCIA!B96)</f>
        <v/>
      </c>
      <c r="C96" s="7" t="str">
        <f>IF(COMMERCIAUX!C96+MAINTENANCE!C96+ADV!C96+'R&amp;D'!C96+RECEPTION!C96+DIRECTION!C96+EMBALLAGE!C96+MARKETING!C96+EXPEDITION!C96+QUALITE!C96+ACCUEIL!C96+PRODUCTION!C96+LABO!C96+COMPTA!C96=0,"",COMMERCIAUX!C96+MAINTENANCE!C96+ADV!C96+'R&amp;D'!C96+RECEPTION!C96+DIRECTION!C96+EMBALLAGE!C96+MARKETING!C96+EXPEDITION!C96+QUALITE!C96+ACCUEIL!C96+PRODUCTION!C96+LABO!C96+COMPTA!C96+UCIA!C96)</f>
        <v/>
      </c>
      <c r="D96" s="7" t="str">
        <f>IF(COMMERCIAUX!D96+MAINTENANCE!D96+ADV!D96+'R&amp;D'!D96+RECEPTION!D96+DIRECTION!D96+EMBALLAGE!D96+MARKETING!D96+EXPEDITION!D96+QUALITE!D96+ACCUEIL!D96+PRODUCTION!D96+LABO!D96+COMPTA!D96=0,"",COMMERCIAUX!D96+MAINTENANCE!D96+ADV!D96+'R&amp;D'!D96+RECEPTION!D96+DIRECTION!D96+EMBALLAGE!D96+MARKETING!D96+EXPEDITION!D96+QUALITE!D96+ACCUEIL!D96+PRODUCTION!D96+LABO!D96+COMPTA!D96+UCIA!D96)</f>
        <v/>
      </c>
      <c r="E96" s="7" t="str">
        <f>IF(COMMERCIAUX!E96+MAINTENANCE!E96+ADV!E96+'R&amp;D'!E96+RECEPTION!E96+DIRECTION!E96+EMBALLAGE!E96+MARKETING!E96+EXPEDITION!E96+QUALITE!E96+ACCUEIL!E96+PRODUCTION!E96+LABO!E96+COMPTA!E96=0,"",COMMERCIAUX!E96+MAINTENANCE!E96+ADV!E96+'R&amp;D'!E96+RECEPTION!E96+DIRECTION!E96+EMBALLAGE!E96+MARKETING!E96+EXPEDITION!E96+QUALITE!E96+ACCUEIL!E96+PRODUCTION!E96+LABO!E96+COMPTA!E96+UCIA!E96)</f>
        <v/>
      </c>
      <c r="F96" s="7" t="str">
        <f>IF(COMMERCIAUX!F96+MAINTENANCE!F96+ADV!F96+'R&amp;D'!F96+RECEPTION!F96+DIRECTION!F96+EMBALLAGE!F96+MARKETING!F96+EXPEDITION!F96+QUALITE!F96+ACCUEIL!F96+PRODUCTION!F96+LABO!F96+COMPTA!F96=0,"",COMMERCIAUX!F96+MAINTENANCE!F96+ADV!F96+'R&amp;D'!F96+RECEPTION!F96+DIRECTION!F96+EMBALLAGE!F96+MARKETING!F96+EXPEDITION!F96+QUALITE!F96+ACCUEIL!F96+PRODUCTION!F96+LABO!F96+COMPTA!F96+UCIA!F96)</f>
        <v/>
      </c>
      <c r="G96" s="7" t="str">
        <f>IF(COMMERCIAUX!G96+MAINTENANCE!G96+ADV!G96+'R&amp;D'!G96+RECEPTION!G96+DIRECTION!G96+EMBALLAGE!G96+MARKETING!G96+EXPEDITION!G96+QUALITE!G96+ACCUEIL!G96+PRODUCTION!G96+LABO!G96+COMPTA!G96=0,"",COMMERCIAUX!G96+MAINTENANCE!G96+ADV!G96+'R&amp;D'!G96+RECEPTION!G96+DIRECTION!G96+EMBALLAGE!G96+MARKETING!G96+EXPEDITION!G96+QUALITE!G96+ACCUEIL!G96+PRODUCTION!G96+LABO!G96+COMPTA!G96+UCIA!G96)</f>
        <v/>
      </c>
      <c r="H96" s="7" t="str">
        <f>IF(COMMERCIAUX!H96+MAINTENANCE!H96+ADV!H96+'R&amp;D'!H96+RECEPTION!H96+DIRECTION!H96+EMBALLAGE!H96+MARKETING!H96+EXPEDITION!H96+QUALITE!H96+ACCUEIL!H96+PRODUCTION!H96+LABO!H96+COMPTA!H96=0,"",COMMERCIAUX!H96+MAINTENANCE!H96+ADV!H96+'R&amp;D'!H96+RECEPTION!H96+DIRECTION!H96+EMBALLAGE!H96+MARKETING!H96+EXPEDITION!H96+QUALITE!H96+ACCUEIL!H96+PRODUCTION!H96+LABO!H96+COMPTA!H96+UCIA!H96)</f>
        <v/>
      </c>
      <c r="I96" s="7" t="str">
        <f>IF(COMMERCIAUX!I96+MAINTENANCE!I96+ADV!I96+'R&amp;D'!I96+RECEPTION!I96+DIRECTION!I96+EMBALLAGE!I96+MARKETING!I96+EXPEDITION!I96+QUALITE!I96+ACCUEIL!I96+PRODUCTION!I96+LABO!I96+COMPTA!I96=0,"",COMMERCIAUX!I96+MAINTENANCE!I96+ADV!I96+'R&amp;D'!I96+RECEPTION!I96+DIRECTION!I96+EMBALLAGE!I96+MARKETING!I96+EXPEDITION!I96+QUALITE!I96+ACCUEIL!I96+PRODUCTION!I96+LABO!I96+COMPTA!I96+UCIA!I96)</f>
        <v/>
      </c>
      <c r="J96" s="7" t="str">
        <f>IF(COMMERCIAUX!J96+MAINTENANCE!J96+ADV!J96+'R&amp;D'!J96+RECEPTION!J96+DIRECTION!J96+EMBALLAGE!J96+MARKETING!J96+EXPEDITION!J96+QUALITE!J96+ACCUEIL!J96+PRODUCTION!J96+LABO!J96+COMPTA!J96=0,"",COMMERCIAUX!J96+MAINTENANCE!J96+ADV!J96+'R&amp;D'!J96+RECEPTION!J96+DIRECTION!J96+EMBALLAGE!J96+MARKETING!J96+EXPEDITION!J96+QUALITE!J96+ACCUEIL!J96+PRODUCTION!J96+LABO!J96+COMPTA!J96+UCIA!J96)</f>
        <v/>
      </c>
      <c r="K96" s="7" t="str">
        <f>IF(COMMERCIAUX!K96+MAINTENANCE!K96+ADV!K96+'R&amp;D'!K96+RECEPTION!K96+DIRECTION!K96+EMBALLAGE!K96+MARKETING!K96+EXPEDITION!K96+QUALITE!K96+ACCUEIL!K96+PRODUCTION!K96+LABO!K96+COMPTA!K96=0,"",COMMERCIAUX!K96+MAINTENANCE!K96+ADV!K96+'R&amp;D'!K96+RECEPTION!K96+DIRECTION!K96+EMBALLAGE!K96+MARKETING!K96+EXPEDITION!K96+QUALITE!K96+ACCUEIL!K96+PRODUCTION!K96+LABO!K96+COMPTA!K96+UCIA!K96)</f>
        <v/>
      </c>
      <c r="L96" s="7" t="str">
        <f>IF(COMMERCIAUX!L96+MAINTENANCE!L96+ADV!L96+'R&amp;D'!L96+RECEPTION!L96+DIRECTION!L96+EMBALLAGE!L96+MARKETING!L96+EXPEDITION!L96+QUALITE!L96+ACCUEIL!L96+PRODUCTION!L96+LABO!L96+COMPTA!L96=0,"",COMMERCIAUX!L96+MAINTENANCE!L96+ADV!L96+'R&amp;D'!L96+RECEPTION!L96+DIRECTION!L96+EMBALLAGE!L96+MARKETING!L96+EXPEDITION!L96+QUALITE!L96+ACCUEIL!L96+PRODUCTION!L96+LABO!L96+COMPTA!L96+UCIA!L96)</f>
        <v/>
      </c>
      <c r="M96" s="7" t="str">
        <f>IF(COMMERCIAUX!M96+MAINTENANCE!M96+ADV!M96+'R&amp;D'!M96+RECEPTION!M96+DIRECTION!M96+EMBALLAGE!M96+MARKETING!M96+EXPEDITION!M96+QUALITE!M96+ACCUEIL!M96+PRODUCTION!M96+LABO!M96+COMPTA!M96=0,"",COMMERCIAUX!M96+MAINTENANCE!M96+ADV!M96+'R&amp;D'!M96+RECEPTION!M96+DIRECTION!M96+EMBALLAGE!M96+MARKETING!M96+EXPEDITION!M96+QUALITE!M96+ACCUEIL!M96+PRODUCTION!M96+LABO!M96+COMPTA!M96+UCIA!M96)</f>
        <v/>
      </c>
      <c r="N96" s="24" t="s">
        <v>139</v>
      </c>
      <c r="O96" s="10" t="str">
        <f t="shared" si="2"/>
        <v/>
      </c>
      <c r="P96" s="8" t="str">
        <f>IF(DIRECTION!N96=0,"",DIRECTION!N96)</f>
        <v/>
      </c>
      <c r="Q96" s="8" t="str">
        <f>IF(COMPTA!N96=0,"",COMPTA!N96)</f>
        <v/>
      </c>
      <c r="R96" s="8" t="str">
        <f>IF(ACCUEIL!N96=0,"",ACCUEIL!N96)</f>
        <v/>
      </c>
      <c r="S96" s="8" t="str">
        <f>IF(ADV!N96=0,"",ADV!N96)</f>
        <v/>
      </c>
      <c r="T96" s="8" t="str">
        <f>IF(COMMERCIAUX!N96=0,"",COMMERCIAUX!N96)</f>
        <v/>
      </c>
      <c r="U96" s="8" t="str">
        <f>IF(MARKETING!N96=0,"",MARKETING!N96)</f>
        <v/>
      </c>
      <c r="V96" s="8" t="str">
        <f>IF(MAINTENANCE!N96=0,"",MAINTENANCE!N96)</f>
        <v/>
      </c>
      <c r="W96" s="8" t="str">
        <f>IF(PRODUCTION!N96=0,"",PRODUCTION!N96)</f>
        <v/>
      </c>
      <c r="X96" s="8" t="str">
        <f>IF(EMBALLAGE!N96=0,"",EMBALLAGE!N96)</f>
        <v/>
      </c>
      <c r="Y96" s="8" t="str">
        <f>IF(EXPEDITION!N96=0,"",EXPEDITION!N96)</f>
        <v/>
      </c>
      <c r="Z96" s="8" t="str">
        <f>IF(RECEPTION!N96=0,"",RECEPTION!N96)</f>
        <v/>
      </c>
      <c r="AA96" s="8" t="str">
        <f>IF(LABO!N96=0,"",LABO!N96)</f>
        <v/>
      </c>
      <c r="AB96" s="8" t="str">
        <f>IF('R&amp;D'!N96=0,"",'R&amp;D'!N96)</f>
        <v/>
      </c>
      <c r="AC96" s="8" t="str">
        <f>IF(QUALITE!N96=0,"",QUALITE!N96)</f>
        <v/>
      </c>
      <c r="AD96" s="11" t="str">
        <f>IF(UCIA!N96=0,"",UCIA!N96)</f>
        <v/>
      </c>
    </row>
    <row r="97" spans="1:30" ht="15.75">
      <c r="A97" s="4" t="s">
        <v>73</v>
      </c>
      <c r="B97" s="7" t="str">
        <f>IF(COMMERCIAUX!B97+MAINTENANCE!B97+ADV!B97+'R&amp;D'!B97+RECEPTION!B97+DIRECTION!B97+EMBALLAGE!B97+MARKETING!B97+EXPEDITION!B97+QUALITE!B97+ACCUEIL!B97+PRODUCTION!B97+LABO!B97+COMPTA!B97=0,"",COMMERCIAUX!B97+MAINTENANCE!B97+ADV!B97+'R&amp;D'!B97+RECEPTION!B97+DIRECTION!B97+EMBALLAGE!B97+MARKETING!B97+EXPEDITION!B97+QUALITE!B97+ACCUEIL!B97+PRODUCTION!B97+LABO!B97+COMPTA!B97+UCIA!B97)</f>
        <v/>
      </c>
      <c r="C97" s="7" t="str">
        <f>IF(COMMERCIAUX!C97+MAINTENANCE!C97+ADV!C97+'R&amp;D'!C97+RECEPTION!C97+DIRECTION!C97+EMBALLAGE!C97+MARKETING!C97+EXPEDITION!C97+QUALITE!C97+ACCUEIL!C97+PRODUCTION!C97+LABO!C97+COMPTA!C97=0,"",COMMERCIAUX!C97+MAINTENANCE!C97+ADV!C97+'R&amp;D'!C97+RECEPTION!C97+DIRECTION!C97+EMBALLAGE!C97+MARKETING!C97+EXPEDITION!C97+QUALITE!C97+ACCUEIL!C97+PRODUCTION!C97+LABO!C97+COMPTA!C97+UCIA!C97)</f>
        <v/>
      </c>
      <c r="D97" s="7" t="str">
        <f>IF(COMMERCIAUX!D97+MAINTENANCE!D97+ADV!D97+'R&amp;D'!D97+RECEPTION!D97+DIRECTION!D97+EMBALLAGE!D97+MARKETING!D97+EXPEDITION!D97+QUALITE!D97+ACCUEIL!D97+PRODUCTION!D97+LABO!D97+COMPTA!D97=0,"",COMMERCIAUX!D97+MAINTENANCE!D97+ADV!D97+'R&amp;D'!D97+RECEPTION!D97+DIRECTION!D97+EMBALLAGE!D97+MARKETING!D97+EXPEDITION!D97+QUALITE!D97+ACCUEIL!D97+PRODUCTION!D97+LABO!D97+COMPTA!D97+UCIA!D97)</f>
        <v/>
      </c>
      <c r="E97" s="7" t="str">
        <f>IF(COMMERCIAUX!E97+MAINTENANCE!E97+ADV!E97+'R&amp;D'!E97+RECEPTION!E97+DIRECTION!E97+EMBALLAGE!E97+MARKETING!E97+EXPEDITION!E97+QUALITE!E97+ACCUEIL!E97+PRODUCTION!E97+LABO!E97+COMPTA!E97=0,"",COMMERCIAUX!E97+MAINTENANCE!E97+ADV!E97+'R&amp;D'!E97+RECEPTION!E97+DIRECTION!E97+EMBALLAGE!E97+MARKETING!E97+EXPEDITION!E97+QUALITE!E97+ACCUEIL!E97+PRODUCTION!E97+LABO!E97+COMPTA!E97+UCIA!E97)</f>
        <v/>
      </c>
      <c r="F97" s="7" t="str">
        <f>IF(COMMERCIAUX!F97+MAINTENANCE!F97+ADV!F97+'R&amp;D'!F97+RECEPTION!F97+DIRECTION!F97+EMBALLAGE!F97+MARKETING!F97+EXPEDITION!F97+QUALITE!F97+ACCUEIL!F97+PRODUCTION!F97+LABO!F97+COMPTA!F97=0,"",COMMERCIAUX!F97+MAINTENANCE!F97+ADV!F97+'R&amp;D'!F97+RECEPTION!F97+DIRECTION!F97+EMBALLAGE!F97+MARKETING!F97+EXPEDITION!F97+QUALITE!F97+ACCUEIL!F97+PRODUCTION!F97+LABO!F97+COMPTA!F97+UCIA!F97)</f>
        <v/>
      </c>
      <c r="G97" s="7" t="str">
        <f>IF(COMMERCIAUX!G97+MAINTENANCE!G97+ADV!G97+'R&amp;D'!G97+RECEPTION!G97+DIRECTION!G97+EMBALLAGE!G97+MARKETING!G97+EXPEDITION!G97+QUALITE!G97+ACCUEIL!G97+PRODUCTION!G97+LABO!G97+COMPTA!G97=0,"",COMMERCIAUX!G97+MAINTENANCE!G97+ADV!G97+'R&amp;D'!G97+RECEPTION!G97+DIRECTION!G97+EMBALLAGE!G97+MARKETING!G97+EXPEDITION!G97+QUALITE!G97+ACCUEIL!G97+PRODUCTION!G97+LABO!G97+COMPTA!G97+UCIA!G97)</f>
        <v/>
      </c>
      <c r="H97" s="7" t="str">
        <f>IF(COMMERCIAUX!H97+MAINTENANCE!H97+ADV!H97+'R&amp;D'!H97+RECEPTION!H97+DIRECTION!H97+EMBALLAGE!H97+MARKETING!H97+EXPEDITION!H97+QUALITE!H97+ACCUEIL!H97+PRODUCTION!H97+LABO!H97+COMPTA!H97=0,"",COMMERCIAUX!H97+MAINTENANCE!H97+ADV!H97+'R&amp;D'!H97+RECEPTION!H97+DIRECTION!H97+EMBALLAGE!H97+MARKETING!H97+EXPEDITION!H97+QUALITE!H97+ACCUEIL!H97+PRODUCTION!H97+LABO!H97+COMPTA!H97+UCIA!H97)</f>
        <v/>
      </c>
      <c r="I97" s="7" t="str">
        <f>IF(COMMERCIAUX!I97+MAINTENANCE!I97+ADV!I97+'R&amp;D'!I97+RECEPTION!I97+DIRECTION!I97+EMBALLAGE!I97+MARKETING!I97+EXPEDITION!I97+QUALITE!I97+ACCUEIL!I97+PRODUCTION!I97+LABO!I97+COMPTA!I97=0,"",COMMERCIAUX!I97+MAINTENANCE!I97+ADV!I97+'R&amp;D'!I97+RECEPTION!I97+DIRECTION!I97+EMBALLAGE!I97+MARKETING!I97+EXPEDITION!I97+QUALITE!I97+ACCUEIL!I97+PRODUCTION!I97+LABO!I97+COMPTA!I97+UCIA!I97)</f>
        <v/>
      </c>
      <c r="J97" s="7" t="str">
        <f>IF(COMMERCIAUX!J97+MAINTENANCE!J97+ADV!J97+'R&amp;D'!J97+RECEPTION!J97+DIRECTION!J97+EMBALLAGE!J97+MARKETING!J97+EXPEDITION!J97+QUALITE!J97+ACCUEIL!J97+PRODUCTION!J97+LABO!J97+COMPTA!J97=0,"",COMMERCIAUX!J97+MAINTENANCE!J97+ADV!J97+'R&amp;D'!J97+RECEPTION!J97+DIRECTION!J97+EMBALLAGE!J97+MARKETING!J97+EXPEDITION!J97+QUALITE!J97+ACCUEIL!J97+PRODUCTION!J97+LABO!J97+COMPTA!J97+UCIA!J97)</f>
        <v/>
      </c>
      <c r="K97" s="7" t="str">
        <f>IF(COMMERCIAUX!K97+MAINTENANCE!K97+ADV!K97+'R&amp;D'!K97+RECEPTION!K97+DIRECTION!K97+EMBALLAGE!K97+MARKETING!K97+EXPEDITION!K97+QUALITE!K97+ACCUEIL!K97+PRODUCTION!K97+LABO!K97+COMPTA!K97=0,"",COMMERCIAUX!K97+MAINTENANCE!K97+ADV!K97+'R&amp;D'!K97+RECEPTION!K97+DIRECTION!K97+EMBALLAGE!K97+MARKETING!K97+EXPEDITION!K97+QUALITE!K97+ACCUEIL!K97+PRODUCTION!K97+LABO!K97+COMPTA!K97+UCIA!K97)</f>
        <v/>
      </c>
      <c r="L97" s="7" t="str">
        <f>IF(COMMERCIAUX!L97+MAINTENANCE!L97+ADV!L97+'R&amp;D'!L97+RECEPTION!L97+DIRECTION!L97+EMBALLAGE!L97+MARKETING!L97+EXPEDITION!L97+QUALITE!L97+ACCUEIL!L97+PRODUCTION!L97+LABO!L97+COMPTA!L97=0,"",COMMERCIAUX!L97+MAINTENANCE!L97+ADV!L97+'R&amp;D'!L97+RECEPTION!L97+DIRECTION!L97+EMBALLAGE!L97+MARKETING!L97+EXPEDITION!L97+QUALITE!L97+ACCUEIL!L97+PRODUCTION!L97+LABO!L97+COMPTA!L97+UCIA!L97)</f>
        <v/>
      </c>
      <c r="M97" s="7" t="str">
        <f>IF(COMMERCIAUX!M97+MAINTENANCE!M97+ADV!M97+'R&amp;D'!M97+RECEPTION!M97+DIRECTION!M97+EMBALLAGE!M97+MARKETING!M97+EXPEDITION!M97+QUALITE!M97+ACCUEIL!M97+PRODUCTION!M97+LABO!M97+COMPTA!M97=0,"",COMMERCIAUX!M97+MAINTENANCE!M97+ADV!M97+'R&amp;D'!M97+RECEPTION!M97+DIRECTION!M97+EMBALLAGE!M97+MARKETING!M97+EXPEDITION!M97+QUALITE!M97+ACCUEIL!M97+PRODUCTION!M97+LABO!M97+COMPTA!M97+UCIA!M97)</f>
        <v/>
      </c>
      <c r="N97" s="24" t="s">
        <v>139</v>
      </c>
      <c r="O97" s="10" t="str">
        <f t="shared" si="2"/>
        <v/>
      </c>
      <c r="P97" s="8" t="str">
        <f>IF(DIRECTION!N97=0,"",DIRECTION!N97)</f>
        <v/>
      </c>
      <c r="Q97" s="8" t="str">
        <f>IF(COMPTA!N97=0,"",COMPTA!N97)</f>
        <v/>
      </c>
      <c r="R97" s="8" t="str">
        <f>IF(ACCUEIL!N97=0,"",ACCUEIL!N97)</f>
        <v/>
      </c>
      <c r="S97" s="8" t="str">
        <f>IF(ADV!N97=0,"",ADV!N97)</f>
        <v/>
      </c>
      <c r="T97" s="8" t="str">
        <f>IF(COMMERCIAUX!N97=0,"",COMMERCIAUX!N97)</f>
        <v/>
      </c>
      <c r="U97" s="8" t="str">
        <f>IF(MARKETING!N97=0,"",MARKETING!N97)</f>
        <v/>
      </c>
      <c r="V97" s="8" t="str">
        <f>IF(MAINTENANCE!N97=0,"",MAINTENANCE!N97)</f>
        <v/>
      </c>
      <c r="W97" s="8" t="str">
        <f>IF(PRODUCTION!N97=0,"",PRODUCTION!N97)</f>
        <v/>
      </c>
      <c r="X97" s="8" t="str">
        <f>IF(EMBALLAGE!N97=0,"",EMBALLAGE!N97)</f>
        <v/>
      </c>
      <c r="Y97" s="8" t="str">
        <f>IF(EXPEDITION!N97=0,"",EXPEDITION!N97)</f>
        <v/>
      </c>
      <c r="Z97" s="8" t="str">
        <f>IF(RECEPTION!N97=0,"",RECEPTION!N97)</f>
        <v/>
      </c>
      <c r="AA97" s="8" t="str">
        <f>IF(LABO!N97=0,"",LABO!N97)</f>
        <v/>
      </c>
      <c r="AB97" s="8" t="str">
        <f>IF('R&amp;D'!N97=0,"",'R&amp;D'!N97)</f>
        <v/>
      </c>
      <c r="AC97" s="8" t="str">
        <f>IF(QUALITE!N97=0,"",QUALITE!N97)</f>
        <v/>
      </c>
      <c r="AD97" s="11" t="str">
        <f>IF(UCIA!N97=0,"",UCIA!N97)</f>
        <v/>
      </c>
    </row>
    <row r="98" spans="1:30" ht="15.75">
      <c r="A98" s="4" t="s">
        <v>72</v>
      </c>
      <c r="B98" s="7" t="str">
        <f>IF(COMMERCIAUX!B98+MAINTENANCE!B98+ADV!B98+'R&amp;D'!B98+RECEPTION!B98+DIRECTION!B98+EMBALLAGE!B98+MARKETING!B98+EXPEDITION!B98+QUALITE!B98+ACCUEIL!B98+PRODUCTION!B98+LABO!B98+COMPTA!B98=0,"",COMMERCIAUX!B98+MAINTENANCE!B98+ADV!B98+'R&amp;D'!B98+RECEPTION!B98+DIRECTION!B98+EMBALLAGE!B98+MARKETING!B98+EXPEDITION!B98+QUALITE!B98+ACCUEIL!B98+PRODUCTION!B98+LABO!B98+COMPTA!B98+UCIA!B98)</f>
        <v/>
      </c>
      <c r="C98" s="7" t="str">
        <f>IF(COMMERCIAUX!C98+MAINTENANCE!C98+ADV!C98+'R&amp;D'!C98+RECEPTION!C98+DIRECTION!C98+EMBALLAGE!C98+MARKETING!C98+EXPEDITION!C98+QUALITE!C98+ACCUEIL!C98+PRODUCTION!C98+LABO!C98+COMPTA!C98=0,"",COMMERCIAUX!C98+MAINTENANCE!C98+ADV!C98+'R&amp;D'!C98+RECEPTION!C98+DIRECTION!C98+EMBALLAGE!C98+MARKETING!C98+EXPEDITION!C98+QUALITE!C98+ACCUEIL!C98+PRODUCTION!C98+LABO!C98+COMPTA!C98+UCIA!C98)</f>
        <v/>
      </c>
      <c r="D98" s="7" t="str">
        <f>IF(COMMERCIAUX!D98+MAINTENANCE!D98+ADV!D98+'R&amp;D'!D98+RECEPTION!D98+DIRECTION!D98+EMBALLAGE!D98+MARKETING!D98+EXPEDITION!D98+QUALITE!D98+ACCUEIL!D98+PRODUCTION!D98+LABO!D98+COMPTA!D98=0,"",COMMERCIAUX!D98+MAINTENANCE!D98+ADV!D98+'R&amp;D'!D98+RECEPTION!D98+DIRECTION!D98+EMBALLAGE!D98+MARKETING!D98+EXPEDITION!D98+QUALITE!D98+ACCUEIL!D98+PRODUCTION!D98+LABO!D98+COMPTA!D98+UCIA!D98)</f>
        <v/>
      </c>
      <c r="E98" s="7" t="str">
        <f>IF(COMMERCIAUX!E98+MAINTENANCE!E98+ADV!E98+'R&amp;D'!E98+RECEPTION!E98+DIRECTION!E98+EMBALLAGE!E98+MARKETING!E98+EXPEDITION!E98+QUALITE!E98+ACCUEIL!E98+PRODUCTION!E98+LABO!E98+COMPTA!E98=0,"",COMMERCIAUX!E98+MAINTENANCE!E98+ADV!E98+'R&amp;D'!E98+RECEPTION!E98+DIRECTION!E98+EMBALLAGE!E98+MARKETING!E98+EXPEDITION!E98+QUALITE!E98+ACCUEIL!E98+PRODUCTION!E98+LABO!E98+COMPTA!E98+UCIA!E98)</f>
        <v/>
      </c>
      <c r="F98" s="7" t="str">
        <f>IF(COMMERCIAUX!F98+MAINTENANCE!F98+ADV!F98+'R&amp;D'!F98+RECEPTION!F98+DIRECTION!F98+EMBALLAGE!F98+MARKETING!F98+EXPEDITION!F98+QUALITE!F98+ACCUEIL!F98+PRODUCTION!F98+LABO!F98+COMPTA!F98=0,"",COMMERCIAUX!F98+MAINTENANCE!F98+ADV!F98+'R&amp;D'!F98+RECEPTION!F98+DIRECTION!F98+EMBALLAGE!F98+MARKETING!F98+EXPEDITION!F98+QUALITE!F98+ACCUEIL!F98+PRODUCTION!F98+LABO!F98+COMPTA!F98+UCIA!F98)</f>
        <v/>
      </c>
      <c r="G98" s="7" t="str">
        <f>IF(COMMERCIAUX!G98+MAINTENANCE!G98+ADV!G98+'R&amp;D'!G98+RECEPTION!G98+DIRECTION!G98+EMBALLAGE!G98+MARKETING!G98+EXPEDITION!G98+QUALITE!G98+ACCUEIL!G98+PRODUCTION!G98+LABO!G98+COMPTA!G98=0,"",COMMERCIAUX!G98+MAINTENANCE!G98+ADV!G98+'R&amp;D'!G98+RECEPTION!G98+DIRECTION!G98+EMBALLAGE!G98+MARKETING!G98+EXPEDITION!G98+QUALITE!G98+ACCUEIL!G98+PRODUCTION!G98+LABO!G98+COMPTA!G98+UCIA!G98)</f>
        <v/>
      </c>
      <c r="H98" s="7">
        <f>IF(COMMERCIAUX!H98+MAINTENANCE!H98+ADV!H98+'R&amp;D'!H98+RECEPTION!H98+DIRECTION!H98+EMBALLAGE!H98+MARKETING!H98+EXPEDITION!H98+QUALITE!H98+ACCUEIL!H98+PRODUCTION!H98+LABO!H98+COMPTA!H98=0,"",COMMERCIAUX!H98+MAINTENANCE!H98+ADV!H98+'R&amp;D'!H98+RECEPTION!H98+DIRECTION!H98+EMBALLAGE!H98+MARKETING!H98+EXPEDITION!H98+QUALITE!H98+ACCUEIL!H98+PRODUCTION!H98+LABO!H98+COMPTA!H98+UCIA!H98)</f>
        <v>9</v>
      </c>
      <c r="I98" s="7" t="str">
        <f>IF(COMMERCIAUX!I98+MAINTENANCE!I98+ADV!I98+'R&amp;D'!I98+RECEPTION!I98+DIRECTION!I98+EMBALLAGE!I98+MARKETING!I98+EXPEDITION!I98+QUALITE!I98+ACCUEIL!I98+PRODUCTION!I98+LABO!I98+COMPTA!I98=0,"",COMMERCIAUX!I98+MAINTENANCE!I98+ADV!I98+'R&amp;D'!I98+RECEPTION!I98+DIRECTION!I98+EMBALLAGE!I98+MARKETING!I98+EXPEDITION!I98+QUALITE!I98+ACCUEIL!I98+PRODUCTION!I98+LABO!I98+COMPTA!I98+UCIA!I98)</f>
        <v/>
      </c>
      <c r="J98" s="7" t="str">
        <f>IF(COMMERCIAUX!J98+MAINTENANCE!J98+ADV!J98+'R&amp;D'!J98+RECEPTION!J98+DIRECTION!J98+EMBALLAGE!J98+MARKETING!J98+EXPEDITION!J98+QUALITE!J98+ACCUEIL!J98+PRODUCTION!J98+LABO!J98+COMPTA!J98=0,"",COMMERCIAUX!J98+MAINTENANCE!J98+ADV!J98+'R&amp;D'!J98+RECEPTION!J98+DIRECTION!J98+EMBALLAGE!J98+MARKETING!J98+EXPEDITION!J98+QUALITE!J98+ACCUEIL!J98+PRODUCTION!J98+LABO!J98+COMPTA!J98+UCIA!J98)</f>
        <v/>
      </c>
      <c r="K98" s="7" t="str">
        <f>IF(COMMERCIAUX!K98+MAINTENANCE!K98+ADV!K98+'R&amp;D'!K98+RECEPTION!K98+DIRECTION!K98+EMBALLAGE!K98+MARKETING!K98+EXPEDITION!K98+QUALITE!K98+ACCUEIL!K98+PRODUCTION!K98+LABO!K98+COMPTA!K98=0,"",COMMERCIAUX!K98+MAINTENANCE!K98+ADV!K98+'R&amp;D'!K98+RECEPTION!K98+DIRECTION!K98+EMBALLAGE!K98+MARKETING!K98+EXPEDITION!K98+QUALITE!K98+ACCUEIL!K98+PRODUCTION!K98+LABO!K98+COMPTA!K98+UCIA!K98)</f>
        <v/>
      </c>
      <c r="L98" s="7" t="str">
        <f>IF(COMMERCIAUX!L98+MAINTENANCE!L98+ADV!L98+'R&amp;D'!L98+RECEPTION!L98+DIRECTION!L98+EMBALLAGE!L98+MARKETING!L98+EXPEDITION!L98+QUALITE!L98+ACCUEIL!L98+PRODUCTION!L98+LABO!L98+COMPTA!L98=0,"",COMMERCIAUX!L98+MAINTENANCE!L98+ADV!L98+'R&amp;D'!L98+RECEPTION!L98+DIRECTION!L98+EMBALLAGE!L98+MARKETING!L98+EXPEDITION!L98+QUALITE!L98+ACCUEIL!L98+PRODUCTION!L98+LABO!L98+COMPTA!L98+UCIA!L98)</f>
        <v/>
      </c>
      <c r="M98" s="7" t="str">
        <f>IF(COMMERCIAUX!M98+MAINTENANCE!M98+ADV!M98+'R&amp;D'!M98+RECEPTION!M98+DIRECTION!M98+EMBALLAGE!M98+MARKETING!M98+EXPEDITION!M98+QUALITE!M98+ACCUEIL!M98+PRODUCTION!M98+LABO!M98+COMPTA!M98=0,"",COMMERCIAUX!M98+MAINTENANCE!M98+ADV!M98+'R&amp;D'!M98+RECEPTION!M98+DIRECTION!M98+EMBALLAGE!M98+MARKETING!M98+EXPEDITION!M98+QUALITE!M98+ACCUEIL!M98+PRODUCTION!M98+LABO!M98+COMPTA!M98+UCIA!M98)</f>
        <v/>
      </c>
      <c r="N98" s="24" t="s">
        <v>139</v>
      </c>
      <c r="O98" s="10">
        <f t="shared" si="2"/>
        <v>9</v>
      </c>
      <c r="P98" s="8">
        <f>IF(DIRECTION!N98=0,"",DIRECTION!N98)</f>
        <v>6</v>
      </c>
      <c r="Q98" s="8" t="str">
        <f>IF(COMPTA!N98=0,"",COMPTA!N98)</f>
        <v/>
      </c>
      <c r="R98" s="8" t="str">
        <f>IF(ACCUEIL!N98=0,"",ACCUEIL!N98)</f>
        <v/>
      </c>
      <c r="S98" s="8" t="str">
        <f>IF(ADV!N98=0,"",ADV!N98)</f>
        <v/>
      </c>
      <c r="T98" s="8">
        <f>IF(COMMERCIAUX!N98=0,"",COMMERCIAUX!N98)</f>
        <v>2</v>
      </c>
      <c r="U98" s="8" t="str">
        <f>IF(MARKETING!N98=0,"",MARKETING!N98)</f>
        <v/>
      </c>
      <c r="V98" s="8" t="str">
        <f>IF(MAINTENANCE!N98=0,"",MAINTENANCE!N98)</f>
        <v/>
      </c>
      <c r="W98" s="8" t="str">
        <f>IF(PRODUCTION!N98=0,"",PRODUCTION!N98)</f>
        <v/>
      </c>
      <c r="X98" s="8" t="str">
        <f>IF(EMBALLAGE!N98=0,"",EMBALLAGE!N98)</f>
        <v/>
      </c>
      <c r="Y98" s="8" t="str">
        <f>IF(EXPEDITION!N98=0,"",EXPEDITION!N98)</f>
        <v/>
      </c>
      <c r="Z98" s="8" t="str">
        <f>IF(RECEPTION!N98=0,"",RECEPTION!N98)</f>
        <v/>
      </c>
      <c r="AA98" s="8">
        <f>IF(LABO!N98=0,"",LABO!N98)</f>
        <v>1</v>
      </c>
      <c r="AB98" s="8" t="str">
        <f>IF('R&amp;D'!N98=0,"",'R&amp;D'!N98)</f>
        <v/>
      </c>
      <c r="AC98" s="8" t="str">
        <f>IF(QUALITE!N98=0,"",QUALITE!N98)</f>
        <v/>
      </c>
      <c r="AD98" s="11" t="str">
        <f>IF(UCIA!N98=0,"",UCIA!N98)</f>
        <v/>
      </c>
    </row>
    <row r="99" spans="1:30" ht="15.75">
      <c r="A99" s="4" t="s">
        <v>76</v>
      </c>
      <c r="B99" s="7" t="str">
        <f>IF(COMMERCIAUX!B99+MAINTENANCE!B99+ADV!B99+'R&amp;D'!B99+RECEPTION!B99+DIRECTION!B99+EMBALLAGE!B99+MARKETING!B99+EXPEDITION!B99+QUALITE!B99+ACCUEIL!B99+PRODUCTION!B99+LABO!B99+COMPTA!B99=0,"",COMMERCIAUX!B99+MAINTENANCE!B99+ADV!B99+'R&amp;D'!B99+RECEPTION!B99+DIRECTION!B99+EMBALLAGE!B99+MARKETING!B99+EXPEDITION!B99+QUALITE!B99+ACCUEIL!B99+PRODUCTION!B99+LABO!B99+COMPTA!B99+UCIA!B99)</f>
        <v/>
      </c>
      <c r="C99" s="7" t="str">
        <f>IF(COMMERCIAUX!C99+MAINTENANCE!C99+ADV!C99+'R&amp;D'!C99+RECEPTION!C99+DIRECTION!C99+EMBALLAGE!C99+MARKETING!C99+EXPEDITION!C99+QUALITE!C99+ACCUEIL!C99+PRODUCTION!C99+LABO!C99+COMPTA!C99=0,"",COMMERCIAUX!C99+MAINTENANCE!C99+ADV!C99+'R&amp;D'!C99+RECEPTION!C99+DIRECTION!C99+EMBALLAGE!C99+MARKETING!C99+EXPEDITION!C99+QUALITE!C99+ACCUEIL!C99+PRODUCTION!C99+LABO!C99+COMPTA!C99+UCIA!C99)</f>
        <v/>
      </c>
      <c r="D99" s="7" t="str">
        <f>IF(COMMERCIAUX!D99+MAINTENANCE!D99+ADV!D99+'R&amp;D'!D99+RECEPTION!D99+DIRECTION!D99+EMBALLAGE!D99+MARKETING!D99+EXPEDITION!D99+QUALITE!D99+ACCUEIL!D99+PRODUCTION!D99+LABO!D99+COMPTA!D99=0,"",COMMERCIAUX!D99+MAINTENANCE!D99+ADV!D99+'R&amp;D'!D99+RECEPTION!D99+DIRECTION!D99+EMBALLAGE!D99+MARKETING!D99+EXPEDITION!D99+QUALITE!D99+ACCUEIL!D99+PRODUCTION!D99+LABO!D99+COMPTA!D99+UCIA!D99)</f>
        <v/>
      </c>
      <c r="E99" s="7" t="str">
        <f>IF(COMMERCIAUX!E99+MAINTENANCE!E99+ADV!E99+'R&amp;D'!E99+RECEPTION!E99+DIRECTION!E99+EMBALLAGE!E99+MARKETING!E99+EXPEDITION!E99+QUALITE!E99+ACCUEIL!E99+PRODUCTION!E99+LABO!E99+COMPTA!E99=0,"",COMMERCIAUX!E99+MAINTENANCE!E99+ADV!E99+'R&amp;D'!E99+RECEPTION!E99+DIRECTION!E99+EMBALLAGE!E99+MARKETING!E99+EXPEDITION!E99+QUALITE!E99+ACCUEIL!E99+PRODUCTION!E99+LABO!E99+COMPTA!E99+UCIA!E99)</f>
        <v/>
      </c>
      <c r="F99" s="7" t="str">
        <f>IF(COMMERCIAUX!F99+MAINTENANCE!F99+ADV!F99+'R&amp;D'!F99+RECEPTION!F99+DIRECTION!F99+EMBALLAGE!F99+MARKETING!F99+EXPEDITION!F99+QUALITE!F99+ACCUEIL!F99+PRODUCTION!F99+LABO!F99+COMPTA!F99=0,"",COMMERCIAUX!F99+MAINTENANCE!F99+ADV!F99+'R&amp;D'!F99+RECEPTION!F99+DIRECTION!F99+EMBALLAGE!F99+MARKETING!F99+EXPEDITION!F99+QUALITE!F99+ACCUEIL!F99+PRODUCTION!F99+LABO!F99+COMPTA!F99+UCIA!F99)</f>
        <v/>
      </c>
      <c r="G99" s="7" t="str">
        <f>IF(COMMERCIAUX!G99+MAINTENANCE!G99+ADV!G99+'R&amp;D'!G99+RECEPTION!G99+DIRECTION!G99+EMBALLAGE!G99+MARKETING!G99+EXPEDITION!G99+QUALITE!G99+ACCUEIL!G99+PRODUCTION!G99+LABO!G99+COMPTA!G99=0,"",COMMERCIAUX!G99+MAINTENANCE!G99+ADV!G99+'R&amp;D'!G99+RECEPTION!G99+DIRECTION!G99+EMBALLAGE!G99+MARKETING!G99+EXPEDITION!G99+QUALITE!G99+ACCUEIL!G99+PRODUCTION!G99+LABO!G99+COMPTA!G99+UCIA!G99)</f>
        <v/>
      </c>
      <c r="H99" s="7" t="str">
        <f>IF(COMMERCIAUX!H99+MAINTENANCE!H99+ADV!H99+'R&amp;D'!H99+RECEPTION!H99+DIRECTION!H99+EMBALLAGE!H99+MARKETING!H99+EXPEDITION!H99+QUALITE!H99+ACCUEIL!H99+PRODUCTION!H99+LABO!H99+COMPTA!H99=0,"",COMMERCIAUX!H99+MAINTENANCE!H99+ADV!H99+'R&amp;D'!H99+RECEPTION!H99+DIRECTION!H99+EMBALLAGE!H99+MARKETING!H99+EXPEDITION!H99+QUALITE!H99+ACCUEIL!H99+PRODUCTION!H99+LABO!H99+COMPTA!H99+UCIA!H99)</f>
        <v/>
      </c>
      <c r="I99" s="7" t="str">
        <f>IF(COMMERCIAUX!I99+MAINTENANCE!I99+ADV!I99+'R&amp;D'!I99+RECEPTION!I99+DIRECTION!I99+EMBALLAGE!I99+MARKETING!I99+EXPEDITION!I99+QUALITE!I99+ACCUEIL!I99+PRODUCTION!I99+LABO!I99+COMPTA!I99=0,"",COMMERCIAUX!I99+MAINTENANCE!I99+ADV!I99+'R&amp;D'!I99+RECEPTION!I99+DIRECTION!I99+EMBALLAGE!I99+MARKETING!I99+EXPEDITION!I99+QUALITE!I99+ACCUEIL!I99+PRODUCTION!I99+LABO!I99+COMPTA!I99+UCIA!I99)</f>
        <v/>
      </c>
      <c r="J99" s="7" t="str">
        <f>IF(COMMERCIAUX!J99+MAINTENANCE!J99+ADV!J99+'R&amp;D'!J99+RECEPTION!J99+DIRECTION!J99+EMBALLAGE!J99+MARKETING!J99+EXPEDITION!J99+QUALITE!J99+ACCUEIL!J99+PRODUCTION!J99+LABO!J99+COMPTA!J99=0,"",COMMERCIAUX!J99+MAINTENANCE!J99+ADV!J99+'R&amp;D'!J99+RECEPTION!J99+DIRECTION!J99+EMBALLAGE!J99+MARKETING!J99+EXPEDITION!J99+QUALITE!J99+ACCUEIL!J99+PRODUCTION!J99+LABO!J99+COMPTA!J99+UCIA!J99)</f>
        <v/>
      </c>
      <c r="K99" s="7" t="str">
        <f>IF(COMMERCIAUX!K99+MAINTENANCE!K99+ADV!K99+'R&amp;D'!K99+RECEPTION!K99+DIRECTION!K99+EMBALLAGE!K99+MARKETING!K99+EXPEDITION!K99+QUALITE!K99+ACCUEIL!K99+PRODUCTION!K99+LABO!K99+COMPTA!K99=0,"",COMMERCIAUX!K99+MAINTENANCE!K99+ADV!K99+'R&amp;D'!K99+RECEPTION!K99+DIRECTION!K99+EMBALLAGE!K99+MARKETING!K99+EXPEDITION!K99+QUALITE!K99+ACCUEIL!K99+PRODUCTION!K99+LABO!K99+COMPTA!K99+UCIA!K99)</f>
        <v/>
      </c>
      <c r="L99" s="7" t="str">
        <f>IF(COMMERCIAUX!L99+MAINTENANCE!L99+ADV!L99+'R&amp;D'!L99+RECEPTION!L99+DIRECTION!L99+EMBALLAGE!L99+MARKETING!L99+EXPEDITION!L99+QUALITE!L99+ACCUEIL!L99+PRODUCTION!L99+LABO!L99+COMPTA!L99=0,"",COMMERCIAUX!L99+MAINTENANCE!L99+ADV!L99+'R&amp;D'!L99+RECEPTION!L99+DIRECTION!L99+EMBALLAGE!L99+MARKETING!L99+EXPEDITION!L99+QUALITE!L99+ACCUEIL!L99+PRODUCTION!L99+LABO!L99+COMPTA!L99+UCIA!L99)</f>
        <v/>
      </c>
      <c r="M99" s="7" t="str">
        <f>IF(COMMERCIAUX!M99+MAINTENANCE!M99+ADV!M99+'R&amp;D'!M99+RECEPTION!M99+DIRECTION!M99+EMBALLAGE!M99+MARKETING!M99+EXPEDITION!M99+QUALITE!M99+ACCUEIL!M99+PRODUCTION!M99+LABO!M99+COMPTA!M99=0,"",COMMERCIAUX!M99+MAINTENANCE!M99+ADV!M99+'R&amp;D'!M99+RECEPTION!M99+DIRECTION!M99+EMBALLAGE!M99+MARKETING!M99+EXPEDITION!M99+QUALITE!M99+ACCUEIL!M99+PRODUCTION!M99+LABO!M99+COMPTA!M99+UCIA!M99)</f>
        <v/>
      </c>
      <c r="N99" s="7"/>
      <c r="O99" s="10" t="str">
        <f t="shared" si="2"/>
        <v/>
      </c>
      <c r="P99" s="8" t="str">
        <f>IF(DIRECTION!N99=0,"",DIRECTION!N99)</f>
        <v/>
      </c>
      <c r="Q99" s="8" t="str">
        <f>IF(COMPTA!N99=0,"",COMPTA!N99)</f>
        <v/>
      </c>
      <c r="R99" s="8" t="str">
        <f>IF(ACCUEIL!N99=0,"",ACCUEIL!N99)</f>
        <v/>
      </c>
      <c r="S99" s="8" t="str">
        <f>IF(ADV!N99=0,"",ADV!N99)</f>
        <v/>
      </c>
      <c r="T99" s="8" t="str">
        <f>IF(COMMERCIAUX!N99=0,"",COMMERCIAUX!N99)</f>
        <v/>
      </c>
      <c r="U99" s="8" t="str">
        <f>IF(MARKETING!N99=0,"",MARKETING!N99)</f>
        <v/>
      </c>
      <c r="V99" s="8" t="str">
        <f>IF(MAINTENANCE!N99=0,"",MAINTENANCE!N99)</f>
        <v/>
      </c>
      <c r="W99" s="8" t="str">
        <f>IF(PRODUCTION!N99=0,"",PRODUCTION!N99)</f>
        <v/>
      </c>
      <c r="X99" s="8" t="str">
        <f>IF(EMBALLAGE!N99=0,"",EMBALLAGE!N99)</f>
        <v/>
      </c>
      <c r="Y99" s="8" t="str">
        <f>IF(EXPEDITION!N99=0,"",EXPEDITION!N99)</f>
        <v/>
      </c>
      <c r="Z99" s="8" t="str">
        <f>IF(RECEPTION!N99=0,"",RECEPTION!N99)</f>
        <v/>
      </c>
      <c r="AA99" s="8" t="str">
        <f>IF(LABO!N99=0,"",LABO!N99)</f>
        <v/>
      </c>
      <c r="AB99" s="8" t="str">
        <f>IF('R&amp;D'!N99=0,"",'R&amp;D'!N99)</f>
        <v/>
      </c>
      <c r="AC99" s="8" t="str">
        <f>IF(QUALITE!N99=0,"",QUALITE!N99)</f>
        <v/>
      </c>
      <c r="AD99" s="11" t="str">
        <f>IF(UCIA!N99=0,"",UCIA!N99)</f>
        <v/>
      </c>
    </row>
    <row r="100" spans="1:30" ht="15.75">
      <c r="A100" s="4" t="s">
        <v>59</v>
      </c>
      <c r="B100" s="7" t="str">
        <f>IF(COMMERCIAUX!B100+MAINTENANCE!B100+ADV!B100+'R&amp;D'!B100+RECEPTION!B100+DIRECTION!B100+EMBALLAGE!B100+MARKETING!B100+EXPEDITION!B100+QUALITE!B100+ACCUEIL!B100+PRODUCTION!B100+LABO!B100+COMPTA!B100=0,"",COMMERCIAUX!B100+MAINTENANCE!B100+ADV!B100+'R&amp;D'!B100+RECEPTION!B100+DIRECTION!B100+EMBALLAGE!B100+MARKETING!B100+EXPEDITION!B100+QUALITE!B100+ACCUEIL!B100+PRODUCTION!B100+LABO!B100+COMPTA!B100+UCIA!B100)</f>
        <v/>
      </c>
      <c r="C100" s="7" t="str">
        <f>IF(COMMERCIAUX!C100+MAINTENANCE!C100+ADV!C100+'R&amp;D'!C100+RECEPTION!C100+DIRECTION!C100+EMBALLAGE!C100+MARKETING!C100+EXPEDITION!C100+QUALITE!C100+ACCUEIL!C100+PRODUCTION!C100+LABO!C100+COMPTA!C100=0,"",COMMERCIAUX!C100+MAINTENANCE!C100+ADV!C100+'R&amp;D'!C100+RECEPTION!C100+DIRECTION!C100+EMBALLAGE!C100+MARKETING!C100+EXPEDITION!C100+QUALITE!C100+ACCUEIL!C100+PRODUCTION!C100+LABO!C100+COMPTA!C100+UCIA!C100)</f>
        <v/>
      </c>
      <c r="D100" s="7" t="str">
        <f>IF(COMMERCIAUX!D100+MAINTENANCE!D100+ADV!D100+'R&amp;D'!D100+RECEPTION!D100+DIRECTION!D100+EMBALLAGE!D100+MARKETING!D100+EXPEDITION!D100+QUALITE!D100+ACCUEIL!D100+PRODUCTION!D100+LABO!D100+COMPTA!D100=0,"",COMMERCIAUX!D100+MAINTENANCE!D100+ADV!D100+'R&amp;D'!D100+RECEPTION!D100+DIRECTION!D100+EMBALLAGE!D100+MARKETING!D100+EXPEDITION!D100+QUALITE!D100+ACCUEIL!D100+PRODUCTION!D100+LABO!D100+COMPTA!D100+UCIA!D100)</f>
        <v/>
      </c>
      <c r="E100" s="7" t="str">
        <f>IF(COMMERCIAUX!E100+MAINTENANCE!E100+ADV!E100+'R&amp;D'!E100+RECEPTION!E100+DIRECTION!E100+EMBALLAGE!E100+MARKETING!E100+EXPEDITION!E100+QUALITE!E100+ACCUEIL!E100+PRODUCTION!E100+LABO!E100+COMPTA!E100=0,"",COMMERCIAUX!E100+MAINTENANCE!E100+ADV!E100+'R&amp;D'!E100+RECEPTION!E100+DIRECTION!E100+EMBALLAGE!E100+MARKETING!E100+EXPEDITION!E100+QUALITE!E100+ACCUEIL!E100+PRODUCTION!E100+LABO!E100+COMPTA!E100+UCIA!E100)</f>
        <v/>
      </c>
      <c r="F100" s="7" t="str">
        <f>IF(COMMERCIAUX!F100+MAINTENANCE!F100+ADV!F100+'R&amp;D'!F100+RECEPTION!F100+DIRECTION!F100+EMBALLAGE!F100+MARKETING!F100+EXPEDITION!F100+QUALITE!F100+ACCUEIL!F100+PRODUCTION!F100+LABO!F100+COMPTA!F100=0,"",COMMERCIAUX!F100+MAINTENANCE!F100+ADV!F100+'R&amp;D'!F100+RECEPTION!F100+DIRECTION!F100+EMBALLAGE!F100+MARKETING!F100+EXPEDITION!F100+QUALITE!F100+ACCUEIL!F100+PRODUCTION!F100+LABO!F100+COMPTA!F100+UCIA!F100)</f>
        <v/>
      </c>
      <c r="G100" s="7" t="str">
        <f>IF(COMMERCIAUX!G100+MAINTENANCE!G100+ADV!G100+'R&amp;D'!G100+RECEPTION!G100+DIRECTION!G100+EMBALLAGE!G100+MARKETING!G100+EXPEDITION!G100+QUALITE!G100+ACCUEIL!G100+PRODUCTION!G100+LABO!G100+COMPTA!G100=0,"",COMMERCIAUX!G100+MAINTENANCE!G100+ADV!G100+'R&amp;D'!G100+RECEPTION!G100+DIRECTION!G100+EMBALLAGE!G100+MARKETING!G100+EXPEDITION!G100+QUALITE!G100+ACCUEIL!G100+PRODUCTION!G100+LABO!G100+COMPTA!G100+UCIA!G100)</f>
        <v/>
      </c>
      <c r="H100" s="7" t="str">
        <f>IF(COMMERCIAUX!H100+MAINTENANCE!H100+ADV!H100+'R&amp;D'!H100+RECEPTION!H100+DIRECTION!H100+EMBALLAGE!H100+MARKETING!H100+EXPEDITION!H100+QUALITE!H100+ACCUEIL!H100+PRODUCTION!H100+LABO!H100+COMPTA!H100=0,"",COMMERCIAUX!H100+MAINTENANCE!H100+ADV!H100+'R&amp;D'!H100+RECEPTION!H100+DIRECTION!H100+EMBALLAGE!H100+MARKETING!H100+EXPEDITION!H100+QUALITE!H100+ACCUEIL!H100+PRODUCTION!H100+LABO!H100+COMPTA!H100+UCIA!H100)</f>
        <v/>
      </c>
      <c r="I100" s="7" t="str">
        <f>IF(COMMERCIAUX!I100+MAINTENANCE!I100+ADV!I100+'R&amp;D'!I100+RECEPTION!I100+DIRECTION!I100+EMBALLAGE!I100+MARKETING!I100+EXPEDITION!I100+QUALITE!I100+ACCUEIL!I100+PRODUCTION!I100+LABO!I100+COMPTA!I100=0,"",COMMERCIAUX!I100+MAINTENANCE!I100+ADV!I100+'R&amp;D'!I100+RECEPTION!I100+DIRECTION!I100+EMBALLAGE!I100+MARKETING!I100+EXPEDITION!I100+QUALITE!I100+ACCUEIL!I100+PRODUCTION!I100+LABO!I100+COMPTA!I100+UCIA!I100)</f>
        <v/>
      </c>
      <c r="J100" s="7" t="str">
        <f>IF(COMMERCIAUX!J100+MAINTENANCE!J100+ADV!J100+'R&amp;D'!J100+RECEPTION!J100+DIRECTION!J100+EMBALLAGE!J100+MARKETING!J100+EXPEDITION!J100+QUALITE!J100+ACCUEIL!J100+PRODUCTION!J100+LABO!J100+COMPTA!J100=0,"",COMMERCIAUX!J100+MAINTENANCE!J100+ADV!J100+'R&amp;D'!J100+RECEPTION!J100+DIRECTION!J100+EMBALLAGE!J100+MARKETING!J100+EXPEDITION!J100+QUALITE!J100+ACCUEIL!J100+PRODUCTION!J100+LABO!J100+COMPTA!J100+UCIA!J100)</f>
        <v/>
      </c>
      <c r="K100" s="7" t="str">
        <f>IF(COMMERCIAUX!K100+MAINTENANCE!K100+ADV!K100+'R&amp;D'!K100+RECEPTION!K100+DIRECTION!K100+EMBALLAGE!K100+MARKETING!K100+EXPEDITION!K100+QUALITE!K100+ACCUEIL!K100+PRODUCTION!K100+LABO!K100+COMPTA!K100=0,"",COMMERCIAUX!K100+MAINTENANCE!K100+ADV!K100+'R&amp;D'!K100+RECEPTION!K100+DIRECTION!K100+EMBALLAGE!K100+MARKETING!K100+EXPEDITION!K100+QUALITE!K100+ACCUEIL!K100+PRODUCTION!K100+LABO!K100+COMPTA!K100+UCIA!K100)</f>
        <v/>
      </c>
      <c r="L100" s="7" t="str">
        <f>IF(COMMERCIAUX!L100+MAINTENANCE!L100+ADV!L100+'R&amp;D'!L100+RECEPTION!L100+DIRECTION!L100+EMBALLAGE!L100+MARKETING!L100+EXPEDITION!L100+QUALITE!L100+ACCUEIL!L100+PRODUCTION!L100+LABO!L100+COMPTA!L100=0,"",COMMERCIAUX!L100+MAINTENANCE!L100+ADV!L100+'R&amp;D'!L100+RECEPTION!L100+DIRECTION!L100+EMBALLAGE!L100+MARKETING!L100+EXPEDITION!L100+QUALITE!L100+ACCUEIL!L100+PRODUCTION!L100+LABO!L100+COMPTA!L100+UCIA!L100)</f>
        <v/>
      </c>
      <c r="M100" s="7" t="str">
        <f>IF(COMMERCIAUX!M100+MAINTENANCE!M100+ADV!M100+'R&amp;D'!M100+RECEPTION!M100+DIRECTION!M100+EMBALLAGE!M100+MARKETING!M100+EXPEDITION!M100+QUALITE!M100+ACCUEIL!M100+PRODUCTION!M100+LABO!M100+COMPTA!M100=0,"",COMMERCIAUX!M100+MAINTENANCE!M100+ADV!M100+'R&amp;D'!M100+RECEPTION!M100+DIRECTION!M100+EMBALLAGE!M100+MARKETING!M100+EXPEDITION!M100+QUALITE!M100+ACCUEIL!M100+PRODUCTION!M100+LABO!M100+COMPTA!M100+UCIA!M100)</f>
        <v/>
      </c>
      <c r="N100" s="24" t="s">
        <v>139</v>
      </c>
      <c r="O100" s="10" t="str">
        <f t="shared" si="2"/>
        <v/>
      </c>
      <c r="P100" s="8" t="str">
        <f>IF(DIRECTION!N100=0,"",DIRECTION!N100)</f>
        <v/>
      </c>
      <c r="Q100" s="8" t="str">
        <f>IF(COMPTA!N100=0,"",COMPTA!N100)</f>
        <v/>
      </c>
      <c r="R100" s="8" t="str">
        <f>IF(ACCUEIL!N100=0,"",ACCUEIL!N100)</f>
        <v/>
      </c>
      <c r="S100" s="8" t="str">
        <f>IF(ADV!N100=0,"",ADV!N100)</f>
        <v/>
      </c>
      <c r="T100" s="8" t="str">
        <f>IF(COMMERCIAUX!N100=0,"",COMMERCIAUX!N100)</f>
        <v/>
      </c>
      <c r="U100" s="8" t="str">
        <f>IF(MARKETING!N100=0,"",MARKETING!N100)</f>
        <v/>
      </c>
      <c r="V100" s="8" t="str">
        <f>IF(MAINTENANCE!N100=0,"",MAINTENANCE!N100)</f>
        <v/>
      </c>
      <c r="W100" s="8" t="str">
        <f>IF(PRODUCTION!N100=0,"",PRODUCTION!N100)</f>
        <v/>
      </c>
      <c r="X100" s="8" t="str">
        <f>IF(EMBALLAGE!N100=0,"",EMBALLAGE!N100)</f>
        <v/>
      </c>
      <c r="Y100" s="8" t="str">
        <f>IF(EXPEDITION!N100=0,"",EXPEDITION!N100)</f>
        <v/>
      </c>
      <c r="Z100" s="8" t="str">
        <f>IF(RECEPTION!N100=0,"",RECEPTION!N100)</f>
        <v/>
      </c>
      <c r="AA100" s="8" t="str">
        <f>IF(LABO!N100=0,"",LABO!N100)</f>
        <v/>
      </c>
      <c r="AB100" s="8" t="str">
        <f>IF('R&amp;D'!N100=0,"",'R&amp;D'!N100)</f>
        <v/>
      </c>
      <c r="AC100" s="8" t="str">
        <f>IF(QUALITE!N100=0,"",QUALITE!N100)</f>
        <v/>
      </c>
      <c r="AD100" s="11" t="str">
        <f>IF(UCIA!N100=0,"",UCIA!N100)</f>
        <v/>
      </c>
    </row>
    <row r="101" spans="1:30" ht="15.75">
      <c r="A101" s="4" t="s">
        <v>60</v>
      </c>
      <c r="B101" s="7" t="str">
        <f>IF(COMMERCIAUX!B101+MAINTENANCE!B101+ADV!B101+'R&amp;D'!B101+RECEPTION!B101+DIRECTION!B101+EMBALLAGE!B101+MARKETING!B101+EXPEDITION!B101+QUALITE!B101+ACCUEIL!B101+PRODUCTION!B101+LABO!B101+COMPTA!B101=0,"",COMMERCIAUX!B101+MAINTENANCE!B101+ADV!B101+'R&amp;D'!B101+RECEPTION!B101+DIRECTION!B101+EMBALLAGE!B101+MARKETING!B101+EXPEDITION!B101+QUALITE!B101+ACCUEIL!B101+PRODUCTION!B101+LABO!B101+COMPTA!B101+UCIA!B101)</f>
        <v/>
      </c>
      <c r="C101" s="7" t="str">
        <f>IF(COMMERCIAUX!C101+MAINTENANCE!C101+ADV!C101+'R&amp;D'!C101+RECEPTION!C101+DIRECTION!C101+EMBALLAGE!C101+MARKETING!C101+EXPEDITION!C101+QUALITE!C101+ACCUEIL!C101+PRODUCTION!C101+LABO!C101+COMPTA!C101=0,"",COMMERCIAUX!C101+MAINTENANCE!C101+ADV!C101+'R&amp;D'!C101+RECEPTION!C101+DIRECTION!C101+EMBALLAGE!C101+MARKETING!C101+EXPEDITION!C101+QUALITE!C101+ACCUEIL!C101+PRODUCTION!C101+LABO!C101+COMPTA!C101+UCIA!C101)</f>
        <v/>
      </c>
      <c r="D101" s="7" t="str">
        <f>IF(COMMERCIAUX!D101+MAINTENANCE!D101+ADV!D101+'R&amp;D'!D101+RECEPTION!D101+DIRECTION!D101+EMBALLAGE!D101+MARKETING!D101+EXPEDITION!D101+QUALITE!D101+ACCUEIL!D101+PRODUCTION!D101+LABO!D101+COMPTA!D101=0,"",COMMERCIAUX!D101+MAINTENANCE!D101+ADV!D101+'R&amp;D'!D101+RECEPTION!D101+DIRECTION!D101+EMBALLAGE!D101+MARKETING!D101+EXPEDITION!D101+QUALITE!D101+ACCUEIL!D101+PRODUCTION!D101+LABO!D101+COMPTA!D101+UCIA!D101)</f>
        <v/>
      </c>
      <c r="E101" s="7" t="str">
        <f>IF(COMMERCIAUX!E101+MAINTENANCE!E101+ADV!E101+'R&amp;D'!E101+RECEPTION!E101+DIRECTION!E101+EMBALLAGE!E101+MARKETING!E101+EXPEDITION!E101+QUALITE!E101+ACCUEIL!E101+PRODUCTION!E101+LABO!E101+COMPTA!E101=0,"",COMMERCIAUX!E101+MAINTENANCE!E101+ADV!E101+'R&amp;D'!E101+RECEPTION!E101+DIRECTION!E101+EMBALLAGE!E101+MARKETING!E101+EXPEDITION!E101+QUALITE!E101+ACCUEIL!E101+PRODUCTION!E101+LABO!E101+COMPTA!E101+UCIA!E101)</f>
        <v/>
      </c>
      <c r="F101" s="7" t="str">
        <f>IF(COMMERCIAUX!F101+MAINTENANCE!F101+ADV!F101+'R&amp;D'!F101+RECEPTION!F101+DIRECTION!F101+EMBALLAGE!F101+MARKETING!F101+EXPEDITION!F101+QUALITE!F101+ACCUEIL!F101+PRODUCTION!F101+LABO!F101+COMPTA!F101=0,"",COMMERCIAUX!F101+MAINTENANCE!F101+ADV!F101+'R&amp;D'!F101+RECEPTION!F101+DIRECTION!F101+EMBALLAGE!F101+MARKETING!F101+EXPEDITION!F101+QUALITE!F101+ACCUEIL!F101+PRODUCTION!F101+LABO!F101+COMPTA!F101+UCIA!F101)</f>
        <v/>
      </c>
      <c r="G101" s="7" t="str">
        <f>IF(COMMERCIAUX!G101+MAINTENANCE!G101+ADV!G101+'R&amp;D'!G101+RECEPTION!G101+DIRECTION!G101+EMBALLAGE!G101+MARKETING!G101+EXPEDITION!G101+QUALITE!G101+ACCUEIL!G101+PRODUCTION!G101+LABO!G101+COMPTA!G101=0,"",COMMERCIAUX!G101+MAINTENANCE!G101+ADV!G101+'R&amp;D'!G101+RECEPTION!G101+DIRECTION!G101+EMBALLAGE!G101+MARKETING!G101+EXPEDITION!G101+QUALITE!G101+ACCUEIL!G101+PRODUCTION!G101+LABO!G101+COMPTA!G101+UCIA!G101)</f>
        <v/>
      </c>
      <c r="H101" s="7" t="str">
        <f>IF(COMMERCIAUX!H101+MAINTENANCE!H101+ADV!H101+'R&amp;D'!H101+RECEPTION!H101+DIRECTION!H101+EMBALLAGE!H101+MARKETING!H101+EXPEDITION!H101+QUALITE!H101+ACCUEIL!H101+PRODUCTION!H101+LABO!H101+COMPTA!H101=0,"",COMMERCIAUX!H101+MAINTENANCE!H101+ADV!H101+'R&amp;D'!H101+RECEPTION!H101+DIRECTION!H101+EMBALLAGE!H101+MARKETING!H101+EXPEDITION!H101+QUALITE!H101+ACCUEIL!H101+PRODUCTION!H101+LABO!H101+COMPTA!H101+UCIA!H101)</f>
        <v/>
      </c>
      <c r="I101" s="7" t="str">
        <f>IF(COMMERCIAUX!I101+MAINTENANCE!I101+ADV!I101+'R&amp;D'!I101+RECEPTION!I101+DIRECTION!I101+EMBALLAGE!I101+MARKETING!I101+EXPEDITION!I101+QUALITE!I101+ACCUEIL!I101+PRODUCTION!I101+LABO!I101+COMPTA!I101=0,"",COMMERCIAUX!I101+MAINTENANCE!I101+ADV!I101+'R&amp;D'!I101+RECEPTION!I101+DIRECTION!I101+EMBALLAGE!I101+MARKETING!I101+EXPEDITION!I101+QUALITE!I101+ACCUEIL!I101+PRODUCTION!I101+LABO!I101+COMPTA!I101+UCIA!I101)</f>
        <v/>
      </c>
      <c r="J101" s="7" t="str">
        <f>IF(COMMERCIAUX!J101+MAINTENANCE!J101+ADV!J101+'R&amp;D'!J101+RECEPTION!J101+DIRECTION!J101+EMBALLAGE!J101+MARKETING!J101+EXPEDITION!J101+QUALITE!J101+ACCUEIL!J101+PRODUCTION!J101+LABO!J101+COMPTA!J101=0,"",COMMERCIAUX!J101+MAINTENANCE!J101+ADV!J101+'R&amp;D'!J101+RECEPTION!J101+DIRECTION!J101+EMBALLAGE!J101+MARKETING!J101+EXPEDITION!J101+QUALITE!J101+ACCUEIL!J101+PRODUCTION!J101+LABO!J101+COMPTA!J101+UCIA!J101)</f>
        <v/>
      </c>
      <c r="K101" s="7" t="str">
        <f>IF(COMMERCIAUX!K101+MAINTENANCE!K101+ADV!K101+'R&amp;D'!K101+RECEPTION!K101+DIRECTION!K101+EMBALLAGE!K101+MARKETING!K101+EXPEDITION!K101+QUALITE!K101+ACCUEIL!K101+PRODUCTION!K101+LABO!K101+COMPTA!K101=0,"",COMMERCIAUX!K101+MAINTENANCE!K101+ADV!K101+'R&amp;D'!K101+RECEPTION!K101+DIRECTION!K101+EMBALLAGE!K101+MARKETING!K101+EXPEDITION!K101+QUALITE!K101+ACCUEIL!K101+PRODUCTION!K101+LABO!K101+COMPTA!K101+UCIA!K101)</f>
        <v/>
      </c>
      <c r="L101" s="7" t="str">
        <f>IF(COMMERCIAUX!L101+MAINTENANCE!L101+ADV!L101+'R&amp;D'!L101+RECEPTION!L101+DIRECTION!L101+EMBALLAGE!L101+MARKETING!L101+EXPEDITION!L101+QUALITE!L101+ACCUEIL!L101+PRODUCTION!L101+LABO!L101+COMPTA!L101=0,"",COMMERCIAUX!L101+MAINTENANCE!L101+ADV!L101+'R&amp;D'!L101+RECEPTION!L101+DIRECTION!L101+EMBALLAGE!L101+MARKETING!L101+EXPEDITION!L101+QUALITE!L101+ACCUEIL!L101+PRODUCTION!L101+LABO!L101+COMPTA!L101+UCIA!L101)</f>
        <v/>
      </c>
      <c r="M101" s="7" t="str">
        <f>IF(COMMERCIAUX!M101+MAINTENANCE!M101+ADV!M101+'R&amp;D'!M101+RECEPTION!M101+DIRECTION!M101+EMBALLAGE!M101+MARKETING!M101+EXPEDITION!M101+QUALITE!M101+ACCUEIL!M101+PRODUCTION!M101+LABO!M101+COMPTA!M101=0,"",COMMERCIAUX!M101+MAINTENANCE!M101+ADV!M101+'R&amp;D'!M101+RECEPTION!M101+DIRECTION!M101+EMBALLAGE!M101+MARKETING!M101+EXPEDITION!M101+QUALITE!M101+ACCUEIL!M101+PRODUCTION!M101+LABO!M101+COMPTA!M101+UCIA!M101)</f>
        <v/>
      </c>
      <c r="N101" s="24" t="s">
        <v>139</v>
      </c>
      <c r="O101" s="10" t="str">
        <f t="shared" si="2"/>
        <v/>
      </c>
      <c r="P101" s="8" t="str">
        <f>IF(DIRECTION!N101=0,"",DIRECTION!N101)</f>
        <v/>
      </c>
      <c r="Q101" s="8" t="str">
        <f>IF(COMPTA!N101=0,"",COMPTA!N101)</f>
        <v/>
      </c>
      <c r="R101" s="8" t="str">
        <f>IF(ACCUEIL!N101=0,"",ACCUEIL!N101)</f>
        <v/>
      </c>
      <c r="S101" s="8" t="str">
        <f>IF(ADV!N101=0,"",ADV!N101)</f>
        <v/>
      </c>
      <c r="T101" s="8" t="str">
        <f>IF(COMMERCIAUX!N101=0,"",COMMERCIAUX!N101)</f>
        <v/>
      </c>
      <c r="U101" s="8" t="str">
        <f>IF(MARKETING!N101=0,"",MARKETING!N101)</f>
        <v/>
      </c>
      <c r="V101" s="8" t="str">
        <f>IF(MAINTENANCE!N101=0,"",MAINTENANCE!N101)</f>
        <v/>
      </c>
      <c r="W101" s="8" t="str">
        <f>IF(PRODUCTION!N101=0,"",PRODUCTION!N101)</f>
        <v/>
      </c>
      <c r="X101" s="8" t="str">
        <f>IF(EMBALLAGE!N101=0,"",EMBALLAGE!N101)</f>
        <v/>
      </c>
      <c r="Y101" s="8" t="str">
        <f>IF(EXPEDITION!N101=0,"",EXPEDITION!N101)</f>
        <v/>
      </c>
      <c r="Z101" s="8" t="str">
        <f>IF(RECEPTION!N101=0,"",RECEPTION!N101)</f>
        <v/>
      </c>
      <c r="AA101" s="8" t="str">
        <f>IF(LABO!N101=0,"",LABO!N101)</f>
        <v/>
      </c>
      <c r="AB101" s="8" t="str">
        <f>IF('R&amp;D'!N101=0,"",'R&amp;D'!N101)</f>
        <v/>
      </c>
      <c r="AC101" s="8" t="str">
        <f>IF(QUALITE!N101=0,"",QUALITE!N101)</f>
        <v/>
      </c>
      <c r="AD101" s="11" t="str">
        <f>IF(UCIA!N101=0,"",UCIA!N101)</f>
        <v/>
      </c>
    </row>
  </sheetData>
  <mergeCells count="1">
    <mergeCell ref="A2:AC3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6">
    <tabColor rgb="FFC00000"/>
  </sheetPr>
  <dimension ref="A1:BP100"/>
  <sheetViews>
    <sheetView tabSelected="1"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A12" sqref="A12"/>
    </sheetView>
  </sheetViews>
  <sheetFormatPr baseColWidth="10" defaultRowHeight="12.75"/>
  <cols>
    <col min="1" max="1" width="38.7109375" bestFit="1" customWidth="1"/>
    <col min="2" max="2" width="15.140625" bestFit="1" customWidth="1"/>
    <col min="3" max="3" width="12.42578125" bestFit="1" customWidth="1"/>
    <col min="4" max="4" width="12.42578125" customWidth="1"/>
    <col min="5" max="5" width="10" bestFit="1" customWidth="1"/>
    <col min="6" max="6" width="13.28515625" bestFit="1" customWidth="1"/>
    <col min="7" max="7" width="13.7109375" bestFit="1" customWidth="1"/>
    <col min="8" max="8" width="12.85546875" bestFit="1" customWidth="1"/>
    <col min="9" max="9" width="9.85546875" bestFit="1" customWidth="1"/>
    <col min="10" max="10" width="1.5703125" style="1" customWidth="1"/>
    <col min="11" max="11" width="15.140625" bestFit="1" customWidth="1"/>
    <col min="12" max="12" width="12.42578125" bestFit="1" customWidth="1"/>
    <col min="13" max="13" width="12.42578125" style="110" customWidth="1"/>
    <col min="14" max="14" width="10" bestFit="1" customWidth="1"/>
    <col min="15" max="15" width="14.28515625" bestFit="1" customWidth="1"/>
    <col min="16" max="16" width="13.7109375" bestFit="1" customWidth="1"/>
    <col min="17" max="17" width="9.85546875" bestFit="1" customWidth="1"/>
    <col min="18" max="18" width="6.5703125" bestFit="1" customWidth="1"/>
    <col min="19" max="19" width="1.5703125" style="1" customWidth="1"/>
    <col min="20" max="20" width="15.140625" bestFit="1" customWidth="1"/>
    <col min="21" max="21" width="12.42578125" style="110" bestFit="1" customWidth="1"/>
    <col min="22" max="22" width="12.42578125" style="110" customWidth="1"/>
    <col min="23" max="23" width="10" bestFit="1" customWidth="1"/>
    <col min="24" max="24" width="13.28515625" bestFit="1" customWidth="1"/>
    <col min="25" max="25" width="13.7109375" style="110" bestFit="1" customWidth="1"/>
    <col min="26" max="26" width="12.28515625" style="110" bestFit="1" customWidth="1"/>
    <col min="27" max="27" width="6.5703125" bestFit="1" customWidth="1"/>
    <col min="28" max="28" width="1.85546875" style="1" customWidth="1"/>
    <col min="29" max="29" width="15.140625" bestFit="1" customWidth="1"/>
    <col min="30" max="30" width="12.42578125" bestFit="1" customWidth="1"/>
    <col min="31" max="31" width="12.42578125" customWidth="1"/>
    <col min="32" max="32" width="10" bestFit="1" customWidth="1"/>
    <col min="33" max="33" width="13.28515625" bestFit="1" customWidth="1"/>
    <col min="34" max="34" width="13.7109375" bestFit="1" customWidth="1"/>
    <col min="35" max="35" width="12.28515625" bestFit="1" customWidth="1"/>
    <col min="36" max="36" width="6.5703125" bestFit="1" customWidth="1"/>
    <col min="37" max="37" width="1.28515625" style="1" customWidth="1"/>
    <col min="38" max="38" width="15.140625" bestFit="1" customWidth="1"/>
    <col min="39" max="39" width="12.42578125" bestFit="1" customWidth="1"/>
    <col min="40" max="40" width="12.42578125" customWidth="1"/>
    <col min="41" max="41" width="10" bestFit="1" customWidth="1"/>
    <col min="42" max="42" width="13.28515625" bestFit="1" customWidth="1"/>
    <col min="43" max="43" width="13.7109375" bestFit="1" customWidth="1"/>
    <col min="44" max="44" width="12.28515625" bestFit="1" customWidth="1"/>
    <col min="45" max="45" width="6.5703125" bestFit="1" customWidth="1"/>
    <col min="46" max="46" width="1.5703125" style="1" customWidth="1"/>
    <col min="47" max="47" width="15.140625" bestFit="1" customWidth="1"/>
    <col min="48" max="48" width="12.42578125" bestFit="1" customWidth="1"/>
    <col min="49" max="49" width="12.42578125" customWidth="1"/>
    <col min="50" max="50" width="10" bestFit="1" customWidth="1"/>
    <col min="51" max="51" width="13.28515625" bestFit="1" customWidth="1"/>
    <col min="52" max="52" width="13.7109375" bestFit="1" customWidth="1"/>
    <col min="53" max="53" width="12.28515625" bestFit="1" customWidth="1"/>
    <col min="54" max="54" width="6.5703125" bestFit="1" customWidth="1"/>
    <col min="55" max="55" width="1.42578125" style="1" customWidth="1"/>
    <col min="56" max="56" width="15.140625" bestFit="1" customWidth="1"/>
    <col min="57" max="57" width="12.42578125" bestFit="1" customWidth="1"/>
    <col min="58" max="58" width="12.42578125" customWidth="1"/>
    <col min="59" max="59" width="10" bestFit="1" customWidth="1"/>
    <col min="60" max="60" width="13.28515625" bestFit="1" customWidth="1"/>
    <col min="61" max="61" width="13.7109375" bestFit="1" customWidth="1"/>
    <col min="62" max="62" width="12.28515625" bestFit="1" customWidth="1"/>
    <col min="63" max="63" width="6.5703125" bestFit="1" customWidth="1"/>
    <col min="64" max="64" width="1.42578125" style="104" customWidth="1"/>
    <col min="65" max="66" width="16.42578125" bestFit="1" customWidth="1"/>
    <col min="67" max="67" width="16.42578125" customWidth="1"/>
    <col min="68" max="68" width="13.42578125" bestFit="1" customWidth="1"/>
  </cols>
  <sheetData>
    <row r="1" spans="1:68" ht="66.75" customHeight="1">
      <c r="A1" s="105" t="s">
        <v>128</v>
      </c>
      <c r="B1" s="123" t="s">
        <v>87</v>
      </c>
      <c r="C1" s="124"/>
      <c r="D1" s="124"/>
      <c r="E1" s="124"/>
      <c r="F1" s="124"/>
      <c r="G1" s="124"/>
      <c r="H1" s="124"/>
      <c r="I1" s="125"/>
      <c r="J1" s="37"/>
      <c r="K1" s="123" t="s">
        <v>88</v>
      </c>
      <c r="L1" s="124"/>
      <c r="M1" s="124"/>
      <c r="N1" s="124"/>
      <c r="O1" s="124"/>
      <c r="P1" s="124"/>
      <c r="Q1" s="124"/>
      <c r="R1" s="125"/>
      <c r="S1" s="37"/>
      <c r="T1" s="123" t="s">
        <v>89</v>
      </c>
      <c r="U1" s="124"/>
      <c r="V1" s="124"/>
      <c r="W1" s="124"/>
      <c r="X1" s="124"/>
      <c r="Y1" s="124"/>
      <c r="Z1" s="124"/>
      <c r="AA1" s="125"/>
      <c r="AB1" s="37"/>
      <c r="AC1" s="123" t="s">
        <v>90</v>
      </c>
      <c r="AD1" s="124"/>
      <c r="AE1" s="124"/>
      <c r="AF1" s="124"/>
      <c r="AG1" s="124"/>
      <c r="AH1" s="124"/>
      <c r="AI1" s="124"/>
      <c r="AJ1" s="125"/>
      <c r="AK1" s="37"/>
      <c r="AL1" s="123" t="s">
        <v>91</v>
      </c>
      <c r="AM1" s="124"/>
      <c r="AN1" s="124"/>
      <c r="AO1" s="124"/>
      <c r="AP1" s="124"/>
      <c r="AQ1" s="124"/>
      <c r="AR1" s="124"/>
      <c r="AS1" s="125"/>
      <c r="AT1" s="37"/>
      <c r="AU1" s="123" t="s">
        <v>92</v>
      </c>
      <c r="AV1" s="124"/>
      <c r="AW1" s="124"/>
      <c r="AX1" s="124"/>
      <c r="AY1" s="124"/>
      <c r="AZ1" s="124"/>
      <c r="BA1" s="124"/>
      <c r="BB1" s="125"/>
      <c r="BC1" s="37"/>
      <c r="BD1" s="123" t="s">
        <v>93</v>
      </c>
      <c r="BE1" s="124"/>
      <c r="BF1" s="124"/>
      <c r="BG1" s="124"/>
      <c r="BH1" s="124"/>
      <c r="BI1" s="124"/>
      <c r="BJ1" s="124"/>
      <c r="BK1" s="125"/>
      <c r="BM1" s="126" t="s">
        <v>94</v>
      </c>
      <c r="BN1" s="127"/>
      <c r="BO1" s="127"/>
      <c r="BP1" s="128"/>
    </row>
    <row r="2" spans="1:68" ht="45">
      <c r="A2" s="31" t="s">
        <v>80</v>
      </c>
      <c r="B2" s="27" t="s">
        <v>122</v>
      </c>
      <c r="C2" s="28" t="s">
        <v>124</v>
      </c>
      <c r="D2" s="28" t="s">
        <v>224</v>
      </c>
      <c r="E2" s="28" t="s">
        <v>125</v>
      </c>
      <c r="F2" s="28" t="s">
        <v>126</v>
      </c>
      <c r="G2" s="28" t="s">
        <v>127</v>
      </c>
      <c r="H2" s="28" t="s">
        <v>228</v>
      </c>
      <c r="I2" s="29" t="s">
        <v>123</v>
      </c>
      <c r="J2" s="38"/>
      <c r="K2" s="30" t="s">
        <v>225</v>
      </c>
      <c r="L2" s="30" t="s">
        <v>124</v>
      </c>
      <c r="M2" s="30" t="s">
        <v>224</v>
      </c>
      <c r="N2" s="30" t="s">
        <v>238</v>
      </c>
      <c r="O2" s="30" t="s">
        <v>226</v>
      </c>
      <c r="P2" s="30" t="s">
        <v>132</v>
      </c>
      <c r="Q2" s="30" t="s">
        <v>228</v>
      </c>
      <c r="R2" s="111" t="s">
        <v>227</v>
      </c>
      <c r="S2" s="38"/>
      <c r="T2" s="28" t="s">
        <v>229</v>
      </c>
      <c r="U2" s="28" t="s">
        <v>124</v>
      </c>
      <c r="V2" s="28" t="s">
        <v>224</v>
      </c>
      <c r="W2" s="28" t="s">
        <v>237</v>
      </c>
      <c r="X2" s="28" t="s">
        <v>226</v>
      </c>
      <c r="Y2" s="28" t="s">
        <v>131</v>
      </c>
      <c r="Z2" s="28" t="s">
        <v>228</v>
      </c>
      <c r="AA2" s="115" t="s">
        <v>230</v>
      </c>
      <c r="AB2" s="38"/>
      <c r="AC2" s="30" t="s">
        <v>229</v>
      </c>
      <c r="AD2" s="30" t="s">
        <v>124</v>
      </c>
      <c r="AE2" s="30" t="s">
        <v>224</v>
      </c>
      <c r="AF2" s="30" t="s">
        <v>236</v>
      </c>
      <c r="AG2" s="30" t="s">
        <v>226</v>
      </c>
      <c r="AH2" s="30" t="s">
        <v>133</v>
      </c>
      <c r="AI2" s="30" t="s">
        <v>228</v>
      </c>
      <c r="AJ2" s="111" t="s">
        <v>231</v>
      </c>
      <c r="AK2" s="38"/>
      <c r="AL2" s="28" t="s">
        <v>229</v>
      </c>
      <c r="AM2" s="28" t="s">
        <v>124</v>
      </c>
      <c r="AN2" s="28" t="s">
        <v>224</v>
      </c>
      <c r="AO2" s="28" t="s">
        <v>235</v>
      </c>
      <c r="AP2" s="28" t="s">
        <v>226</v>
      </c>
      <c r="AQ2" s="28" t="s">
        <v>134</v>
      </c>
      <c r="AR2" s="28" t="s">
        <v>228</v>
      </c>
      <c r="AS2" s="115" t="s">
        <v>232</v>
      </c>
      <c r="AT2" s="38"/>
      <c r="AU2" s="30" t="s">
        <v>229</v>
      </c>
      <c r="AV2" s="30" t="s">
        <v>124</v>
      </c>
      <c r="AW2" s="30" t="s">
        <v>224</v>
      </c>
      <c r="AX2" s="30" t="s">
        <v>233</v>
      </c>
      <c r="AY2" s="30" t="s">
        <v>226</v>
      </c>
      <c r="AZ2" s="30" t="s">
        <v>135</v>
      </c>
      <c r="BA2" s="30" t="s">
        <v>228</v>
      </c>
      <c r="BB2" s="111" t="s">
        <v>230</v>
      </c>
      <c r="BC2" s="38"/>
      <c r="BD2" s="28" t="s">
        <v>229</v>
      </c>
      <c r="BE2" s="28" t="s">
        <v>124</v>
      </c>
      <c r="BF2" s="28" t="s">
        <v>224</v>
      </c>
      <c r="BG2" s="28" t="s">
        <v>234</v>
      </c>
      <c r="BH2" s="28" t="s">
        <v>226</v>
      </c>
      <c r="BI2" s="28" t="s">
        <v>136</v>
      </c>
      <c r="BJ2" s="28" t="s">
        <v>228</v>
      </c>
      <c r="BK2" s="115" t="s">
        <v>230</v>
      </c>
      <c r="BM2" s="43" t="s">
        <v>137</v>
      </c>
      <c r="BN2" s="43" t="s">
        <v>138</v>
      </c>
      <c r="BO2" s="43" t="s">
        <v>239</v>
      </c>
      <c r="BP2" s="43" t="s">
        <v>240</v>
      </c>
    </row>
    <row r="3" spans="1:68" ht="15.75" customHeight="1">
      <c r="A3" s="32" t="s">
        <v>113</v>
      </c>
      <c r="B3" s="41">
        <f>SUM(DIRECTION!G6+COMPTA!G6+ACCUEIL!G6+ADV!G6+COMMERCIAUX!G6+MARKETING!G6+MAINTENANCE!G6+PRODUCTION!G6+EMBALLAGE!G6+EXPEDITION!G6+RECEPTION!G6+LABO!G6+'R&amp;D'!G6+QUALITE!G6)</f>
        <v>2</v>
      </c>
      <c r="C3" s="25"/>
      <c r="D3" s="25"/>
      <c r="E3" s="25">
        <v>4</v>
      </c>
      <c r="F3" s="41">
        <f t="shared" ref="F3:F10" si="0">E3-B3+C3+D3</f>
        <v>2</v>
      </c>
      <c r="G3" s="25">
        <v>2</v>
      </c>
      <c r="H3" s="113">
        <f>IF(I3&lt;0,SUM(I3-B3),(I3+B3))</f>
        <v>2</v>
      </c>
      <c r="I3" s="41">
        <f t="shared" ref="I3:I11" si="1">IF(ISBLANK(G3),"",G3-F3)</f>
        <v>0</v>
      </c>
      <c r="J3" s="39"/>
      <c r="K3" s="41">
        <f>SUM(DIRECTION!H6+COMPTA!H6+ACCUEIL!H6+ADV!H6+COMMERCIAUX!H6+MARKETING!H6+MAINTENANCE!H6+PRODUCTION!H6+EMBALLAGE!H6+EXPEDITION!H6+RECEPTION!H6+LABO!H6+'R&amp;D'!H6+QUALITE!H6)</f>
        <v>0</v>
      </c>
      <c r="L3" s="36">
        <v>1</v>
      </c>
      <c r="M3" s="25"/>
      <c r="N3" s="42">
        <f>G3</f>
        <v>2</v>
      </c>
      <c r="O3" s="42">
        <f>N3-K3+L3+M3</f>
        <v>3</v>
      </c>
      <c r="P3" s="36">
        <v>3</v>
      </c>
      <c r="Q3" s="112">
        <f>IFERROR(IF(R3&lt;0,SUM(R3-K3),(R3+K3)),0)</f>
        <v>0</v>
      </c>
      <c r="R3" s="41">
        <f>IF(ISBLANK(P3),0,P3-O3)</f>
        <v>0</v>
      </c>
      <c r="S3" s="7"/>
      <c r="T3" s="41">
        <f>SUM(DIRECTION!I6+COMPTA!I6+ACCUEIL!I6+ADV!I6+COMMERCIAUX!I6+MARKETING!I6+MAINTENANCE!I6+PRODUCTION!I6+EMBALLAGE!I6+EXPEDITION!I6+RECEPTION!I6+LABO!I6+'R&amp;D'!I6+QUALITE!I6)</f>
        <v>0</v>
      </c>
      <c r="U3" s="36"/>
      <c r="V3" s="36"/>
      <c r="W3" s="42">
        <f>P3</f>
        <v>3</v>
      </c>
      <c r="X3" s="42">
        <f t="shared" ref="X3:X10" si="2">W3-T3+U3+V3</f>
        <v>3</v>
      </c>
      <c r="Y3" s="36"/>
      <c r="Z3" s="114">
        <f>IFERROR(IF(AA3&lt;0,SUM(AA3-T3),(AA3+T3)),0)</f>
        <v>0</v>
      </c>
      <c r="AA3" s="41">
        <f>IF(ISBLANK(Y3),0,Y3-X3)</f>
        <v>0</v>
      </c>
      <c r="AB3" s="7"/>
      <c r="AC3" s="41">
        <f>SUM(DIRECTION!J6+COMPTA!J6+ACCUEIL!J6+ADV!J6+COMMERCIAUX!J6+MARKETING!J6+MAINTENANCE!J6+PRODUCTION!J6+EMBALLAGE!J6+EXPEDITION!J6+RECEPTION!J6+LABO!J6+'R&amp;D'!J6+QUALITE!J6)</f>
        <v>0</v>
      </c>
      <c r="AD3" s="36"/>
      <c r="AE3" s="36"/>
      <c r="AF3" s="42">
        <f>Y3</f>
        <v>0</v>
      </c>
      <c r="AG3" s="42">
        <f>AF3-AC3+AD3+AE3</f>
        <v>0</v>
      </c>
      <c r="AH3" s="36"/>
      <c r="AI3" s="114">
        <f>IFERROR(IF(AJ3&lt;0,SUM(AJ3-AC3),(AJ3+AC3)),0)</f>
        <v>0</v>
      </c>
      <c r="AJ3" s="41">
        <f>IF(ISBLANK(AH3),0,AH3-AG3)</f>
        <v>0</v>
      </c>
      <c r="AK3" s="7"/>
      <c r="AL3" s="41">
        <f>SUM(DIRECTION!K6+COMPTA!K6+ACCUEIL!K6+ADV!K6+COMMERCIAUX!K6+MARKETING!K6+MAINTENANCE!K6+PRODUCTION!K6+EMBALLAGE!K6+EXPEDITION!K6+RECEPTION!K6+LABO!K6+'R&amp;D'!K6+QUALITE!K6)</f>
        <v>0</v>
      </c>
      <c r="AM3" s="36"/>
      <c r="AN3" s="36"/>
      <c r="AO3" s="42">
        <f>AH3</f>
        <v>0</v>
      </c>
      <c r="AP3" s="42">
        <f t="shared" ref="AP3:AP10" si="3">AO3-AL3+AM3+AN3</f>
        <v>0</v>
      </c>
      <c r="AQ3" s="36"/>
      <c r="AR3" s="114">
        <f>IFERROR(IF(AS3&lt;0,SUM(AS3-AL3),(AS3+AL3)),0)</f>
        <v>0</v>
      </c>
      <c r="AS3" s="41">
        <f>IF(ISBLANK(AQ3),0,AQ3-AP3)</f>
        <v>0</v>
      </c>
      <c r="AT3" s="7"/>
      <c r="AU3" s="41">
        <f>SUM(DIRECTION!L6+COMPTA!L6+ACCUEIL!L6+ADV!L6+COMMERCIAUX!L6+MARKETING!L6+MAINTENANCE!L6+PRODUCTION!L6+EMBALLAGE!L6+EXPEDITION!L6+RECEPTION!L6+LABO!L6+'R&amp;D'!L6+QUALITE!L6)</f>
        <v>0</v>
      </c>
      <c r="AV3" s="36"/>
      <c r="AW3" s="36"/>
      <c r="AX3" s="42">
        <f>AQ3</f>
        <v>0</v>
      </c>
      <c r="AY3" s="42">
        <f t="shared" ref="AY3:AY10" si="4">AX3-AU3+AV3+AW3</f>
        <v>0</v>
      </c>
      <c r="AZ3" s="36"/>
      <c r="BA3" s="114">
        <f>IFERROR(IF(BB3&lt;0,SUM(BB3-AU3),(BB3+AU3)),0)</f>
        <v>0</v>
      </c>
      <c r="BB3" s="41">
        <f>IF(ISBLANK(AZ3),0,AZ3-AY3)</f>
        <v>0</v>
      </c>
      <c r="BC3" s="2"/>
      <c r="BD3" s="41">
        <f>SUM(DIRECTION!M6+COMPTA!M6+ACCUEIL!M6+ADV!M6+COMMERCIAUX!M6+MARKETING!M6+MAINTENANCE!M6+PRODUCTION!M6+EMBALLAGE!M6+EXPEDITION!M6+RECEPTION!M6+LABO!M6+'R&amp;D'!M6+QUALITE!M6)</f>
        <v>0</v>
      </c>
      <c r="BE3" s="36"/>
      <c r="BF3" s="36"/>
      <c r="BG3" s="42">
        <f>AZ3</f>
        <v>0</v>
      </c>
      <c r="BH3" s="42">
        <f t="shared" ref="BH3:BH10" si="5">BG3-BD3+BE3+BF3</f>
        <v>0</v>
      </c>
      <c r="BI3" s="36"/>
      <c r="BJ3" s="114">
        <f>IFERROR(IF(BK3&lt;0,SUM(BK3-BD3),(BK3+BD3)),0)</f>
        <v>0</v>
      </c>
      <c r="BK3" s="41">
        <f>IF(ISBLANK(BI3),0,BI3-BH3)</f>
        <v>0</v>
      </c>
      <c r="BM3" s="42">
        <f>B3+K3+T3+AC3+AL3+AU3+BD3</f>
        <v>2</v>
      </c>
      <c r="BN3" s="42">
        <f>C3+L3+U3+AD3+AM3+AV3+BE3</f>
        <v>1</v>
      </c>
      <c r="BO3" s="114">
        <f>SUM(BJ3+BA3+AR3+AI3+Z3+Q3+H3)</f>
        <v>2</v>
      </c>
      <c r="BP3" s="42">
        <f>IF(ISBLANK(I3),"",SUM(I3+R3+AA3+AJ3+AS3+BB3+BK3))</f>
        <v>0</v>
      </c>
    </row>
    <row r="4" spans="1:68" ht="15.75" customHeight="1">
      <c r="A4" s="32" t="s">
        <v>114</v>
      </c>
      <c r="B4" s="41">
        <f>SUM(DIRECTION!G7+COMPTA!G7+ACCUEIL!G7+ADV!G7+COMMERCIAUX!G7+MARKETING!G7+MAINTENANCE!G7+PRODUCTION!G7+EMBALLAGE!G7+EXPEDITION!G7+RECEPTION!G7+LABO!G7+'R&amp;D'!G7+QUALITE!G7)</f>
        <v>0</v>
      </c>
      <c r="C4" s="25"/>
      <c r="D4" s="25"/>
      <c r="E4" s="25">
        <v>2</v>
      </c>
      <c r="F4" s="41">
        <f t="shared" si="0"/>
        <v>2</v>
      </c>
      <c r="G4" s="25">
        <v>2</v>
      </c>
      <c r="H4" s="113">
        <f t="shared" ref="H4:H11" si="6">IF(I4&lt;0,SUM(I4-B4),(I4+B4))</f>
        <v>0</v>
      </c>
      <c r="I4" s="41">
        <f t="shared" si="1"/>
        <v>0</v>
      </c>
      <c r="J4" s="2"/>
      <c r="K4" s="41">
        <f>SUM(DIRECTION!H7+COMPTA!H7+ACCUEIL!H7+ADV!H7+COMMERCIAUX!H7+MARKETING!H7+MAINTENANCE!H7+PRODUCTION!H7+EMBALLAGE!H7+EXPEDITION!H7+RECEPTION!H7+LABO!H7+'R&amp;D'!H7+QUALITE!H7)</f>
        <v>0</v>
      </c>
      <c r="L4" s="108"/>
      <c r="M4" s="25"/>
      <c r="N4" s="42">
        <f t="shared" ref="N4:N11" si="7">G4</f>
        <v>2</v>
      </c>
      <c r="O4" s="42">
        <f t="shared" ref="O4:O10" si="8">N4-K4+L4+M4</f>
        <v>2</v>
      </c>
      <c r="P4" s="36">
        <v>2</v>
      </c>
      <c r="Q4" s="112">
        <f t="shared" ref="Q4:Q67" si="9">IFERROR(IF(R4&lt;0,SUM(R4-K4),(R4+K4)),0)</f>
        <v>0</v>
      </c>
      <c r="R4" s="41">
        <f t="shared" ref="R4:R67" si="10">IF(ISBLANK(P4),0,P4-O4)</f>
        <v>0</v>
      </c>
      <c r="S4" s="2"/>
      <c r="T4" s="41">
        <f>SUM(DIRECTION!I7+COMPTA!I7+ACCUEIL!I7+ADV!I7+COMMERCIAUX!I7+MARKETING!I7+MAINTENANCE!I7+PRODUCTION!I7+EMBALLAGE!I7+EXPEDITION!I7+RECEPTION!I7+LABO!I7+'R&amp;D'!I7+QUALITE!I7)</f>
        <v>0</v>
      </c>
      <c r="U4" s="108"/>
      <c r="V4" s="108"/>
      <c r="W4" s="42">
        <f t="shared" ref="W4:W11" si="11">P4</f>
        <v>2</v>
      </c>
      <c r="X4" s="42">
        <f t="shared" si="2"/>
        <v>2</v>
      </c>
      <c r="Y4" s="108"/>
      <c r="Z4" s="114">
        <f t="shared" ref="Z4:Z11" si="12">IFERROR(IF(AA4&lt;0,SUM(AA4-T4),(AA4+T4)),0)</f>
        <v>0</v>
      </c>
      <c r="AA4" s="41">
        <f t="shared" ref="AA4:AA67" si="13">IF(ISBLANK(Y4),0,Y4-X4)</f>
        <v>0</v>
      </c>
      <c r="AB4" s="2"/>
      <c r="AC4" s="41">
        <f>SUM(DIRECTION!J7+COMPTA!J7+ACCUEIL!J7+ADV!J7+COMMERCIAUX!J7+MARKETING!J7+MAINTENANCE!J7+PRODUCTION!J7+EMBALLAGE!J7+EXPEDITION!J7+RECEPTION!J7+LABO!J7+'R&amp;D'!J7+QUALITE!J7)</f>
        <v>0</v>
      </c>
      <c r="AD4" s="26"/>
      <c r="AE4" s="26"/>
      <c r="AF4" s="42">
        <f t="shared" ref="AF4:AF11" si="14">Y4</f>
        <v>0</v>
      </c>
      <c r="AG4" s="42">
        <f t="shared" ref="AG4:AG10" si="15">AF4-AC4+AD4+AE4</f>
        <v>0</v>
      </c>
      <c r="AH4" s="26"/>
      <c r="AI4" s="114">
        <f t="shared" ref="AI4:AI11" si="16">IFERROR(IF(AJ4&lt;0,SUM(AJ4-AC4),(AJ4+AC4)),0)</f>
        <v>0</v>
      </c>
      <c r="AJ4" s="41">
        <f t="shared" ref="AJ4:AJ67" si="17">IF(ISBLANK(AH4),0,AH4-AG4)</f>
        <v>0</v>
      </c>
      <c r="AK4" s="2"/>
      <c r="AL4" s="41">
        <f>SUM(DIRECTION!K7+COMPTA!K7+ACCUEIL!K7+ADV!K7+COMMERCIAUX!K7+MARKETING!K7+MAINTENANCE!K7+PRODUCTION!K7+EMBALLAGE!K7+EXPEDITION!K7+RECEPTION!K7+LABO!K7+'R&amp;D'!K7+QUALITE!K7)</f>
        <v>0</v>
      </c>
      <c r="AM4" s="26"/>
      <c r="AN4" s="26"/>
      <c r="AO4" s="42">
        <f t="shared" ref="AO4:AO11" si="18">AH4</f>
        <v>0</v>
      </c>
      <c r="AP4" s="42">
        <f t="shared" si="3"/>
        <v>0</v>
      </c>
      <c r="AQ4" s="26"/>
      <c r="AR4" s="114">
        <f t="shared" ref="AR4:AR11" si="19">IFERROR(IF(AS4&lt;0,SUM(AS4-AL4),(AS4+AL4)),0)</f>
        <v>0</v>
      </c>
      <c r="AS4" s="41">
        <f t="shared" ref="AS4:AS67" si="20">IF(ISBLANK(AQ4),0,AQ4-AP4)</f>
        <v>0</v>
      </c>
      <c r="AT4" s="2"/>
      <c r="AU4" s="41">
        <f>SUM(DIRECTION!L7+COMPTA!L7+ACCUEIL!L7+ADV!L7+COMMERCIAUX!L7+MARKETING!L7+MAINTENANCE!L7+PRODUCTION!L7+EMBALLAGE!L7+EXPEDITION!L7+RECEPTION!L7+LABO!L7+'R&amp;D'!L7+QUALITE!L7)</f>
        <v>0</v>
      </c>
      <c r="AV4" s="26"/>
      <c r="AW4" s="26"/>
      <c r="AX4" s="42">
        <f t="shared" ref="AX4:AX11" si="21">AQ4</f>
        <v>0</v>
      </c>
      <c r="AY4" s="42">
        <f t="shared" si="4"/>
        <v>0</v>
      </c>
      <c r="AZ4" s="26"/>
      <c r="BA4" s="114">
        <f t="shared" ref="BA4:BA67" si="22">IFERROR(IF(BB4&lt;0,SUM(BB4-AU4),(BB4+AU4)),0)</f>
        <v>0</v>
      </c>
      <c r="BB4" s="41">
        <f t="shared" ref="BB4:BB67" si="23">IF(ISBLANK(AZ4),0,AZ4-AY4)</f>
        <v>0</v>
      </c>
      <c r="BC4" s="2"/>
      <c r="BD4" s="41">
        <f>SUM(DIRECTION!M7+COMPTA!M7+ACCUEIL!M7+ADV!M7+COMMERCIAUX!M7+MARKETING!M7+MAINTENANCE!M7+PRODUCTION!M7+EMBALLAGE!M7+EXPEDITION!M7+RECEPTION!M7+LABO!M7+'R&amp;D'!M7+QUALITE!M7)</f>
        <v>0</v>
      </c>
      <c r="BE4" s="26"/>
      <c r="BF4" s="26"/>
      <c r="BG4" s="42">
        <f t="shared" ref="BG4:BG11" si="24">AZ4</f>
        <v>0</v>
      </c>
      <c r="BH4" s="42">
        <f t="shared" si="5"/>
        <v>0</v>
      </c>
      <c r="BI4" s="26"/>
      <c r="BJ4" s="114">
        <f t="shared" ref="BJ4:BJ67" si="25">IFERROR(IF(BK4&lt;0,SUM(BK4-BD4),(BK4+BD4)),0)</f>
        <v>0</v>
      </c>
      <c r="BK4" s="41">
        <f t="shared" ref="BK4:BK45" si="26">IF(ISBLANK(BI4),0,BI4-BH4)</f>
        <v>0</v>
      </c>
      <c r="BM4" s="42">
        <f t="shared" ref="BM4:BM11" si="27">B4+K4+T4+AC4+AL4+AU4+BD4</f>
        <v>0</v>
      </c>
      <c r="BN4" s="42">
        <f t="shared" ref="BN4:BN11" si="28">C4+L4+U4+AD4+AM4+AV4+BE4</f>
        <v>0</v>
      </c>
      <c r="BO4" s="114">
        <f t="shared" ref="BO4:BO67" si="29">SUM(BJ4+BA4+AR4+AI4+Z4+Q4+H4)</f>
        <v>0</v>
      </c>
      <c r="BP4" s="42">
        <f t="shared" ref="BP4:BP10" si="30">I4+R4+AA4+AJ4+AS4+BB4+BK4</f>
        <v>0</v>
      </c>
    </row>
    <row r="5" spans="1:68" ht="15.75" customHeight="1">
      <c r="A5" s="32" t="s">
        <v>115</v>
      </c>
      <c r="B5" s="41">
        <f>SUM(DIRECTION!G8+COMPTA!G8+ACCUEIL!G8+ADV!G8+COMMERCIAUX!G8+MARKETING!G8+MAINTENANCE!G8+PRODUCTION!G8+EMBALLAGE!G8+EXPEDITION!G8+RECEPTION!G8+LABO!G8+'R&amp;D'!G8+QUALITE!G8)</f>
        <v>2</v>
      </c>
      <c r="C5" s="25">
        <v>5</v>
      </c>
      <c r="D5" s="25"/>
      <c r="E5" s="25">
        <v>1</v>
      </c>
      <c r="F5" s="41">
        <f t="shared" si="0"/>
        <v>4</v>
      </c>
      <c r="G5" s="25">
        <v>4</v>
      </c>
      <c r="H5" s="113">
        <f t="shared" si="6"/>
        <v>2</v>
      </c>
      <c r="I5" s="41">
        <f t="shared" si="1"/>
        <v>0</v>
      </c>
      <c r="J5" s="2"/>
      <c r="K5" s="41">
        <f>SUM(DIRECTION!H8+COMPTA!H8+ACCUEIL!H8+ADV!H8+COMMERCIAUX!H8+MARKETING!H8+MAINTENANCE!H8+PRODUCTION!H8+EMBALLAGE!H8+EXPEDITION!H8+RECEPTION!H8+LABO!H8+'R&amp;D'!H8+QUALITE!H8)</f>
        <v>2</v>
      </c>
      <c r="L5" s="108"/>
      <c r="M5" s="25"/>
      <c r="N5" s="42">
        <f t="shared" si="7"/>
        <v>4</v>
      </c>
      <c r="O5" s="42">
        <f t="shared" si="8"/>
        <v>2</v>
      </c>
      <c r="P5" s="36">
        <v>2</v>
      </c>
      <c r="Q5" s="112">
        <f t="shared" si="9"/>
        <v>2</v>
      </c>
      <c r="R5" s="41">
        <f t="shared" si="10"/>
        <v>0</v>
      </c>
      <c r="S5" s="2"/>
      <c r="T5" s="41">
        <f>SUM(DIRECTION!I8+COMPTA!I8+ACCUEIL!I8+ADV!I8+COMMERCIAUX!I8+MARKETING!I8+MAINTENANCE!I8+PRODUCTION!I8+EMBALLAGE!I8+EXPEDITION!I8+RECEPTION!I8+LABO!I8+'R&amp;D'!I8+QUALITE!I8)</f>
        <v>0</v>
      </c>
      <c r="U5" s="108"/>
      <c r="V5" s="108"/>
      <c r="W5" s="42">
        <f t="shared" si="11"/>
        <v>2</v>
      </c>
      <c r="X5" s="42">
        <f t="shared" si="2"/>
        <v>2</v>
      </c>
      <c r="Y5" s="108"/>
      <c r="Z5" s="114">
        <f t="shared" si="12"/>
        <v>0</v>
      </c>
      <c r="AA5" s="41">
        <f t="shared" si="13"/>
        <v>0</v>
      </c>
      <c r="AB5" s="2"/>
      <c r="AC5" s="41">
        <f>SUM(DIRECTION!J8+COMPTA!J8+ACCUEIL!J8+ADV!J8+COMMERCIAUX!J8+MARKETING!J8+MAINTENANCE!J8+PRODUCTION!J8+EMBALLAGE!J8+EXPEDITION!J8+RECEPTION!J8+LABO!J8+'R&amp;D'!J8+QUALITE!J8)</f>
        <v>0</v>
      </c>
      <c r="AD5" s="26"/>
      <c r="AE5" s="26"/>
      <c r="AF5" s="42">
        <f t="shared" si="14"/>
        <v>0</v>
      </c>
      <c r="AG5" s="42">
        <f t="shared" si="15"/>
        <v>0</v>
      </c>
      <c r="AH5" s="26"/>
      <c r="AI5" s="114">
        <f t="shared" si="16"/>
        <v>0</v>
      </c>
      <c r="AJ5" s="41">
        <f t="shared" si="17"/>
        <v>0</v>
      </c>
      <c r="AK5" s="2"/>
      <c r="AL5" s="41">
        <f>SUM(DIRECTION!K8+COMPTA!K8+ACCUEIL!K8+ADV!K8+COMMERCIAUX!K8+MARKETING!K8+MAINTENANCE!K8+PRODUCTION!K8+EMBALLAGE!K8+EXPEDITION!K8+RECEPTION!K8+LABO!K8+'R&amp;D'!K8+QUALITE!K8)</f>
        <v>0</v>
      </c>
      <c r="AM5" s="26"/>
      <c r="AN5" s="26"/>
      <c r="AO5" s="42">
        <f t="shared" si="18"/>
        <v>0</v>
      </c>
      <c r="AP5" s="42">
        <f t="shared" si="3"/>
        <v>0</v>
      </c>
      <c r="AQ5" s="26"/>
      <c r="AR5" s="114">
        <f t="shared" si="19"/>
        <v>0</v>
      </c>
      <c r="AS5" s="41">
        <f t="shared" si="20"/>
        <v>0</v>
      </c>
      <c r="AT5" s="2"/>
      <c r="AU5" s="41">
        <f>SUM(DIRECTION!L8+COMPTA!L8+ACCUEIL!L8+ADV!L8+COMMERCIAUX!L8+MARKETING!L8+MAINTENANCE!L8+PRODUCTION!L8+EMBALLAGE!L8+EXPEDITION!L8+RECEPTION!L8+LABO!L8+'R&amp;D'!L8+QUALITE!L8)</f>
        <v>0</v>
      </c>
      <c r="AV5" s="26"/>
      <c r="AW5" s="26"/>
      <c r="AX5" s="42">
        <f t="shared" si="21"/>
        <v>0</v>
      </c>
      <c r="AY5" s="42">
        <f t="shared" si="4"/>
        <v>0</v>
      </c>
      <c r="AZ5" s="26"/>
      <c r="BA5" s="114">
        <f t="shared" si="22"/>
        <v>0</v>
      </c>
      <c r="BB5" s="41">
        <f t="shared" si="23"/>
        <v>0</v>
      </c>
      <c r="BC5" s="2"/>
      <c r="BD5" s="41">
        <f>SUM(DIRECTION!M8+COMPTA!M8+ACCUEIL!M8+ADV!M8+COMMERCIAUX!M8+MARKETING!M8+MAINTENANCE!M8+PRODUCTION!M8+EMBALLAGE!M8+EXPEDITION!M8+RECEPTION!M8+LABO!M8+'R&amp;D'!M8+QUALITE!M8)</f>
        <v>0</v>
      </c>
      <c r="BE5" s="26"/>
      <c r="BF5" s="26"/>
      <c r="BG5" s="42">
        <f t="shared" si="24"/>
        <v>0</v>
      </c>
      <c r="BH5" s="42">
        <f t="shared" si="5"/>
        <v>0</v>
      </c>
      <c r="BI5" s="26"/>
      <c r="BJ5" s="114">
        <f t="shared" si="25"/>
        <v>0</v>
      </c>
      <c r="BK5" s="41">
        <f t="shared" si="26"/>
        <v>0</v>
      </c>
      <c r="BM5" s="42">
        <f t="shared" si="27"/>
        <v>4</v>
      </c>
      <c r="BN5" s="42">
        <f t="shared" si="28"/>
        <v>5</v>
      </c>
      <c r="BO5" s="114">
        <f t="shared" si="29"/>
        <v>4</v>
      </c>
      <c r="BP5" s="42">
        <f t="shared" si="30"/>
        <v>0</v>
      </c>
    </row>
    <row r="6" spans="1:68" ht="15.75" customHeight="1">
      <c r="A6" s="32" t="s">
        <v>116</v>
      </c>
      <c r="B6" s="41">
        <f>SUM(DIRECTION!G9+COMPTA!G9+ACCUEIL!G9+ADV!G9+COMMERCIAUX!G9+MARKETING!G9+MAINTENANCE!G9+PRODUCTION!G9+EMBALLAGE!G9+EXPEDITION!G9+RECEPTION!G9+LABO!G9+'R&amp;D'!G9+QUALITE!G9)</f>
        <v>0</v>
      </c>
      <c r="C6" s="25"/>
      <c r="D6" s="25"/>
      <c r="E6" s="25">
        <v>1</v>
      </c>
      <c r="F6" s="41">
        <f t="shared" si="0"/>
        <v>1</v>
      </c>
      <c r="G6" s="25">
        <v>1</v>
      </c>
      <c r="H6" s="113">
        <f t="shared" si="6"/>
        <v>0</v>
      </c>
      <c r="I6" s="41">
        <f t="shared" si="1"/>
        <v>0</v>
      </c>
      <c r="J6" s="2"/>
      <c r="K6" s="41">
        <f>SUM(DIRECTION!H9+COMPTA!H9+ACCUEIL!H9+ADV!H9+COMMERCIAUX!H9+MARKETING!H9+MAINTENANCE!H9+PRODUCTION!H9+EMBALLAGE!H9+EXPEDITION!H9+RECEPTION!H9+LABO!H9+'R&amp;D'!H9+QUALITE!H9)</f>
        <v>0</v>
      </c>
      <c r="L6" s="108"/>
      <c r="M6" s="25"/>
      <c r="N6" s="42">
        <f t="shared" si="7"/>
        <v>1</v>
      </c>
      <c r="O6" s="42">
        <f t="shared" si="8"/>
        <v>1</v>
      </c>
      <c r="P6" s="36">
        <v>1</v>
      </c>
      <c r="Q6" s="112">
        <f t="shared" si="9"/>
        <v>0</v>
      </c>
      <c r="R6" s="41">
        <f t="shared" si="10"/>
        <v>0</v>
      </c>
      <c r="S6" s="2"/>
      <c r="T6" s="41">
        <f>SUM(DIRECTION!I9+COMPTA!I9+ACCUEIL!I9+ADV!I9+COMMERCIAUX!I9+MARKETING!I9+MAINTENANCE!I9+PRODUCTION!I9+EMBALLAGE!I9+EXPEDITION!I9+RECEPTION!I9+LABO!I9+'R&amp;D'!I9+QUALITE!I9)</f>
        <v>0</v>
      </c>
      <c r="U6" s="108"/>
      <c r="V6" s="108"/>
      <c r="W6" s="42">
        <f t="shared" si="11"/>
        <v>1</v>
      </c>
      <c r="X6" s="42">
        <f t="shared" si="2"/>
        <v>1</v>
      </c>
      <c r="Y6" s="108"/>
      <c r="Z6" s="114">
        <f t="shared" si="12"/>
        <v>0</v>
      </c>
      <c r="AA6" s="41">
        <f t="shared" si="13"/>
        <v>0</v>
      </c>
      <c r="AB6" s="2"/>
      <c r="AC6" s="41">
        <f>SUM(DIRECTION!J9+COMPTA!J9+ACCUEIL!J9+ADV!J9+COMMERCIAUX!J9+MARKETING!J9+MAINTENANCE!J9+PRODUCTION!J9+EMBALLAGE!J9+EXPEDITION!J9+RECEPTION!J9+LABO!J9+'R&amp;D'!J9+QUALITE!J9)</f>
        <v>0</v>
      </c>
      <c r="AD6" s="26"/>
      <c r="AE6" s="26"/>
      <c r="AF6" s="42">
        <f t="shared" si="14"/>
        <v>0</v>
      </c>
      <c r="AG6" s="42">
        <f t="shared" si="15"/>
        <v>0</v>
      </c>
      <c r="AH6" s="26"/>
      <c r="AI6" s="114">
        <f t="shared" si="16"/>
        <v>0</v>
      </c>
      <c r="AJ6" s="41">
        <f t="shared" si="17"/>
        <v>0</v>
      </c>
      <c r="AK6" s="2"/>
      <c r="AL6" s="41">
        <f>SUM(DIRECTION!K9+COMPTA!K9+ACCUEIL!K9+ADV!K9+COMMERCIAUX!K9+MARKETING!K9+MAINTENANCE!K9+PRODUCTION!K9+EMBALLAGE!K9+EXPEDITION!K9+RECEPTION!K9+LABO!K9+'R&amp;D'!K9+QUALITE!K9)</f>
        <v>0</v>
      </c>
      <c r="AM6" s="26"/>
      <c r="AN6" s="26"/>
      <c r="AO6" s="42">
        <f t="shared" si="18"/>
        <v>0</v>
      </c>
      <c r="AP6" s="42">
        <f t="shared" si="3"/>
        <v>0</v>
      </c>
      <c r="AQ6" s="26"/>
      <c r="AR6" s="114">
        <f t="shared" si="19"/>
        <v>0</v>
      </c>
      <c r="AS6" s="41">
        <f t="shared" si="20"/>
        <v>0</v>
      </c>
      <c r="AT6" s="2"/>
      <c r="AU6" s="41">
        <f>SUM(DIRECTION!L9+COMPTA!L9+ACCUEIL!L9+ADV!L9+COMMERCIAUX!L9+MARKETING!L9+MAINTENANCE!L9+PRODUCTION!L9+EMBALLAGE!L9+EXPEDITION!L9+RECEPTION!L9+LABO!L9+'R&amp;D'!L9+QUALITE!L9)</f>
        <v>0</v>
      </c>
      <c r="AV6" s="26"/>
      <c r="AW6" s="26"/>
      <c r="AX6" s="42">
        <f t="shared" si="21"/>
        <v>0</v>
      </c>
      <c r="AY6" s="42">
        <f t="shared" si="4"/>
        <v>0</v>
      </c>
      <c r="AZ6" s="26"/>
      <c r="BA6" s="114">
        <f t="shared" si="22"/>
        <v>0</v>
      </c>
      <c r="BB6" s="41">
        <f t="shared" si="23"/>
        <v>0</v>
      </c>
      <c r="BC6" s="2"/>
      <c r="BD6" s="41">
        <f>SUM(DIRECTION!M9+COMPTA!M9+ACCUEIL!M9+ADV!M9+COMMERCIAUX!M9+MARKETING!M9+MAINTENANCE!M9+PRODUCTION!M9+EMBALLAGE!M9+EXPEDITION!M9+RECEPTION!M9+LABO!M9+'R&amp;D'!M9+QUALITE!M9)</f>
        <v>0</v>
      </c>
      <c r="BE6" s="26"/>
      <c r="BF6" s="26"/>
      <c r="BG6" s="42">
        <f t="shared" si="24"/>
        <v>0</v>
      </c>
      <c r="BH6" s="42">
        <f t="shared" si="5"/>
        <v>0</v>
      </c>
      <c r="BI6" s="26"/>
      <c r="BJ6" s="114">
        <f t="shared" si="25"/>
        <v>0</v>
      </c>
      <c r="BK6" s="41">
        <f t="shared" si="26"/>
        <v>0</v>
      </c>
      <c r="BM6" s="42">
        <f t="shared" si="27"/>
        <v>0</v>
      </c>
      <c r="BN6" s="42">
        <f t="shared" si="28"/>
        <v>0</v>
      </c>
      <c r="BO6" s="114">
        <f t="shared" si="29"/>
        <v>0</v>
      </c>
      <c r="BP6" s="42">
        <f t="shared" si="30"/>
        <v>0</v>
      </c>
    </row>
    <row r="7" spans="1:68" ht="15.75" customHeight="1">
      <c r="A7" s="32" t="s">
        <v>117</v>
      </c>
      <c r="B7" s="41">
        <f>SUM(DIRECTION!G10+COMPTA!G10+ACCUEIL!G10+ADV!G10+COMMERCIAUX!G10+MARKETING!G10+MAINTENANCE!G10+PRODUCTION!G10+EMBALLAGE!G10+EXPEDITION!G10+RECEPTION!G10+LABO!G10+'R&amp;D'!G10+QUALITE!G10)</f>
        <v>0</v>
      </c>
      <c r="C7" s="25"/>
      <c r="D7" s="25"/>
      <c r="E7" s="25">
        <v>1</v>
      </c>
      <c r="F7" s="41">
        <f t="shared" si="0"/>
        <v>1</v>
      </c>
      <c r="G7" s="25">
        <v>1</v>
      </c>
      <c r="H7" s="113">
        <f t="shared" si="6"/>
        <v>0</v>
      </c>
      <c r="I7" s="41">
        <f t="shared" si="1"/>
        <v>0</v>
      </c>
      <c r="J7" s="2"/>
      <c r="K7" s="41">
        <f>SUM(DIRECTION!H10+COMPTA!H10+ACCUEIL!H10+ADV!H10+COMMERCIAUX!H10+MARKETING!H10+MAINTENANCE!H10+PRODUCTION!H10+EMBALLAGE!H10+EXPEDITION!H10+RECEPTION!H10+LABO!H10+'R&amp;D'!H10+QUALITE!H10)</f>
        <v>0</v>
      </c>
      <c r="L7" s="108"/>
      <c r="M7" s="25"/>
      <c r="N7" s="42">
        <f t="shared" si="7"/>
        <v>1</v>
      </c>
      <c r="O7" s="42">
        <f t="shared" si="8"/>
        <v>1</v>
      </c>
      <c r="P7" s="36">
        <v>1</v>
      </c>
      <c r="Q7" s="112">
        <f t="shared" si="9"/>
        <v>0</v>
      </c>
      <c r="R7" s="41">
        <f t="shared" si="10"/>
        <v>0</v>
      </c>
      <c r="S7" s="2"/>
      <c r="T7" s="41">
        <f>SUM(DIRECTION!I10+COMPTA!I10+ACCUEIL!I10+ADV!I10+COMMERCIAUX!I10+MARKETING!I10+MAINTENANCE!I10+PRODUCTION!I10+EMBALLAGE!I10+EXPEDITION!I10+RECEPTION!I10+LABO!I10+'R&amp;D'!I10+QUALITE!I10)</f>
        <v>0</v>
      </c>
      <c r="U7" s="108"/>
      <c r="V7" s="108"/>
      <c r="W7" s="42">
        <f t="shared" si="11"/>
        <v>1</v>
      </c>
      <c r="X7" s="42">
        <f t="shared" si="2"/>
        <v>1</v>
      </c>
      <c r="Y7" s="108"/>
      <c r="Z7" s="114">
        <f t="shared" si="12"/>
        <v>0</v>
      </c>
      <c r="AA7" s="41">
        <f t="shared" si="13"/>
        <v>0</v>
      </c>
      <c r="AB7" s="2"/>
      <c r="AC7" s="41">
        <f>SUM(DIRECTION!J10+COMPTA!J10+ACCUEIL!J10+ADV!J10+COMMERCIAUX!J10+MARKETING!J10+MAINTENANCE!J10+PRODUCTION!J10+EMBALLAGE!J10+EXPEDITION!J10+RECEPTION!J10+LABO!J10+'R&amp;D'!J10+QUALITE!J10)</f>
        <v>0</v>
      </c>
      <c r="AD7" s="26"/>
      <c r="AE7" s="26"/>
      <c r="AF7" s="42">
        <f t="shared" si="14"/>
        <v>0</v>
      </c>
      <c r="AG7" s="42">
        <f t="shared" si="15"/>
        <v>0</v>
      </c>
      <c r="AH7" s="26"/>
      <c r="AI7" s="114">
        <f t="shared" si="16"/>
        <v>0</v>
      </c>
      <c r="AJ7" s="41">
        <f t="shared" si="17"/>
        <v>0</v>
      </c>
      <c r="AK7" s="2"/>
      <c r="AL7" s="41">
        <f>SUM(DIRECTION!K10+COMPTA!K10+ACCUEIL!K10+ADV!K10+COMMERCIAUX!K10+MARKETING!K10+MAINTENANCE!K10+PRODUCTION!K10+EMBALLAGE!K10+EXPEDITION!K10+RECEPTION!K10+LABO!K10+'R&amp;D'!K10+QUALITE!K10)</f>
        <v>0</v>
      </c>
      <c r="AM7" s="26"/>
      <c r="AN7" s="26"/>
      <c r="AO7" s="42">
        <f t="shared" si="18"/>
        <v>0</v>
      </c>
      <c r="AP7" s="42">
        <f t="shared" si="3"/>
        <v>0</v>
      </c>
      <c r="AQ7" s="26"/>
      <c r="AR7" s="114">
        <f t="shared" si="19"/>
        <v>0</v>
      </c>
      <c r="AS7" s="41">
        <f t="shared" si="20"/>
        <v>0</v>
      </c>
      <c r="AT7" s="2"/>
      <c r="AU7" s="41">
        <f>SUM(DIRECTION!L10+COMPTA!L10+ACCUEIL!L10+ADV!L10+COMMERCIAUX!L10+MARKETING!L10+MAINTENANCE!L10+PRODUCTION!L10+EMBALLAGE!L10+EXPEDITION!L10+RECEPTION!L10+LABO!L10+'R&amp;D'!L10+QUALITE!L10)</f>
        <v>0</v>
      </c>
      <c r="AV7" s="26"/>
      <c r="AW7" s="26"/>
      <c r="AX7" s="42">
        <f t="shared" si="21"/>
        <v>0</v>
      </c>
      <c r="AY7" s="42">
        <f t="shared" si="4"/>
        <v>0</v>
      </c>
      <c r="AZ7" s="26"/>
      <c r="BA7" s="114">
        <f t="shared" si="22"/>
        <v>0</v>
      </c>
      <c r="BB7" s="41">
        <f t="shared" si="23"/>
        <v>0</v>
      </c>
      <c r="BC7" s="2"/>
      <c r="BD7" s="41">
        <f>SUM(DIRECTION!M10+COMPTA!M10+ACCUEIL!M10+ADV!M10+COMMERCIAUX!M10+MARKETING!M10+MAINTENANCE!M10+PRODUCTION!M10+EMBALLAGE!M10+EXPEDITION!M10+RECEPTION!M10+LABO!M10+'R&amp;D'!M10+QUALITE!M10)</f>
        <v>0</v>
      </c>
      <c r="BE7" s="26"/>
      <c r="BF7" s="26"/>
      <c r="BG7" s="42">
        <f t="shared" si="24"/>
        <v>0</v>
      </c>
      <c r="BH7" s="42">
        <f t="shared" si="5"/>
        <v>0</v>
      </c>
      <c r="BI7" s="26"/>
      <c r="BJ7" s="114">
        <f t="shared" si="25"/>
        <v>0</v>
      </c>
      <c r="BK7" s="41">
        <f t="shared" si="26"/>
        <v>0</v>
      </c>
      <c r="BM7" s="42">
        <f t="shared" si="27"/>
        <v>0</v>
      </c>
      <c r="BN7" s="42">
        <f t="shared" si="28"/>
        <v>0</v>
      </c>
      <c r="BO7" s="114">
        <f t="shared" si="29"/>
        <v>0</v>
      </c>
      <c r="BP7" s="42">
        <f t="shared" si="30"/>
        <v>0</v>
      </c>
    </row>
    <row r="8" spans="1:68" ht="15.75" customHeight="1">
      <c r="A8" s="32" t="s">
        <v>118</v>
      </c>
      <c r="B8" s="41">
        <f>SUM(DIRECTION!G11+COMPTA!G11+ACCUEIL!G11+ADV!G11+COMMERCIAUX!G11+MARKETING!G11+MAINTENANCE!G11+PRODUCTION!G11+EMBALLAGE!G11+EXPEDITION!G11+RECEPTION!G11+LABO!G11+'R&amp;D'!G11+QUALITE!G11)</f>
        <v>0</v>
      </c>
      <c r="C8" s="25"/>
      <c r="D8" s="25"/>
      <c r="E8" s="25">
        <v>1</v>
      </c>
      <c r="F8" s="41">
        <f t="shared" si="0"/>
        <v>1</v>
      </c>
      <c r="G8" s="25">
        <v>1</v>
      </c>
      <c r="H8" s="113">
        <f t="shared" si="6"/>
        <v>0</v>
      </c>
      <c r="I8" s="41">
        <f t="shared" si="1"/>
        <v>0</v>
      </c>
      <c r="J8" s="2"/>
      <c r="K8" s="41">
        <f>SUM(DIRECTION!H11+COMPTA!H11+ACCUEIL!H11+ADV!H11+COMMERCIAUX!H11+MARKETING!H11+MAINTENANCE!H11+PRODUCTION!H11+EMBALLAGE!H11+EXPEDITION!H11+RECEPTION!H11+LABO!H11+'R&amp;D'!H11+QUALITE!H11)</f>
        <v>0</v>
      </c>
      <c r="L8" s="108"/>
      <c r="M8" s="25"/>
      <c r="N8" s="42">
        <f t="shared" si="7"/>
        <v>1</v>
      </c>
      <c r="O8" s="42">
        <f t="shared" si="8"/>
        <v>1</v>
      </c>
      <c r="P8" s="36">
        <v>1</v>
      </c>
      <c r="Q8" s="112">
        <f t="shared" si="9"/>
        <v>0</v>
      </c>
      <c r="R8" s="41">
        <f t="shared" si="10"/>
        <v>0</v>
      </c>
      <c r="S8" s="2"/>
      <c r="T8" s="41">
        <f>SUM(DIRECTION!I11+COMPTA!I11+ACCUEIL!I11+ADV!I11+COMMERCIAUX!I11+MARKETING!I11+MAINTENANCE!I11+PRODUCTION!I11+EMBALLAGE!I11+EXPEDITION!I11+RECEPTION!I11+LABO!I11+'R&amp;D'!I11+QUALITE!I11)</f>
        <v>0</v>
      </c>
      <c r="U8" s="108"/>
      <c r="V8" s="108"/>
      <c r="W8" s="42">
        <f t="shared" si="11"/>
        <v>1</v>
      </c>
      <c r="X8" s="42">
        <f t="shared" si="2"/>
        <v>1</v>
      </c>
      <c r="Y8" s="108"/>
      <c r="Z8" s="114">
        <f t="shared" si="12"/>
        <v>0</v>
      </c>
      <c r="AA8" s="41">
        <f t="shared" si="13"/>
        <v>0</v>
      </c>
      <c r="AB8" s="2"/>
      <c r="AC8" s="41">
        <f>SUM(DIRECTION!J11+COMPTA!J11+ACCUEIL!J11+ADV!J11+COMMERCIAUX!J11+MARKETING!J11+MAINTENANCE!J11+PRODUCTION!J11+EMBALLAGE!J11+EXPEDITION!J11+RECEPTION!J11+LABO!J11+'R&amp;D'!J11+QUALITE!J11)</f>
        <v>0</v>
      </c>
      <c r="AD8" s="26"/>
      <c r="AE8" s="26"/>
      <c r="AF8" s="42">
        <f t="shared" si="14"/>
        <v>0</v>
      </c>
      <c r="AG8" s="42">
        <f t="shared" si="15"/>
        <v>0</v>
      </c>
      <c r="AH8" s="26"/>
      <c r="AI8" s="114">
        <f t="shared" si="16"/>
        <v>0</v>
      </c>
      <c r="AJ8" s="41">
        <f t="shared" si="17"/>
        <v>0</v>
      </c>
      <c r="AK8" s="2"/>
      <c r="AL8" s="41">
        <f>SUM(DIRECTION!K11+COMPTA!K11+ACCUEIL!K11+ADV!K11+COMMERCIAUX!K11+MARKETING!K11+MAINTENANCE!K11+PRODUCTION!K11+EMBALLAGE!K11+EXPEDITION!K11+RECEPTION!K11+LABO!K11+'R&amp;D'!K11+QUALITE!K11)</f>
        <v>0</v>
      </c>
      <c r="AM8" s="26"/>
      <c r="AN8" s="26"/>
      <c r="AO8" s="42">
        <f t="shared" si="18"/>
        <v>0</v>
      </c>
      <c r="AP8" s="42">
        <f t="shared" si="3"/>
        <v>0</v>
      </c>
      <c r="AQ8" s="26"/>
      <c r="AR8" s="114">
        <f t="shared" si="19"/>
        <v>0</v>
      </c>
      <c r="AS8" s="41">
        <f t="shared" si="20"/>
        <v>0</v>
      </c>
      <c r="AT8" s="2"/>
      <c r="AU8" s="41">
        <f>SUM(DIRECTION!L11+COMPTA!L11+ACCUEIL!L11+ADV!L11+COMMERCIAUX!L11+MARKETING!L11+MAINTENANCE!L11+PRODUCTION!L11+EMBALLAGE!L11+EXPEDITION!L11+RECEPTION!L11+LABO!L11+'R&amp;D'!L11+QUALITE!L11)</f>
        <v>0</v>
      </c>
      <c r="AV8" s="26"/>
      <c r="AW8" s="26"/>
      <c r="AX8" s="42">
        <f t="shared" si="21"/>
        <v>0</v>
      </c>
      <c r="AY8" s="42">
        <f t="shared" si="4"/>
        <v>0</v>
      </c>
      <c r="AZ8" s="26"/>
      <c r="BA8" s="114">
        <f t="shared" si="22"/>
        <v>0</v>
      </c>
      <c r="BB8" s="41">
        <f t="shared" si="23"/>
        <v>0</v>
      </c>
      <c r="BC8" s="2"/>
      <c r="BD8" s="41">
        <f>SUM(DIRECTION!M11+COMPTA!M11+ACCUEIL!M11+ADV!M11+COMMERCIAUX!M11+MARKETING!M11+MAINTENANCE!M11+PRODUCTION!M11+EMBALLAGE!M11+EXPEDITION!M11+RECEPTION!M11+LABO!M11+'R&amp;D'!M11+QUALITE!M11)</f>
        <v>0</v>
      </c>
      <c r="BE8" s="26"/>
      <c r="BF8" s="26"/>
      <c r="BG8" s="42">
        <f t="shared" si="24"/>
        <v>0</v>
      </c>
      <c r="BH8" s="42">
        <f t="shared" si="5"/>
        <v>0</v>
      </c>
      <c r="BI8" s="26"/>
      <c r="BJ8" s="114">
        <f t="shared" si="25"/>
        <v>0</v>
      </c>
      <c r="BK8" s="41">
        <f t="shared" si="26"/>
        <v>0</v>
      </c>
      <c r="BM8" s="42">
        <f t="shared" si="27"/>
        <v>0</v>
      </c>
      <c r="BN8" s="42">
        <f t="shared" si="28"/>
        <v>0</v>
      </c>
      <c r="BO8" s="114">
        <f t="shared" si="29"/>
        <v>0</v>
      </c>
      <c r="BP8" s="42">
        <f t="shared" si="30"/>
        <v>0</v>
      </c>
    </row>
    <row r="9" spans="1:68" ht="15.75" customHeight="1">
      <c r="A9" s="32" t="s">
        <v>119</v>
      </c>
      <c r="B9" s="41">
        <f>SUM(DIRECTION!G12+COMPTA!G12+ACCUEIL!G12+ADV!G12+COMMERCIAUX!G12+MARKETING!G12+MAINTENANCE!G12+PRODUCTION!G12+EMBALLAGE!G12+EXPEDITION!G12+RECEPTION!G12+LABO!G12+'R&amp;D'!G12+QUALITE!G12)</f>
        <v>1</v>
      </c>
      <c r="C9" s="25">
        <v>1</v>
      </c>
      <c r="D9" s="25"/>
      <c r="E9" s="25">
        <v>2</v>
      </c>
      <c r="F9" s="41">
        <f t="shared" si="0"/>
        <v>2</v>
      </c>
      <c r="G9" s="25">
        <v>2</v>
      </c>
      <c r="H9" s="113">
        <f t="shared" si="6"/>
        <v>1</v>
      </c>
      <c r="I9" s="41">
        <f t="shared" si="1"/>
        <v>0</v>
      </c>
      <c r="J9" s="2"/>
      <c r="K9" s="41">
        <f>SUM(DIRECTION!H12+COMPTA!H12+ACCUEIL!H12+ADV!H12+COMMERCIAUX!H12+MARKETING!H12+MAINTENANCE!H12+PRODUCTION!H12+EMBALLAGE!H12+EXPEDITION!H12+RECEPTION!H12+LABO!H12+'R&amp;D'!H12+QUALITE!H12)</f>
        <v>0</v>
      </c>
      <c r="L9" s="108"/>
      <c r="M9" s="25"/>
      <c r="N9" s="42">
        <f t="shared" si="7"/>
        <v>2</v>
      </c>
      <c r="O9" s="42">
        <f t="shared" si="8"/>
        <v>2</v>
      </c>
      <c r="P9" s="36">
        <v>2</v>
      </c>
      <c r="Q9" s="112">
        <f t="shared" si="9"/>
        <v>0</v>
      </c>
      <c r="R9" s="41">
        <f t="shared" si="10"/>
        <v>0</v>
      </c>
      <c r="S9" s="2"/>
      <c r="T9" s="41">
        <f>SUM(DIRECTION!I12+COMPTA!I12+ACCUEIL!I12+ADV!I12+COMMERCIAUX!I12+MARKETING!I12+MAINTENANCE!I12+PRODUCTION!I12+EMBALLAGE!I12+EXPEDITION!I12+RECEPTION!I12+LABO!I12+'R&amp;D'!I12+QUALITE!I12)</f>
        <v>0</v>
      </c>
      <c r="U9" s="108"/>
      <c r="V9" s="108"/>
      <c r="W9" s="42">
        <f t="shared" si="11"/>
        <v>2</v>
      </c>
      <c r="X9" s="42">
        <f t="shared" si="2"/>
        <v>2</v>
      </c>
      <c r="Y9" s="108"/>
      <c r="Z9" s="114">
        <f t="shared" si="12"/>
        <v>0</v>
      </c>
      <c r="AA9" s="41">
        <f t="shared" si="13"/>
        <v>0</v>
      </c>
      <c r="AB9" s="2"/>
      <c r="AC9" s="41">
        <f>SUM(DIRECTION!J12+COMPTA!J12+ACCUEIL!J12+ADV!J12+COMMERCIAUX!J12+MARKETING!J12+MAINTENANCE!J12+PRODUCTION!J12+EMBALLAGE!J12+EXPEDITION!J12+RECEPTION!J12+LABO!J12+'R&amp;D'!J12+QUALITE!J12)</f>
        <v>0</v>
      </c>
      <c r="AD9" s="26"/>
      <c r="AE9" s="26"/>
      <c r="AF9" s="42">
        <f t="shared" si="14"/>
        <v>0</v>
      </c>
      <c r="AG9" s="42">
        <f t="shared" si="15"/>
        <v>0</v>
      </c>
      <c r="AH9" s="26"/>
      <c r="AI9" s="114">
        <f t="shared" si="16"/>
        <v>0</v>
      </c>
      <c r="AJ9" s="41">
        <f t="shared" si="17"/>
        <v>0</v>
      </c>
      <c r="AK9" s="2"/>
      <c r="AL9" s="41">
        <f>SUM(DIRECTION!K12+COMPTA!K12+ACCUEIL!K12+ADV!K12+COMMERCIAUX!K12+MARKETING!K12+MAINTENANCE!K12+PRODUCTION!K12+EMBALLAGE!K12+EXPEDITION!K12+RECEPTION!K12+LABO!K12+'R&amp;D'!K12+QUALITE!K12)</f>
        <v>0</v>
      </c>
      <c r="AM9" s="26"/>
      <c r="AN9" s="26"/>
      <c r="AO9" s="42">
        <f t="shared" si="18"/>
        <v>0</v>
      </c>
      <c r="AP9" s="42">
        <f t="shared" si="3"/>
        <v>0</v>
      </c>
      <c r="AQ9" s="26"/>
      <c r="AR9" s="114">
        <f t="shared" si="19"/>
        <v>0</v>
      </c>
      <c r="AS9" s="41">
        <f t="shared" si="20"/>
        <v>0</v>
      </c>
      <c r="AT9" s="2"/>
      <c r="AU9" s="41">
        <f>SUM(DIRECTION!L12+COMPTA!L12+ACCUEIL!L12+ADV!L12+COMMERCIAUX!L12+MARKETING!L12+MAINTENANCE!L12+PRODUCTION!L12+EMBALLAGE!L12+EXPEDITION!L12+RECEPTION!L12+LABO!L12+'R&amp;D'!L12+QUALITE!L12)</f>
        <v>0</v>
      </c>
      <c r="AV9" s="26"/>
      <c r="AW9" s="26"/>
      <c r="AX9" s="42">
        <f t="shared" si="21"/>
        <v>0</v>
      </c>
      <c r="AY9" s="42">
        <f t="shared" si="4"/>
        <v>0</v>
      </c>
      <c r="AZ9" s="26"/>
      <c r="BA9" s="114">
        <f t="shared" si="22"/>
        <v>0</v>
      </c>
      <c r="BB9" s="41">
        <f t="shared" si="23"/>
        <v>0</v>
      </c>
      <c r="BC9" s="2"/>
      <c r="BD9" s="41">
        <f>SUM(DIRECTION!M12+COMPTA!M12+ACCUEIL!M12+ADV!M12+COMMERCIAUX!M12+MARKETING!M12+MAINTENANCE!M12+PRODUCTION!M12+EMBALLAGE!M12+EXPEDITION!M12+RECEPTION!M12+LABO!M12+'R&amp;D'!M12+QUALITE!M12)</f>
        <v>0</v>
      </c>
      <c r="BE9" s="26"/>
      <c r="BF9" s="26"/>
      <c r="BG9" s="42">
        <f t="shared" si="24"/>
        <v>0</v>
      </c>
      <c r="BH9" s="42">
        <f t="shared" si="5"/>
        <v>0</v>
      </c>
      <c r="BI9" s="26"/>
      <c r="BJ9" s="114">
        <f t="shared" si="25"/>
        <v>0</v>
      </c>
      <c r="BK9" s="41">
        <f t="shared" si="26"/>
        <v>0</v>
      </c>
      <c r="BM9" s="42">
        <f t="shared" si="27"/>
        <v>1</v>
      </c>
      <c r="BN9" s="42">
        <f t="shared" si="28"/>
        <v>1</v>
      </c>
      <c r="BO9" s="114">
        <f t="shared" si="29"/>
        <v>1</v>
      </c>
      <c r="BP9" s="42">
        <f t="shared" si="30"/>
        <v>0</v>
      </c>
    </row>
    <row r="10" spans="1:68" ht="15.75" customHeight="1">
      <c r="A10" s="33" t="s">
        <v>120</v>
      </c>
      <c r="B10" s="41">
        <f>SUM(DIRECTION!G13+COMPTA!G13+ACCUEIL!G13+ADV!G13+COMMERCIAUX!G13+MARKETING!G13+MAINTENANCE!G13+PRODUCTION!G13+EMBALLAGE!G13+EXPEDITION!G13+RECEPTION!G13+LABO!G13+'R&amp;D'!G13+QUALITE!G13)</f>
        <v>1</v>
      </c>
      <c r="C10" s="25"/>
      <c r="D10" s="25"/>
      <c r="E10" s="25">
        <v>2</v>
      </c>
      <c r="F10" s="41">
        <f t="shared" si="0"/>
        <v>1</v>
      </c>
      <c r="G10" s="25">
        <v>1</v>
      </c>
      <c r="H10" s="113">
        <f t="shared" si="6"/>
        <v>1</v>
      </c>
      <c r="I10" s="41">
        <f t="shared" si="1"/>
        <v>0</v>
      </c>
      <c r="J10" s="2"/>
      <c r="K10" s="41">
        <f>SUM(DIRECTION!H13+COMPTA!H13+ACCUEIL!H13+ADV!H13+COMMERCIAUX!H13+MARKETING!H13+MAINTENANCE!H13+PRODUCTION!H13+EMBALLAGE!H13+EXPEDITION!H13+RECEPTION!H13+LABO!H13+'R&amp;D'!H13+QUALITE!H13)</f>
        <v>1</v>
      </c>
      <c r="L10" s="108">
        <v>1</v>
      </c>
      <c r="M10" s="25"/>
      <c r="N10" s="42">
        <f t="shared" si="7"/>
        <v>1</v>
      </c>
      <c r="O10" s="42">
        <f t="shared" si="8"/>
        <v>1</v>
      </c>
      <c r="P10" s="36">
        <v>1</v>
      </c>
      <c r="Q10" s="112">
        <f t="shared" si="9"/>
        <v>1</v>
      </c>
      <c r="R10" s="41">
        <f t="shared" si="10"/>
        <v>0</v>
      </c>
      <c r="S10" s="2"/>
      <c r="T10" s="41">
        <f>SUM(DIRECTION!I13+COMPTA!I13+ACCUEIL!I13+ADV!I13+COMMERCIAUX!I13+MARKETING!I13+MAINTENANCE!I13+PRODUCTION!I13+EMBALLAGE!I13+EXPEDITION!I13+RECEPTION!I13+LABO!I13+'R&amp;D'!I13+QUALITE!I13)</f>
        <v>0</v>
      </c>
      <c r="U10" s="108"/>
      <c r="V10" s="108"/>
      <c r="W10" s="42">
        <f t="shared" si="11"/>
        <v>1</v>
      </c>
      <c r="X10" s="42">
        <f t="shared" si="2"/>
        <v>1</v>
      </c>
      <c r="Y10" s="108"/>
      <c r="Z10" s="114">
        <f t="shared" si="12"/>
        <v>0</v>
      </c>
      <c r="AA10" s="41">
        <f t="shared" si="13"/>
        <v>0</v>
      </c>
      <c r="AB10" s="2"/>
      <c r="AC10" s="41">
        <f>SUM(DIRECTION!J13+COMPTA!J13+ACCUEIL!J13+ADV!J13+COMMERCIAUX!J13+MARKETING!J13+MAINTENANCE!J13+PRODUCTION!J13+EMBALLAGE!J13+EXPEDITION!J13+RECEPTION!J13+LABO!J13+'R&amp;D'!J13+QUALITE!J13)</f>
        <v>0</v>
      </c>
      <c r="AD10" s="26"/>
      <c r="AE10" s="26"/>
      <c r="AF10" s="42">
        <f t="shared" si="14"/>
        <v>0</v>
      </c>
      <c r="AG10" s="42">
        <f t="shared" si="15"/>
        <v>0</v>
      </c>
      <c r="AH10" s="26"/>
      <c r="AI10" s="114">
        <f t="shared" si="16"/>
        <v>0</v>
      </c>
      <c r="AJ10" s="41">
        <f t="shared" si="17"/>
        <v>0</v>
      </c>
      <c r="AK10" s="2"/>
      <c r="AL10" s="41">
        <f>SUM(DIRECTION!K13+COMPTA!K13+ACCUEIL!K13+ADV!K13+COMMERCIAUX!K13+MARKETING!K13+MAINTENANCE!K13+PRODUCTION!K13+EMBALLAGE!K13+EXPEDITION!K13+RECEPTION!K13+LABO!K13+'R&amp;D'!K13+QUALITE!K13)</f>
        <v>0</v>
      </c>
      <c r="AM10" s="26"/>
      <c r="AN10" s="26"/>
      <c r="AO10" s="42">
        <f t="shared" si="18"/>
        <v>0</v>
      </c>
      <c r="AP10" s="42">
        <f t="shared" si="3"/>
        <v>0</v>
      </c>
      <c r="AQ10" s="26"/>
      <c r="AR10" s="114">
        <f t="shared" si="19"/>
        <v>0</v>
      </c>
      <c r="AS10" s="41">
        <f t="shared" si="20"/>
        <v>0</v>
      </c>
      <c r="AT10" s="2"/>
      <c r="AU10" s="41">
        <f>SUM(DIRECTION!L13+COMPTA!L13+ACCUEIL!L13+ADV!L13+COMMERCIAUX!L13+MARKETING!L13+MAINTENANCE!L13+PRODUCTION!L13+EMBALLAGE!L13+EXPEDITION!L13+RECEPTION!L13+LABO!L13+'R&amp;D'!L13+QUALITE!L13)</f>
        <v>0</v>
      </c>
      <c r="AV10" s="26"/>
      <c r="AW10" s="26"/>
      <c r="AX10" s="42">
        <f t="shared" si="21"/>
        <v>0</v>
      </c>
      <c r="AY10" s="42">
        <f t="shared" si="4"/>
        <v>0</v>
      </c>
      <c r="AZ10" s="26"/>
      <c r="BA10" s="114">
        <f t="shared" si="22"/>
        <v>0</v>
      </c>
      <c r="BB10" s="41">
        <f t="shared" si="23"/>
        <v>0</v>
      </c>
      <c r="BC10" s="2"/>
      <c r="BD10" s="41">
        <f>SUM(DIRECTION!M13+COMPTA!M13+ACCUEIL!M13+ADV!M13+COMMERCIAUX!M13+MARKETING!M13+MAINTENANCE!M13+PRODUCTION!M13+EMBALLAGE!M13+EXPEDITION!M13+RECEPTION!M13+LABO!M13+'R&amp;D'!M13+QUALITE!M13)</f>
        <v>0</v>
      </c>
      <c r="BE10" s="26"/>
      <c r="BF10" s="26"/>
      <c r="BG10" s="42">
        <f t="shared" si="24"/>
        <v>0</v>
      </c>
      <c r="BH10" s="42">
        <f t="shared" si="5"/>
        <v>0</v>
      </c>
      <c r="BI10" s="26"/>
      <c r="BJ10" s="114">
        <f t="shared" si="25"/>
        <v>0</v>
      </c>
      <c r="BK10" s="41">
        <f t="shared" si="26"/>
        <v>0</v>
      </c>
      <c r="BM10" s="42">
        <f t="shared" si="27"/>
        <v>2</v>
      </c>
      <c r="BN10" s="42">
        <f t="shared" si="28"/>
        <v>1</v>
      </c>
      <c r="BO10" s="114">
        <f t="shared" si="29"/>
        <v>2</v>
      </c>
      <c r="BP10" s="42">
        <f t="shared" si="30"/>
        <v>0</v>
      </c>
    </row>
    <row r="11" spans="1:68" ht="15.75" customHeight="1">
      <c r="A11" s="32" t="s">
        <v>121</v>
      </c>
      <c r="B11" s="41">
        <f>SUM(DIRECTION!G14+COMPTA!G14+ACCUEIL!G14+ADV!G14+COMMERCIAUX!G14+MARKETING!G14+MAINTENANCE!G14+PRODUCTION!G14+EMBALLAGE!G14+EXPEDITION!G14+RECEPTION!G14+LABO!G14+'R&amp;D'!G14+QUALITE!G14)</f>
        <v>0</v>
      </c>
      <c r="C11" s="25"/>
      <c r="D11" s="25"/>
      <c r="E11" s="25">
        <v>4</v>
      </c>
      <c r="F11" s="41">
        <f>E11-B11+C11+D11</f>
        <v>4</v>
      </c>
      <c r="G11" s="25">
        <v>4</v>
      </c>
      <c r="H11" s="113">
        <f t="shared" si="6"/>
        <v>0</v>
      </c>
      <c r="I11" s="41">
        <f t="shared" si="1"/>
        <v>0</v>
      </c>
      <c r="J11" s="2"/>
      <c r="K11" s="41">
        <f>SUM(DIRECTION!H14+COMPTA!H14+ACCUEIL!H14+ADV!H14+COMMERCIAUX!H14+MARKETING!H14+MAINTENANCE!H14+PRODUCTION!H14+EMBALLAGE!H14+EXPEDITION!H14+RECEPTION!H14+LABO!H14+'R&amp;D'!H14+QUALITE!H14)</f>
        <v>0</v>
      </c>
      <c r="L11" s="108"/>
      <c r="M11" s="25"/>
      <c r="N11" s="42">
        <f t="shared" si="7"/>
        <v>4</v>
      </c>
      <c r="O11" s="42">
        <f>N11-K11+L11+M11</f>
        <v>4</v>
      </c>
      <c r="P11" s="36">
        <v>4</v>
      </c>
      <c r="Q11" s="112">
        <f t="shared" si="9"/>
        <v>0</v>
      </c>
      <c r="R11" s="41">
        <f t="shared" si="10"/>
        <v>0</v>
      </c>
      <c r="S11" s="2"/>
      <c r="T11" s="41">
        <f>SUM(DIRECTION!I14+COMPTA!I14+ACCUEIL!I14+ADV!I14+COMMERCIAUX!I14+MARKETING!I14+MAINTENANCE!I14+PRODUCTION!I14+EMBALLAGE!I14+EXPEDITION!I14+RECEPTION!I14+LABO!I14+'R&amp;D'!I14+QUALITE!I14)</f>
        <v>0</v>
      </c>
      <c r="U11" s="108"/>
      <c r="V11" s="108"/>
      <c r="W11" s="42">
        <f t="shared" si="11"/>
        <v>4</v>
      </c>
      <c r="X11" s="42">
        <f>W11-T11+U11+V11</f>
        <v>4</v>
      </c>
      <c r="Y11" s="108"/>
      <c r="Z11" s="114">
        <f t="shared" si="12"/>
        <v>0</v>
      </c>
      <c r="AA11" s="41">
        <f t="shared" si="13"/>
        <v>0</v>
      </c>
      <c r="AB11" s="2"/>
      <c r="AC11" s="41">
        <f>SUM(DIRECTION!J14+COMPTA!J14+ACCUEIL!J14+ADV!J14+COMMERCIAUX!J14+MARKETING!J14+MAINTENANCE!J14+PRODUCTION!J14+EMBALLAGE!J14+EXPEDITION!J14+RECEPTION!J14+LABO!J14+'R&amp;D'!J14+QUALITE!J14)</f>
        <v>0</v>
      </c>
      <c r="AD11" s="26"/>
      <c r="AE11" s="26"/>
      <c r="AF11" s="42">
        <f t="shared" si="14"/>
        <v>0</v>
      </c>
      <c r="AG11" s="42">
        <f>AF11-AC11+AD11+AE11</f>
        <v>0</v>
      </c>
      <c r="AH11" s="26"/>
      <c r="AI11" s="114">
        <f t="shared" si="16"/>
        <v>0</v>
      </c>
      <c r="AJ11" s="41">
        <f t="shared" si="17"/>
        <v>0</v>
      </c>
      <c r="AK11" s="2"/>
      <c r="AL11" s="41">
        <f>SUM(DIRECTION!K14+COMPTA!K14+ACCUEIL!K14+ADV!K14+COMMERCIAUX!K14+MARKETING!K14+MAINTENANCE!K14+PRODUCTION!K14+EMBALLAGE!K14+EXPEDITION!K14+RECEPTION!K14+LABO!K14+'R&amp;D'!K14+QUALITE!K14)</f>
        <v>0</v>
      </c>
      <c r="AM11" s="26"/>
      <c r="AN11" s="26"/>
      <c r="AO11" s="42">
        <f t="shared" si="18"/>
        <v>0</v>
      </c>
      <c r="AP11" s="42">
        <f>AO11-AL11+AM11+AN11</f>
        <v>0</v>
      </c>
      <c r="AQ11" s="26"/>
      <c r="AR11" s="114">
        <f t="shared" si="19"/>
        <v>0</v>
      </c>
      <c r="AS11" s="41">
        <f t="shared" si="20"/>
        <v>0</v>
      </c>
      <c r="AT11" s="2"/>
      <c r="AU11" s="41">
        <f>SUM(DIRECTION!L14+COMPTA!L14+ACCUEIL!L14+ADV!L14+COMMERCIAUX!L14+MARKETING!L14+MAINTENANCE!L14+PRODUCTION!L14+EMBALLAGE!L14+EXPEDITION!L14+RECEPTION!L14+LABO!L14+'R&amp;D'!L14+QUALITE!L14)</f>
        <v>0</v>
      </c>
      <c r="AV11" s="26"/>
      <c r="AW11" s="26"/>
      <c r="AX11" s="42">
        <f t="shared" si="21"/>
        <v>0</v>
      </c>
      <c r="AY11" s="42">
        <f>AX11-AU11+AV11+AW11</f>
        <v>0</v>
      </c>
      <c r="AZ11" s="26"/>
      <c r="BA11" s="114">
        <f t="shared" si="22"/>
        <v>0</v>
      </c>
      <c r="BB11" s="41">
        <f t="shared" si="23"/>
        <v>0</v>
      </c>
      <c r="BC11" s="2"/>
      <c r="BD11" s="41">
        <f>SUM(DIRECTION!M14+COMPTA!M14+ACCUEIL!M14+ADV!M14+COMMERCIAUX!M14+MARKETING!M14+MAINTENANCE!M14+PRODUCTION!M14+EMBALLAGE!M14+EXPEDITION!M14+RECEPTION!M14+LABO!M14+'R&amp;D'!M14+QUALITE!M14)</f>
        <v>0</v>
      </c>
      <c r="BE11" s="26"/>
      <c r="BF11" s="26"/>
      <c r="BG11" s="42">
        <f t="shared" si="24"/>
        <v>0</v>
      </c>
      <c r="BH11" s="42">
        <f>BG11-BD11+BE11+BF11</f>
        <v>0</v>
      </c>
      <c r="BI11" s="26"/>
      <c r="BJ11" s="114">
        <f t="shared" si="25"/>
        <v>0</v>
      </c>
      <c r="BK11" s="41">
        <f t="shared" si="26"/>
        <v>0</v>
      </c>
      <c r="BM11" s="42">
        <f t="shared" si="27"/>
        <v>0</v>
      </c>
      <c r="BN11" s="42">
        <f t="shared" si="28"/>
        <v>0</v>
      </c>
      <c r="BO11" s="114">
        <f t="shared" si="29"/>
        <v>0</v>
      </c>
      <c r="BP11" s="42">
        <f>I11+R11+AA11+AJ11+AS11+BB11+BK11</f>
        <v>0</v>
      </c>
    </row>
    <row r="12" spans="1:68">
      <c r="A12" s="16"/>
      <c r="H12" s="116"/>
      <c r="L12" s="110"/>
      <c r="P12" s="109"/>
      <c r="Q12" s="109"/>
      <c r="R12" s="109"/>
      <c r="Z12" s="117"/>
      <c r="AA12" s="117"/>
      <c r="AI12" s="116"/>
      <c r="AJ12" s="116"/>
      <c r="AR12" s="116"/>
      <c r="AS12" s="116"/>
    </row>
    <row r="13" spans="1:68" ht="15.75" customHeight="1">
      <c r="A13" s="34" t="s">
        <v>34</v>
      </c>
      <c r="B13" s="41">
        <f>SUM(DIRECTION!G16+COMPTA!G16+ACCUEIL!G16+ADV!G16+COMMERCIAUX!G16+MARKETING!G16+MAINTENANCE!G16+PRODUCTION!G16+EMBALLAGE!G16+EXPEDITION!G16+RECEPTION!G16+LABO!G16+'R&amp;D'!G16+QUALITE!G16)</f>
        <v>5</v>
      </c>
      <c r="C13" s="25">
        <v>8</v>
      </c>
      <c r="D13" s="25"/>
      <c r="E13" s="25">
        <v>9</v>
      </c>
      <c r="F13" s="41">
        <f t="shared" ref="F13:F15" si="31">E13-B13+C13+D13</f>
        <v>12</v>
      </c>
      <c r="G13" s="25">
        <v>12</v>
      </c>
      <c r="H13" s="113">
        <f t="shared" ref="H13:H16" si="32">IF(I13&lt;0,SUM(I13-B13),(I13+B13))</f>
        <v>5</v>
      </c>
      <c r="I13" s="41">
        <f>IF(ISBLANK(G13),"",G13-F13)</f>
        <v>0</v>
      </c>
      <c r="J13" s="39"/>
      <c r="K13" s="41">
        <f>SUM(DIRECTION!H16+COMPTA!H16+ACCUEIL!H16+ADV!H16+COMMERCIAUX!H16+MARKETING!H16+MAINTENANCE!H16+PRODUCTION!H16+EMBALLAGE!H16+EXPEDITION!H16+RECEPTION!H16+LABO!H16+'R&amp;D'!H16+QUALITE!H16)</f>
        <v>2</v>
      </c>
      <c r="L13" s="36"/>
      <c r="M13" s="36"/>
      <c r="N13" s="42">
        <f>G13</f>
        <v>12</v>
      </c>
      <c r="O13" s="42">
        <f t="shared" ref="O13:O76" si="33">N13-K13+L13+M13</f>
        <v>10</v>
      </c>
      <c r="P13" s="36">
        <v>10</v>
      </c>
      <c r="Q13" s="112">
        <f t="shared" si="9"/>
        <v>2</v>
      </c>
      <c r="R13" s="41">
        <f t="shared" si="10"/>
        <v>0</v>
      </c>
      <c r="S13" s="7"/>
      <c r="T13" s="41">
        <f>SUM(DIRECTION!I16+COMPTA!I16+ACCUEIL!I16+ADV!I16+COMMERCIAUX!I16+MARKETING!I16+MAINTENANCE!I16+PRODUCTION!I16+EMBALLAGE!I16+EXPEDITION!I16+RECEPTION!I16+LABO!I16+'R&amp;D'!I16+QUALITE!I16)</f>
        <v>0</v>
      </c>
      <c r="U13" s="36"/>
      <c r="V13" s="36"/>
      <c r="W13" s="42">
        <f>P13</f>
        <v>10</v>
      </c>
      <c r="X13" s="42">
        <f t="shared" ref="X13:X76" si="34">W13-T13+U13+V13</f>
        <v>10</v>
      </c>
      <c r="Y13" s="36"/>
      <c r="Z13" s="114">
        <f>IFERROR(IF(AA13&lt;0,SUM(AA13-T13),(AA13+T13)),0)</f>
        <v>0</v>
      </c>
      <c r="AA13" s="41">
        <f t="shared" si="13"/>
        <v>0</v>
      </c>
      <c r="AB13" s="7"/>
      <c r="AC13" s="41">
        <f>SUM(DIRECTION!J16+COMPTA!J16+ACCUEIL!J16+ADV!J16+COMMERCIAUX!J16+MARKETING!J16+MAINTENANCE!J16+PRODUCTION!J16+EMBALLAGE!J16+EXPEDITION!J16+RECEPTION!J16+LABO!J16+'R&amp;D'!J16+QUALITE!J16)</f>
        <v>0</v>
      </c>
      <c r="AD13" s="36"/>
      <c r="AE13" s="36"/>
      <c r="AF13" s="42">
        <f>Y13</f>
        <v>0</v>
      </c>
      <c r="AG13" s="42">
        <f t="shared" ref="AG13:AG76" si="35">AF13-AC13+AD13+AE13</f>
        <v>0</v>
      </c>
      <c r="AH13" s="36"/>
      <c r="AI13" s="114">
        <f>IFERROR(IF(AJ13&lt;0,SUM(AJ13-AC13),(AJ13+AC13)),0)</f>
        <v>0</v>
      </c>
      <c r="AJ13" s="41">
        <f t="shared" si="17"/>
        <v>0</v>
      </c>
      <c r="AK13" s="7"/>
      <c r="AL13" s="41">
        <f>SUM(DIRECTION!K16+COMPTA!K16+ACCUEIL!K16+ADV!K16+COMMERCIAUX!K16+MARKETING!K16+MAINTENANCE!K16+PRODUCTION!K16+EMBALLAGE!K16+EXPEDITION!K16+RECEPTION!K16+LABO!K16+'R&amp;D'!K16+QUALITE!K16)</f>
        <v>0</v>
      </c>
      <c r="AM13" s="36"/>
      <c r="AN13" s="36"/>
      <c r="AO13" s="42">
        <f>AH13</f>
        <v>0</v>
      </c>
      <c r="AP13" s="42">
        <f t="shared" ref="AP13:AP76" si="36">AO13-AL13+AM13+AN13</f>
        <v>0</v>
      </c>
      <c r="AQ13" s="36"/>
      <c r="AR13" s="114">
        <f>IFERROR(IF(AS13&lt;0,SUM(AS13-AL13),(AS13+AL13)),0)</f>
        <v>0</v>
      </c>
      <c r="AS13" s="41">
        <f t="shared" si="20"/>
        <v>0</v>
      </c>
      <c r="AT13" s="7"/>
      <c r="AU13" s="41">
        <f>SUM(DIRECTION!L16+COMPTA!L16+ACCUEIL!L16+ADV!L16+COMMERCIAUX!L16+MARKETING!L16+MAINTENANCE!L16+PRODUCTION!L16+EMBALLAGE!L16+EXPEDITION!L16+RECEPTION!L16+LABO!L16+'R&amp;D'!L16+QUALITE!L16)</f>
        <v>0</v>
      </c>
      <c r="AV13" s="36"/>
      <c r="AW13" s="36"/>
      <c r="AX13" s="42">
        <f>AQ13</f>
        <v>0</v>
      </c>
      <c r="AY13" s="42">
        <f t="shared" ref="AY13:AY76" si="37">AX13-AU13+AV13+AW13</f>
        <v>0</v>
      </c>
      <c r="AZ13" s="36"/>
      <c r="BA13" s="114">
        <f t="shared" si="22"/>
        <v>0</v>
      </c>
      <c r="BB13" s="41">
        <f t="shared" si="23"/>
        <v>0</v>
      </c>
      <c r="BC13" s="2"/>
      <c r="BD13" s="41">
        <f>SUM(DIRECTION!M16+COMPTA!M16+ACCUEIL!M16+ADV!M16+COMMERCIAUX!M16+MARKETING!M16+MAINTENANCE!M16+PRODUCTION!M16+EMBALLAGE!M16+EXPEDITION!M16+RECEPTION!M16+LABO!M16+'R&amp;D'!M16+QUALITE!M16)</f>
        <v>0</v>
      </c>
      <c r="BE13" s="36"/>
      <c r="BF13" s="36"/>
      <c r="BG13" s="42">
        <f>AZ13</f>
        <v>0</v>
      </c>
      <c r="BH13" s="42">
        <f t="shared" ref="BH13:BH76" si="38">BG13-BD13+BE13+BF13</f>
        <v>0</v>
      </c>
      <c r="BI13" s="36"/>
      <c r="BJ13" s="114">
        <f t="shared" si="25"/>
        <v>0</v>
      </c>
      <c r="BK13" s="41">
        <f t="shared" si="26"/>
        <v>0</v>
      </c>
      <c r="BM13" s="42">
        <f t="shared" ref="BM13:BM76" si="39">B13+K13+T13+AC13+AL13+AU13+BD13</f>
        <v>7</v>
      </c>
      <c r="BN13" s="42">
        <f t="shared" ref="BN13:BN76" si="40">C13+L13+U13+AD13+AM13+AV13+BE13</f>
        <v>8</v>
      </c>
      <c r="BO13" s="42">
        <f t="shared" si="29"/>
        <v>7</v>
      </c>
      <c r="BP13" s="42">
        <f t="shared" ref="BP13:BP76" si="41">I13+R13+AA13+AJ13+AS13+BB13+BK13</f>
        <v>0</v>
      </c>
    </row>
    <row r="14" spans="1:68" ht="15.75" customHeight="1">
      <c r="A14" s="35" t="s">
        <v>7</v>
      </c>
      <c r="B14" s="41">
        <f>SUM(DIRECTION!G17+COMPTA!G17+ACCUEIL!G17+ADV!G17+COMMERCIAUX!G17+MARKETING!G17+MAINTENANCE!G17+PRODUCTION!G17+EMBALLAGE!G17+EXPEDITION!G17+RECEPTION!G17+LABO!G17+'R&amp;D'!G17+QUALITE!G17)</f>
        <v>0</v>
      </c>
      <c r="C14" s="25"/>
      <c r="D14" s="25"/>
      <c r="E14" s="25">
        <v>2</v>
      </c>
      <c r="F14" s="41">
        <f t="shared" si="31"/>
        <v>2</v>
      </c>
      <c r="G14" s="25">
        <v>2</v>
      </c>
      <c r="H14" s="113">
        <f t="shared" si="32"/>
        <v>0</v>
      </c>
      <c r="I14" s="41">
        <f t="shared" ref="I14:I20" si="42">IF(ISBLANK(G14),"",G14-F14)</f>
        <v>0</v>
      </c>
      <c r="J14" s="2"/>
      <c r="K14" s="41">
        <f>SUM(DIRECTION!H17+COMPTA!H17+ACCUEIL!H17+ADV!H17+COMMERCIAUX!H17+MARKETING!H17+MAINTENANCE!H17+PRODUCTION!H17+EMBALLAGE!H17+EXPEDITION!H17+RECEPTION!H17+LABO!H17+'R&amp;D'!H17+QUALITE!H17)</f>
        <v>0</v>
      </c>
      <c r="L14" s="108"/>
      <c r="M14" s="108"/>
      <c r="N14" s="42">
        <f t="shared" ref="N14:N21" si="43">G14</f>
        <v>2</v>
      </c>
      <c r="O14" s="42">
        <f t="shared" si="33"/>
        <v>2</v>
      </c>
      <c r="P14" s="36">
        <v>2</v>
      </c>
      <c r="Q14" s="112">
        <f t="shared" si="9"/>
        <v>0</v>
      </c>
      <c r="R14" s="41">
        <f t="shared" si="10"/>
        <v>0</v>
      </c>
      <c r="S14" s="2"/>
      <c r="T14" s="41">
        <f>SUM(DIRECTION!I17+COMPTA!I17+ACCUEIL!I17+ADV!I17+COMMERCIAUX!I17+MARKETING!I17+MAINTENANCE!I17+PRODUCTION!I17+EMBALLAGE!I17+EXPEDITION!I17+RECEPTION!I17+LABO!I17+'R&amp;D'!I17+QUALITE!I17)</f>
        <v>0</v>
      </c>
      <c r="U14" s="108"/>
      <c r="V14" s="108"/>
      <c r="W14" s="42">
        <f t="shared" ref="W14:W21" si="44">P14</f>
        <v>2</v>
      </c>
      <c r="X14" s="42">
        <f t="shared" si="34"/>
        <v>2</v>
      </c>
      <c r="Y14" s="108"/>
      <c r="Z14" s="114">
        <f t="shared" ref="Z14:Z77" si="45">IFERROR(IF(AA14&lt;0,SUM(AA14-T14),(AA14+T14)),0)</f>
        <v>0</v>
      </c>
      <c r="AA14" s="41">
        <f t="shared" si="13"/>
        <v>0</v>
      </c>
      <c r="AB14" s="2"/>
      <c r="AC14" s="41">
        <f>SUM(DIRECTION!J17+COMPTA!J17+ACCUEIL!J17+ADV!J17+COMMERCIAUX!J17+MARKETING!J17+MAINTENANCE!J17+PRODUCTION!J17+EMBALLAGE!J17+EXPEDITION!J17+RECEPTION!J17+LABO!J17+'R&amp;D'!J17+QUALITE!J17)</f>
        <v>0</v>
      </c>
      <c r="AD14" s="26"/>
      <c r="AE14" s="26"/>
      <c r="AF14" s="42">
        <f t="shared" ref="AF14:AF21" si="46">Y14</f>
        <v>0</v>
      </c>
      <c r="AG14" s="42">
        <f t="shared" si="35"/>
        <v>0</v>
      </c>
      <c r="AH14" s="26"/>
      <c r="AI14" s="114">
        <f t="shared" ref="AI14:AI77" si="47">IFERROR(IF(AJ14&lt;0,SUM(AJ14-AC14),(AJ14+AC14)),0)</f>
        <v>0</v>
      </c>
      <c r="AJ14" s="41">
        <f t="shared" si="17"/>
        <v>0</v>
      </c>
      <c r="AK14" s="2"/>
      <c r="AL14" s="41">
        <f>SUM(DIRECTION!K17+COMPTA!K17+ACCUEIL!K17+ADV!K17+COMMERCIAUX!K17+MARKETING!K17+MAINTENANCE!K17+PRODUCTION!K17+EMBALLAGE!K17+EXPEDITION!K17+RECEPTION!K17+LABO!K17+'R&amp;D'!K17+QUALITE!K17)</f>
        <v>0</v>
      </c>
      <c r="AM14" s="26"/>
      <c r="AN14" s="26"/>
      <c r="AO14" s="42">
        <f t="shared" ref="AO14:AO21" si="48">AH14</f>
        <v>0</v>
      </c>
      <c r="AP14" s="42">
        <f t="shared" si="36"/>
        <v>0</v>
      </c>
      <c r="AQ14" s="26"/>
      <c r="AR14" s="114">
        <f t="shared" ref="AR14:AR77" si="49">IFERROR(IF(AS14&lt;0,SUM(AS14-AL14),(AS14+AL14)),0)</f>
        <v>0</v>
      </c>
      <c r="AS14" s="41">
        <f t="shared" si="20"/>
        <v>0</v>
      </c>
      <c r="AT14" s="2"/>
      <c r="AU14" s="41">
        <f>SUM(DIRECTION!L17+COMPTA!L17+ACCUEIL!L17+ADV!L17+COMMERCIAUX!L17+MARKETING!L17+MAINTENANCE!L17+PRODUCTION!L17+EMBALLAGE!L17+EXPEDITION!L17+RECEPTION!L17+LABO!L17+'R&amp;D'!L17+QUALITE!L17)</f>
        <v>0</v>
      </c>
      <c r="AV14" s="26"/>
      <c r="AW14" s="26"/>
      <c r="AX14" s="42">
        <f t="shared" ref="AX14:AX21" si="50">AQ14</f>
        <v>0</v>
      </c>
      <c r="AY14" s="42">
        <f t="shared" si="37"/>
        <v>0</v>
      </c>
      <c r="AZ14" s="26"/>
      <c r="BA14" s="114">
        <f t="shared" si="22"/>
        <v>0</v>
      </c>
      <c r="BB14" s="41">
        <f t="shared" si="23"/>
        <v>0</v>
      </c>
      <c r="BC14" s="2"/>
      <c r="BD14" s="41">
        <f>SUM(DIRECTION!M17+COMPTA!M17+ACCUEIL!M17+ADV!M17+COMMERCIAUX!M17+MARKETING!M17+MAINTENANCE!M17+PRODUCTION!M17+EMBALLAGE!M17+EXPEDITION!M17+RECEPTION!M17+LABO!M17+'R&amp;D'!M17+QUALITE!M17)</f>
        <v>0</v>
      </c>
      <c r="BE14" s="26"/>
      <c r="BF14" s="26"/>
      <c r="BG14" s="42">
        <f t="shared" ref="BG14:BG21" si="51">AZ14</f>
        <v>0</v>
      </c>
      <c r="BH14" s="42">
        <f t="shared" si="38"/>
        <v>0</v>
      </c>
      <c r="BI14" s="26"/>
      <c r="BJ14" s="114">
        <f t="shared" si="25"/>
        <v>0</v>
      </c>
      <c r="BK14" s="41">
        <f t="shared" si="26"/>
        <v>0</v>
      </c>
      <c r="BM14" s="42">
        <f t="shared" si="39"/>
        <v>0</v>
      </c>
      <c r="BN14" s="42">
        <f t="shared" si="40"/>
        <v>0</v>
      </c>
      <c r="BO14" s="42">
        <f t="shared" si="29"/>
        <v>0</v>
      </c>
      <c r="BP14" s="42">
        <f t="shared" si="41"/>
        <v>0</v>
      </c>
    </row>
    <row r="15" spans="1:68" ht="15.75" customHeight="1">
      <c r="A15" s="34" t="s">
        <v>22</v>
      </c>
      <c r="B15" s="41">
        <f>SUM(DIRECTION!G18+COMPTA!G18+ACCUEIL!G18+ADV!G18+COMMERCIAUX!G18+MARKETING!G18+MAINTENANCE!G18+PRODUCTION!G18+EMBALLAGE!G18+EXPEDITION!G18+RECEPTION!G18+LABO!G18+'R&amp;D'!G18+QUALITE!G18)</f>
        <v>0</v>
      </c>
      <c r="C15" s="25"/>
      <c r="D15" s="25"/>
      <c r="E15" s="25">
        <v>5</v>
      </c>
      <c r="F15" s="41">
        <f t="shared" si="31"/>
        <v>5</v>
      </c>
      <c r="G15" s="25">
        <v>5</v>
      </c>
      <c r="H15" s="113">
        <f t="shared" si="32"/>
        <v>0</v>
      </c>
      <c r="I15" s="41">
        <f t="shared" si="42"/>
        <v>0</v>
      </c>
      <c r="J15" s="2"/>
      <c r="K15" s="41">
        <f>SUM(DIRECTION!H18+COMPTA!H18+ACCUEIL!H18+ADV!H18+COMMERCIAUX!H18+MARKETING!H18+MAINTENANCE!H18+PRODUCTION!H18+EMBALLAGE!H18+EXPEDITION!H18+RECEPTION!H18+LABO!H18+'R&amp;D'!H18+QUALITE!H18+UCIA!H18)</f>
        <v>5</v>
      </c>
      <c r="L15" s="108">
        <v>4</v>
      </c>
      <c r="M15" s="108"/>
      <c r="N15" s="42">
        <f t="shared" si="43"/>
        <v>5</v>
      </c>
      <c r="O15" s="42">
        <f t="shared" si="33"/>
        <v>4</v>
      </c>
      <c r="P15" s="36">
        <v>4</v>
      </c>
      <c r="Q15" s="112">
        <f t="shared" si="9"/>
        <v>5</v>
      </c>
      <c r="R15" s="41">
        <f t="shared" si="10"/>
        <v>0</v>
      </c>
      <c r="S15" s="2"/>
      <c r="T15" s="41">
        <f>SUM(DIRECTION!I18+COMPTA!I18+ACCUEIL!I18+ADV!I18+COMMERCIAUX!I18+MARKETING!I18+MAINTENANCE!I18+PRODUCTION!I18+EMBALLAGE!I18+EXPEDITION!I18+RECEPTION!I18+LABO!I18+'R&amp;D'!I18+QUALITE!I18)</f>
        <v>0</v>
      </c>
      <c r="U15" s="108"/>
      <c r="V15" s="108"/>
      <c r="W15" s="42">
        <f t="shared" si="44"/>
        <v>4</v>
      </c>
      <c r="X15" s="42">
        <f t="shared" si="34"/>
        <v>4</v>
      </c>
      <c r="Y15" s="108"/>
      <c r="Z15" s="114">
        <f t="shared" si="45"/>
        <v>0</v>
      </c>
      <c r="AA15" s="41">
        <f t="shared" si="13"/>
        <v>0</v>
      </c>
      <c r="AB15" s="2"/>
      <c r="AC15" s="41">
        <f>SUM(DIRECTION!J18+COMPTA!J18+ACCUEIL!J18+ADV!J18+COMMERCIAUX!J18+MARKETING!J18+MAINTENANCE!J18+PRODUCTION!J18+EMBALLAGE!J18+EXPEDITION!J18+RECEPTION!J18+LABO!J18+'R&amp;D'!J18+QUALITE!J18)</f>
        <v>0</v>
      </c>
      <c r="AD15" s="26"/>
      <c r="AE15" s="26"/>
      <c r="AF15" s="42">
        <f t="shared" si="46"/>
        <v>0</v>
      </c>
      <c r="AG15" s="42">
        <f t="shared" si="35"/>
        <v>0</v>
      </c>
      <c r="AH15" s="26"/>
      <c r="AI15" s="114">
        <f t="shared" si="47"/>
        <v>0</v>
      </c>
      <c r="AJ15" s="41">
        <f t="shared" si="17"/>
        <v>0</v>
      </c>
      <c r="AK15" s="2"/>
      <c r="AL15" s="41">
        <f>SUM(DIRECTION!K18+COMPTA!K18+ACCUEIL!K18+ADV!K18+COMMERCIAUX!K18+MARKETING!K18+MAINTENANCE!K18+PRODUCTION!K18+EMBALLAGE!K18+EXPEDITION!K18+RECEPTION!K18+LABO!K18+'R&amp;D'!K18+QUALITE!K18)</f>
        <v>0</v>
      </c>
      <c r="AM15" s="26"/>
      <c r="AN15" s="26"/>
      <c r="AO15" s="42">
        <f t="shared" si="48"/>
        <v>0</v>
      </c>
      <c r="AP15" s="42">
        <f t="shared" si="36"/>
        <v>0</v>
      </c>
      <c r="AQ15" s="26"/>
      <c r="AR15" s="114">
        <f t="shared" si="49"/>
        <v>0</v>
      </c>
      <c r="AS15" s="41">
        <f t="shared" si="20"/>
        <v>0</v>
      </c>
      <c r="AT15" s="2"/>
      <c r="AU15" s="41">
        <f>SUM(DIRECTION!L18+COMPTA!L18+ACCUEIL!L18+ADV!L18+COMMERCIAUX!L18+MARKETING!L18+MAINTENANCE!L18+PRODUCTION!L18+EMBALLAGE!L18+EXPEDITION!L18+RECEPTION!L18+LABO!L18+'R&amp;D'!L18+QUALITE!L18)</f>
        <v>0</v>
      </c>
      <c r="AV15" s="26"/>
      <c r="AW15" s="26"/>
      <c r="AX15" s="42">
        <f t="shared" si="50"/>
        <v>0</v>
      </c>
      <c r="AY15" s="42">
        <f t="shared" si="37"/>
        <v>0</v>
      </c>
      <c r="AZ15" s="26"/>
      <c r="BA15" s="114">
        <f t="shared" si="22"/>
        <v>0</v>
      </c>
      <c r="BB15" s="41">
        <f t="shared" si="23"/>
        <v>0</v>
      </c>
      <c r="BC15" s="2"/>
      <c r="BD15" s="41">
        <f>SUM(DIRECTION!M18+COMPTA!M18+ACCUEIL!M18+ADV!M18+COMMERCIAUX!M18+MARKETING!M18+MAINTENANCE!M18+PRODUCTION!M18+EMBALLAGE!M18+EXPEDITION!M18+RECEPTION!M18+LABO!M18+'R&amp;D'!M18+QUALITE!M18)</f>
        <v>0</v>
      </c>
      <c r="BE15" s="26"/>
      <c r="BF15" s="26"/>
      <c r="BG15" s="42">
        <f t="shared" si="51"/>
        <v>0</v>
      </c>
      <c r="BH15" s="42">
        <f t="shared" si="38"/>
        <v>0</v>
      </c>
      <c r="BI15" s="26"/>
      <c r="BJ15" s="114">
        <f t="shared" si="25"/>
        <v>0</v>
      </c>
      <c r="BK15" s="41">
        <f t="shared" si="26"/>
        <v>0</v>
      </c>
      <c r="BM15" s="42">
        <f t="shared" si="39"/>
        <v>5</v>
      </c>
      <c r="BN15" s="42">
        <f t="shared" si="40"/>
        <v>4</v>
      </c>
      <c r="BO15" s="42">
        <f t="shared" si="29"/>
        <v>5</v>
      </c>
      <c r="BP15" s="42">
        <f t="shared" si="41"/>
        <v>0</v>
      </c>
    </row>
    <row r="16" spans="1:68" ht="15.75" customHeight="1">
      <c r="A16" s="34" t="s">
        <v>50</v>
      </c>
      <c r="B16" s="41">
        <f>SUM(DIRECTION!G19+COMPTA!G19+ACCUEIL!G19+ADV!G19+COMMERCIAUX!G19+MARKETING!G19+MAINTENANCE!G19+PRODUCTION!G19+EMBALLAGE!G19+EXPEDITION!G19+RECEPTION!G19+LABO!G19+'R&amp;D'!G19+QUALITE!G19)</f>
        <v>2</v>
      </c>
      <c r="C16" s="25"/>
      <c r="D16" s="25"/>
      <c r="E16" s="25">
        <v>31</v>
      </c>
      <c r="F16" s="41">
        <f t="shared" ref="F16:F78" si="52">E16-B16+C16+D16</f>
        <v>29</v>
      </c>
      <c r="G16" s="25">
        <v>29</v>
      </c>
      <c r="H16" s="113">
        <f t="shared" si="32"/>
        <v>2</v>
      </c>
      <c r="I16" s="41">
        <f>IF(ISBLANK(G16),"",G16-F16)</f>
        <v>0</v>
      </c>
      <c r="J16" s="2"/>
      <c r="K16" s="41">
        <f>SUM(DIRECTION!H19+COMPTA!H19+ACCUEIL!H19+ADV!H19+COMMERCIAUX!H19+MARKETING!H19+MAINTENANCE!H19+PRODUCTION!H19+EMBALLAGE!H19+EXPEDITION!H19+RECEPTION!H19+LABO!H19+'R&amp;D'!H19+QUALITE!H19+UCIA!H19)</f>
        <v>0</v>
      </c>
      <c r="L16" s="108"/>
      <c r="M16" s="108"/>
      <c r="N16" s="42">
        <f t="shared" si="43"/>
        <v>29</v>
      </c>
      <c r="O16" s="42">
        <f t="shared" si="33"/>
        <v>29</v>
      </c>
      <c r="P16" s="36">
        <v>29</v>
      </c>
      <c r="Q16" s="112">
        <f t="shared" si="9"/>
        <v>0</v>
      </c>
      <c r="R16" s="41">
        <f t="shared" si="10"/>
        <v>0</v>
      </c>
      <c r="S16" s="2"/>
      <c r="T16" s="41">
        <f>SUM(DIRECTION!I19+COMPTA!I19+ACCUEIL!I19+ADV!I19+COMMERCIAUX!I19+MARKETING!I19+MAINTENANCE!I19+PRODUCTION!I19+EMBALLAGE!I19+EXPEDITION!I19+RECEPTION!I19+LABO!I19+'R&amp;D'!I19+QUALITE!I19)</f>
        <v>0</v>
      </c>
      <c r="U16" s="108"/>
      <c r="V16" s="108"/>
      <c r="W16" s="42">
        <f t="shared" si="44"/>
        <v>29</v>
      </c>
      <c r="X16" s="42">
        <f t="shared" si="34"/>
        <v>29</v>
      </c>
      <c r="Y16" s="108"/>
      <c r="Z16" s="114">
        <f t="shared" si="45"/>
        <v>0</v>
      </c>
      <c r="AA16" s="41">
        <f t="shared" si="13"/>
        <v>0</v>
      </c>
      <c r="AB16" s="2"/>
      <c r="AC16" s="41">
        <f>SUM(DIRECTION!J19+COMPTA!J19+ACCUEIL!J19+ADV!J19+COMMERCIAUX!J19+MARKETING!J19+MAINTENANCE!J19+PRODUCTION!J19+EMBALLAGE!J19+EXPEDITION!J19+RECEPTION!J19+LABO!J19+'R&amp;D'!J19+QUALITE!J19)</f>
        <v>0</v>
      </c>
      <c r="AD16" s="26"/>
      <c r="AE16" s="26"/>
      <c r="AF16" s="42">
        <f t="shared" si="46"/>
        <v>0</v>
      </c>
      <c r="AG16" s="42">
        <f t="shared" si="35"/>
        <v>0</v>
      </c>
      <c r="AH16" s="26"/>
      <c r="AI16" s="114">
        <f t="shared" si="47"/>
        <v>0</v>
      </c>
      <c r="AJ16" s="41">
        <f t="shared" si="17"/>
        <v>0</v>
      </c>
      <c r="AK16" s="2"/>
      <c r="AL16" s="41">
        <f>SUM(DIRECTION!K19+COMPTA!K19+ACCUEIL!K19+ADV!K19+COMMERCIAUX!K19+MARKETING!K19+MAINTENANCE!K19+PRODUCTION!K19+EMBALLAGE!K19+EXPEDITION!K19+RECEPTION!K19+LABO!K19+'R&amp;D'!K19+QUALITE!K19)</f>
        <v>0</v>
      </c>
      <c r="AM16" s="26"/>
      <c r="AN16" s="26"/>
      <c r="AO16" s="42">
        <f t="shared" si="48"/>
        <v>0</v>
      </c>
      <c r="AP16" s="42">
        <f t="shared" si="36"/>
        <v>0</v>
      </c>
      <c r="AQ16" s="26"/>
      <c r="AR16" s="114">
        <f t="shared" si="49"/>
        <v>0</v>
      </c>
      <c r="AS16" s="41">
        <f t="shared" si="20"/>
        <v>0</v>
      </c>
      <c r="AT16" s="2"/>
      <c r="AU16" s="41">
        <f>SUM(DIRECTION!L19+COMPTA!L19+ACCUEIL!L19+ADV!L19+COMMERCIAUX!L19+MARKETING!L19+MAINTENANCE!L19+PRODUCTION!L19+EMBALLAGE!L19+EXPEDITION!L19+RECEPTION!L19+LABO!L19+'R&amp;D'!L19+QUALITE!L19)</f>
        <v>0</v>
      </c>
      <c r="AV16" s="26"/>
      <c r="AW16" s="26"/>
      <c r="AX16" s="42">
        <f t="shared" si="50"/>
        <v>0</v>
      </c>
      <c r="AY16" s="42">
        <f t="shared" si="37"/>
        <v>0</v>
      </c>
      <c r="AZ16" s="26"/>
      <c r="BA16" s="114">
        <f t="shared" si="22"/>
        <v>0</v>
      </c>
      <c r="BB16" s="41">
        <f t="shared" si="23"/>
        <v>0</v>
      </c>
      <c r="BC16" s="2"/>
      <c r="BD16" s="41">
        <f>SUM(DIRECTION!M19+COMPTA!M19+ACCUEIL!M19+ADV!M19+COMMERCIAUX!M19+MARKETING!M19+MAINTENANCE!M19+PRODUCTION!M19+EMBALLAGE!M19+EXPEDITION!M19+RECEPTION!M19+LABO!M19+'R&amp;D'!M19+QUALITE!M19)</f>
        <v>0</v>
      </c>
      <c r="BE16" s="26"/>
      <c r="BF16" s="26"/>
      <c r="BG16" s="42">
        <f t="shared" si="51"/>
        <v>0</v>
      </c>
      <c r="BH16" s="42">
        <f t="shared" si="38"/>
        <v>0</v>
      </c>
      <c r="BI16" s="26"/>
      <c r="BJ16" s="114">
        <f t="shared" si="25"/>
        <v>0</v>
      </c>
      <c r="BK16" s="41">
        <f t="shared" si="26"/>
        <v>0</v>
      </c>
      <c r="BM16" s="42">
        <f t="shared" si="39"/>
        <v>2</v>
      </c>
      <c r="BN16" s="42">
        <f t="shared" si="40"/>
        <v>0</v>
      </c>
      <c r="BO16" s="42">
        <f t="shared" si="29"/>
        <v>2</v>
      </c>
      <c r="BP16" s="42">
        <f t="shared" si="41"/>
        <v>0</v>
      </c>
    </row>
    <row r="17" spans="1:68" ht="15.75" customHeight="1">
      <c r="A17" s="34" t="s">
        <v>5</v>
      </c>
      <c r="B17" s="41">
        <f>SUM(DIRECTION!G20+COMPTA!G20+ACCUEIL!G20+ADV!G20+COMMERCIAUX!G20+MARKETING!G20+MAINTENANCE!G20+PRODUCTION!G20+EMBALLAGE!G20+EXPEDITION!G20+RECEPTION!G20+LABO!G20+'R&amp;D'!G20+QUALITE!G20)</f>
        <v>27</v>
      </c>
      <c r="C17" s="25"/>
      <c r="D17" s="25">
        <v>120</v>
      </c>
      <c r="E17" s="25">
        <v>84</v>
      </c>
      <c r="F17" s="41">
        <f t="shared" si="52"/>
        <v>177</v>
      </c>
      <c r="G17" s="25">
        <f>24+66+40+47</f>
        <v>177</v>
      </c>
      <c r="H17" s="113">
        <f>IF(I17&lt;0,SUM(I17-B17),(I17+B17))</f>
        <v>27</v>
      </c>
      <c r="I17" s="41">
        <f t="shared" si="42"/>
        <v>0</v>
      </c>
      <c r="J17" s="2"/>
      <c r="K17" s="41">
        <f>SUM(DIRECTION!H20+COMPTA!H20+ACCUEIL!H20+ADV!H20+COMMERCIAUX!H20+MARKETING!H20+MAINTENANCE!H20+PRODUCTION!H20+EMBALLAGE!H20+EXPEDITION!H20+RECEPTION!H20+LABO!H20+'R&amp;D'!H20+QUALITE!H20+UCIA!H20)</f>
        <v>12</v>
      </c>
      <c r="L17" s="108"/>
      <c r="M17" s="108">
        <v>1</v>
      </c>
      <c r="N17" s="42">
        <f t="shared" si="43"/>
        <v>177</v>
      </c>
      <c r="O17" s="42">
        <f t="shared" si="33"/>
        <v>166</v>
      </c>
      <c r="P17" s="36">
        <f>84+60</f>
        <v>144</v>
      </c>
      <c r="Q17" s="112">
        <f t="shared" si="9"/>
        <v>-34</v>
      </c>
      <c r="R17" s="41">
        <f t="shared" si="10"/>
        <v>-22</v>
      </c>
      <c r="S17" s="2"/>
      <c r="T17" s="41">
        <f>SUM(DIRECTION!I20+COMPTA!I20+ACCUEIL!I20+ADV!I20+COMMERCIAUX!I20+MARKETING!I20+MAINTENANCE!I20+PRODUCTION!I20+EMBALLAGE!I20+EXPEDITION!I20+RECEPTION!I20+LABO!I20+'R&amp;D'!I20+QUALITE!I20)</f>
        <v>3</v>
      </c>
      <c r="U17" s="108"/>
      <c r="V17" s="108"/>
      <c r="W17" s="42">
        <f t="shared" si="44"/>
        <v>144</v>
      </c>
      <c r="X17" s="42">
        <f t="shared" si="34"/>
        <v>141</v>
      </c>
      <c r="Y17" s="108"/>
      <c r="Z17" s="114">
        <f t="shared" si="45"/>
        <v>3</v>
      </c>
      <c r="AA17" s="41">
        <f t="shared" si="13"/>
        <v>0</v>
      </c>
      <c r="AB17" s="2"/>
      <c r="AC17" s="41">
        <f>SUM(DIRECTION!J20+COMPTA!J20+ACCUEIL!J20+ADV!J20+COMMERCIAUX!J20+MARKETING!J20+MAINTENANCE!J20+PRODUCTION!J20+EMBALLAGE!J20+EXPEDITION!J20+RECEPTION!J20+LABO!J20+'R&amp;D'!J20+QUALITE!J20)</f>
        <v>0</v>
      </c>
      <c r="AD17" s="26"/>
      <c r="AE17" s="26"/>
      <c r="AF17" s="42">
        <f t="shared" si="46"/>
        <v>0</v>
      </c>
      <c r="AG17" s="42">
        <f t="shared" si="35"/>
        <v>0</v>
      </c>
      <c r="AH17" s="26"/>
      <c r="AI17" s="114">
        <f t="shared" si="47"/>
        <v>0</v>
      </c>
      <c r="AJ17" s="41">
        <f t="shared" si="17"/>
        <v>0</v>
      </c>
      <c r="AK17" s="2"/>
      <c r="AL17" s="41">
        <f>SUM(DIRECTION!K20+COMPTA!K20+ACCUEIL!K20+ADV!K20+COMMERCIAUX!K20+MARKETING!K20+MAINTENANCE!K20+PRODUCTION!K20+EMBALLAGE!K20+EXPEDITION!K20+RECEPTION!K20+LABO!K20+'R&amp;D'!K20+QUALITE!K20)</f>
        <v>0</v>
      </c>
      <c r="AM17" s="26"/>
      <c r="AN17" s="26"/>
      <c r="AO17" s="42">
        <f t="shared" si="48"/>
        <v>0</v>
      </c>
      <c r="AP17" s="42">
        <f t="shared" si="36"/>
        <v>0</v>
      </c>
      <c r="AQ17" s="26"/>
      <c r="AR17" s="114">
        <f t="shared" si="49"/>
        <v>0</v>
      </c>
      <c r="AS17" s="41">
        <f t="shared" si="20"/>
        <v>0</v>
      </c>
      <c r="AT17" s="2"/>
      <c r="AU17" s="41">
        <f>SUM(DIRECTION!L20+COMPTA!L20+ACCUEIL!L20+ADV!L20+COMMERCIAUX!L20+MARKETING!L20+MAINTENANCE!L20+PRODUCTION!L20+EMBALLAGE!L20+EXPEDITION!L20+RECEPTION!L20+LABO!L20+'R&amp;D'!L20+QUALITE!L20)</f>
        <v>0</v>
      </c>
      <c r="AV17" s="26"/>
      <c r="AW17" s="26"/>
      <c r="AX17" s="42">
        <f t="shared" si="50"/>
        <v>0</v>
      </c>
      <c r="AY17" s="42">
        <f t="shared" si="37"/>
        <v>0</v>
      </c>
      <c r="AZ17" s="26"/>
      <c r="BA17" s="114">
        <f t="shared" si="22"/>
        <v>0</v>
      </c>
      <c r="BB17" s="41">
        <f t="shared" si="23"/>
        <v>0</v>
      </c>
      <c r="BC17" s="2"/>
      <c r="BD17" s="41">
        <f>SUM(DIRECTION!M20+COMPTA!M20+ACCUEIL!M20+ADV!M20+COMMERCIAUX!M20+MARKETING!M20+MAINTENANCE!M20+PRODUCTION!M20+EMBALLAGE!M20+EXPEDITION!M20+RECEPTION!M20+LABO!M20+'R&amp;D'!M20+QUALITE!M20)</f>
        <v>0</v>
      </c>
      <c r="BE17" s="26"/>
      <c r="BF17" s="26"/>
      <c r="BG17" s="42">
        <f t="shared" si="51"/>
        <v>0</v>
      </c>
      <c r="BH17" s="42">
        <f t="shared" si="38"/>
        <v>0</v>
      </c>
      <c r="BI17" s="26"/>
      <c r="BJ17" s="114">
        <f t="shared" si="25"/>
        <v>0</v>
      </c>
      <c r="BK17" s="41">
        <f t="shared" si="26"/>
        <v>0</v>
      </c>
      <c r="BM17" s="42">
        <f t="shared" si="39"/>
        <v>42</v>
      </c>
      <c r="BN17" s="42">
        <f t="shared" si="40"/>
        <v>0</v>
      </c>
      <c r="BO17" s="42">
        <f t="shared" si="29"/>
        <v>-4</v>
      </c>
      <c r="BP17" s="42">
        <f t="shared" si="41"/>
        <v>-22</v>
      </c>
    </row>
    <row r="18" spans="1:68" ht="15.75" customHeight="1">
      <c r="A18" s="34" t="s">
        <v>6</v>
      </c>
      <c r="B18" s="41">
        <f>SUM(DIRECTION!G21+COMPTA!G21+ACCUEIL!G21+ADV!G21+COMMERCIAUX!G21+MARKETING!G21+MAINTENANCE!G21+PRODUCTION!G21+EMBALLAGE!G21+EXPEDITION!G21+RECEPTION!G21+LABO!G21+'R&amp;D'!G21+QUALITE!G21)</f>
        <v>0</v>
      </c>
      <c r="C18" s="25"/>
      <c r="D18" s="25"/>
      <c r="E18" s="25">
        <v>18</v>
      </c>
      <c r="F18" s="41">
        <f t="shared" si="52"/>
        <v>18</v>
      </c>
      <c r="G18" s="25">
        <v>18</v>
      </c>
      <c r="H18" s="113">
        <f t="shared" ref="H18:H81" si="53">IF(I18&lt;0,SUM(I18-B18),(I18+B18))</f>
        <v>0</v>
      </c>
      <c r="I18" s="41">
        <f t="shared" si="42"/>
        <v>0</v>
      </c>
      <c r="J18" s="2"/>
      <c r="K18" s="41">
        <f>SUM(DIRECTION!H21+COMPTA!H21+ACCUEIL!H21+ADV!H21+COMMERCIAUX!H21+MARKETING!H21+MAINTENANCE!H21+PRODUCTION!H21+EMBALLAGE!H21+EXPEDITION!H21+RECEPTION!H21+LABO!H21+'R&amp;D'!H21+QUALITE!H21)</f>
        <v>0</v>
      </c>
      <c r="L18" s="108"/>
      <c r="M18" s="108"/>
      <c r="N18" s="42">
        <f t="shared" si="43"/>
        <v>18</v>
      </c>
      <c r="O18" s="42">
        <f t="shared" si="33"/>
        <v>18</v>
      </c>
      <c r="P18" s="36">
        <v>24</v>
      </c>
      <c r="Q18" s="112">
        <f t="shared" si="9"/>
        <v>6</v>
      </c>
      <c r="R18" s="41">
        <f t="shared" si="10"/>
        <v>6</v>
      </c>
      <c r="S18" s="2"/>
      <c r="T18" s="41">
        <f>SUM(DIRECTION!I21+COMPTA!I21+ACCUEIL!I21+ADV!I21+COMMERCIAUX!I21+MARKETING!I21+MAINTENANCE!I21+PRODUCTION!I21+EMBALLAGE!I21+EXPEDITION!I21+RECEPTION!I21+LABO!I21+'R&amp;D'!I21+QUALITE!I21)</f>
        <v>0</v>
      </c>
      <c r="U18" s="108"/>
      <c r="V18" s="108"/>
      <c r="W18" s="42">
        <f t="shared" si="44"/>
        <v>24</v>
      </c>
      <c r="X18" s="42">
        <f t="shared" si="34"/>
        <v>24</v>
      </c>
      <c r="Y18" s="108"/>
      <c r="Z18" s="114">
        <f t="shared" si="45"/>
        <v>0</v>
      </c>
      <c r="AA18" s="41">
        <f t="shared" si="13"/>
        <v>0</v>
      </c>
      <c r="AB18" s="2"/>
      <c r="AC18" s="41">
        <f>SUM(DIRECTION!J21+COMPTA!J21+ACCUEIL!J21+ADV!J21+COMMERCIAUX!J21+MARKETING!J21+MAINTENANCE!J21+PRODUCTION!J21+EMBALLAGE!J21+EXPEDITION!J21+RECEPTION!J21+LABO!J21+'R&amp;D'!J21+QUALITE!J21)</f>
        <v>0</v>
      </c>
      <c r="AD18" s="26"/>
      <c r="AE18" s="26"/>
      <c r="AF18" s="42">
        <f t="shared" si="46"/>
        <v>0</v>
      </c>
      <c r="AG18" s="42">
        <f t="shared" si="35"/>
        <v>0</v>
      </c>
      <c r="AH18" s="26"/>
      <c r="AI18" s="114">
        <f t="shared" si="47"/>
        <v>0</v>
      </c>
      <c r="AJ18" s="41">
        <f t="shared" si="17"/>
        <v>0</v>
      </c>
      <c r="AK18" s="2"/>
      <c r="AL18" s="41">
        <f>SUM(DIRECTION!K21+COMPTA!K21+ACCUEIL!K21+ADV!K21+COMMERCIAUX!K21+MARKETING!K21+MAINTENANCE!K21+PRODUCTION!K21+EMBALLAGE!K21+EXPEDITION!K21+RECEPTION!K21+LABO!K21+'R&amp;D'!K21+QUALITE!K21)</f>
        <v>0</v>
      </c>
      <c r="AM18" s="26"/>
      <c r="AN18" s="26"/>
      <c r="AO18" s="42">
        <f t="shared" si="48"/>
        <v>0</v>
      </c>
      <c r="AP18" s="42">
        <f t="shared" si="36"/>
        <v>0</v>
      </c>
      <c r="AQ18" s="26"/>
      <c r="AR18" s="114">
        <f t="shared" si="49"/>
        <v>0</v>
      </c>
      <c r="AS18" s="41">
        <f t="shared" si="20"/>
        <v>0</v>
      </c>
      <c r="AT18" s="2"/>
      <c r="AU18" s="41">
        <f>SUM(DIRECTION!L21+COMPTA!L21+ACCUEIL!L21+ADV!L21+COMMERCIAUX!L21+MARKETING!L21+MAINTENANCE!L21+PRODUCTION!L21+EMBALLAGE!L21+EXPEDITION!L21+RECEPTION!L21+LABO!L21+'R&amp;D'!L21+QUALITE!L21)</f>
        <v>0</v>
      </c>
      <c r="AV18" s="26"/>
      <c r="AW18" s="26"/>
      <c r="AX18" s="42">
        <f t="shared" si="50"/>
        <v>0</v>
      </c>
      <c r="AY18" s="42">
        <f t="shared" si="37"/>
        <v>0</v>
      </c>
      <c r="AZ18" s="26"/>
      <c r="BA18" s="114">
        <f t="shared" si="22"/>
        <v>0</v>
      </c>
      <c r="BB18" s="41">
        <f t="shared" si="23"/>
        <v>0</v>
      </c>
      <c r="BC18" s="2"/>
      <c r="BD18" s="41">
        <f>SUM(DIRECTION!M21+COMPTA!M21+ACCUEIL!M21+ADV!M21+COMMERCIAUX!M21+MARKETING!M21+MAINTENANCE!M21+PRODUCTION!M21+EMBALLAGE!M21+EXPEDITION!M21+RECEPTION!M21+LABO!M21+'R&amp;D'!M21+QUALITE!M21)</f>
        <v>0</v>
      </c>
      <c r="BE18" s="26"/>
      <c r="BF18" s="26"/>
      <c r="BG18" s="42">
        <f t="shared" si="51"/>
        <v>0</v>
      </c>
      <c r="BH18" s="42">
        <f t="shared" si="38"/>
        <v>0</v>
      </c>
      <c r="BI18" s="26"/>
      <c r="BJ18" s="114">
        <f t="shared" si="25"/>
        <v>0</v>
      </c>
      <c r="BK18" s="41">
        <f t="shared" si="26"/>
        <v>0</v>
      </c>
      <c r="BM18" s="42">
        <f t="shared" si="39"/>
        <v>0</v>
      </c>
      <c r="BN18" s="42">
        <f t="shared" si="40"/>
        <v>0</v>
      </c>
      <c r="BO18" s="42">
        <f t="shared" si="29"/>
        <v>6</v>
      </c>
      <c r="BP18" s="42">
        <f t="shared" si="41"/>
        <v>6</v>
      </c>
    </row>
    <row r="19" spans="1:68" ht="15.75" customHeight="1">
      <c r="A19" s="34" t="s">
        <v>35</v>
      </c>
      <c r="B19" s="41">
        <f>SUM(DIRECTION!G22+COMPTA!G22+ACCUEIL!G22+ADV!G22+COMMERCIAUX!G22+MARKETING!G22+MAINTENANCE!G22+PRODUCTION!G22+EMBALLAGE!G22+EXPEDITION!G22+RECEPTION!G22+LABO!G22+'R&amp;D'!G22+QUALITE!G22)</f>
        <v>2</v>
      </c>
      <c r="C19" s="25">
        <v>2</v>
      </c>
      <c r="D19" s="25"/>
      <c r="E19" s="25">
        <v>2</v>
      </c>
      <c r="F19" s="41">
        <f t="shared" si="52"/>
        <v>2</v>
      </c>
      <c r="G19" s="25">
        <v>2</v>
      </c>
      <c r="H19" s="113">
        <f t="shared" si="53"/>
        <v>2</v>
      </c>
      <c r="I19" s="41">
        <f t="shared" si="42"/>
        <v>0</v>
      </c>
      <c r="J19" s="2"/>
      <c r="K19" s="41">
        <f>SUM(DIRECTION!H22+COMPTA!H22+ACCUEIL!H22+ADV!H22+COMMERCIAUX!H22+MARKETING!H22+MAINTENANCE!H22+PRODUCTION!H22+EMBALLAGE!H22+EXPEDITION!H22+RECEPTION!H22+LABO!H22+'R&amp;D'!H22+QUALITE!H22)</f>
        <v>0</v>
      </c>
      <c r="L19" s="108"/>
      <c r="M19" s="108"/>
      <c r="N19" s="42">
        <f t="shared" si="43"/>
        <v>2</v>
      </c>
      <c r="O19" s="42">
        <f t="shared" si="33"/>
        <v>2</v>
      </c>
      <c r="P19" s="36">
        <v>2</v>
      </c>
      <c r="Q19" s="112">
        <f t="shared" si="9"/>
        <v>0</v>
      </c>
      <c r="R19" s="41">
        <f t="shared" si="10"/>
        <v>0</v>
      </c>
      <c r="S19" s="2"/>
      <c r="T19" s="41">
        <f>SUM(DIRECTION!I22+COMPTA!I22+ACCUEIL!I22+ADV!I22+COMMERCIAUX!I22+MARKETING!I22+MAINTENANCE!I22+PRODUCTION!I22+EMBALLAGE!I22+EXPEDITION!I22+RECEPTION!I22+LABO!I22+'R&amp;D'!I22+QUALITE!I22)</f>
        <v>0</v>
      </c>
      <c r="U19" s="108"/>
      <c r="V19" s="108"/>
      <c r="W19" s="42">
        <f t="shared" si="44"/>
        <v>2</v>
      </c>
      <c r="X19" s="42">
        <f t="shared" si="34"/>
        <v>2</v>
      </c>
      <c r="Y19" s="108"/>
      <c r="Z19" s="114">
        <f t="shared" si="45"/>
        <v>0</v>
      </c>
      <c r="AA19" s="41">
        <f t="shared" si="13"/>
        <v>0</v>
      </c>
      <c r="AB19" s="2"/>
      <c r="AC19" s="41">
        <f>SUM(DIRECTION!J22+COMPTA!J22+ACCUEIL!J22+ADV!J22+COMMERCIAUX!J22+MARKETING!J22+MAINTENANCE!J22+PRODUCTION!J22+EMBALLAGE!J22+EXPEDITION!J22+RECEPTION!J22+LABO!J22+'R&amp;D'!J22+QUALITE!J22)</f>
        <v>0</v>
      </c>
      <c r="AD19" s="26"/>
      <c r="AE19" s="26"/>
      <c r="AF19" s="42">
        <f t="shared" si="46"/>
        <v>0</v>
      </c>
      <c r="AG19" s="42">
        <f t="shared" si="35"/>
        <v>0</v>
      </c>
      <c r="AH19" s="26"/>
      <c r="AI19" s="114">
        <f t="shared" si="47"/>
        <v>0</v>
      </c>
      <c r="AJ19" s="41">
        <f t="shared" si="17"/>
        <v>0</v>
      </c>
      <c r="AK19" s="2"/>
      <c r="AL19" s="41">
        <f>SUM(DIRECTION!K22+COMPTA!K22+ACCUEIL!K22+ADV!K22+COMMERCIAUX!K22+MARKETING!K22+MAINTENANCE!K22+PRODUCTION!K22+EMBALLAGE!K22+EXPEDITION!K22+RECEPTION!K22+LABO!K22+'R&amp;D'!K22+QUALITE!K22)</f>
        <v>0</v>
      </c>
      <c r="AM19" s="26"/>
      <c r="AN19" s="26"/>
      <c r="AO19" s="42">
        <f t="shared" si="48"/>
        <v>0</v>
      </c>
      <c r="AP19" s="42">
        <f t="shared" si="36"/>
        <v>0</v>
      </c>
      <c r="AQ19" s="26"/>
      <c r="AR19" s="114">
        <f t="shared" si="49"/>
        <v>0</v>
      </c>
      <c r="AS19" s="41">
        <f t="shared" si="20"/>
        <v>0</v>
      </c>
      <c r="AT19" s="2"/>
      <c r="AU19" s="41">
        <f>SUM(DIRECTION!L22+COMPTA!L22+ACCUEIL!L22+ADV!L22+COMMERCIAUX!L22+MARKETING!L22+MAINTENANCE!L22+PRODUCTION!L22+EMBALLAGE!L22+EXPEDITION!L22+RECEPTION!L22+LABO!L22+'R&amp;D'!L22+QUALITE!L22)</f>
        <v>0</v>
      </c>
      <c r="AV19" s="26"/>
      <c r="AW19" s="26"/>
      <c r="AX19" s="42">
        <f t="shared" si="50"/>
        <v>0</v>
      </c>
      <c r="AY19" s="42">
        <f t="shared" si="37"/>
        <v>0</v>
      </c>
      <c r="AZ19" s="26"/>
      <c r="BA19" s="114">
        <f t="shared" si="22"/>
        <v>0</v>
      </c>
      <c r="BB19" s="41">
        <f t="shared" si="23"/>
        <v>0</v>
      </c>
      <c r="BC19" s="2"/>
      <c r="BD19" s="41">
        <f>SUM(DIRECTION!M22+COMPTA!M22+ACCUEIL!M22+ADV!M22+COMMERCIAUX!M22+MARKETING!M22+MAINTENANCE!M22+PRODUCTION!M22+EMBALLAGE!M22+EXPEDITION!M22+RECEPTION!M22+LABO!M22+'R&amp;D'!M22+QUALITE!M22)</f>
        <v>0</v>
      </c>
      <c r="BE19" s="26"/>
      <c r="BF19" s="26"/>
      <c r="BG19" s="42">
        <f t="shared" si="51"/>
        <v>0</v>
      </c>
      <c r="BH19" s="42">
        <f t="shared" si="38"/>
        <v>0</v>
      </c>
      <c r="BI19" s="26"/>
      <c r="BJ19" s="114">
        <f t="shared" si="25"/>
        <v>0</v>
      </c>
      <c r="BK19" s="41">
        <f t="shared" si="26"/>
        <v>0</v>
      </c>
      <c r="BM19" s="42">
        <f t="shared" si="39"/>
        <v>2</v>
      </c>
      <c r="BN19" s="42">
        <f t="shared" si="40"/>
        <v>2</v>
      </c>
      <c r="BO19" s="42">
        <f t="shared" si="29"/>
        <v>2</v>
      </c>
      <c r="BP19" s="42">
        <f t="shared" si="41"/>
        <v>0</v>
      </c>
    </row>
    <row r="20" spans="1:68" ht="15.75" customHeight="1">
      <c r="A20" s="34" t="s">
        <v>3</v>
      </c>
      <c r="B20" s="41">
        <f>SUM(DIRECTION!G23+COMPTA!G23+ACCUEIL!G23+ADV!G23+COMMERCIAUX!G23+MARKETING!G23+MAINTENANCE!G23+PRODUCTION!G23+EMBALLAGE!G23+EXPEDITION!G23+RECEPTION!G23+LABO!G23+'R&amp;D'!G23+QUALITE!G23)</f>
        <v>0</v>
      </c>
      <c r="C20" s="25"/>
      <c r="D20" s="25"/>
      <c r="E20" s="25">
        <v>4</v>
      </c>
      <c r="F20" s="41">
        <f t="shared" si="52"/>
        <v>4</v>
      </c>
      <c r="G20" s="25">
        <v>4</v>
      </c>
      <c r="H20" s="113">
        <f t="shared" si="53"/>
        <v>0</v>
      </c>
      <c r="I20" s="41">
        <f t="shared" si="42"/>
        <v>0</v>
      </c>
      <c r="J20" s="2"/>
      <c r="K20" s="41">
        <f>SUM(DIRECTION!H23+COMPTA!H23+ACCUEIL!H23+ADV!H23+COMMERCIAUX!H23+MARKETING!H23+MAINTENANCE!H23+PRODUCTION!H23+EMBALLAGE!H23+EXPEDITION!H23+RECEPTION!H23+LABO!H23+'R&amp;D'!H23+QUALITE!H23)</f>
        <v>0</v>
      </c>
      <c r="L20" s="108"/>
      <c r="M20" s="108"/>
      <c r="N20" s="42">
        <f t="shared" si="43"/>
        <v>4</v>
      </c>
      <c r="O20" s="42">
        <f t="shared" si="33"/>
        <v>4</v>
      </c>
      <c r="P20" s="36">
        <v>4</v>
      </c>
      <c r="Q20" s="112">
        <f t="shared" si="9"/>
        <v>0</v>
      </c>
      <c r="R20" s="41">
        <f t="shared" si="10"/>
        <v>0</v>
      </c>
      <c r="S20" s="2"/>
      <c r="T20" s="41">
        <f>SUM(DIRECTION!I23+COMPTA!I23+ACCUEIL!I23+ADV!I23+COMMERCIAUX!I23+MARKETING!I23+MAINTENANCE!I23+PRODUCTION!I23+EMBALLAGE!I23+EXPEDITION!I23+RECEPTION!I23+LABO!I23+'R&amp;D'!I23+QUALITE!I23)</f>
        <v>0</v>
      </c>
      <c r="U20" s="108"/>
      <c r="V20" s="108"/>
      <c r="W20" s="42">
        <f t="shared" si="44"/>
        <v>4</v>
      </c>
      <c r="X20" s="42">
        <f t="shared" si="34"/>
        <v>4</v>
      </c>
      <c r="Y20" s="108"/>
      <c r="Z20" s="114">
        <f t="shared" si="45"/>
        <v>0</v>
      </c>
      <c r="AA20" s="41">
        <f t="shared" si="13"/>
        <v>0</v>
      </c>
      <c r="AB20" s="2"/>
      <c r="AC20" s="41">
        <f>SUM(DIRECTION!J23+COMPTA!J23+ACCUEIL!J23+ADV!J23+COMMERCIAUX!J23+MARKETING!J23+MAINTENANCE!J23+PRODUCTION!J23+EMBALLAGE!J23+EXPEDITION!J23+RECEPTION!J23+LABO!J23+'R&amp;D'!J23+QUALITE!J23)</f>
        <v>0</v>
      </c>
      <c r="AD20" s="26"/>
      <c r="AE20" s="26"/>
      <c r="AF20" s="42">
        <f t="shared" si="46"/>
        <v>0</v>
      </c>
      <c r="AG20" s="42">
        <f t="shared" si="35"/>
        <v>0</v>
      </c>
      <c r="AH20" s="26"/>
      <c r="AI20" s="114">
        <f t="shared" si="47"/>
        <v>0</v>
      </c>
      <c r="AJ20" s="41">
        <f t="shared" si="17"/>
        <v>0</v>
      </c>
      <c r="AK20" s="2"/>
      <c r="AL20" s="41">
        <f>SUM(DIRECTION!K23+COMPTA!K23+ACCUEIL!K23+ADV!K23+COMMERCIAUX!K23+MARKETING!K23+MAINTENANCE!K23+PRODUCTION!K23+EMBALLAGE!K23+EXPEDITION!K23+RECEPTION!K23+LABO!K23+'R&amp;D'!K23+QUALITE!K23)</f>
        <v>0</v>
      </c>
      <c r="AM20" s="26"/>
      <c r="AN20" s="26"/>
      <c r="AO20" s="42">
        <f t="shared" si="48"/>
        <v>0</v>
      </c>
      <c r="AP20" s="42">
        <f t="shared" si="36"/>
        <v>0</v>
      </c>
      <c r="AQ20" s="26"/>
      <c r="AR20" s="114">
        <f t="shared" si="49"/>
        <v>0</v>
      </c>
      <c r="AS20" s="41">
        <f t="shared" si="20"/>
        <v>0</v>
      </c>
      <c r="AT20" s="2"/>
      <c r="AU20" s="41">
        <f>SUM(DIRECTION!L23+COMPTA!L23+ACCUEIL!L23+ADV!L23+COMMERCIAUX!L23+MARKETING!L23+MAINTENANCE!L23+PRODUCTION!L23+EMBALLAGE!L23+EXPEDITION!L23+RECEPTION!L23+LABO!L23+'R&amp;D'!L23+QUALITE!L23)</f>
        <v>0</v>
      </c>
      <c r="AV20" s="26"/>
      <c r="AW20" s="26"/>
      <c r="AX20" s="42">
        <f t="shared" si="50"/>
        <v>0</v>
      </c>
      <c r="AY20" s="42">
        <f t="shared" si="37"/>
        <v>0</v>
      </c>
      <c r="AZ20" s="26"/>
      <c r="BA20" s="114">
        <f t="shared" si="22"/>
        <v>0</v>
      </c>
      <c r="BB20" s="41">
        <f t="shared" si="23"/>
        <v>0</v>
      </c>
      <c r="BC20" s="2"/>
      <c r="BD20" s="41">
        <f>SUM(DIRECTION!M23+COMPTA!M23+ACCUEIL!M23+ADV!M23+COMMERCIAUX!M23+MARKETING!M23+MAINTENANCE!M23+PRODUCTION!M23+EMBALLAGE!M23+EXPEDITION!M23+RECEPTION!M23+LABO!M23+'R&amp;D'!M23+QUALITE!M23)</f>
        <v>0</v>
      </c>
      <c r="BE20" s="26"/>
      <c r="BF20" s="26"/>
      <c r="BG20" s="42">
        <f t="shared" si="51"/>
        <v>0</v>
      </c>
      <c r="BH20" s="42">
        <f t="shared" si="38"/>
        <v>0</v>
      </c>
      <c r="BI20" s="26"/>
      <c r="BJ20" s="114">
        <f t="shared" si="25"/>
        <v>0</v>
      </c>
      <c r="BK20" s="41">
        <f t="shared" si="26"/>
        <v>0</v>
      </c>
      <c r="BM20" s="42">
        <f t="shared" si="39"/>
        <v>0</v>
      </c>
      <c r="BN20" s="42">
        <f t="shared" si="40"/>
        <v>0</v>
      </c>
      <c r="BO20" s="42">
        <f t="shared" si="29"/>
        <v>0</v>
      </c>
      <c r="BP20" s="42">
        <f t="shared" si="41"/>
        <v>0</v>
      </c>
    </row>
    <row r="21" spans="1:68" ht="15.75" customHeight="1">
      <c r="A21" s="34" t="s">
        <v>41</v>
      </c>
      <c r="B21" s="41">
        <f>SUM(DIRECTION!G24+COMPTA!G24+ACCUEIL!G24+ADV!G24+COMMERCIAUX!G24+MARKETING!G24+MAINTENANCE!G24+PRODUCTION!G24+EMBALLAGE!G24+EXPEDITION!G24+RECEPTION!G24+LABO!G24+'R&amp;D'!G24+QUALITE!G24)</f>
        <v>4</v>
      </c>
      <c r="C21" s="25">
        <v>5</v>
      </c>
      <c r="D21" s="25">
        <v>5</v>
      </c>
      <c r="E21" s="25">
        <v>13</v>
      </c>
      <c r="F21" s="41">
        <f>E21-B21+C21+D21</f>
        <v>19</v>
      </c>
      <c r="G21" s="25">
        <v>19</v>
      </c>
      <c r="H21" s="113">
        <f t="shared" si="53"/>
        <v>4</v>
      </c>
      <c r="I21" s="41">
        <f>IF(ISBLANK(G21),"",G21-F21)</f>
        <v>0</v>
      </c>
      <c r="J21" s="2"/>
      <c r="K21" s="41">
        <f>SUM(DIRECTION!H24+COMPTA!H24+ACCUEIL!H24+ADV!H24+COMMERCIAUX!H24+MARKETING!H24+MAINTENANCE!H24+PRODUCTION!H24+EMBALLAGE!H24+EXPEDITION!H24+RECEPTION!H24+LABO!H24+'R&amp;D'!H24+QUALITE!H24)</f>
        <v>11</v>
      </c>
      <c r="L21" s="108">
        <v>19</v>
      </c>
      <c r="M21" s="108"/>
      <c r="N21" s="42">
        <f t="shared" si="43"/>
        <v>19</v>
      </c>
      <c r="O21" s="42">
        <f>N21-K21+L21+M21</f>
        <v>27</v>
      </c>
      <c r="P21" s="36">
        <v>26</v>
      </c>
      <c r="Q21" s="112">
        <f t="shared" si="9"/>
        <v>-12</v>
      </c>
      <c r="R21" s="41">
        <f t="shared" si="10"/>
        <v>-1</v>
      </c>
      <c r="S21" s="2"/>
      <c r="T21" s="41">
        <f>SUM(DIRECTION!I24+COMPTA!I24+ACCUEIL!I24+ADV!I24+COMMERCIAUX!I24+MARKETING!I24+MAINTENANCE!I24+PRODUCTION!I24+EMBALLAGE!I24+EXPEDITION!I24+RECEPTION!I24+LABO!I24+'R&amp;D'!I24+QUALITE!I24)</f>
        <v>0</v>
      </c>
      <c r="U21" s="108"/>
      <c r="V21" s="108"/>
      <c r="W21" s="42">
        <f t="shared" si="44"/>
        <v>26</v>
      </c>
      <c r="X21" s="42">
        <f>W21-T21+U21+V21</f>
        <v>26</v>
      </c>
      <c r="Y21" s="108"/>
      <c r="Z21" s="114">
        <f t="shared" si="45"/>
        <v>0</v>
      </c>
      <c r="AA21" s="41">
        <f t="shared" si="13"/>
        <v>0</v>
      </c>
      <c r="AB21" s="2"/>
      <c r="AC21" s="41">
        <f>SUM(DIRECTION!J24+COMPTA!J24+ACCUEIL!J24+ADV!J24+COMMERCIAUX!J24+MARKETING!J24+MAINTENANCE!J24+PRODUCTION!J24+EMBALLAGE!J24+EXPEDITION!J24+RECEPTION!J24+LABO!J24+'R&amp;D'!J24+QUALITE!J24)</f>
        <v>0</v>
      </c>
      <c r="AD21" s="26"/>
      <c r="AE21" s="26"/>
      <c r="AF21" s="42">
        <f t="shared" si="46"/>
        <v>0</v>
      </c>
      <c r="AG21" s="42">
        <f>AF21-AC21+AD21+AE21</f>
        <v>0</v>
      </c>
      <c r="AH21" s="26"/>
      <c r="AI21" s="114">
        <f t="shared" si="47"/>
        <v>0</v>
      </c>
      <c r="AJ21" s="41">
        <f t="shared" si="17"/>
        <v>0</v>
      </c>
      <c r="AK21" s="2"/>
      <c r="AL21" s="41">
        <f>SUM(DIRECTION!K24+COMPTA!K24+ACCUEIL!K24+ADV!K24+COMMERCIAUX!K24+MARKETING!K24+MAINTENANCE!K24+PRODUCTION!K24+EMBALLAGE!K24+EXPEDITION!K24+RECEPTION!K24+LABO!K24+'R&amp;D'!K24+QUALITE!K24)</f>
        <v>0</v>
      </c>
      <c r="AM21" s="26"/>
      <c r="AN21" s="26"/>
      <c r="AO21" s="42">
        <f t="shared" si="48"/>
        <v>0</v>
      </c>
      <c r="AP21" s="42">
        <f>AO21-AL21+AM21+AN21</f>
        <v>0</v>
      </c>
      <c r="AQ21" s="26"/>
      <c r="AR21" s="114">
        <f t="shared" si="49"/>
        <v>0</v>
      </c>
      <c r="AS21" s="41">
        <f t="shared" si="20"/>
        <v>0</v>
      </c>
      <c r="AT21" s="2"/>
      <c r="AU21" s="41">
        <f>SUM(DIRECTION!L24+COMPTA!L24+ACCUEIL!L24+ADV!L24+COMMERCIAUX!L24+MARKETING!L24+MAINTENANCE!L24+PRODUCTION!L24+EMBALLAGE!L24+EXPEDITION!L24+RECEPTION!L24+LABO!L24+'R&amp;D'!L24+QUALITE!L24)</f>
        <v>0</v>
      </c>
      <c r="AV21" s="26"/>
      <c r="AW21" s="26"/>
      <c r="AX21" s="42">
        <f t="shared" si="50"/>
        <v>0</v>
      </c>
      <c r="AY21" s="42">
        <f>AX21-AU21+AV21+AW21</f>
        <v>0</v>
      </c>
      <c r="AZ21" s="26"/>
      <c r="BA21" s="114">
        <f t="shared" si="22"/>
        <v>0</v>
      </c>
      <c r="BB21" s="41">
        <f t="shared" si="23"/>
        <v>0</v>
      </c>
      <c r="BC21" s="2"/>
      <c r="BD21" s="41">
        <f>SUM(DIRECTION!M24+COMPTA!M24+ACCUEIL!M24+ADV!M24+COMMERCIAUX!M24+MARKETING!M24+MAINTENANCE!M24+PRODUCTION!M24+EMBALLAGE!M24+EXPEDITION!M24+RECEPTION!M24+LABO!M24+'R&amp;D'!M24+QUALITE!M24)</f>
        <v>0</v>
      </c>
      <c r="BE21" s="26"/>
      <c r="BF21" s="26"/>
      <c r="BG21" s="42">
        <f t="shared" si="51"/>
        <v>0</v>
      </c>
      <c r="BH21" s="42">
        <f>BG21-BD21+BE21+BF21</f>
        <v>0</v>
      </c>
      <c r="BI21" s="26"/>
      <c r="BJ21" s="114">
        <f t="shared" si="25"/>
        <v>0</v>
      </c>
      <c r="BK21" s="41">
        <f t="shared" si="26"/>
        <v>0</v>
      </c>
      <c r="BM21" s="42">
        <f t="shared" si="39"/>
        <v>15</v>
      </c>
      <c r="BN21" s="42">
        <f t="shared" si="40"/>
        <v>24</v>
      </c>
      <c r="BO21" s="42">
        <f t="shared" si="29"/>
        <v>-8</v>
      </c>
      <c r="BP21" s="42">
        <f t="shared" si="41"/>
        <v>-1</v>
      </c>
    </row>
    <row r="22" spans="1:68" ht="15.75" customHeight="1">
      <c r="A22" s="34" t="s">
        <v>2</v>
      </c>
      <c r="B22" s="41">
        <f>SUM(DIRECTION!G25+COMPTA!G25+ACCUEIL!G25+ADV!G25+COMMERCIAUX!G25+MARKETING!G25+MAINTENANCE!G25+PRODUCTION!G25+EMBALLAGE!G25+EXPEDITION!G25+RECEPTION!G25+LABO!G25+'R&amp;D'!G25+QUALITE!G25)</f>
        <v>1</v>
      </c>
      <c r="C22" s="25">
        <v>3</v>
      </c>
      <c r="D22" s="25"/>
      <c r="E22" s="25">
        <v>3</v>
      </c>
      <c r="F22" s="41">
        <f t="shared" si="52"/>
        <v>5</v>
      </c>
      <c r="G22" s="25">
        <v>5</v>
      </c>
      <c r="H22" s="113">
        <f t="shared" si="53"/>
        <v>1</v>
      </c>
      <c r="I22" s="41">
        <f t="shared" ref="I22:I78" si="54">IF(ISBLANK(G22),"",G22-F22)</f>
        <v>0</v>
      </c>
      <c r="J22" s="2"/>
      <c r="K22" s="41">
        <f>SUM(DIRECTION!H25+COMPTA!H25+ACCUEIL!H25+ADV!H25+COMMERCIAUX!H25+MARKETING!H25+MAINTENANCE!H25+PRODUCTION!H25+EMBALLAGE!H25+EXPEDITION!H25+RECEPTION!H25+LABO!H25+'R&amp;D'!H25+QUALITE!H25)</f>
        <v>1</v>
      </c>
      <c r="L22" s="108">
        <v>4</v>
      </c>
      <c r="M22" s="108"/>
      <c r="N22" s="42">
        <f t="shared" ref="N22:N78" si="55">G22</f>
        <v>5</v>
      </c>
      <c r="O22" s="42">
        <f t="shared" si="33"/>
        <v>8</v>
      </c>
      <c r="P22" s="36">
        <v>8</v>
      </c>
      <c r="Q22" s="112">
        <f t="shared" si="9"/>
        <v>1</v>
      </c>
      <c r="R22" s="41">
        <f t="shared" si="10"/>
        <v>0</v>
      </c>
      <c r="S22" s="2"/>
      <c r="T22" s="41">
        <f>SUM(DIRECTION!I25+COMPTA!I25+ACCUEIL!I25+ADV!I25+COMMERCIAUX!I25+MARKETING!I25+MAINTENANCE!I25+PRODUCTION!I25+EMBALLAGE!I25+EXPEDITION!I25+RECEPTION!I25+LABO!I25+'R&amp;D'!I25+QUALITE!I25)</f>
        <v>1</v>
      </c>
      <c r="U22" s="108"/>
      <c r="V22" s="108"/>
      <c r="W22" s="42">
        <f t="shared" ref="W22:W78" si="56">P22</f>
        <v>8</v>
      </c>
      <c r="X22" s="42">
        <f t="shared" si="34"/>
        <v>7</v>
      </c>
      <c r="Y22" s="108"/>
      <c r="Z22" s="114">
        <f t="shared" si="45"/>
        <v>1</v>
      </c>
      <c r="AA22" s="41">
        <f t="shared" si="13"/>
        <v>0</v>
      </c>
      <c r="AB22" s="2"/>
      <c r="AC22" s="41">
        <f>SUM(DIRECTION!J25+COMPTA!J25+ACCUEIL!J25+ADV!J25+COMMERCIAUX!J25+MARKETING!J25+MAINTENANCE!J25+PRODUCTION!J25+EMBALLAGE!J25+EXPEDITION!J25+RECEPTION!J25+LABO!J25+'R&amp;D'!J25+QUALITE!J25)</f>
        <v>0</v>
      </c>
      <c r="AD22" s="26"/>
      <c r="AE22" s="26"/>
      <c r="AF22" s="42">
        <f t="shared" ref="AF22:AF78" si="57">Y22</f>
        <v>0</v>
      </c>
      <c r="AG22" s="42">
        <f t="shared" si="35"/>
        <v>0</v>
      </c>
      <c r="AH22" s="26"/>
      <c r="AI22" s="114">
        <f t="shared" si="47"/>
        <v>0</v>
      </c>
      <c r="AJ22" s="41">
        <f t="shared" si="17"/>
        <v>0</v>
      </c>
      <c r="AK22" s="2"/>
      <c r="AL22" s="41">
        <f>SUM(DIRECTION!K25+COMPTA!K25+ACCUEIL!K25+ADV!K25+COMMERCIAUX!K25+MARKETING!K25+MAINTENANCE!K25+PRODUCTION!K25+EMBALLAGE!K25+EXPEDITION!K25+RECEPTION!K25+LABO!K25+'R&amp;D'!K25+QUALITE!K25)</f>
        <v>0</v>
      </c>
      <c r="AM22" s="26"/>
      <c r="AN22" s="26"/>
      <c r="AO22" s="42">
        <f t="shared" ref="AO22:AO78" si="58">AH22</f>
        <v>0</v>
      </c>
      <c r="AP22" s="42">
        <f t="shared" si="36"/>
        <v>0</v>
      </c>
      <c r="AQ22" s="26"/>
      <c r="AR22" s="114">
        <f t="shared" si="49"/>
        <v>0</v>
      </c>
      <c r="AS22" s="41">
        <f t="shared" si="20"/>
        <v>0</v>
      </c>
      <c r="AT22" s="2"/>
      <c r="AU22" s="41">
        <f>SUM(DIRECTION!L25+COMPTA!L25+ACCUEIL!L25+ADV!L25+COMMERCIAUX!L25+MARKETING!L25+MAINTENANCE!L25+PRODUCTION!L25+EMBALLAGE!L25+EXPEDITION!L25+RECEPTION!L25+LABO!L25+'R&amp;D'!L25+QUALITE!L25)</f>
        <v>0</v>
      </c>
      <c r="AV22" s="26"/>
      <c r="AW22" s="26"/>
      <c r="AX22" s="42">
        <f t="shared" ref="AX22:AX78" si="59">AQ22</f>
        <v>0</v>
      </c>
      <c r="AY22" s="42">
        <f t="shared" si="37"/>
        <v>0</v>
      </c>
      <c r="AZ22" s="26"/>
      <c r="BA22" s="114">
        <f t="shared" si="22"/>
        <v>0</v>
      </c>
      <c r="BB22" s="41">
        <f t="shared" si="23"/>
        <v>0</v>
      </c>
      <c r="BC22" s="2"/>
      <c r="BD22" s="41">
        <f>SUM(DIRECTION!M25+COMPTA!M25+ACCUEIL!M25+ADV!M25+COMMERCIAUX!M25+MARKETING!M25+MAINTENANCE!M25+PRODUCTION!M25+EMBALLAGE!M25+EXPEDITION!M25+RECEPTION!M25+LABO!M25+'R&amp;D'!M25+QUALITE!M25)</f>
        <v>0</v>
      </c>
      <c r="BE22" s="26"/>
      <c r="BF22" s="26"/>
      <c r="BG22" s="42">
        <f t="shared" ref="BG22:BG78" si="60">AZ22</f>
        <v>0</v>
      </c>
      <c r="BH22" s="42">
        <f t="shared" si="38"/>
        <v>0</v>
      </c>
      <c r="BI22" s="26"/>
      <c r="BJ22" s="114">
        <f t="shared" si="25"/>
        <v>0</v>
      </c>
      <c r="BK22" s="41">
        <f t="shared" si="26"/>
        <v>0</v>
      </c>
      <c r="BM22" s="42">
        <f t="shared" si="39"/>
        <v>3</v>
      </c>
      <c r="BN22" s="42">
        <f t="shared" si="40"/>
        <v>7</v>
      </c>
      <c r="BO22" s="42">
        <f t="shared" si="29"/>
        <v>3</v>
      </c>
      <c r="BP22" s="42">
        <f t="shared" si="41"/>
        <v>0</v>
      </c>
    </row>
    <row r="23" spans="1:68" ht="15.75" customHeight="1">
      <c r="A23" s="34" t="s">
        <v>8</v>
      </c>
      <c r="B23" s="41">
        <f>SUM(DIRECTION!G26+COMPTA!G26+ACCUEIL!G26+ADV!G26+COMMERCIAUX!G26+MARKETING!G26+MAINTENANCE!G26+PRODUCTION!G26+EMBALLAGE!G26+EXPEDITION!G26+RECEPTION!G26+LABO!G26+'R&amp;D'!G26+QUALITE!G26)</f>
        <v>38</v>
      </c>
      <c r="C23" s="25"/>
      <c r="D23" s="25"/>
      <c r="E23" s="25">
        <v>143</v>
      </c>
      <c r="F23" s="41">
        <f t="shared" si="52"/>
        <v>105</v>
      </c>
      <c r="G23" s="25">
        <v>105</v>
      </c>
      <c r="H23" s="113">
        <f t="shared" si="53"/>
        <v>38</v>
      </c>
      <c r="I23" s="41">
        <f t="shared" si="54"/>
        <v>0</v>
      </c>
      <c r="J23" s="2"/>
      <c r="K23" s="41">
        <f>SUM(DIRECTION!H26+COMPTA!H26+ACCUEIL!H26+ADV!H26+COMMERCIAUX!H26+MARKETING!H26+MAINTENANCE!H26+PRODUCTION!H26+EMBALLAGE!H26+EXPEDITION!H26+RECEPTION!H26+LABO!H26+'R&amp;D'!H26+QUALITE!H26)</f>
        <v>1</v>
      </c>
      <c r="L23" s="108">
        <v>15</v>
      </c>
      <c r="M23" s="108"/>
      <c r="N23" s="42">
        <f t="shared" si="55"/>
        <v>105</v>
      </c>
      <c r="O23" s="42">
        <f t="shared" si="33"/>
        <v>119</v>
      </c>
      <c r="P23" s="36">
        <f>77+61</f>
        <v>138</v>
      </c>
      <c r="Q23" s="112">
        <f t="shared" si="9"/>
        <v>20</v>
      </c>
      <c r="R23" s="41">
        <f t="shared" si="10"/>
        <v>19</v>
      </c>
      <c r="S23" s="2"/>
      <c r="T23" s="41">
        <f>SUM(DIRECTION!I26+COMPTA!I26+ACCUEIL!I26+ADV!I26+COMMERCIAUX!I26+MARKETING!I26+MAINTENANCE!I26+PRODUCTION!I26+EMBALLAGE!I26+EXPEDITION!I26+RECEPTION!I26+LABO!I26+'R&amp;D'!I26+QUALITE!I26)</f>
        <v>0</v>
      </c>
      <c r="U23" s="108"/>
      <c r="V23" s="108"/>
      <c r="W23" s="42">
        <f t="shared" si="56"/>
        <v>138</v>
      </c>
      <c r="X23" s="42">
        <f t="shared" si="34"/>
        <v>138</v>
      </c>
      <c r="Y23" s="108"/>
      <c r="Z23" s="114">
        <f t="shared" si="45"/>
        <v>0</v>
      </c>
      <c r="AA23" s="41">
        <f t="shared" si="13"/>
        <v>0</v>
      </c>
      <c r="AB23" s="2"/>
      <c r="AC23" s="41">
        <f>SUM(DIRECTION!J26+COMPTA!J26+ACCUEIL!J26+ADV!J26+COMMERCIAUX!J26+MARKETING!J26+MAINTENANCE!J26+PRODUCTION!J26+EMBALLAGE!J26+EXPEDITION!J26+RECEPTION!J26+LABO!J26+'R&amp;D'!J26+QUALITE!J26)</f>
        <v>0</v>
      </c>
      <c r="AD23" s="26"/>
      <c r="AE23" s="26"/>
      <c r="AF23" s="42">
        <f t="shared" si="57"/>
        <v>0</v>
      </c>
      <c r="AG23" s="42">
        <f t="shared" si="35"/>
        <v>0</v>
      </c>
      <c r="AH23" s="26"/>
      <c r="AI23" s="114">
        <f t="shared" si="47"/>
        <v>0</v>
      </c>
      <c r="AJ23" s="41">
        <f t="shared" si="17"/>
        <v>0</v>
      </c>
      <c r="AK23" s="2"/>
      <c r="AL23" s="41">
        <f>SUM(DIRECTION!K26+COMPTA!K26+ACCUEIL!K26+ADV!K26+COMMERCIAUX!K26+MARKETING!K26+MAINTENANCE!K26+PRODUCTION!K26+EMBALLAGE!K26+EXPEDITION!K26+RECEPTION!K26+LABO!K26+'R&amp;D'!K26+QUALITE!K26)</f>
        <v>0</v>
      </c>
      <c r="AM23" s="26"/>
      <c r="AN23" s="26"/>
      <c r="AO23" s="42">
        <f t="shared" si="58"/>
        <v>0</v>
      </c>
      <c r="AP23" s="42">
        <f t="shared" si="36"/>
        <v>0</v>
      </c>
      <c r="AQ23" s="26"/>
      <c r="AR23" s="114">
        <f t="shared" si="49"/>
        <v>0</v>
      </c>
      <c r="AS23" s="41">
        <f t="shared" si="20"/>
        <v>0</v>
      </c>
      <c r="AT23" s="2"/>
      <c r="AU23" s="41">
        <f>SUM(DIRECTION!L26+COMPTA!L26+ACCUEIL!L26+ADV!L26+COMMERCIAUX!L26+MARKETING!L26+MAINTENANCE!L26+PRODUCTION!L26+EMBALLAGE!L26+EXPEDITION!L26+RECEPTION!L26+LABO!L26+'R&amp;D'!L26+QUALITE!L26)</f>
        <v>0</v>
      </c>
      <c r="AV23" s="26"/>
      <c r="AW23" s="26"/>
      <c r="AX23" s="42">
        <f t="shared" si="59"/>
        <v>0</v>
      </c>
      <c r="AY23" s="42">
        <f t="shared" si="37"/>
        <v>0</v>
      </c>
      <c r="AZ23" s="26"/>
      <c r="BA23" s="114">
        <f t="shared" si="22"/>
        <v>0</v>
      </c>
      <c r="BB23" s="41">
        <f t="shared" si="23"/>
        <v>0</v>
      </c>
      <c r="BC23" s="2"/>
      <c r="BD23" s="41">
        <f>SUM(DIRECTION!M26+COMPTA!M26+ACCUEIL!M26+ADV!M26+COMMERCIAUX!M26+MARKETING!M26+MAINTENANCE!M26+PRODUCTION!M26+EMBALLAGE!M26+EXPEDITION!M26+RECEPTION!M26+LABO!M26+'R&amp;D'!M26+QUALITE!M26)</f>
        <v>0</v>
      </c>
      <c r="BE23" s="26"/>
      <c r="BF23" s="26"/>
      <c r="BG23" s="42">
        <f t="shared" si="60"/>
        <v>0</v>
      </c>
      <c r="BH23" s="42">
        <f t="shared" si="38"/>
        <v>0</v>
      </c>
      <c r="BI23" s="26"/>
      <c r="BJ23" s="114">
        <f t="shared" si="25"/>
        <v>0</v>
      </c>
      <c r="BK23" s="41">
        <f t="shared" si="26"/>
        <v>0</v>
      </c>
      <c r="BM23" s="42">
        <f t="shared" si="39"/>
        <v>39</v>
      </c>
      <c r="BN23" s="42">
        <f t="shared" si="40"/>
        <v>15</v>
      </c>
      <c r="BO23" s="42">
        <f t="shared" si="29"/>
        <v>58</v>
      </c>
      <c r="BP23" s="42">
        <f t="shared" si="41"/>
        <v>19</v>
      </c>
    </row>
    <row r="24" spans="1:68" ht="15.75" customHeight="1">
      <c r="A24" s="34" t="s">
        <v>10</v>
      </c>
      <c r="B24" s="41">
        <f>SUM(DIRECTION!G27+COMPTA!G27+ACCUEIL!G27+ADV!G27+COMMERCIAUX!G27+MARKETING!G27+MAINTENANCE!G27+PRODUCTION!G27+EMBALLAGE!G27+EXPEDITION!G27+RECEPTION!G27+LABO!G27+'R&amp;D'!G27+QUALITE!G27)</f>
        <v>0</v>
      </c>
      <c r="C24" s="25"/>
      <c r="D24" s="25"/>
      <c r="E24" s="25">
        <v>7</v>
      </c>
      <c r="F24" s="41">
        <f t="shared" si="52"/>
        <v>7</v>
      </c>
      <c r="G24" s="25">
        <v>7</v>
      </c>
      <c r="H24" s="113">
        <f t="shared" si="53"/>
        <v>0</v>
      </c>
      <c r="I24" s="41">
        <f t="shared" si="54"/>
        <v>0</v>
      </c>
      <c r="J24" s="2"/>
      <c r="K24" s="41">
        <f>SUM(DIRECTION!H27+COMPTA!H27+ACCUEIL!H27+ADV!H27+COMMERCIAUX!H27+MARKETING!H27+MAINTENANCE!H27+PRODUCTION!H27+EMBALLAGE!H27+EXPEDITION!H27+RECEPTION!H27+LABO!H27+'R&amp;D'!H27+QUALITE!H27)</f>
        <v>2</v>
      </c>
      <c r="L24" s="108">
        <v>2</v>
      </c>
      <c r="M24" s="108"/>
      <c r="N24" s="42">
        <f t="shared" si="55"/>
        <v>7</v>
      </c>
      <c r="O24" s="42">
        <f t="shared" si="33"/>
        <v>7</v>
      </c>
      <c r="P24" s="36">
        <v>8</v>
      </c>
      <c r="Q24" s="112">
        <f t="shared" si="9"/>
        <v>3</v>
      </c>
      <c r="R24" s="41">
        <f t="shared" si="10"/>
        <v>1</v>
      </c>
      <c r="S24" s="2"/>
      <c r="T24" s="41">
        <f>SUM(DIRECTION!I27+COMPTA!I27+ACCUEIL!I27+ADV!I27+COMMERCIAUX!I27+MARKETING!I27+MAINTENANCE!I27+PRODUCTION!I27+EMBALLAGE!I27+EXPEDITION!I27+RECEPTION!I27+LABO!I27+'R&amp;D'!I27+QUALITE!I27)</f>
        <v>0</v>
      </c>
      <c r="U24" s="108"/>
      <c r="V24" s="108"/>
      <c r="W24" s="42">
        <f t="shared" si="56"/>
        <v>8</v>
      </c>
      <c r="X24" s="42">
        <f t="shared" si="34"/>
        <v>8</v>
      </c>
      <c r="Y24" s="108"/>
      <c r="Z24" s="114">
        <f t="shared" si="45"/>
        <v>0</v>
      </c>
      <c r="AA24" s="41">
        <f t="shared" si="13"/>
        <v>0</v>
      </c>
      <c r="AB24" s="2"/>
      <c r="AC24" s="41">
        <f>SUM(DIRECTION!J27+COMPTA!J27+ACCUEIL!J27+ADV!J27+COMMERCIAUX!J27+MARKETING!J27+MAINTENANCE!J27+PRODUCTION!J27+EMBALLAGE!J27+EXPEDITION!J27+RECEPTION!J27+LABO!J27+'R&amp;D'!J27+QUALITE!J27)</f>
        <v>0</v>
      </c>
      <c r="AD24" s="26"/>
      <c r="AE24" s="26"/>
      <c r="AF24" s="42">
        <f t="shared" si="57"/>
        <v>0</v>
      </c>
      <c r="AG24" s="42">
        <f t="shared" si="35"/>
        <v>0</v>
      </c>
      <c r="AH24" s="26"/>
      <c r="AI24" s="114">
        <f t="shared" si="47"/>
        <v>0</v>
      </c>
      <c r="AJ24" s="41">
        <f t="shared" si="17"/>
        <v>0</v>
      </c>
      <c r="AK24" s="2"/>
      <c r="AL24" s="41">
        <f>SUM(DIRECTION!K27+COMPTA!K27+ACCUEIL!K27+ADV!K27+COMMERCIAUX!K27+MARKETING!K27+MAINTENANCE!K27+PRODUCTION!K27+EMBALLAGE!K27+EXPEDITION!K27+RECEPTION!K27+LABO!K27+'R&amp;D'!K27+QUALITE!K27)</f>
        <v>0</v>
      </c>
      <c r="AM24" s="26"/>
      <c r="AN24" s="26"/>
      <c r="AO24" s="42">
        <f t="shared" si="58"/>
        <v>0</v>
      </c>
      <c r="AP24" s="42">
        <f t="shared" si="36"/>
        <v>0</v>
      </c>
      <c r="AQ24" s="26"/>
      <c r="AR24" s="114">
        <f t="shared" si="49"/>
        <v>0</v>
      </c>
      <c r="AS24" s="41">
        <f t="shared" si="20"/>
        <v>0</v>
      </c>
      <c r="AT24" s="2"/>
      <c r="AU24" s="41">
        <f>SUM(DIRECTION!L27+COMPTA!L27+ACCUEIL!L27+ADV!L27+COMMERCIAUX!L27+MARKETING!L27+MAINTENANCE!L27+PRODUCTION!L27+EMBALLAGE!L27+EXPEDITION!L27+RECEPTION!L27+LABO!L27+'R&amp;D'!L27+QUALITE!L27)</f>
        <v>0</v>
      </c>
      <c r="AV24" s="26"/>
      <c r="AW24" s="26"/>
      <c r="AX24" s="42">
        <f t="shared" si="59"/>
        <v>0</v>
      </c>
      <c r="AY24" s="42">
        <f t="shared" si="37"/>
        <v>0</v>
      </c>
      <c r="AZ24" s="26"/>
      <c r="BA24" s="114">
        <f t="shared" si="22"/>
        <v>0</v>
      </c>
      <c r="BB24" s="41">
        <f t="shared" si="23"/>
        <v>0</v>
      </c>
      <c r="BC24" s="2"/>
      <c r="BD24" s="41">
        <f>SUM(DIRECTION!M27+COMPTA!M27+ACCUEIL!M27+ADV!M27+COMMERCIAUX!M27+MARKETING!M27+MAINTENANCE!M27+PRODUCTION!M27+EMBALLAGE!M27+EXPEDITION!M27+RECEPTION!M27+LABO!M27+'R&amp;D'!M27+QUALITE!M27)</f>
        <v>0</v>
      </c>
      <c r="BE24" s="26"/>
      <c r="BF24" s="26"/>
      <c r="BG24" s="42">
        <f t="shared" si="60"/>
        <v>0</v>
      </c>
      <c r="BH24" s="42">
        <f t="shared" si="38"/>
        <v>0</v>
      </c>
      <c r="BI24" s="26"/>
      <c r="BJ24" s="114">
        <f t="shared" si="25"/>
        <v>0</v>
      </c>
      <c r="BK24" s="41">
        <f t="shared" si="26"/>
        <v>0</v>
      </c>
      <c r="BM24" s="42">
        <f t="shared" si="39"/>
        <v>2</v>
      </c>
      <c r="BN24" s="42">
        <f t="shared" si="40"/>
        <v>2</v>
      </c>
      <c r="BO24" s="42">
        <f t="shared" si="29"/>
        <v>3</v>
      </c>
      <c r="BP24" s="42">
        <f t="shared" si="41"/>
        <v>1</v>
      </c>
    </row>
    <row r="25" spans="1:68" ht="15.75" customHeight="1">
      <c r="A25" s="34" t="s">
        <v>51</v>
      </c>
      <c r="B25" s="41">
        <f>SUM(DIRECTION!G28+COMPTA!G28+ACCUEIL!G28+ADV!G28+COMMERCIAUX!G28+MARKETING!G28+MAINTENANCE!G28+PRODUCTION!G28+EMBALLAGE!G28+EXPEDITION!G28+RECEPTION!G28+LABO!G28+'R&amp;D'!G28+QUALITE!G28)</f>
        <v>3</v>
      </c>
      <c r="C25" s="25"/>
      <c r="D25" s="25"/>
      <c r="E25" s="25">
        <v>17</v>
      </c>
      <c r="F25" s="41">
        <f t="shared" si="52"/>
        <v>14</v>
      </c>
      <c r="G25" s="25">
        <v>15</v>
      </c>
      <c r="H25" s="113">
        <f t="shared" si="53"/>
        <v>4</v>
      </c>
      <c r="I25" s="41">
        <f t="shared" si="54"/>
        <v>1</v>
      </c>
      <c r="J25" s="2"/>
      <c r="K25" s="41">
        <f>SUM(DIRECTION!H28+COMPTA!H28+ACCUEIL!H28+ADV!H28+COMMERCIAUX!H28+MARKETING!H28+MAINTENANCE!H28+PRODUCTION!H28+EMBALLAGE!H28+EXPEDITION!H28+RECEPTION!H28+LABO!H28+'R&amp;D'!H28+QUALITE!H28)</f>
        <v>4</v>
      </c>
      <c r="L25" s="108"/>
      <c r="M25" s="108"/>
      <c r="N25" s="42">
        <f>G25</f>
        <v>15</v>
      </c>
      <c r="O25" s="42">
        <f t="shared" si="33"/>
        <v>11</v>
      </c>
      <c r="P25" s="36">
        <v>9</v>
      </c>
      <c r="Q25" s="112">
        <f t="shared" si="9"/>
        <v>-6</v>
      </c>
      <c r="R25" s="41">
        <f t="shared" si="10"/>
        <v>-2</v>
      </c>
      <c r="S25" s="2"/>
      <c r="T25" s="41">
        <f>SUM(DIRECTION!I28+COMPTA!I28+ACCUEIL!I28+ADV!I28+COMMERCIAUX!I28+MARKETING!I28+MAINTENANCE!I28+PRODUCTION!I28+EMBALLAGE!I28+EXPEDITION!I28+RECEPTION!I28+LABO!I28+'R&amp;D'!I28+QUALITE!I28)</f>
        <v>0</v>
      </c>
      <c r="U25" s="108"/>
      <c r="V25" s="108"/>
      <c r="W25" s="42">
        <f t="shared" si="56"/>
        <v>9</v>
      </c>
      <c r="X25" s="42">
        <f t="shared" si="34"/>
        <v>9</v>
      </c>
      <c r="Y25" s="108"/>
      <c r="Z25" s="114">
        <f t="shared" si="45"/>
        <v>0</v>
      </c>
      <c r="AA25" s="41">
        <f t="shared" si="13"/>
        <v>0</v>
      </c>
      <c r="AB25" s="2"/>
      <c r="AC25" s="41">
        <f>SUM(DIRECTION!J28+COMPTA!J28+ACCUEIL!J28+ADV!J28+COMMERCIAUX!J28+MARKETING!J28+MAINTENANCE!J28+PRODUCTION!J28+EMBALLAGE!J28+EXPEDITION!J28+RECEPTION!J28+LABO!J28+'R&amp;D'!J28+QUALITE!J28)</f>
        <v>0</v>
      </c>
      <c r="AD25" s="26"/>
      <c r="AE25" s="26"/>
      <c r="AF25" s="42">
        <f t="shared" si="57"/>
        <v>0</v>
      </c>
      <c r="AG25" s="42">
        <f t="shared" si="35"/>
        <v>0</v>
      </c>
      <c r="AH25" s="26"/>
      <c r="AI25" s="114">
        <f t="shared" si="47"/>
        <v>0</v>
      </c>
      <c r="AJ25" s="41">
        <f t="shared" si="17"/>
        <v>0</v>
      </c>
      <c r="AK25" s="2"/>
      <c r="AL25" s="41">
        <f>SUM(DIRECTION!K28+COMPTA!K28+ACCUEIL!K28+ADV!K28+COMMERCIAUX!K28+MARKETING!K28+MAINTENANCE!K28+PRODUCTION!K28+EMBALLAGE!K28+EXPEDITION!K28+RECEPTION!K28+LABO!K28+'R&amp;D'!K28+QUALITE!K28)</f>
        <v>0</v>
      </c>
      <c r="AM25" s="26"/>
      <c r="AN25" s="26"/>
      <c r="AO25" s="42">
        <f t="shared" si="58"/>
        <v>0</v>
      </c>
      <c r="AP25" s="42">
        <f t="shared" si="36"/>
        <v>0</v>
      </c>
      <c r="AQ25" s="26"/>
      <c r="AR25" s="114">
        <f t="shared" si="49"/>
        <v>0</v>
      </c>
      <c r="AS25" s="41">
        <f t="shared" si="20"/>
        <v>0</v>
      </c>
      <c r="AT25" s="2"/>
      <c r="AU25" s="41">
        <f>SUM(DIRECTION!L28+COMPTA!L28+ACCUEIL!L28+ADV!L28+COMMERCIAUX!L28+MARKETING!L28+MAINTENANCE!L28+PRODUCTION!L28+EMBALLAGE!L28+EXPEDITION!L28+RECEPTION!L28+LABO!L28+'R&amp;D'!L28+QUALITE!L28)</f>
        <v>0</v>
      </c>
      <c r="AV25" s="26"/>
      <c r="AW25" s="26"/>
      <c r="AX25" s="42">
        <f t="shared" si="59"/>
        <v>0</v>
      </c>
      <c r="AY25" s="42">
        <f t="shared" si="37"/>
        <v>0</v>
      </c>
      <c r="AZ25" s="26"/>
      <c r="BA25" s="114">
        <f t="shared" si="22"/>
        <v>0</v>
      </c>
      <c r="BB25" s="41">
        <f t="shared" si="23"/>
        <v>0</v>
      </c>
      <c r="BC25" s="2"/>
      <c r="BD25" s="41">
        <f>SUM(DIRECTION!M28+COMPTA!M28+ACCUEIL!M28+ADV!M28+COMMERCIAUX!M28+MARKETING!M28+MAINTENANCE!M28+PRODUCTION!M28+EMBALLAGE!M28+EXPEDITION!M28+RECEPTION!M28+LABO!M28+'R&amp;D'!M28+QUALITE!M28)</f>
        <v>0</v>
      </c>
      <c r="BE25" s="26"/>
      <c r="BF25" s="26"/>
      <c r="BG25" s="42">
        <f t="shared" si="60"/>
        <v>0</v>
      </c>
      <c r="BH25" s="42">
        <f t="shared" si="38"/>
        <v>0</v>
      </c>
      <c r="BI25" s="26"/>
      <c r="BJ25" s="114">
        <f t="shared" si="25"/>
        <v>0</v>
      </c>
      <c r="BK25" s="41">
        <f t="shared" si="26"/>
        <v>0</v>
      </c>
      <c r="BM25" s="42">
        <f t="shared" si="39"/>
        <v>7</v>
      </c>
      <c r="BN25" s="42">
        <f t="shared" si="40"/>
        <v>0</v>
      </c>
      <c r="BO25" s="42">
        <f t="shared" si="29"/>
        <v>-2</v>
      </c>
      <c r="BP25" s="42">
        <f t="shared" si="41"/>
        <v>-1</v>
      </c>
    </row>
    <row r="26" spans="1:68" ht="15.75" customHeight="1">
      <c r="A26" s="34" t="s">
        <v>15</v>
      </c>
      <c r="B26" s="41">
        <f>SUM(DIRECTION!G29+COMPTA!G29+ACCUEIL!G29+ADV!G29+COMMERCIAUX!G29+MARKETING!G29+MAINTENANCE!G29+PRODUCTION!G29+EMBALLAGE!G29+EXPEDITION!G29+RECEPTION!G29+LABO!G29+'R&amp;D'!G29+QUALITE!G29)</f>
        <v>7</v>
      </c>
      <c r="C26" s="25">
        <v>10</v>
      </c>
      <c r="D26" s="25"/>
      <c r="E26" s="25">
        <v>12</v>
      </c>
      <c r="F26" s="41">
        <f t="shared" si="52"/>
        <v>15</v>
      </c>
      <c r="G26" s="25">
        <v>14</v>
      </c>
      <c r="H26" s="113">
        <f t="shared" si="53"/>
        <v>-8</v>
      </c>
      <c r="I26" s="41">
        <f t="shared" si="54"/>
        <v>-1</v>
      </c>
      <c r="J26" s="2"/>
      <c r="K26" s="41">
        <f>SUM(DIRECTION!H29+COMPTA!H29+ACCUEIL!H29+ADV!H29+COMMERCIAUX!H29+MARKETING!H29+MAINTENANCE!H29+PRODUCTION!H29+EMBALLAGE!H29+EXPEDITION!H29+RECEPTION!H29+LABO!H29+'R&amp;D'!H29+QUALITE!H29)</f>
        <v>2</v>
      </c>
      <c r="L26" s="108">
        <v>5</v>
      </c>
      <c r="M26" s="108"/>
      <c r="N26" s="42">
        <f t="shared" si="55"/>
        <v>14</v>
      </c>
      <c r="O26" s="42">
        <f t="shared" si="33"/>
        <v>17</v>
      </c>
      <c r="P26" s="36">
        <v>17</v>
      </c>
      <c r="Q26" s="112">
        <f t="shared" si="9"/>
        <v>2</v>
      </c>
      <c r="R26" s="41">
        <f t="shared" si="10"/>
        <v>0</v>
      </c>
      <c r="S26" s="2"/>
      <c r="T26" s="41">
        <f>SUM(DIRECTION!I29+COMPTA!I29+ACCUEIL!I29+ADV!I29+COMMERCIAUX!I29+MARKETING!I29+MAINTENANCE!I29+PRODUCTION!I29+EMBALLAGE!I29+EXPEDITION!I29+RECEPTION!I29+LABO!I29+'R&amp;D'!I29+QUALITE!I29)</f>
        <v>0</v>
      </c>
      <c r="U26" s="108"/>
      <c r="V26" s="108"/>
      <c r="W26" s="42">
        <f t="shared" si="56"/>
        <v>17</v>
      </c>
      <c r="X26" s="42">
        <f t="shared" si="34"/>
        <v>17</v>
      </c>
      <c r="Y26" s="108"/>
      <c r="Z26" s="114">
        <f t="shared" si="45"/>
        <v>0</v>
      </c>
      <c r="AA26" s="41">
        <f t="shared" si="13"/>
        <v>0</v>
      </c>
      <c r="AB26" s="2"/>
      <c r="AC26" s="41">
        <f>SUM(DIRECTION!J29+COMPTA!J29+ACCUEIL!J29+ADV!J29+COMMERCIAUX!J29+MARKETING!J29+MAINTENANCE!J29+PRODUCTION!J29+EMBALLAGE!J29+EXPEDITION!J29+RECEPTION!J29+LABO!J29+'R&amp;D'!J29+QUALITE!J29)</f>
        <v>0</v>
      </c>
      <c r="AD26" s="26"/>
      <c r="AE26" s="26"/>
      <c r="AF26" s="42">
        <f t="shared" si="57"/>
        <v>0</v>
      </c>
      <c r="AG26" s="42">
        <f t="shared" si="35"/>
        <v>0</v>
      </c>
      <c r="AH26" s="26"/>
      <c r="AI26" s="114">
        <f t="shared" si="47"/>
        <v>0</v>
      </c>
      <c r="AJ26" s="41">
        <f t="shared" si="17"/>
        <v>0</v>
      </c>
      <c r="AK26" s="2"/>
      <c r="AL26" s="41">
        <f>SUM(DIRECTION!K29+COMPTA!K29+ACCUEIL!K29+ADV!K29+COMMERCIAUX!K29+MARKETING!K29+MAINTENANCE!K29+PRODUCTION!K29+EMBALLAGE!K29+EXPEDITION!K29+RECEPTION!K29+LABO!K29+'R&amp;D'!K29+QUALITE!K29)</f>
        <v>0</v>
      </c>
      <c r="AM26" s="26"/>
      <c r="AN26" s="26"/>
      <c r="AO26" s="42">
        <f t="shared" si="58"/>
        <v>0</v>
      </c>
      <c r="AP26" s="42">
        <f t="shared" si="36"/>
        <v>0</v>
      </c>
      <c r="AQ26" s="26"/>
      <c r="AR26" s="114">
        <f t="shared" si="49"/>
        <v>0</v>
      </c>
      <c r="AS26" s="41">
        <f t="shared" si="20"/>
        <v>0</v>
      </c>
      <c r="AT26" s="2"/>
      <c r="AU26" s="41">
        <f>SUM(DIRECTION!L29+COMPTA!L29+ACCUEIL!L29+ADV!L29+COMMERCIAUX!L29+MARKETING!L29+MAINTENANCE!L29+PRODUCTION!L29+EMBALLAGE!L29+EXPEDITION!L29+RECEPTION!L29+LABO!L29+'R&amp;D'!L29+QUALITE!L29)</f>
        <v>0</v>
      </c>
      <c r="AV26" s="26"/>
      <c r="AW26" s="26"/>
      <c r="AX26" s="42">
        <f t="shared" si="59"/>
        <v>0</v>
      </c>
      <c r="AY26" s="42">
        <f t="shared" si="37"/>
        <v>0</v>
      </c>
      <c r="AZ26" s="26"/>
      <c r="BA26" s="114">
        <f t="shared" si="22"/>
        <v>0</v>
      </c>
      <c r="BB26" s="41">
        <f t="shared" si="23"/>
        <v>0</v>
      </c>
      <c r="BC26" s="2"/>
      <c r="BD26" s="41">
        <f>SUM(DIRECTION!M29+COMPTA!M29+ACCUEIL!M29+ADV!M29+COMMERCIAUX!M29+MARKETING!M29+MAINTENANCE!M29+PRODUCTION!M29+EMBALLAGE!M29+EXPEDITION!M29+RECEPTION!M29+LABO!M29+'R&amp;D'!M29+QUALITE!M29)</f>
        <v>0</v>
      </c>
      <c r="BE26" s="26"/>
      <c r="BF26" s="26"/>
      <c r="BG26" s="42">
        <f t="shared" si="60"/>
        <v>0</v>
      </c>
      <c r="BH26" s="42">
        <f t="shared" si="38"/>
        <v>0</v>
      </c>
      <c r="BI26" s="26"/>
      <c r="BJ26" s="114">
        <f t="shared" si="25"/>
        <v>0</v>
      </c>
      <c r="BK26" s="41">
        <f t="shared" si="26"/>
        <v>0</v>
      </c>
      <c r="BM26" s="42">
        <f t="shared" si="39"/>
        <v>9</v>
      </c>
      <c r="BN26" s="42">
        <f t="shared" si="40"/>
        <v>15</v>
      </c>
      <c r="BO26" s="42">
        <f t="shared" si="29"/>
        <v>-6</v>
      </c>
      <c r="BP26" s="42">
        <f t="shared" si="41"/>
        <v>-1</v>
      </c>
    </row>
    <row r="27" spans="1:68" ht="15.75" customHeight="1">
      <c r="A27" s="34" t="s">
        <v>77</v>
      </c>
      <c r="B27" s="41">
        <f>SUM(DIRECTION!G30+COMPTA!G30+ACCUEIL!G30+ADV!G30+COMMERCIAUX!G30+MARKETING!G30+MAINTENANCE!G30+PRODUCTION!G30+EMBALLAGE!G30+EXPEDITION!G30+RECEPTION!G30+LABO!G30+'R&amp;D'!G30+QUALITE!G30)</f>
        <v>6</v>
      </c>
      <c r="C27" s="25"/>
      <c r="D27" s="25"/>
      <c r="E27" s="25">
        <v>136</v>
      </c>
      <c r="F27" s="41">
        <f t="shared" si="52"/>
        <v>130</v>
      </c>
      <c r="G27" s="25">
        <v>130</v>
      </c>
      <c r="H27" s="113">
        <f t="shared" si="53"/>
        <v>6</v>
      </c>
      <c r="I27" s="41">
        <f t="shared" si="54"/>
        <v>0</v>
      </c>
      <c r="J27" s="2"/>
      <c r="K27" s="41">
        <f>SUM(DIRECTION!H30+COMPTA!H30+ACCUEIL!H30+ADV!H30+COMMERCIAUX!H30+MARKETING!H30+MAINTENANCE!H30+PRODUCTION!H30+EMBALLAGE!H30+EXPEDITION!H30+RECEPTION!H30+LABO!H30+'R&amp;D'!H30+QUALITE!H30)</f>
        <v>3</v>
      </c>
      <c r="L27" s="108"/>
      <c r="M27" s="108">
        <v>15</v>
      </c>
      <c r="N27" s="42">
        <f t="shared" si="55"/>
        <v>130</v>
      </c>
      <c r="O27" s="42">
        <f t="shared" si="33"/>
        <v>142</v>
      </c>
      <c r="P27" s="36">
        <f>136+6</f>
        <v>142</v>
      </c>
      <c r="Q27" s="112">
        <f t="shared" si="9"/>
        <v>3</v>
      </c>
      <c r="R27" s="41">
        <f t="shared" si="10"/>
        <v>0</v>
      </c>
      <c r="S27" s="2"/>
      <c r="T27" s="41">
        <f>SUM(DIRECTION!I30+COMPTA!I30+ACCUEIL!I30+ADV!I30+COMMERCIAUX!I30+MARKETING!I30+MAINTENANCE!I30+PRODUCTION!I30+EMBALLAGE!I30+EXPEDITION!I30+RECEPTION!I30+LABO!I30+'R&amp;D'!I30+QUALITE!I30)</f>
        <v>0</v>
      </c>
      <c r="U27" s="108"/>
      <c r="V27" s="108"/>
      <c r="W27" s="42">
        <f t="shared" si="56"/>
        <v>142</v>
      </c>
      <c r="X27" s="42">
        <f t="shared" si="34"/>
        <v>142</v>
      </c>
      <c r="Y27" s="108"/>
      <c r="Z27" s="114">
        <f t="shared" si="45"/>
        <v>0</v>
      </c>
      <c r="AA27" s="41">
        <f t="shared" si="13"/>
        <v>0</v>
      </c>
      <c r="AB27" s="2"/>
      <c r="AC27" s="41">
        <f>SUM(DIRECTION!J30+COMPTA!J30+ACCUEIL!J30+ADV!J30+COMMERCIAUX!J30+MARKETING!J30+MAINTENANCE!J30+PRODUCTION!J30+EMBALLAGE!J30+EXPEDITION!J30+RECEPTION!J30+LABO!J30+'R&amp;D'!J30+QUALITE!J30)</f>
        <v>0</v>
      </c>
      <c r="AD27" s="26"/>
      <c r="AE27" s="26"/>
      <c r="AF27" s="42">
        <f t="shared" si="57"/>
        <v>0</v>
      </c>
      <c r="AG27" s="42">
        <f t="shared" si="35"/>
        <v>0</v>
      </c>
      <c r="AH27" s="26"/>
      <c r="AI27" s="114">
        <f t="shared" si="47"/>
        <v>0</v>
      </c>
      <c r="AJ27" s="41">
        <f t="shared" si="17"/>
        <v>0</v>
      </c>
      <c r="AK27" s="2"/>
      <c r="AL27" s="41">
        <f>SUM(DIRECTION!K30+COMPTA!K30+ACCUEIL!K30+ADV!K30+COMMERCIAUX!K30+MARKETING!K30+MAINTENANCE!K30+PRODUCTION!K30+EMBALLAGE!K30+EXPEDITION!K30+RECEPTION!K30+LABO!K30+'R&amp;D'!K30+QUALITE!K30)</f>
        <v>0</v>
      </c>
      <c r="AM27" s="26"/>
      <c r="AN27" s="26"/>
      <c r="AO27" s="42">
        <f t="shared" si="58"/>
        <v>0</v>
      </c>
      <c r="AP27" s="42">
        <f t="shared" si="36"/>
        <v>0</v>
      </c>
      <c r="AQ27" s="26"/>
      <c r="AR27" s="114">
        <f t="shared" si="49"/>
        <v>0</v>
      </c>
      <c r="AS27" s="41">
        <f t="shared" si="20"/>
        <v>0</v>
      </c>
      <c r="AT27" s="2"/>
      <c r="AU27" s="41">
        <f>SUM(DIRECTION!L30+COMPTA!L30+ACCUEIL!L30+ADV!L30+COMMERCIAUX!L30+MARKETING!L30+MAINTENANCE!L30+PRODUCTION!L30+EMBALLAGE!L30+EXPEDITION!L30+RECEPTION!L30+LABO!L30+'R&amp;D'!L30+QUALITE!L30)</f>
        <v>0</v>
      </c>
      <c r="AV27" s="26"/>
      <c r="AW27" s="26"/>
      <c r="AX27" s="42">
        <f t="shared" si="59"/>
        <v>0</v>
      </c>
      <c r="AY27" s="42">
        <f t="shared" si="37"/>
        <v>0</v>
      </c>
      <c r="AZ27" s="26"/>
      <c r="BA27" s="114">
        <f t="shared" si="22"/>
        <v>0</v>
      </c>
      <c r="BB27" s="41">
        <f t="shared" si="23"/>
        <v>0</v>
      </c>
      <c r="BC27" s="2"/>
      <c r="BD27" s="41">
        <f>SUM(DIRECTION!M30+COMPTA!M30+ACCUEIL!M30+ADV!M30+COMMERCIAUX!M30+MARKETING!M30+MAINTENANCE!M30+PRODUCTION!M30+EMBALLAGE!M30+EXPEDITION!M30+RECEPTION!M30+LABO!M30+'R&amp;D'!M30+QUALITE!M30)</f>
        <v>0</v>
      </c>
      <c r="BE27" s="26"/>
      <c r="BF27" s="26"/>
      <c r="BG27" s="42">
        <f t="shared" si="60"/>
        <v>0</v>
      </c>
      <c r="BH27" s="42">
        <f t="shared" si="38"/>
        <v>0</v>
      </c>
      <c r="BI27" s="26"/>
      <c r="BJ27" s="114">
        <f t="shared" si="25"/>
        <v>0</v>
      </c>
      <c r="BK27" s="41">
        <f t="shared" si="26"/>
        <v>0</v>
      </c>
      <c r="BM27" s="42">
        <f t="shared" si="39"/>
        <v>9</v>
      </c>
      <c r="BN27" s="42">
        <f t="shared" si="40"/>
        <v>0</v>
      </c>
      <c r="BO27" s="42">
        <f t="shared" si="29"/>
        <v>9</v>
      </c>
      <c r="BP27" s="42">
        <f t="shared" si="41"/>
        <v>0</v>
      </c>
    </row>
    <row r="28" spans="1:68" ht="15.75" customHeight="1">
      <c r="A28" s="34" t="s">
        <v>26</v>
      </c>
      <c r="B28" s="41">
        <f>SUM(DIRECTION!G31+COMPTA!G31+ACCUEIL!G31+ADV!G31+COMMERCIAUX!G31+MARKETING!G31+MAINTENANCE!G31+PRODUCTION!G31+EMBALLAGE!G31+EXPEDITION!G31+RECEPTION!G31+LABO!G31+'R&amp;D'!G31+QUALITE!G31)</f>
        <v>0</v>
      </c>
      <c r="C28" s="25"/>
      <c r="D28" s="25"/>
      <c r="E28" s="25">
        <v>1</v>
      </c>
      <c r="F28" s="41">
        <f t="shared" si="52"/>
        <v>1</v>
      </c>
      <c r="G28" s="25">
        <v>1</v>
      </c>
      <c r="H28" s="113">
        <f t="shared" si="53"/>
        <v>0</v>
      </c>
      <c r="I28" s="41">
        <f t="shared" si="54"/>
        <v>0</v>
      </c>
      <c r="J28" s="2"/>
      <c r="K28" s="41">
        <f>SUM(DIRECTION!H31+COMPTA!H31+ACCUEIL!H31+ADV!H31+COMMERCIAUX!H31+MARKETING!H31+MAINTENANCE!H31+PRODUCTION!H31+EMBALLAGE!H31+EXPEDITION!H31+RECEPTION!H31+LABO!H31+'R&amp;D'!H31+QUALITE!H31)</f>
        <v>0</v>
      </c>
      <c r="L28" s="108"/>
      <c r="M28" s="108"/>
      <c r="N28" s="42">
        <f t="shared" si="55"/>
        <v>1</v>
      </c>
      <c r="O28" s="42">
        <f t="shared" si="33"/>
        <v>1</v>
      </c>
      <c r="P28" s="36">
        <v>1</v>
      </c>
      <c r="Q28" s="112">
        <f t="shared" si="9"/>
        <v>0</v>
      </c>
      <c r="R28" s="41">
        <f t="shared" si="10"/>
        <v>0</v>
      </c>
      <c r="S28" s="2"/>
      <c r="T28" s="41">
        <f>SUM(DIRECTION!I31+COMPTA!I31+ACCUEIL!I31+ADV!I31+COMMERCIAUX!I31+MARKETING!I31+MAINTENANCE!I31+PRODUCTION!I31+EMBALLAGE!I31+EXPEDITION!I31+RECEPTION!I31+LABO!I31+'R&amp;D'!I31+QUALITE!I31)</f>
        <v>0</v>
      </c>
      <c r="U28" s="108"/>
      <c r="V28" s="108"/>
      <c r="W28" s="42">
        <f t="shared" si="56"/>
        <v>1</v>
      </c>
      <c r="X28" s="42">
        <f t="shared" si="34"/>
        <v>1</v>
      </c>
      <c r="Y28" s="108"/>
      <c r="Z28" s="114">
        <f t="shared" si="45"/>
        <v>0</v>
      </c>
      <c r="AA28" s="41">
        <f t="shared" si="13"/>
        <v>0</v>
      </c>
      <c r="AB28" s="2"/>
      <c r="AC28" s="41">
        <f>SUM(DIRECTION!J31+COMPTA!J31+ACCUEIL!J31+ADV!J31+COMMERCIAUX!J31+MARKETING!J31+MAINTENANCE!J31+PRODUCTION!J31+EMBALLAGE!J31+EXPEDITION!J31+RECEPTION!J31+LABO!J31+'R&amp;D'!J31+QUALITE!J31)</f>
        <v>0</v>
      </c>
      <c r="AD28" s="26"/>
      <c r="AE28" s="26"/>
      <c r="AF28" s="42">
        <f t="shared" si="57"/>
        <v>0</v>
      </c>
      <c r="AG28" s="42">
        <f t="shared" si="35"/>
        <v>0</v>
      </c>
      <c r="AH28" s="26"/>
      <c r="AI28" s="114">
        <f t="shared" si="47"/>
        <v>0</v>
      </c>
      <c r="AJ28" s="41">
        <f t="shared" si="17"/>
        <v>0</v>
      </c>
      <c r="AK28" s="2"/>
      <c r="AL28" s="41">
        <f>SUM(DIRECTION!K31+COMPTA!K31+ACCUEIL!K31+ADV!K31+COMMERCIAUX!K31+MARKETING!K31+MAINTENANCE!K31+PRODUCTION!K31+EMBALLAGE!K31+EXPEDITION!K31+RECEPTION!K31+LABO!K31+'R&amp;D'!K31+QUALITE!K31)</f>
        <v>0</v>
      </c>
      <c r="AM28" s="26"/>
      <c r="AN28" s="26"/>
      <c r="AO28" s="42">
        <f t="shared" si="58"/>
        <v>0</v>
      </c>
      <c r="AP28" s="42">
        <f t="shared" si="36"/>
        <v>0</v>
      </c>
      <c r="AQ28" s="26"/>
      <c r="AR28" s="114">
        <f t="shared" si="49"/>
        <v>0</v>
      </c>
      <c r="AS28" s="41">
        <f t="shared" si="20"/>
        <v>0</v>
      </c>
      <c r="AT28" s="2"/>
      <c r="AU28" s="41">
        <f>SUM(DIRECTION!L31+COMPTA!L31+ACCUEIL!L31+ADV!L31+COMMERCIAUX!L31+MARKETING!L31+MAINTENANCE!L31+PRODUCTION!L31+EMBALLAGE!L31+EXPEDITION!L31+RECEPTION!L31+LABO!L31+'R&amp;D'!L31+QUALITE!L31)</f>
        <v>0</v>
      </c>
      <c r="AV28" s="26"/>
      <c r="AW28" s="26"/>
      <c r="AX28" s="42">
        <f t="shared" si="59"/>
        <v>0</v>
      </c>
      <c r="AY28" s="42">
        <f t="shared" si="37"/>
        <v>0</v>
      </c>
      <c r="AZ28" s="26"/>
      <c r="BA28" s="114">
        <f t="shared" si="22"/>
        <v>0</v>
      </c>
      <c r="BB28" s="41">
        <f t="shared" si="23"/>
        <v>0</v>
      </c>
      <c r="BC28" s="2"/>
      <c r="BD28" s="41">
        <f>SUM(DIRECTION!M31+COMPTA!M31+ACCUEIL!M31+ADV!M31+COMMERCIAUX!M31+MARKETING!M31+MAINTENANCE!M31+PRODUCTION!M31+EMBALLAGE!M31+EXPEDITION!M31+RECEPTION!M31+LABO!M31+'R&amp;D'!M31+QUALITE!M31)</f>
        <v>0</v>
      </c>
      <c r="BE28" s="26"/>
      <c r="BF28" s="26"/>
      <c r="BG28" s="42">
        <f t="shared" si="60"/>
        <v>0</v>
      </c>
      <c r="BH28" s="42">
        <f t="shared" si="38"/>
        <v>0</v>
      </c>
      <c r="BI28" s="26"/>
      <c r="BJ28" s="114">
        <f t="shared" si="25"/>
        <v>0</v>
      </c>
      <c r="BK28" s="41">
        <f t="shared" si="26"/>
        <v>0</v>
      </c>
      <c r="BM28" s="42">
        <f t="shared" si="39"/>
        <v>0</v>
      </c>
      <c r="BN28" s="42">
        <f t="shared" si="40"/>
        <v>0</v>
      </c>
      <c r="BO28" s="42">
        <f t="shared" si="29"/>
        <v>0</v>
      </c>
      <c r="BP28" s="42">
        <f t="shared" si="41"/>
        <v>0</v>
      </c>
    </row>
    <row r="29" spans="1:68" ht="15.75" customHeight="1">
      <c r="A29" s="34" t="s">
        <v>31</v>
      </c>
      <c r="B29" s="41">
        <f>SUM(DIRECTION!G32+COMPTA!G32+ACCUEIL!G32+ADV!G32+COMMERCIAUX!G32+MARKETING!G32+MAINTENANCE!G32+PRODUCTION!G32+EMBALLAGE!G32+EXPEDITION!G32+RECEPTION!G32+LABO!G32+'R&amp;D'!G32+QUALITE!G32)</f>
        <v>2</v>
      </c>
      <c r="C29" s="25">
        <v>3</v>
      </c>
      <c r="D29" s="25"/>
      <c r="E29" s="25">
        <v>3</v>
      </c>
      <c r="F29" s="41">
        <f t="shared" si="52"/>
        <v>4</v>
      </c>
      <c r="G29" s="25">
        <v>4</v>
      </c>
      <c r="H29" s="113">
        <f t="shared" si="53"/>
        <v>2</v>
      </c>
      <c r="I29" s="41">
        <f t="shared" si="54"/>
        <v>0</v>
      </c>
      <c r="J29" s="2"/>
      <c r="K29" s="41">
        <f>SUM(DIRECTION!H32+COMPTA!H32+ACCUEIL!H32+ADV!H32+COMMERCIAUX!H32+MARKETING!H32+MAINTENANCE!H32+PRODUCTION!H32+EMBALLAGE!H32+EXPEDITION!H32+RECEPTION!H32+LABO!H32+'R&amp;D'!H32+QUALITE!H32)</f>
        <v>4</v>
      </c>
      <c r="L29" s="108">
        <v>2</v>
      </c>
      <c r="M29" s="108"/>
      <c r="N29" s="42">
        <f t="shared" si="55"/>
        <v>4</v>
      </c>
      <c r="O29" s="42">
        <f t="shared" si="33"/>
        <v>2</v>
      </c>
      <c r="P29" s="36">
        <v>3</v>
      </c>
      <c r="Q29" s="112">
        <f t="shared" si="9"/>
        <v>5</v>
      </c>
      <c r="R29" s="41">
        <f t="shared" si="10"/>
        <v>1</v>
      </c>
      <c r="S29" s="2"/>
      <c r="T29" s="41">
        <f>SUM(DIRECTION!I32+COMPTA!I32+ACCUEIL!I32+ADV!I32+COMMERCIAUX!I32+MARKETING!I32+MAINTENANCE!I32+PRODUCTION!I32+EMBALLAGE!I32+EXPEDITION!I32+RECEPTION!I32+LABO!I32+'R&amp;D'!I32+QUALITE!I32)</f>
        <v>3</v>
      </c>
      <c r="U29" s="108"/>
      <c r="V29" s="108"/>
      <c r="W29" s="42">
        <f t="shared" si="56"/>
        <v>3</v>
      </c>
      <c r="X29" s="42">
        <f t="shared" si="34"/>
        <v>0</v>
      </c>
      <c r="Y29" s="108"/>
      <c r="Z29" s="114">
        <f t="shared" si="45"/>
        <v>3</v>
      </c>
      <c r="AA29" s="41">
        <f t="shared" si="13"/>
        <v>0</v>
      </c>
      <c r="AB29" s="2"/>
      <c r="AC29" s="41">
        <f>SUM(DIRECTION!J32+COMPTA!J32+ACCUEIL!J32+ADV!J32+COMMERCIAUX!J32+MARKETING!J32+MAINTENANCE!J32+PRODUCTION!J32+EMBALLAGE!J32+EXPEDITION!J32+RECEPTION!J32+LABO!J32+'R&amp;D'!J32+QUALITE!J32)</f>
        <v>0</v>
      </c>
      <c r="AD29" s="26"/>
      <c r="AE29" s="26"/>
      <c r="AF29" s="42">
        <f t="shared" si="57"/>
        <v>0</v>
      </c>
      <c r="AG29" s="42">
        <f t="shared" si="35"/>
        <v>0</v>
      </c>
      <c r="AH29" s="26"/>
      <c r="AI29" s="114">
        <f t="shared" si="47"/>
        <v>0</v>
      </c>
      <c r="AJ29" s="41">
        <f t="shared" si="17"/>
        <v>0</v>
      </c>
      <c r="AK29" s="2"/>
      <c r="AL29" s="41">
        <f>SUM(DIRECTION!K32+COMPTA!K32+ACCUEIL!K32+ADV!K32+COMMERCIAUX!K32+MARKETING!K32+MAINTENANCE!K32+PRODUCTION!K32+EMBALLAGE!K32+EXPEDITION!K32+RECEPTION!K32+LABO!K32+'R&amp;D'!K32+QUALITE!K32)</f>
        <v>0</v>
      </c>
      <c r="AM29" s="26"/>
      <c r="AN29" s="26"/>
      <c r="AO29" s="42">
        <f t="shared" si="58"/>
        <v>0</v>
      </c>
      <c r="AP29" s="42">
        <f t="shared" si="36"/>
        <v>0</v>
      </c>
      <c r="AQ29" s="26"/>
      <c r="AR29" s="114">
        <f t="shared" si="49"/>
        <v>0</v>
      </c>
      <c r="AS29" s="41">
        <f t="shared" si="20"/>
        <v>0</v>
      </c>
      <c r="AT29" s="2"/>
      <c r="AU29" s="41">
        <f>SUM(DIRECTION!L32+COMPTA!L32+ACCUEIL!L32+ADV!L32+COMMERCIAUX!L32+MARKETING!L32+MAINTENANCE!L32+PRODUCTION!L32+EMBALLAGE!L32+EXPEDITION!L32+RECEPTION!L32+LABO!L32+'R&amp;D'!L32+QUALITE!L32)</f>
        <v>0</v>
      </c>
      <c r="AV29" s="26"/>
      <c r="AW29" s="26"/>
      <c r="AX29" s="42">
        <f t="shared" si="59"/>
        <v>0</v>
      </c>
      <c r="AY29" s="42">
        <f t="shared" si="37"/>
        <v>0</v>
      </c>
      <c r="AZ29" s="26"/>
      <c r="BA29" s="114">
        <f t="shared" si="22"/>
        <v>0</v>
      </c>
      <c r="BB29" s="41">
        <f t="shared" si="23"/>
        <v>0</v>
      </c>
      <c r="BC29" s="2"/>
      <c r="BD29" s="41">
        <f>SUM(DIRECTION!M32+COMPTA!M32+ACCUEIL!M32+ADV!M32+COMMERCIAUX!M32+MARKETING!M32+MAINTENANCE!M32+PRODUCTION!M32+EMBALLAGE!M32+EXPEDITION!M32+RECEPTION!M32+LABO!M32+'R&amp;D'!M32+QUALITE!M32)</f>
        <v>0</v>
      </c>
      <c r="BE29" s="26"/>
      <c r="BF29" s="26"/>
      <c r="BG29" s="42">
        <f t="shared" si="60"/>
        <v>0</v>
      </c>
      <c r="BH29" s="42">
        <f t="shared" si="38"/>
        <v>0</v>
      </c>
      <c r="BI29" s="26"/>
      <c r="BJ29" s="114">
        <f t="shared" si="25"/>
        <v>0</v>
      </c>
      <c r="BK29" s="41">
        <f t="shared" si="26"/>
        <v>0</v>
      </c>
      <c r="BM29" s="42">
        <f t="shared" si="39"/>
        <v>9</v>
      </c>
      <c r="BN29" s="42">
        <f t="shared" si="40"/>
        <v>5</v>
      </c>
      <c r="BO29" s="42">
        <f t="shared" si="29"/>
        <v>10</v>
      </c>
      <c r="BP29" s="42">
        <f t="shared" si="41"/>
        <v>1</v>
      </c>
    </row>
    <row r="30" spans="1:68" ht="15.75" customHeight="1">
      <c r="A30" s="34" t="s">
        <v>29</v>
      </c>
      <c r="B30" s="41">
        <f>SUM(DIRECTION!G33+COMPTA!G33+ACCUEIL!G33+ADV!G33+COMMERCIAUX!G33+MARKETING!G33+MAINTENANCE!G33+PRODUCTION!G33+EMBALLAGE!G33+EXPEDITION!G33+RECEPTION!G33+LABO!G33+'R&amp;D'!G33+QUALITE!G33)</f>
        <v>0</v>
      </c>
      <c r="C30" s="25"/>
      <c r="D30" s="25"/>
      <c r="E30" s="25">
        <v>2</v>
      </c>
      <c r="F30" s="41">
        <f t="shared" si="52"/>
        <v>2</v>
      </c>
      <c r="G30" s="25">
        <v>2</v>
      </c>
      <c r="H30" s="113">
        <f t="shared" si="53"/>
        <v>0</v>
      </c>
      <c r="I30" s="41">
        <f t="shared" si="54"/>
        <v>0</v>
      </c>
      <c r="J30" s="2"/>
      <c r="K30" s="41">
        <f>SUM(DIRECTION!H33+COMPTA!H33+ACCUEIL!H33+ADV!H33+COMMERCIAUX!H33+MARKETING!H33+MAINTENANCE!H33+PRODUCTION!H33+EMBALLAGE!H33+EXPEDITION!H33+RECEPTION!H33+LABO!H33+'R&amp;D'!H33+QUALITE!H33)</f>
        <v>1</v>
      </c>
      <c r="L30" s="108">
        <v>0</v>
      </c>
      <c r="M30" s="108"/>
      <c r="N30" s="42">
        <f t="shared" si="55"/>
        <v>2</v>
      </c>
      <c r="O30" s="42">
        <f t="shared" si="33"/>
        <v>1</v>
      </c>
      <c r="P30" s="36">
        <v>2</v>
      </c>
      <c r="Q30" s="112">
        <f t="shared" si="9"/>
        <v>2</v>
      </c>
      <c r="R30" s="41">
        <f t="shared" si="10"/>
        <v>1</v>
      </c>
      <c r="S30" s="2"/>
      <c r="T30" s="41">
        <f>SUM(DIRECTION!I33+COMPTA!I33+ACCUEIL!I33+ADV!I33+COMMERCIAUX!I33+MARKETING!I33+MAINTENANCE!I33+PRODUCTION!I33+EMBALLAGE!I33+EXPEDITION!I33+RECEPTION!I33+LABO!I33+'R&amp;D'!I33+QUALITE!I33)</f>
        <v>0</v>
      </c>
      <c r="U30" s="108"/>
      <c r="V30" s="108"/>
      <c r="W30" s="42">
        <f t="shared" si="56"/>
        <v>2</v>
      </c>
      <c r="X30" s="42">
        <f t="shared" si="34"/>
        <v>2</v>
      </c>
      <c r="Y30" s="108"/>
      <c r="Z30" s="114">
        <f t="shared" si="45"/>
        <v>0</v>
      </c>
      <c r="AA30" s="41">
        <f t="shared" si="13"/>
        <v>0</v>
      </c>
      <c r="AB30" s="2"/>
      <c r="AC30" s="41">
        <f>SUM(DIRECTION!J33+COMPTA!J33+ACCUEIL!J33+ADV!J33+COMMERCIAUX!J33+MARKETING!J33+MAINTENANCE!J33+PRODUCTION!J33+EMBALLAGE!J33+EXPEDITION!J33+RECEPTION!J33+LABO!J33+'R&amp;D'!J33+QUALITE!J33)</f>
        <v>0</v>
      </c>
      <c r="AD30" s="26"/>
      <c r="AE30" s="26"/>
      <c r="AF30" s="42">
        <f t="shared" si="57"/>
        <v>0</v>
      </c>
      <c r="AG30" s="42">
        <f t="shared" si="35"/>
        <v>0</v>
      </c>
      <c r="AH30" s="26"/>
      <c r="AI30" s="114">
        <f t="shared" si="47"/>
        <v>0</v>
      </c>
      <c r="AJ30" s="41">
        <f t="shared" si="17"/>
        <v>0</v>
      </c>
      <c r="AK30" s="2"/>
      <c r="AL30" s="41">
        <f>SUM(DIRECTION!K33+COMPTA!K33+ACCUEIL!K33+ADV!K33+COMMERCIAUX!K33+MARKETING!K33+MAINTENANCE!K33+PRODUCTION!K33+EMBALLAGE!K33+EXPEDITION!K33+RECEPTION!K33+LABO!K33+'R&amp;D'!K33+QUALITE!K33)</f>
        <v>0</v>
      </c>
      <c r="AM30" s="26"/>
      <c r="AN30" s="26"/>
      <c r="AO30" s="42">
        <f t="shared" si="58"/>
        <v>0</v>
      </c>
      <c r="AP30" s="42">
        <f t="shared" si="36"/>
        <v>0</v>
      </c>
      <c r="AQ30" s="26"/>
      <c r="AR30" s="114">
        <f t="shared" si="49"/>
        <v>0</v>
      </c>
      <c r="AS30" s="41">
        <f t="shared" si="20"/>
        <v>0</v>
      </c>
      <c r="AT30" s="2"/>
      <c r="AU30" s="41">
        <f>SUM(DIRECTION!L33+COMPTA!L33+ACCUEIL!L33+ADV!L33+COMMERCIAUX!L33+MARKETING!L33+MAINTENANCE!L33+PRODUCTION!L33+EMBALLAGE!L33+EXPEDITION!L33+RECEPTION!L33+LABO!L33+'R&amp;D'!L33+QUALITE!L33)</f>
        <v>0</v>
      </c>
      <c r="AV30" s="26"/>
      <c r="AW30" s="26"/>
      <c r="AX30" s="42">
        <f t="shared" si="59"/>
        <v>0</v>
      </c>
      <c r="AY30" s="42">
        <f t="shared" si="37"/>
        <v>0</v>
      </c>
      <c r="AZ30" s="26"/>
      <c r="BA30" s="114">
        <f t="shared" si="22"/>
        <v>0</v>
      </c>
      <c r="BB30" s="41">
        <f t="shared" si="23"/>
        <v>0</v>
      </c>
      <c r="BC30" s="2"/>
      <c r="BD30" s="41">
        <f>SUM(DIRECTION!M33+COMPTA!M33+ACCUEIL!M33+ADV!M33+COMMERCIAUX!M33+MARKETING!M33+MAINTENANCE!M33+PRODUCTION!M33+EMBALLAGE!M33+EXPEDITION!M33+RECEPTION!M33+LABO!M33+'R&amp;D'!M33+QUALITE!M33)</f>
        <v>0</v>
      </c>
      <c r="BE30" s="26"/>
      <c r="BF30" s="26"/>
      <c r="BG30" s="42">
        <f t="shared" si="60"/>
        <v>0</v>
      </c>
      <c r="BH30" s="42">
        <f t="shared" si="38"/>
        <v>0</v>
      </c>
      <c r="BI30" s="26"/>
      <c r="BJ30" s="114">
        <f t="shared" si="25"/>
        <v>0</v>
      </c>
      <c r="BK30" s="41">
        <f t="shared" si="26"/>
        <v>0</v>
      </c>
      <c r="BM30" s="42">
        <f t="shared" si="39"/>
        <v>1</v>
      </c>
      <c r="BN30" s="42">
        <f t="shared" si="40"/>
        <v>0</v>
      </c>
      <c r="BO30" s="42">
        <f t="shared" si="29"/>
        <v>2</v>
      </c>
      <c r="BP30" s="42">
        <f t="shared" si="41"/>
        <v>1</v>
      </c>
    </row>
    <row r="31" spans="1:68" ht="15.75" customHeight="1">
      <c r="A31" s="34" t="s">
        <v>30</v>
      </c>
      <c r="B31" s="41">
        <f>SUM(DIRECTION!G34+COMPTA!G34+ACCUEIL!G34+ADV!G34+COMMERCIAUX!G34+MARKETING!G34+MAINTENANCE!G34+PRODUCTION!G34+EMBALLAGE!G34+EXPEDITION!G34+RECEPTION!G34+LABO!G34+'R&amp;D'!G34+QUALITE!G34)</f>
        <v>0</v>
      </c>
      <c r="C31" s="25"/>
      <c r="D31" s="25"/>
      <c r="E31" s="25">
        <v>1</v>
      </c>
      <c r="F31" s="41">
        <f t="shared" si="52"/>
        <v>1</v>
      </c>
      <c r="G31" s="25">
        <v>1</v>
      </c>
      <c r="H31" s="113">
        <f t="shared" si="53"/>
        <v>0</v>
      </c>
      <c r="I31" s="41">
        <f t="shared" si="54"/>
        <v>0</v>
      </c>
      <c r="J31" s="2"/>
      <c r="K31" s="41">
        <f>SUM(DIRECTION!H34+COMPTA!H34+ACCUEIL!H34+ADV!H34+COMMERCIAUX!H34+MARKETING!H34+MAINTENANCE!H34+PRODUCTION!H34+EMBALLAGE!H34+EXPEDITION!H34+RECEPTION!H34+LABO!H34+'R&amp;D'!H34+QUALITE!H34)</f>
        <v>0</v>
      </c>
      <c r="L31" s="108"/>
      <c r="M31" s="108"/>
      <c r="N31" s="42">
        <f t="shared" si="55"/>
        <v>1</v>
      </c>
      <c r="O31" s="42">
        <f t="shared" si="33"/>
        <v>1</v>
      </c>
      <c r="P31" s="36">
        <v>1</v>
      </c>
      <c r="Q31" s="112">
        <f t="shared" si="9"/>
        <v>0</v>
      </c>
      <c r="R31" s="41">
        <f t="shared" si="10"/>
        <v>0</v>
      </c>
      <c r="S31" s="2"/>
      <c r="T31" s="41">
        <f>SUM(DIRECTION!I34+COMPTA!I34+ACCUEIL!I34+ADV!I34+COMMERCIAUX!I34+MARKETING!I34+MAINTENANCE!I34+PRODUCTION!I34+EMBALLAGE!I34+EXPEDITION!I34+RECEPTION!I34+LABO!I34+'R&amp;D'!I34+QUALITE!I34)</f>
        <v>1</v>
      </c>
      <c r="U31" s="108"/>
      <c r="V31" s="108"/>
      <c r="W31" s="42">
        <f t="shared" si="56"/>
        <v>1</v>
      </c>
      <c r="X31" s="42">
        <f t="shared" si="34"/>
        <v>0</v>
      </c>
      <c r="Y31" s="108"/>
      <c r="Z31" s="114">
        <f t="shared" si="45"/>
        <v>1</v>
      </c>
      <c r="AA31" s="41">
        <f t="shared" si="13"/>
        <v>0</v>
      </c>
      <c r="AB31" s="2"/>
      <c r="AC31" s="41">
        <f>SUM(DIRECTION!J34+COMPTA!J34+ACCUEIL!J34+ADV!J34+COMMERCIAUX!J34+MARKETING!J34+MAINTENANCE!J34+PRODUCTION!J34+EMBALLAGE!J34+EXPEDITION!J34+RECEPTION!J34+LABO!J34+'R&amp;D'!J34+QUALITE!J34)</f>
        <v>0</v>
      </c>
      <c r="AD31" s="26"/>
      <c r="AE31" s="26"/>
      <c r="AF31" s="42">
        <f t="shared" si="57"/>
        <v>0</v>
      </c>
      <c r="AG31" s="42">
        <f t="shared" si="35"/>
        <v>0</v>
      </c>
      <c r="AH31" s="26"/>
      <c r="AI31" s="114">
        <f t="shared" si="47"/>
        <v>0</v>
      </c>
      <c r="AJ31" s="41">
        <f t="shared" si="17"/>
        <v>0</v>
      </c>
      <c r="AK31" s="2"/>
      <c r="AL31" s="41">
        <f>SUM(DIRECTION!K34+COMPTA!K34+ACCUEIL!K34+ADV!K34+COMMERCIAUX!K34+MARKETING!K34+MAINTENANCE!K34+PRODUCTION!K34+EMBALLAGE!K34+EXPEDITION!K34+RECEPTION!K34+LABO!K34+'R&amp;D'!K34+QUALITE!K34)</f>
        <v>0</v>
      </c>
      <c r="AM31" s="26"/>
      <c r="AN31" s="26"/>
      <c r="AO31" s="42">
        <f t="shared" si="58"/>
        <v>0</v>
      </c>
      <c r="AP31" s="42">
        <f t="shared" si="36"/>
        <v>0</v>
      </c>
      <c r="AQ31" s="26"/>
      <c r="AR31" s="114">
        <f t="shared" si="49"/>
        <v>0</v>
      </c>
      <c r="AS31" s="41">
        <f t="shared" si="20"/>
        <v>0</v>
      </c>
      <c r="AT31" s="2"/>
      <c r="AU31" s="41">
        <f>SUM(DIRECTION!L34+COMPTA!L34+ACCUEIL!L34+ADV!L34+COMMERCIAUX!L34+MARKETING!L34+MAINTENANCE!L34+PRODUCTION!L34+EMBALLAGE!L34+EXPEDITION!L34+RECEPTION!L34+LABO!L34+'R&amp;D'!L34+QUALITE!L34)</f>
        <v>0</v>
      </c>
      <c r="AV31" s="26"/>
      <c r="AW31" s="26"/>
      <c r="AX31" s="42">
        <f t="shared" si="59"/>
        <v>0</v>
      </c>
      <c r="AY31" s="42">
        <f t="shared" si="37"/>
        <v>0</v>
      </c>
      <c r="AZ31" s="26"/>
      <c r="BA31" s="114">
        <f t="shared" si="22"/>
        <v>0</v>
      </c>
      <c r="BB31" s="41">
        <f t="shared" si="23"/>
        <v>0</v>
      </c>
      <c r="BC31" s="2"/>
      <c r="BD31" s="41">
        <f>SUM(DIRECTION!M34+COMPTA!M34+ACCUEIL!M34+ADV!M34+COMMERCIAUX!M34+MARKETING!M34+MAINTENANCE!M34+PRODUCTION!M34+EMBALLAGE!M34+EXPEDITION!M34+RECEPTION!M34+LABO!M34+'R&amp;D'!M34+QUALITE!M34)</f>
        <v>0</v>
      </c>
      <c r="BE31" s="26"/>
      <c r="BF31" s="26"/>
      <c r="BG31" s="42">
        <f t="shared" si="60"/>
        <v>0</v>
      </c>
      <c r="BH31" s="42">
        <f t="shared" si="38"/>
        <v>0</v>
      </c>
      <c r="BI31" s="26"/>
      <c r="BJ31" s="114">
        <f t="shared" si="25"/>
        <v>0</v>
      </c>
      <c r="BK31" s="41">
        <f t="shared" si="26"/>
        <v>0</v>
      </c>
      <c r="BM31" s="42">
        <f t="shared" si="39"/>
        <v>1</v>
      </c>
      <c r="BN31" s="42">
        <f t="shared" si="40"/>
        <v>0</v>
      </c>
      <c r="BO31" s="42">
        <f t="shared" si="29"/>
        <v>1</v>
      </c>
      <c r="BP31" s="42">
        <f t="shared" si="41"/>
        <v>0</v>
      </c>
    </row>
    <row r="32" spans="1:68" ht="15.75" customHeight="1">
      <c r="A32" s="34" t="s">
        <v>32</v>
      </c>
      <c r="B32" s="41">
        <f>SUM(DIRECTION!G35+COMPTA!G35+ACCUEIL!G35+ADV!G35+COMMERCIAUX!G35+MARKETING!G35+MAINTENANCE!G35+PRODUCTION!G35+EMBALLAGE!G35+EXPEDITION!G35+RECEPTION!G35+LABO!G35+'R&amp;D'!G35+QUALITE!G35)</f>
        <v>0</v>
      </c>
      <c r="C32" s="25"/>
      <c r="D32" s="25"/>
      <c r="E32" s="25">
        <v>4</v>
      </c>
      <c r="F32" s="41">
        <f t="shared" si="52"/>
        <v>4</v>
      </c>
      <c r="G32" s="25">
        <v>4</v>
      </c>
      <c r="H32" s="113">
        <f t="shared" si="53"/>
        <v>0</v>
      </c>
      <c r="I32" s="41">
        <f t="shared" si="54"/>
        <v>0</v>
      </c>
      <c r="J32" s="2"/>
      <c r="K32" s="41">
        <f>SUM(DIRECTION!H35+COMPTA!H35+ACCUEIL!H35+ADV!H35+COMMERCIAUX!H35+MARKETING!H35+MAINTENANCE!H35+PRODUCTION!H35+EMBALLAGE!H35+EXPEDITION!H35+RECEPTION!H35+LABO!H35+'R&amp;D'!H35+QUALITE!H35)</f>
        <v>1</v>
      </c>
      <c r="L32" s="108"/>
      <c r="M32" s="108"/>
      <c r="N32" s="42">
        <f t="shared" si="55"/>
        <v>4</v>
      </c>
      <c r="O32" s="42">
        <f t="shared" si="33"/>
        <v>3</v>
      </c>
      <c r="P32" s="36">
        <v>3</v>
      </c>
      <c r="Q32" s="112">
        <f t="shared" si="9"/>
        <v>1</v>
      </c>
      <c r="R32" s="41">
        <f t="shared" si="10"/>
        <v>0</v>
      </c>
      <c r="S32" s="2"/>
      <c r="T32" s="41">
        <f>SUM(DIRECTION!I35+COMPTA!I35+ACCUEIL!I35+ADV!I35+COMMERCIAUX!I35+MARKETING!I35+MAINTENANCE!I35+PRODUCTION!I35+EMBALLAGE!I35+EXPEDITION!I35+RECEPTION!I35+LABO!I35+'R&amp;D'!I35+QUALITE!I35)</f>
        <v>1</v>
      </c>
      <c r="U32" s="108"/>
      <c r="V32" s="108"/>
      <c r="W32" s="42">
        <f t="shared" si="56"/>
        <v>3</v>
      </c>
      <c r="X32" s="42">
        <f t="shared" si="34"/>
        <v>2</v>
      </c>
      <c r="Y32" s="108"/>
      <c r="Z32" s="114">
        <f t="shared" si="45"/>
        <v>1</v>
      </c>
      <c r="AA32" s="41">
        <f t="shared" si="13"/>
        <v>0</v>
      </c>
      <c r="AB32" s="2"/>
      <c r="AC32" s="41">
        <f>SUM(DIRECTION!J35+COMPTA!J35+ACCUEIL!J35+ADV!J35+COMMERCIAUX!J35+MARKETING!J35+MAINTENANCE!J35+PRODUCTION!J35+EMBALLAGE!J35+EXPEDITION!J35+RECEPTION!J35+LABO!J35+'R&amp;D'!J35+QUALITE!J35)</f>
        <v>0</v>
      </c>
      <c r="AD32" s="26"/>
      <c r="AE32" s="26"/>
      <c r="AF32" s="42">
        <f t="shared" si="57"/>
        <v>0</v>
      </c>
      <c r="AG32" s="42">
        <f t="shared" si="35"/>
        <v>0</v>
      </c>
      <c r="AH32" s="26"/>
      <c r="AI32" s="114">
        <f t="shared" si="47"/>
        <v>0</v>
      </c>
      <c r="AJ32" s="41">
        <f t="shared" si="17"/>
        <v>0</v>
      </c>
      <c r="AK32" s="2"/>
      <c r="AL32" s="41">
        <f>SUM(DIRECTION!K35+COMPTA!K35+ACCUEIL!K35+ADV!K35+COMMERCIAUX!K35+MARKETING!K35+MAINTENANCE!K35+PRODUCTION!K35+EMBALLAGE!K35+EXPEDITION!K35+RECEPTION!K35+LABO!K35+'R&amp;D'!K35+QUALITE!K35)</f>
        <v>0</v>
      </c>
      <c r="AM32" s="26"/>
      <c r="AN32" s="26"/>
      <c r="AO32" s="42">
        <f t="shared" si="58"/>
        <v>0</v>
      </c>
      <c r="AP32" s="42">
        <f t="shared" si="36"/>
        <v>0</v>
      </c>
      <c r="AQ32" s="26"/>
      <c r="AR32" s="114">
        <f t="shared" si="49"/>
        <v>0</v>
      </c>
      <c r="AS32" s="41">
        <f t="shared" si="20"/>
        <v>0</v>
      </c>
      <c r="AT32" s="2"/>
      <c r="AU32" s="41">
        <f>SUM(DIRECTION!L35+COMPTA!L35+ACCUEIL!L35+ADV!L35+COMMERCIAUX!L35+MARKETING!L35+MAINTENANCE!L35+PRODUCTION!L35+EMBALLAGE!L35+EXPEDITION!L35+RECEPTION!L35+LABO!L35+'R&amp;D'!L35+QUALITE!L35)</f>
        <v>0</v>
      </c>
      <c r="AV32" s="26"/>
      <c r="AW32" s="26"/>
      <c r="AX32" s="42">
        <f t="shared" si="59"/>
        <v>0</v>
      </c>
      <c r="AY32" s="42">
        <f t="shared" si="37"/>
        <v>0</v>
      </c>
      <c r="AZ32" s="26"/>
      <c r="BA32" s="114">
        <f t="shared" si="22"/>
        <v>0</v>
      </c>
      <c r="BB32" s="41">
        <f t="shared" si="23"/>
        <v>0</v>
      </c>
      <c r="BC32" s="2"/>
      <c r="BD32" s="41">
        <f>SUM(DIRECTION!M35+COMPTA!M35+ACCUEIL!M35+ADV!M35+COMMERCIAUX!M35+MARKETING!M35+MAINTENANCE!M35+PRODUCTION!M35+EMBALLAGE!M35+EXPEDITION!M35+RECEPTION!M35+LABO!M35+'R&amp;D'!M35+QUALITE!M35)</f>
        <v>0</v>
      </c>
      <c r="BE32" s="26"/>
      <c r="BF32" s="26"/>
      <c r="BG32" s="42">
        <f t="shared" si="60"/>
        <v>0</v>
      </c>
      <c r="BH32" s="42">
        <f t="shared" si="38"/>
        <v>0</v>
      </c>
      <c r="BI32" s="26"/>
      <c r="BJ32" s="114">
        <f t="shared" si="25"/>
        <v>0</v>
      </c>
      <c r="BK32" s="41">
        <f t="shared" si="26"/>
        <v>0</v>
      </c>
      <c r="BM32" s="42">
        <f t="shared" si="39"/>
        <v>2</v>
      </c>
      <c r="BN32" s="42">
        <f t="shared" si="40"/>
        <v>0</v>
      </c>
      <c r="BO32" s="42">
        <f t="shared" si="29"/>
        <v>2</v>
      </c>
      <c r="BP32" s="42">
        <f t="shared" si="41"/>
        <v>0</v>
      </c>
    </row>
    <row r="33" spans="1:68" ht="15.75" customHeight="1">
      <c r="A33" s="34" t="s">
        <v>27</v>
      </c>
      <c r="B33" s="41">
        <f>SUM(DIRECTION!G36+COMPTA!G36+ACCUEIL!G36+ADV!G36+COMMERCIAUX!G36+MARKETING!G36+MAINTENANCE!G36+PRODUCTION!G36+EMBALLAGE!G36+EXPEDITION!G36+RECEPTION!G36+LABO!G36+'R&amp;D'!G36+QUALITE!G36)</f>
        <v>1</v>
      </c>
      <c r="C33" s="25"/>
      <c r="D33" s="25"/>
      <c r="E33" s="25">
        <v>2</v>
      </c>
      <c r="F33" s="41">
        <f t="shared" si="52"/>
        <v>1</v>
      </c>
      <c r="G33" s="25">
        <v>1</v>
      </c>
      <c r="H33" s="113">
        <f t="shared" si="53"/>
        <v>1</v>
      </c>
      <c r="I33" s="41">
        <f t="shared" si="54"/>
        <v>0</v>
      </c>
      <c r="J33" s="2"/>
      <c r="K33" s="41">
        <f>SUM(DIRECTION!H36+COMPTA!H36+ACCUEIL!H36+ADV!H36+COMMERCIAUX!H36+MARKETING!H36+MAINTENANCE!H36+PRODUCTION!H36+EMBALLAGE!H36+EXPEDITION!H36+RECEPTION!H36+LABO!H36+'R&amp;D'!H36+QUALITE!H36)</f>
        <v>3</v>
      </c>
      <c r="L33" s="108">
        <v>1</v>
      </c>
      <c r="M33" s="108"/>
      <c r="N33" s="42">
        <f t="shared" si="55"/>
        <v>1</v>
      </c>
      <c r="O33" s="42">
        <f t="shared" si="33"/>
        <v>-1</v>
      </c>
      <c r="P33" s="36">
        <v>2</v>
      </c>
      <c r="Q33" s="112">
        <f t="shared" si="9"/>
        <v>6</v>
      </c>
      <c r="R33" s="41">
        <f t="shared" si="10"/>
        <v>3</v>
      </c>
      <c r="S33" s="2"/>
      <c r="T33" s="41">
        <f>SUM(DIRECTION!I36+COMPTA!I36+ACCUEIL!I36+ADV!I36+COMMERCIAUX!I36+MARKETING!I36+MAINTENANCE!I36+PRODUCTION!I36+EMBALLAGE!I36+EXPEDITION!I36+RECEPTION!I36+LABO!I36+'R&amp;D'!I36+QUALITE!I36)</f>
        <v>0</v>
      </c>
      <c r="U33" s="108"/>
      <c r="V33" s="108"/>
      <c r="W33" s="42">
        <f t="shared" si="56"/>
        <v>2</v>
      </c>
      <c r="X33" s="42">
        <f t="shared" si="34"/>
        <v>2</v>
      </c>
      <c r="Y33" s="108"/>
      <c r="Z33" s="114">
        <f t="shared" si="45"/>
        <v>0</v>
      </c>
      <c r="AA33" s="41">
        <f t="shared" si="13"/>
        <v>0</v>
      </c>
      <c r="AB33" s="2"/>
      <c r="AC33" s="41">
        <f>SUM(DIRECTION!J36+COMPTA!J36+ACCUEIL!J36+ADV!J36+COMMERCIAUX!J36+MARKETING!J36+MAINTENANCE!J36+PRODUCTION!J36+EMBALLAGE!J36+EXPEDITION!J36+RECEPTION!J36+LABO!J36+'R&amp;D'!J36+QUALITE!J36)</f>
        <v>0</v>
      </c>
      <c r="AD33" s="26"/>
      <c r="AE33" s="26"/>
      <c r="AF33" s="42">
        <f t="shared" si="57"/>
        <v>0</v>
      </c>
      <c r="AG33" s="42">
        <f t="shared" si="35"/>
        <v>0</v>
      </c>
      <c r="AH33" s="26"/>
      <c r="AI33" s="114">
        <f t="shared" si="47"/>
        <v>0</v>
      </c>
      <c r="AJ33" s="41">
        <f t="shared" si="17"/>
        <v>0</v>
      </c>
      <c r="AK33" s="2"/>
      <c r="AL33" s="41">
        <f>SUM(DIRECTION!K36+COMPTA!K36+ACCUEIL!K36+ADV!K36+COMMERCIAUX!K36+MARKETING!K36+MAINTENANCE!K36+PRODUCTION!K36+EMBALLAGE!K36+EXPEDITION!K36+RECEPTION!K36+LABO!K36+'R&amp;D'!K36+QUALITE!K36)</f>
        <v>0</v>
      </c>
      <c r="AM33" s="26"/>
      <c r="AN33" s="26"/>
      <c r="AO33" s="42">
        <f t="shared" si="58"/>
        <v>0</v>
      </c>
      <c r="AP33" s="42">
        <f t="shared" si="36"/>
        <v>0</v>
      </c>
      <c r="AQ33" s="26"/>
      <c r="AR33" s="114">
        <f t="shared" si="49"/>
        <v>0</v>
      </c>
      <c r="AS33" s="41">
        <f t="shared" si="20"/>
        <v>0</v>
      </c>
      <c r="AT33" s="2"/>
      <c r="AU33" s="41">
        <f>SUM(DIRECTION!L36+COMPTA!L36+ACCUEIL!L36+ADV!L36+COMMERCIAUX!L36+MARKETING!L36+MAINTENANCE!L36+PRODUCTION!L36+EMBALLAGE!L36+EXPEDITION!L36+RECEPTION!L36+LABO!L36+'R&amp;D'!L36+QUALITE!L36)</f>
        <v>0</v>
      </c>
      <c r="AV33" s="26"/>
      <c r="AW33" s="26"/>
      <c r="AX33" s="42">
        <f t="shared" si="59"/>
        <v>0</v>
      </c>
      <c r="AY33" s="42">
        <f t="shared" si="37"/>
        <v>0</v>
      </c>
      <c r="AZ33" s="26"/>
      <c r="BA33" s="114">
        <f t="shared" si="22"/>
        <v>0</v>
      </c>
      <c r="BB33" s="41">
        <f t="shared" si="23"/>
        <v>0</v>
      </c>
      <c r="BC33" s="2"/>
      <c r="BD33" s="41">
        <f>SUM(DIRECTION!M36+COMPTA!M36+ACCUEIL!M36+ADV!M36+COMMERCIAUX!M36+MARKETING!M36+MAINTENANCE!M36+PRODUCTION!M36+EMBALLAGE!M36+EXPEDITION!M36+RECEPTION!M36+LABO!M36+'R&amp;D'!M36+QUALITE!M36)</f>
        <v>0</v>
      </c>
      <c r="BE33" s="26"/>
      <c r="BF33" s="26"/>
      <c r="BG33" s="42">
        <f t="shared" si="60"/>
        <v>0</v>
      </c>
      <c r="BH33" s="42">
        <f t="shared" si="38"/>
        <v>0</v>
      </c>
      <c r="BI33" s="26"/>
      <c r="BJ33" s="114">
        <f t="shared" si="25"/>
        <v>0</v>
      </c>
      <c r="BK33" s="41">
        <f t="shared" si="26"/>
        <v>0</v>
      </c>
      <c r="BM33" s="42">
        <f t="shared" si="39"/>
        <v>4</v>
      </c>
      <c r="BN33" s="42">
        <f t="shared" si="40"/>
        <v>1</v>
      </c>
      <c r="BO33" s="42">
        <f t="shared" si="29"/>
        <v>7</v>
      </c>
      <c r="BP33" s="42">
        <f t="shared" si="41"/>
        <v>3</v>
      </c>
    </row>
    <row r="34" spans="1:68" ht="15.75" customHeight="1">
      <c r="A34" s="34" t="s">
        <v>28</v>
      </c>
      <c r="B34" s="41">
        <f>SUM(DIRECTION!G37+COMPTA!G37+ACCUEIL!G37+ADV!G37+COMMERCIAUX!G37+MARKETING!G37+MAINTENANCE!G37+PRODUCTION!G37+EMBALLAGE!G37+EXPEDITION!G37+RECEPTION!G37+LABO!G37+'R&amp;D'!G37+QUALITE!G37)</f>
        <v>0</v>
      </c>
      <c r="C34" s="25"/>
      <c r="D34" s="25"/>
      <c r="E34" s="25">
        <v>1</v>
      </c>
      <c r="F34" s="41">
        <f t="shared" si="52"/>
        <v>1</v>
      </c>
      <c r="G34" s="25">
        <v>1</v>
      </c>
      <c r="H34" s="113">
        <f t="shared" si="53"/>
        <v>0</v>
      </c>
      <c r="I34" s="41">
        <f t="shared" si="54"/>
        <v>0</v>
      </c>
      <c r="J34" s="2"/>
      <c r="K34" s="41">
        <f>SUM(DIRECTION!H37+COMPTA!H37+ACCUEIL!H37+ADV!H37+COMMERCIAUX!H37+MARKETING!H37+MAINTENANCE!H37+PRODUCTION!H37+EMBALLAGE!H37+EXPEDITION!H37+RECEPTION!H37+LABO!H37+'R&amp;D'!H37+QUALITE!H37)</f>
        <v>0</v>
      </c>
      <c r="L34" s="108"/>
      <c r="M34" s="108"/>
      <c r="N34" s="42">
        <f t="shared" si="55"/>
        <v>1</v>
      </c>
      <c r="O34" s="42">
        <f t="shared" si="33"/>
        <v>1</v>
      </c>
      <c r="P34" s="36">
        <v>1</v>
      </c>
      <c r="Q34" s="112">
        <f t="shared" si="9"/>
        <v>0</v>
      </c>
      <c r="R34" s="41">
        <f t="shared" si="10"/>
        <v>0</v>
      </c>
      <c r="S34" s="2"/>
      <c r="T34" s="41">
        <f>SUM(DIRECTION!I37+COMPTA!I37+ACCUEIL!I37+ADV!I37+COMMERCIAUX!I37+MARKETING!I37+MAINTENANCE!I37+PRODUCTION!I37+EMBALLAGE!I37+EXPEDITION!I37+RECEPTION!I37+LABO!I37+'R&amp;D'!I37+QUALITE!I37)</f>
        <v>0</v>
      </c>
      <c r="U34" s="108"/>
      <c r="V34" s="108"/>
      <c r="W34" s="42">
        <f t="shared" si="56"/>
        <v>1</v>
      </c>
      <c r="X34" s="42">
        <f t="shared" si="34"/>
        <v>1</v>
      </c>
      <c r="Y34" s="108"/>
      <c r="Z34" s="114">
        <f t="shared" si="45"/>
        <v>0</v>
      </c>
      <c r="AA34" s="41">
        <f t="shared" si="13"/>
        <v>0</v>
      </c>
      <c r="AB34" s="2"/>
      <c r="AC34" s="41">
        <f>SUM(DIRECTION!J37+COMPTA!J37+ACCUEIL!J37+ADV!J37+COMMERCIAUX!J37+MARKETING!J37+MAINTENANCE!J37+PRODUCTION!J37+EMBALLAGE!J37+EXPEDITION!J37+RECEPTION!J37+LABO!J37+'R&amp;D'!J37+QUALITE!J37)</f>
        <v>0</v>
      </c>
      <c r="AD34" s="26"/>
      <c r="AE34" s="26"/>
      <c r="AF34" s="42">
        <f t="shared" si="57"/>
        <v>0</v>
      </c>
      <c r="AG34" s="42">
        <f t="shared" si="35"/>
        <v>0</v>
      </c>
      <c r="AH34" s="26"/>
      <c r="AI34" s="114">
        <f t="shared" si="47"/>
        <v>0</v>
      </c>
      <c r="AJ34" s="41">
        <f t="shared" si="17"/>
        <v>0</v>
      </c>
      <c r="AK34" s="2"/>
      <c r="AL34" s="41">
        <f>SUM(DIRECTION!K37+COMPTA!K37+ACCUEIL!K37+ADV!K37+COMMERCIAUX!K37+MARKETING!K37+MAINTENANCE!K37+PRODUCTION!K37+EMBALLAGE!K37+EXPEDITION!K37+RECEPTION!K37+LABO!K37+'R&amp;D'!K37+QUALITE!K37)</f>
        <v>0</v>
      </c>
      <c r="AM34" s="26"/>
      <c r="AN34" s="26"/>
      <c r="AO34" s="42">
        <f t="shared" si="58"/>
        <v>0</v>
      </c>
      <c r="AP34" s="42">
        <f t="shared" si="36"/>
        <v>0</v>
      </c>
      <c r="AQ34" s="26"/>
      <c r="AR34" s="114">
        <f t="shared" si="49"/>
        <v>0</v>
      </c>
      <c r="AS34" s="41">
        <f t="shared" si="20"/>
        <v>0</v>
      </c>
      <c r="AT34" s="2"/>
      <c r="AU34" s="41">
        <f>SUM(DIRECTION!L37+COMPTA!L37+ACCUEIL!L37+ADV!L37+COMMERCIAUX!L37+MARKETING!L37+MAINTENANCE!L37+PRODUCTION!L37+EMBALLAGE!L37+EXPEDITION!L37+RECEPTION!L37+LABO!L37+'R&amp;D'!L37+QUALITE!L37)</f>
        <v>0</v>
      </c>
      <c r="AV34" s="26"/>
      <c r="AW34" s="26"/>
      <c r="AX34" s="42">
        <f t="shared" si="59"/>
        <v>0</v>
      </c>
      <c r="AY34" s="42">
        <f t="shared" si="37"/>
        <v>0</v>
      </c>
      <c r="AZ34" s="26"/>
      <c r="BA34" s="114">
        <f t="shared" si="22"/>
        <v>0</v>
      </c>
      <c r="BB34" s="41">
        <f t="shared" si="23"/>
        <v>0</v>
      </c>
      <c r="BC34" s="2"/>
      <c r="BD34" s="41">
        <f>SUM(DIRECTION!M37+COMPTA!M37+ACCUEIL!M37+ADV!M37+COMMERCIAUX!M37+MARKETING!M37+MAINTENANCE!M37+PRODUCTION!M37+EMBALLAGE!M37+EXPEDITION!M37+RECEPTION!M37+LABO!M37+'R&amp;D'!M37+QUALITE!M37)</f>
        <v>0</v>
      </c>
      <c r="BE34" s="26"/>
      <c r="BF34" s="26"/>
      <c r="BG34" s="42">
        <f t="shared" si="60"/>
        <v>0</v>
      </c>
      <c r="BH34" s="42">
        <f t="shared" si="38"/>
        <v>0</v>
      </c>
      <c r="BI34" s="26"/>
      <c r="BJ34" s="114">
        <f t="shared" si="25"/>
        <v>0</v>
      </c>
      <c r="BK34" s="41">
        <f t="shared" si="26"/>
        <v>0</v>
      </c>
      <c r="BM34" s="42">
        <f t="shared" si="39"/>
        <v>0</v>
      </c>
      <c r="BN34" s="42">
        <f t="shared" si="40"/>
        <v>0</v>
      </c>
      <c r="BO34" s="42">
        <f t="shared" si="29"/>
        <v>0</v>
      </c>
      <c r="BP34" s="42">
        <f t="shared" si="41"/>
        <v>0</v>
      </c>
    </row>
    <row r="35" spans="1:68" ht="15.75" customHeight="1">
      <c r="A35" s="34" t="s">
        <v>37</v>
      </c>
      <c r="B35" s="41">
        <f>SUM(DIRECTION!G38+COMPTA!G38+ACCUEIL!G38+ADV!G38+COMMERCIAUX!G38+MARKETING!G38+MAINTENANCE!G38+PRODUCTION!G38+EMBALLAGE!G38+EXPEDITION!G38+RECEPTION!G38+LABO!G38+'R&amp;D'!G38+QUALITE!G38)</f>
        <v>3</v>
      </c>
      <c r="C35" s="25">
        <v>2</v>
      </c>
      <c r="D35" s="25"/>
      <c r="E35" s="25">
        <v>5</v>
      </c>
      <c r="F35" s="41">
        <f t="shared" si="52"/>
        <v>4</v>
      </c>
      <c r="G35" s="25">
        <v>4</v>
      </c>
      <c r="H35" s="113">
        <f t="shared" si="53"/>
        <v>3</v>
      </c>
      <c r="I35" s="41">
        <f t="shared" si="54"/>
        <v>0</v>
      </c>
      <c r="J35" s="2"/>
      <c r="K35" s="41">
        <f>SUM(DIRECTION!H38+COMPTA!H38+ACCUEIL!H38+ADV!H38+COMMERCIAUX!H38+MARKETING!H38+MAINTENANCE!H38+PRODUCTION!H38+EMBALLAGE!H38+EXPEDITION!H38+RECEPTION!H38+LABO!H38+'R&amp;D'!H38+QUALITE!H38)</f>
        <v>0</v>
      </c>
      <c r="L35" s="108"/>
      <c r="M35" s="108"/>
      <c r="N35" s="42">
        <f t="shared" si="55"/>
        <v>4</v>
      </c>
      <c r="O35" s="42">
        <f t="shared" si="33"/>
        <v>4</v>
      </c>
      <c r="P35" s="36">
        <v>4</v>
      </c>
      <c r="Q35" s="112">
        <f t="shared" si="9"/>
        <v>0</v>
      </c>
      <c r="R35" s="41">
        <f t="shared" si="10"/>
        <v>0</v>
      </c>
      <c r="S35" s="2"/>
      <c r="T35" s="41">
        <f>SUM(DIRECTION!I38+COMPTA!I38+ACCUEIL!I38+ADV!I38+COMMERCIAUX!I38+MARKETING!I38+MAINTENANCE!I38+PRODUCTION!I38+EMBALLAGE!I38+EXPEDITION!I38+RECEPTION!I38+LABO!I38+'R&amp;D'!I38+QUALITE!I38)</f>
        <v>0</v>
      </c>
      <c r="U35" s="108"/>
      <c r="V35" s="108"/>
      <c r="W35" s="42">
        <f t="shared" si="56"/>
        <v>4</v>
      </c>
      <c r="X35" s="42">
        <f t="shared" si="34"/>
        <v>4</v>
      </c>
      <c r="Y35" s="108"/>
      <c r="Z35" s="114">
        <f t="shared" si="45"/>
        <v>0</v>
      </c>
      <c r="AA35" s="41">
        <f t="shared" si="13"/>
        <v>0</v>
      </c>
      <c r="AB35" s="2"/>
      <c r="AC35" s="41">
        <f>SUM(DIRECTION!J38+COMPTA!J38+ACCUEIL!J38+ADV!J38+COMMERCIAUX!J38+MARKETING!J38+MAINTENANCE!J38+PRODUCTION!J38+EMBALLAGE!J38+EXPEDITION!J38+RECEPTION!J38+LABO!J38+'R&amp;D'!J38+QUALITE!J38)</f>
        <v>0</v>
      </c>
      <c r="AD35" s="26"/>
      <c r="AE35" s="26"/>
      <c r="AF35" s="42">
        <f t="shared" si="57"/>
        <v>0</v>
      </c>
      <c r="AG35" s="42">
        <f t="shared" si="35"/>
        <v>0</v>
      </c>
      <c r="AH35" s="26"/>
      <c r="AI35" s="114">
        <f t="shared" si="47"/>
        <v>0</v>
      </c>
      <c r="AJ35" s="41">
        <f t="shared" si="17"/>
        <v>0</v>
      </c>
      <c r="AK35" s="2"/>
      <c r="AL35" s="41">
        <f>SUM(DIRECTION!K38+COMPTA!K38+ACCUEIL!K38+ADV!K38+COMMERCIAUX!K38+MARKETING!K38+MAINTENANCE!K38+PRODUCTION!K38+EMBALLAGE!K38+EXPEDITION!K38+RECEPTION!K38+LABO!K38+'R&amp;D'!K38+QUALITE!K38)</f>
        <v>0</v>
      </c>
      <c r="AM35" s="26"/>
      <c r="AN35" s="26"/>
      <c r="AO35" s="42">
        <f t="shared" si="58"/>
        <v>0</v>
      </c>
      <c r="AP35" s="42">
        <f t="shared" si="36"/>
        <v>0</v>
      </c>
      <c r="AQ35" s="26"/>
      <c r="AR35" s="114">
        <f t="shared" si="49"/>
        <v>0</v>
      </c>
      <c r="AS35" s="41">
        <f t="shared" si="20"/>
        <v>0</v>
      </c>
      <c r="AT35" s="2"/>
      <c r="AU35" s="41">
        <f>SUM(DIRECTION!L38+COMPTA!L38+ACCUEIL!L38+ADV!L38+COMMERCIAUX!L38+MARKETING!L38+MAINTENANCE!L38+PRODUCTION!L38+EMBALLAGE!L38+EXPEDITION!L38+RECEPTION!L38+LABO!L38+'R&amp;D'!L38+QUALITE!L38)</f>
        <v>0</v>
      </c>
      <c r="AV35" s="26"/>
      <c r="AW35" s="26"/>
      <c r="AX35" s="42">
        <f t="shared" si="59"/>
        <v>0</v>
      </c>
      <c r="AY35" s="42">
        <f t="shared" si="37"/>
        <v>0</v>
      </c>
      <c r="AZ35" s="26"/>
      <c r="BA35" s="114">
        <f t="shared" si="22"/>
        <v>0</v>
      </c>
      <c r="BB35" s="41">
        <f t="shared" si="23"/>
        <v>0</v>
      </c>
      <c r="BC35" s="2"/>
      <c r="BD35" s="41">
        <f>SUM(DIRECTION!M38+COMPTA!M38+ACCUEIL!M38+ADV!M38+COMMERCIAUX!M38+MARKETING!M38+MAINTENANCE!M38+PRODUCTION!M38+EMBALLAGE!M38+EXPEDITION!M38+RECEPTION!M38+LABO!M38+'R&amp;D'!M38+QUALITE!M38)</f>
        <v>0</v>
      </c>
      <c r="BE35" s="26"/>
      <c r="BF35" s="26"/>
      <c r="BG35" s="42">
        <f t="shared" si="60"/>
        <v>0</v>
      </c>
      <c r="BH35" s="42">
        <f t="shared" si="38"/>
        <v>0</v>
      </c>
      <c r="BI35" s="26"/>
      <c r="BJ35" s="114">
        <f t="shared" si="25"/>
        <v>0</v>
      </c>
      <c r="BK35" s="41">
        <f t="shared" si="26"/>
        <v>0</v>
      </c>
      <c r="BM35" s="42">
        <f t="shared" si="39"/>
        <v>3</v>
      </c>
      <c r="BN35" s="42">
        <f t="shared" si="40"/>
        <v>2</v>
      </c>
      <c r="BO35" s="42">
        <f t="shared" si="29"/>
        <v>3</v>
      </c>
      <c r="BP35" s="42">
        <f t="shared" si="41"/>
        <v>0</v>
      </c>
    </row>
    <row r="36" spans="1:68" ht="15.75" customHeight="1">
      <c r="A36" s="34" t="s">
        <v>13</v>
      </c>
      <c r="B36" s="41">
        <f>SUM(DIRECTION!G39+COMPTA!G39+ACCUEIL!G39+ADV!G39+COMMERCIAUX!G39+MARKETING!G39+MAINTENANCE!G39+PRODUCTION!G39+EMBALLAGE!G39+EXPEDITION!G39+RECEPTION!G39+LABO!G39+'R&amp;D'!G39+QUALITE!G39)</f>
        <v>7</v>
      </c>
      <c r="C36" s="25"/>
      <c r="D36" s="25"/>
      <c r="E36" s="25">
        <v>19</v>
      </c>
      <c r="F36" s="41">
        <f t="shared" si="52"/>
        <v>12</v>
      </c>
      <c r="G36" s="25">
        <v>15</v>
      </c>
      <c r="H36" s="113">
        <f t="shared" si="53"/>
        <v>10</v>
      </c>
      <c r="I36" s="41">
        <f t="shared" si="54"/>
        <v>3</v>
      </c>
      <c r="J36" s="2"/>
      <c r="K36" s="41">
        <f>SUM(DIRECTION!H39+COMPTA!H39+ACCUEIL!H39+ADV!H39+COMMERCIAUX!H39+MARKETING!H39+MAINTENANCE!H39+PRODUCTION!H39+EMBALLAGE!H39+EXPEDITION!H39+RECEPTION!H39+LABO!H39+'R&amp;D'!H39+QUALITE!H39)</f>
        <v>4</v>
      </c>
      <c r="L36" s="108"/>
      <c r="M36" s="108">
        <v>1</v>
      </c>
      <c r="N36" s="42">
        <f t="shared" si="55"/>
        <v>15</v>
      </c>
      <c r="O36" s="42">
        <f t="shared" si="33"/>
        <v>12</v>
      </c>
      <c r="P36" s="36">
        <v>12</v>
      </c>
      <c r="Q36" s="112">
        <f t="shared" si="9"/>
        <v>4</v>
      </c>
      <c r="R36" s="41">
        <f t="shared" si="10"/>
        <v>0</v>
      </c>
      <c r="S36" s="2"/>
      <c r="T36" s="41">
        <f>SUM(DIRECTION!I39+COMPTA!I39+ACCUEIL!I39+ADV!I39+COMMERCIAUX!I39+MARKETING!I39+MAINTENANCE!I39+PRODUCTION!I39+EMBALLAGE!I39+EXPEDITION!I39+RECEPTION!I39+LABO!I39+'R&amp;D'!I39+QUALITE!I39)</f>
        <v>0</v>
      </c>
      <c r="U36" s="108"/>
      <c r="V36" s="108"/>
      <c r="W36" s="42">
        <f t="shared" si="56"/>
        <v>12</v>
      </c>
      <c r="X36" s="42">
        <f t="shared" si="34"/>
        <v>12</v>
      </c>
      <c r="Y36" s="108"/>
      <c r="Z36" s="114">
        <f t="shared" si="45"/>
        <v>0</v>
      </c>
      <c r="AA36" s="41">
        <f t="shared" si="13"/>
        <v>0</v>
      </c>
      <c r="AB36" s="2"/>
      <c r="AC36" s="41">
        <f>SUM(DIRECTION!J39+COMPTA!J39+ACCUEIL!J39+ADV!J39+COMMERCIAUX!J39+MARKETING!J39+MAINTENANCE!J39+PRODUCTION!J39+EMBALLAGE!J39+EXPEDITION!J39+RECEPTION!J39+LABO!J39+'R&amp;D'!J39+QUALITE!J39)</f>
        <v>0</v>
      </c>
      <c r="AD36" s="26"/>
      <c r="AE36" s="26"/>
      <c r="AF36" s="42">
        <f t="shared" si="57"/>
        <v>0</v>
      </c>
      <c r="AG36" s="42">
        <f t="shared" si="35"/>
        <v>0</v>
      </c>
      <c r="AH36" s="26"/>
      <c r="AI36" s="114">
        <f t="shared" si="47"/>
        <v>0</v>
      </c>
      <c r="AJ36" s="41">
        <f t="shared" si="17"/>
        <v>0</v>
      </c>
      <c r="AK36" s="2"/>
      <c r="AL36" s="41">
        <f>SUM(DIRECTION!K39+COMPTA!K39+ACCUEIL!K39+ADV!K39+COMMERCIAUX!K39+MARKETING!K39+MAINTENANCE!K39+PRODUCTION!K39+EMBALLAGE!K39+EXPEDITION!K39+RECEPTION!K39+LABO!K39+'R&amp;D'!K39+QUALITE!K39)</f>
        <v>0</v>
      </c>
      <c r="AM36" s="26"/>
      <c r="AN36" s="26"/>
      <c r="AO36" s="42">
        <f t="shared" si="58"/>
        <v>0</v>
      </c>
      <c r="AP36" s="42">
        <f t="shared" si="36"/>
        <v>0</v>
      </c>
      <c r="AQ36" s="26"/>
      <c r="AR36" s="114">
        <f t="shared" si="49"/>
        <v>0</v>
      </c>
      <c r="AS36" s="41">
        <f t="shared" si="20"/>
        <v>0</v>
      </c>
      <c r="AT36" s="2"/>
      <c r="AU36" s="41">
        <f>SUM(DIRECTION!L39+COMPTA!L39+ACCUEIL!L39+ADV!L39+COMMERCIAUX!L39+MARKETING!L39+MAINTENANCE!L39+PRODUCTION!L39+EMBALLAGE!L39+EXPEDITION!L39+RECEPTION!L39+LABO!L39+'R&amp;D'!L39+QUALITE!L39)</f>
        <v>0</v>
      </c>
      <c r="AV36" s="26"/>
      <c r="AW36" s="26"/>
      <c r="AX36" s="42">
        <f t="shared" si="59"/>
        <v>0</v>
      </c>
      <c r="AY36" s="42">
        <f t="shared" si="37"/>
        <v>0</v>
      </c>
      <c r="AZ36" s="26"/>
      <c r="BA36" s="114">
        <f t="shared" si="22"/>
        <v>0</v>
      </c>
      <c r="BB36" s="41">
        <f t="shared" si="23"/>
        <v>0</v>
      </c>
      <c r="BC36" s="2"/>
      <c r="BD36" s="41">
        <f>SUM(DIRECTION!M39+COMPTA!M39+ACCUEIL!M39+ADV!M39+COMMERCIAUX!M39+MARKETING!M39+MAINTENANCE!M39+PRODUCTION!M39+EMBALLAGE!M39+EXPEDITION!M39+RECEPTION!M39+LABO!M39+'R&amp;D'!M39+QUALITE!M39)</f>
        <v>0</v>
      </c>
      <c r="BE36" s="26"/>
      <c r="BF36" s="26"/>
      <c r="BG36" s="42">
        <f t="shared" si="60"/>
        <v>0</v>
      </c>
      <c r="BH36" s="42">
        <f t="shared" si="38"/>
        <v>0</v>
      </c>
      <c r="BI36" s="26"/>
      <c r="BJ36" s="114">
        <f t="shared" si="25"/>
        <v>0</v>
      </c>
      <c r="BK36" s="41">
        <f t="shared" si="26"/>
        <v>0</v>
      </c>
      <c r="BM36" s="42">
        <f t="shared" si="39"/>
        <v>11</v>
      </c>
      <c r="BN36" s="42">
        <f t="shared" si="40"/>
        <v>0</v>
      </c>
      <c r="BO36" s="42">
        <f t="shared" si="29"/>
        <v>14</v>
      </c>
      <c r="BP36" s="42">
        <f t="shared" si="41"/>
        <v>3</v>
      </c>
    </row>
    <row r="37" spans="1:68" ht="15.75" customHeight="1">
      <c r="A37" s="34" t="s">
        <v>36</v>
      </c>
      <c r="B37" s="41">
        <f>SUM(DIRECTION!G40+COMPTA!G40+ACCUEIL!G40+ADV!G40+COMMERCIAUX!G40+MARKETING!G40+MAINTENANCE!G40+PRODUCTION!G40+EMBALLAGE!G40+EXPEDITION!G40+RECEPTION!G40+LABO!G40+'R&amp;D'!G40+QUALITE!G40)</f>
        <v>0</v>
      </c>
      <c r="C37" s="25">
        <v>3</v>
      </c>
      <c r="D37" s="25">
        <v>1</v>
      </c>
      <c r="E37" s="25">
        <v>2</v>
      </c>
      <c r="F37" s="41">
        <f t="shared" si="52"/>
        <v>6</v>
      </c>
      <c r="G37" s="25">
        <v>6</v>
      </c>
      <c r="H37" s="113">
        <f t="shared" si="53"/>
        <v>0</v>
      </c>
      <c r="I37" s="41">
        <f t="shared" si="54"/>
        <v>0</v>
      </c>
      <c r="J37" s="2"/>
      <c r="K37" s="41">
        <f>SUM(DIRECTION!H40+COMPTA!H40+ACCUEIL!H40+ADV!H40+COMMERCIAUX!H40+MARKETING!H40+MAINTENANCE!H40+PRODUCTION!H40+EMBALLAGE!H40+EXPEDITION!H40+RECEPTION!H40+LABO!H40+'R&amp;D'!H40+QUALITE!H40)</f>
        <v>0</v>
      </c>
      <c r="L37" s="108"/>
      <c r="M37" s="108"/>
      <c r="N37" s="42">
        <f t="shared" si="55"/>
        <v>6</v>
      </c>
      <c r="O37" s="42">
        <f t="shared" si="33"/>
        <v>6</v>
      </c>
      <c r="P37" s="36">
        <v>5</v>
      </c>
      <c r="Q37" s="112">
        <f t="shared" si="9"/>
        <v>-1</v>
      </c>
      <c r="R37" s="41">
        <f t="shared" si="10"/>
        <v>-1</v>
      </c>
      <c r="S37" s="2"/>
      <c r="T37" s="41">
        <f>SUM(DIRECTION!I40+COMPTA!I40+ACCUEIL!I40+ADV!I40+COMMERCIAUX!I40+MARKETING!I40+MAINTENANCE!I40+PRODUCTION!I40+EMBALLAGE!I40+EXPEDITION!I40+RECEPTION!I40+LABO!I40+'R&amp;D'!I40+QUALITE!I40)</f>
        <v>0</v>
      </c>
      <c r="U37" s="108"/>
      <c r="V37" s="108"/>
      <c r="W37" s="42">
        <f t="shared" si="56"/>
        <v>5</v>
      </c>
      <c r="X37" s="42">
        <f t="shared" si="34"/>
        <v>5</v>
      </c>
      <c r="Y37" s="108"/>
      <c r="Z37" s="114">
        <f t="shared" si="45"/>
        <v>0</v>
      </c>
      <c r="AA37" s="41">
        <f t="shared" si="13"/>
        <v>0</v>
      </c>
      <c r="AB37" s="2"/>
      <c r="AC37" s="41">
        <f>SUM(DIRECTION!J40+COMPTA!J40+ACCUEIL!J40+ADV!J40+COMMERCIAUX!J40+MARKETING!J40+MAINTENANCE!J40+PRODUCTION!J40+EMBALLAGE!J40+EXPEDITION!J40+RECEPTION!J40+LABO!J40+'R&amp;D'!J40+QUALITE!J40)</f>
        <v>0</v>
      </c>
      <c r="AD37" s="26"/>
      <c r="AE37" s="26"/>
      <c r="AF37" s="42">
        <f t="shared" si="57"/>
        <v>0</v>
      </c>
      <c r="AG37" s="42">
        <f t="shared" si="35"/>
        <v>0</v>
      </c>
      <c r="AH37" s="26"/>
      <c r="AI37" s="114">
        <f t="shared" si="47"/>
        <v>0</v>
      </c>
      <c r="AJ37" s="41">
        <f t="shared" si="17"/>
        <v>0</v>
      </c>
      <c r="AK37" s="2"/>
      <c r="AL37" s="41">
        <f>SUM(DIRECTION!K40+COMPTA!K40+ACCUEIL!K40+ADV!K40+COMMERCIAUX!K40+MARKETING!K40+MAINTENANCE!K40+PRODUCTION!K40+EMBALLAGE!K40+EXPEDITION!K40+RECEPTION!K40+LABO!K40+'R&amp;D'!K40+QUALITE!K40)</f>
        <v>0</v>
      </c>
      <c r="AM37" s="26"/>
      <c r="AN37" s="26"/>
      <c r="AO37" s="42">
        <f t="shared" si="58"/>
        <v>0</v>
      </c>
      <c r="AP37" s="42">
        <f t="shared" si="36"/>
        <v>0</v>
      </c>
      <c r="AQ37" s="26"/>
      <c r="AR37" s="114">
        <f t="shared" si="49"/>
        <v>0</v>
      </c>
      <c r="AS37" s="41">
        <f t="shared" si="20"/>
        <v>0</v>
      </c>
      <c r="AT37" s="2"/>
      <c r="AU37" s="41">
        <f>SUM(DIRECTION!L40+COMPTA!L40+ACCUEIL!L40+ADV!L40+COMMERCIAUX!L40+MARKETING!L40+MAINTENANCE!L40+PRODUCTION!L40+EMBALLAGE!L40+EXPEDITION!L40+RECEPTION!L40+LABO!L40+'R&amp;D'!L40+QUALITE!L40)</f>
        <v>0</v>
      </c>
      <c r="AV37" s="26"/>
      <c r="AW37" s="26"/>
      <c r="AX37" s="42">
        <f t="shared" si="59"/>
        <v>0</v>
      </c>
      <c r="AY37" s="42">
        <f t="shared" si="37"/>
        <v>0</v>
      </c>
      <c r="AZ37" s="26"/>
      <c r="BA37" s="114">
        <f t="shared" si="22"/>
        <v>0</v>
      </c>
      <c r="BB37" s="41">
        <f t="shared" si="23"/>
        <v>0</v>
      </c>
      <c r="BC37" s="2"/>
      <c r="BD37" s="41">
        <f>SUM(DIRECTION!M40+COMPTA!M40+ACCUEIL!M40+ADV!M40+COMMERCIAUX!M40+MARKETING!M40+MAINTENANCE!M40+PRODUCTION!M40+EMBALLAGE!M40+EXPEDITION!M40+RECEPTION!M40+LABO!M40+'R&amp;D'!M40+QUALITE!M40)</f>
        <v>0</v>
      </c>
      <c r="BE37" s="26"/>
      <c r="BF37" s="26"/>
      <c r="BG37" s="42">
        <f t="shared" si="60"/>
        <v>0</v>
      </c>
      <c r="BH37" s="42">
        <f t="shared" si="38"/>
        <v>0</v>
      </c>
      <c r="BI37" s="26"/>
      <c r="BJ37" s="114">
        <f t="shared" si="25"/>
        <v>0</v>
      </c>
      <c r="BK37" s="41">
        <f t="shared" si="26"/>
        <v>0</v>
      </c>
      <c r="BM37" s="42">
        <f t="shared" si="39"/>
        <v>0</v>
      </c>
      <c r="BN37" s="42">
        <f t="shared" si="40"/>
        <v>3</v>
      </c>
      <c r="BO37" s="42">
        <f t="shared" si="29"/>
        <v>-1</v>
      </c>
      <c r="BP37" s="42">
        <f t="shared" si="41"/>
        <v>-1</v>
      </c>
    </row>
    <row r="38" spans="1:68" ht="15.75" customHeight="1">
      <c r="A38" s="34" t="s">
        <v>16</v>
      </c>
      <c r="B38" s="41">
        <f>SUM(DIRECTION!G41+COMPTA!G41+ACCUEIL!G41+ADV!G41+COMMERCIAUX!G41+MARKETING!G41+MAINTENANCE!G41+PRODUCTION!G41+EMBALLAGE!G41+EXPEDITION!G41+RECEPTION!G41+LABO!G41+'R&amp;D'!G41+QUALITE!G41)</f>
        <v>0</v>
      </c>
      <c r="C38" s="25"/>
      <c r="D38" s="25"/>
      <c r="E38" s="25">
        <v>2</v>
      </c>
      <c r="F38" s="41">
        <f t="shared" si="52"/>
        <v>2</v>
      </c>
      <c r="G38" s="25">
        <v>2</v>
      </c>
      <c r="H38" s="113">
        <f t="shared" si="53"/>
        <v>0</v>
      </c>
      <c r="I38" s="41">
        <f t="shared" si="54"/>
        <v>0</v>
      </c>
      <c r="J38" s="2"/>
      <c r="K38" s="41">
        <f>SUM(DIRECTION!H41+COMPTA!H41+ACCUEIL!H41+ADV!H41+COMMERCIAUX!H41+MARKETING!H41+MAINTENANCE!H41+PRODUCTION!H41+EMBALLAGE!H41+EXPEDITION!H41+RECEPTION!H41+LABO!H41+'R&amp;D'!H41+QUALITE!H41)</f>
        <v>0</v>
      </c>
      <c r="L38" s="108"/>
      <c r="M38" s="108">
        <v>1</v>
      </c>
      <c r="N38" s="42">
        <f t="shared" si="55"/>
        <v>2</v>
      </c>
      <c r="O38" s="42">
        <f t="shared" si="33"/>
        <v>3</v>
      </c>
      <c r="P38" s="36">
        <v>3</v>
      </c>
      <c r="Q38" s="112">
        <f t="shared" si="9"/>
        <v>0</v>
      </c>
      <c r="R38" s="41">
        <f t="shared" si="10"/>
        <v>0</v>
      </c>
      <c r="S38" s="2"/>
      <c r="T38" s="41">
        <f>SUM(DIRECTION!I41+COMPTA!I41+ACCUEIL!I41+ADV!I41+COMMERCIAUX!I41+MARKETING!I41+MAINTENANCE!I41+PRODUCTION!I41+EMBALLAGE!I41+EXPEDITION!I41+RECEPTION!I41+LABO!I41+'R&amp;D'!I41+QUALITE!I41)</f>
        <v>0</v>
      </c>
      <c r="U38" s="108"/>
      <c r="V38" s="108"/>
      <c r="W38" s="42">
        <f t="shared" si="56"/>
        <v>3</v>
      </c>
      <c r="X38" s="42">
        <f t="shared" si="34"/>
        <v>3</v>
      </c>
      <c r="Y38" s="108"/>
      <c r="Z38" s="114">
        <f t="shared" si="45"/>
        <v>0</v>
      </c>
      <c r="AA38" s="41">
        <f t="shared" si="13"/>
        <v>0</v>
      </c>
      <c r="AB38" s="2"/>
      <c r="AC38" s="41">
        <f>SUM(DIRECTION!J41+COMPTA!J41+ACCUEIL!J41+ADV!J41+COMMERCIAUX!J41+MARKETING!J41+MAINTENANCE!J41+PRODUCTION!J41+EMBALLAGE!J41+EXPEDITION!J41+RECEPTION!J41+LABO!J41+'R&amp;D'!J41+QUALITE!J41)</f>
        <v>0</v>
      </c>
      <c r="AD38" s="26"/>
      <c r="AE38" s="26"/>
      <c r="AF38" s="42">
        <f t="shared" si="57"/>
        <v>0</v>
      </c>
      <c r="AG38" s="42">
        <f t="shared" si="35"/>
        <v>0</v>
      </c>
      <c r="AH38" s="26"/>
      <c r="AI38" s="114">
        <f t="shared" si="47"/>
        <v>0</v>
      </c>
      <c r="AJ38" s="41">
        <f t="shared" si="17"/>
        <v>0</v>
      </c>
      <c r="AK38" s="2"/>
      <c r="AL38" s="41">
        <f>SUM(DIRECTION!K41+COMPTA!K41+ACCUEIL!K41+ADV!K41+COMMERCIAUX!K41+MARKETING!K41+MAINTENANCE!K41+PRODUCTION!K41+EMBALLAGE!K41+EXPEDITION!K41+RECEPTION!K41+LABO!K41+'R&amp;D'!K41+QUALITE!K41)</f>
        <v>0</v>
      </c>
      <c r="AM38" s="26"/>
      <c r="AN38" s="26"/>
      <c r="AO38" s="42">
        <f t="shared" si="58"/>
        <v>0</v>
      </c>
      <c r="AP38" s="42">
        <f t="shared" si="36"/>
        <v>0</v>
      </c>
      <c r="AQ38" s="26"/>
      <c r="AR38" s="114">
        <f t="shared" si="49"/>
        <v>0</v>
      </c>
      <c r="AS38" s="41">
        <f t="shared" si="20"/>
        <v>0</v>
      </c>
      <c r="AT38" s="2"/>
      <c r="AU38" s="41">
        <f>SUM(DIRECTION!L41+COMPTA!L41+ACCUEIL!L41+ADV!L41+COMMERCIAUX!L41+MARKETING!L41+MAINTENANCE!L41+PRODUCTION!L41+EMBALLAGE!L41+EXPEDITION!L41+RECEPTION!L41+LABO!L41+'R&amp;D'!L41+QUALITE!L41)</f>
        <v>0</v>
      </c>
      <c r="AV38" s="26"/>
      <c r="AW38" s="26"/>
      <c r="AX38" s="42">
        <f t="shared" si="59"/>
        <v>0</v>
      </c>
      <c r="AY38" s="42">
        <f t="shared" si="37"/>
        <v>0</v>
      </c>
      <c r="AZ38" s="26"/>
      <c r="BA38" s="114">
        <f t="shared" si="22"/>
        <v>0</v>
      </c>
      <c r="BB38" s="41">
        <f t="shared" si="23"/>
        <v>0</v>
      </c>
      <c r="BC38" s="2"/>
      <c r="BD38" s="41">
        <f>SUM(DIRECTION!M41+COMPTA!M41+ACCUEIL!M41+ADV!M41+COMMERCIAUX!M41+MARKETING!M41+MAINTENANCE!M41+PRODUCTION!M41+EMBALLAGE!M41+EXPEDITION!M41+RECEPTION!M41+LABO!M41+'R&amp;D'!M41+QUALITE!M41)</f>
        <v>0</v>
      </c>
      <c r="BE38" s="26"/>
      <c r="BF38" s="26"/>
      <c r="BG38" s="42">
        <f t="shared" si="60"/>
        <v>0</v>
      </c>
      <c r="BH38" s="42">
        <f t="shared" si="38"/>
        <v>0</v>
      </c>
      <c r="BI38" s="26"/>
      <c r="BJ38" s="114">
        <f t="shared" si="25"/>
        <v>0</v>
      </c>
      <c r="BK38" s="41">
        <f t="shared" si="26"/>
        <v>0</v>
      </c>
      <c r="BM38" s="42">
        <f t="shared" si="39"/>
        <v>0</v>
      </c>
      <c r="BN38" s="42">
        <f t="shared" si="40"/>
        <v>0</v>
      </c>
      <c r="BO38" s="42">
        <f t="shared" si="29"/>
        <v>0</v>
      </c>
      <c r="BP38" s="42">
        <f t="shared" si="41"/>
        <v>0</v>
      </c>
    </row>
    <row r="39" spans="1:68" ht="15.75" customHeight="1">
      <c r="A39" s="34" t="s">
        <v>4</v>
      </c>
      <c r="B39" s="41">
        <f>SUM(DIRECTION!G42+COMPTA!G42+ACCUEIL!G42+ADV!G42+COMMERCIAUX!G42+MARKETING!G42+MAINTENANCE!G42+PRODUCTION!G42+EMBALLAGE!G42+EXPEDITION!G42+RECEPTION!G42+LABO!G42+'R&amp;D'!G42+QUALITE!G42)</f>
        <v>1</v>
      </c>
      <c r="C39" s="25"/>
      <c r="D39" s="25"/>
      <c r="E39" s="25">
        <v>7</v>
      </c>
      <c r="F39" s="41">
        <f t="shared" si="52"/>
        <v>6</v>
      </c>
      <c r="G39" s="25">
        <v>3</v>
      </c>
      <c r="H39" s="113">
        <f t="shared" si="53"/>
        <v>-4</v>
      </c>
      <c r="I39" s="41">
        <f t="shared" si="54"/>
        <v>-3</v>
      </c>
      <c r="J39" s="2"/>
      <c r="K39" s="41">
        <f>SUM(DIRECTION!H42+COMPTA!H42+ACCUEIL!H42+ADV!H42+COMMERCIAUX!H42+MARKETING!H42+MAINTENANCE!H42+PRODUCTION!H42+EMBALLAGE!H42+EXPEDITION!H42+RECEPTION!H42+LABO!H42+'R&amp;D'!H42+QUALITE!H42)</f>
        <v>0</v>
      </c>
      <c r="L39" s="108"/>
      <c r="M39" s="108"/>
      <c r="N39" s="42">
        <f t="shared" si="55"/>
        <v>3</v>
      </c>
      <c r="O39" s="42">
        <f t="shared" si="33"/>
        <v>3</v>
      </c>
      <c r="P39" s="36">
        <v>3</v>
      </c>
      <c r="Q39" s="112">
        <f t="shared" si="9"/>
        <v>0</v>
      </c>
      <c r="R39" s="41">
        <f t="shared" si="10"/>
        <v>0</v>
      </c>
      <c r="S39" s="2"/>
      <c r="T39" s="41">
        <f>SUM(DIRECTION!I42+COMPTA!I42+ACCUEIL!I42+ADV!I42+COMMERCIAUX!I42+MARKETING!I42+MAINTENANCE!I42+PRODUCTION!I42+EMBALLAGE!I42+EXPEDITION!I42+RECEPTION!I42+LABO!I42+'R&amp;D'!I42+QUALITE!I42)</f>
        <v>0</v>
      </c>
      <c r="U39" s="108"/>
      <c r="V39" s="108"/>
      <c r="W39" s="42">
        <f t="shared" si="56"/>
        <v>3</v>
      </c>
      <c r="X39" s="42">
        <f t="shared" si="34"/>
        <v>3</v>
      </c>
      <c r="Y39" s="108"/>
      <c r="Z39" s="114">
        <f t="shared" si="45"/>
        <v>0</v>
      </c>
      <c r="AA39" s="41">
        <f t="shared" si="13"/>
        <v>0</v>
      </c>
      <c r="AB39" s="2"/>
      <c r="AC39" s="41">
        <f>SUM(DIRECTION!J42+COMPTA!J42+ACCUEIL!J42+ADV!J42+COMMERCIAUX!J42+MARKETING!J42+MAINTENANCE!J42+PRODUCTION!J42+EMBALLAGE!J42+EXPEDITION!J42+RECEPTION!J42+LABO!J42+'R&amp;D'!J42+QUALITE!J42)</f>
        <v>0</v>
      </c>
      <c r="AD39" s="26"/>
      <c r="AE39" s="26"/>
      <c r="AF39" s="42">
        <f t="shared" si="57"/>
        <v>0</v>
      </c>
      <c r="AG39" s="42">
        <f t="shared" si="35"/>
        <v>0</v>
      </c>
      <c r="AH39" s="26"/>
      <c r="AI39" s="114">
        <f t="shared" si="47"/>
        <v>0</v>
      </c>
      <c r="AJ39" s="41">
        <f t="shared" si="17"/>
        <v>0</v>
      </c>
      <c r="AK39" s="2"/>
      <c r="AL39" s="41">
        <f>SUM(DIRECTION!K42+COMPTA!K42+ACCUEIL!K42+ADV!K42+COMMERCIAUX!K42+MARKETING!K42+MAINTENANCE!K42+PRODUCTION!K42+EMBALLAGE!K42+EXPEDITION!K42+RECEPTION!K42+LABO!K42+'R&amp;D'!K42+QUALITE!K42)</f>
        <v>0</v>
      </c>
      <c r="AM39" s="26"/>
      <c r="AN39" s="26"/>
      <c r="AO39" s="42">
        <f t="shared" si="58"/>
        <v>0</v>
      </c>
      <c r="AP39" s="42">
        <f t="shared" si="36"/>
        <v>0</v>
      </c>
      <c r="AQ39" s="26"/>
      <c r="AR39" s="114">
        <f t="shared" si="49"/>
        <v>0</v>
      </c>
      <c r="AS39" s="41">
        <f t="shared" si="20"/>
        <v>0</v>
      </c>
      <c r="AT39" s="2"/>
      <c r="AU39" s="41">
        <f>SUM(DIRECTION!L42+COMPTA!L42+ACCUEIL!L42+ADV!L42+COMMERCIAUX!L42+MARKETING!L42+MAINTENANCE!L42+PRODUCTION!L42+EMBALLAGE!L42+EXPEDITION!L42+RECEPTION!L42+LABO!L42+'R&amp;D'!L42+QUALITE!L42)</f>
        <v>0</v>
      </c>
      <c r="AV39" s="26"/>
      <c r="AW39" s="26"/>
      <c r="AX39" s="42">
        <f t="shared" si="59"/>
        <v>0</v>
      </c>
      <c r="AY39" s="42">
        <f t="shared" si="37"/>
        <v>0</v>
      </c>
      <c r="AZ39" s="26"/>
      <c r="BA39" s="114">
        <f t="shared" si="22"/>
        <v>0</v>
      </c>
      <c r="BB39" s="41">
        <f t="shared" si="23"/>
        <v>0</v>
      </c>
      <c r="BC39" s="2"/>
      <c r="BD39" s="41">
        <f>SUM(DIRECTION!M42+COMPTA!M42+ACCUEIL!M42+ADV!M42+COMMERCIAUX!M42+MARKETING!M42+MAINTENANCE!M42+PRODUCTION!M42+EMBALLAGE!M42+EXPEDITION!M42+RECEPTION!M42+LABO!M42+'R&amp;D'!M42+QUALITE!M42)</f>
        <v>0</v>
      </c>
      <c r="BE39" s="26"/>
      <c r="BF39" s="26"/>
      <c r="BG39" s="42">
        <f t="shared" si="60"/>
        <v>0</v>
      </c>
      <c r="BH39" s="42">
        <f t="shared" si="38"/>
        <v>0</v>
      </c>
      <c r="BI39" s="26"/>
      <c r="BJ39" s="114">
        <f t="shared" si="25"/>
        <v>0</v>
      </c>
      <c r="BK39" s="41">
        <f t="shared" si="26"/>
        <v>0</v>
      </c>
      <c r="BM39" s="42">
        <f t="shared" si="39"/>
        <v>1</v>
      </c>
      <c r="BN39" s="42">
        <f t="shared" si="40"/>
        <v>0</v>
      </c>
      <c r="BO39" s="42">
        <f t="shared" si="29"/>
        <v>-4</v>
      </c>
      <c r="BP39" s="42">
        <f t="shared" si="41"/>
        <v>-3</v>
      </c>
    </row>
    <row r="40" spans="1:68" ht="15.75" customHeight="1">
      <c r="A40" s="34" t="s">
        <v>96</v>
      </c>
      <c r="B40" s="41">
        <f>SUM(DIRECTION!G43+COMPTA!G43+ACCUEIL!G43+ADV!G43+COMMERCIAUX!G43+MARKETING!G43+MAINTENANCE!G43+PRODUCTION!G43+EMBALLAGE!G43+EXPEDITION!G43+RECEPTION!G43+LABO!G43+'R&amp;D'!G43+QUALITE!G43)</f>
        <v>13</v>
      </c>
      <c r="C40" s="25">
        <v>10</v>
      </c>
      <c r="D40" s="25"/>
      <c r="E40" s="25">
        <v>21</v>
      </c>
      <c r="F40" s="41">
        <f t="shared" si="52"/>
        <v>18</v>
      </c>
      <c r="G40" s="25">
        <v>17</v>
      </c>
      <c r="H40" s="113">
        <f t="shared" si="53"/>
        <v>-14</v>
      </c>
      <c r="I40" s="41">
        <f t="shared" si="54"/>
        <v>-1</v>
      </c>
      <c r="J40" s="2"/>
      <c r="K40" s="41">
        <f>SUM(DIRECTION!H43+COMPTA!H43+ACCUEIL!H43+ADV!H43+COMMERCIAUX!H43+MARKETING!H43+MAINTENANCE!H43+PRODUCTION!H43+EMBALLAGE!H43+EXPEDITION!H43+RECEPTION!H43+LABO!H43+'R&amp;D'!H43+QUALITE!H43)</f>
        <v>6</v>
      </c>
      <c r="L40" s="108">
        <v>10</v>
      </c>
      <c r="M40" s="108"/>
      <c r="N40" s="42">
        <f t="shared" si="55"/>
        <v>17</v>
      </c>
      <c r="O40" s="42">
        <f t="shared" si="33"/>
        <v>21</v>
      </c>
      <c r="P40" s="36">
        <v>19</v>
      </c>
      <c r="Q40" s="112">
        <f t="shared" si="9"/>
        <v>-8</v>
      </c>
      <c r="R40" s="41">
        <f t="shared" si="10"/>
        <v>-2</v>
      </c>
      <c r="S40" s="2"/>
      <c r="T40" s="41">
        <f>SUM(DIRECTION!I43+COMPTA!I43+ACCUEIL!I43+ADV!I43+COMMERCIAUX!I43+MARKETING!I43+MAINTENANCE!I43+PRODUCTION!I43+EMBALLAGE!I43+EXPEDITION!I43+RECEPTION!I43+LABO!I43+'R&amp;D'!I43+QUALITE!I43)</f>
        <v>9</v>
      </c>
      <c r="U40" s="108"/>
      <c r="V40" s="108"/>
      <c r="W40" s="42">
        <f t="shared" si="56"/>
        <v>19</v>
      </c>
      <c r="X40" s="42">
        <f t="shared" si="34"/>
        <v>10</v>
      </c>
      <c r="Y40" s="108"/>
      <c r="Z40" s="114">
        <f t="shared" si="45"/>
        <v>9</v>
      </c>
      <c r="AA40" s="41">
        <f t="shared" si="13"/>
        <v>0</v>
      </c>
      <c r="AB40" s="2"/>
      <c r="AC40" s="41">
        <f>SUM(DIRECTION!J43+COMPTA!J43+ACCUEIL!J43+ADV!J43+COMMERCIAUX!J43+MARKETING!J43+MAINTENANCE!J43+PRODUCTION!J43+EMBALLAGE!J43+EXPEDITION!J43+RECEPTION!J43+LABO!J43+'R&amp;D'!J43+QUALITE!J43)</f>
        <v>0</v>
      </c>
      <c r="AD40" s="26"/>
      <c r="AE40" s="26"/>
      <c r="AF40" s="42">
        <f t="shared" si="57"/>
        <v>0</v>
      </c>
      <c r="AG40" s="42">
        <f t="shared" si="35"/>
        <v>0</v>
      </c>
      <c r="AH40" s="26"/>
      <c r="AI40" s="114">
        <f t="shared" si="47"/>
        <v>0</v>
      </c>
      <c r="AJ40" s="41">
        <f t="shared" si="17"/>
        <v>0</v>
      </c>
      <c r="AK40" s="2"/>
      <c r="AL40" s="41">
        <f>SUM(DIRECTION!K43+COMPTA!K43+ACCUEIL!K43+ADV!K43+COMMERCIAUX!K43+MARKETING!K43+MAINTENANCE!K43+PRODUCTION!K43+EMBALLAGE!K43+EXPEDITION!K43+RECEPTION!K43+LABO!K43+'R&amp;D'!K43+QUALITE!K43)</f>
        <v>0</v>
      </c>
      <c r="AM40" s="26"/>
      <c r="AN40" s="26"/>
      <c r="AO40" s="42">
        <f t="shared" si="58"/>
        <v>0</v>
      </c>
      <c r="AP40" s="42">
        <f t="shared" si="36"/>
        <v>0</v>
      </c>
      <c r="AQ40" s="26"/>
      <c r="AR40" s="114">
        <f t="shared" si="49"/>
        <v>0</v>
      </c>
      <c r="AS40" s="41">
        <f t="shared" si="20"/>
        <v>0</v>
      </c>
      <c r="AT40" s="2"/>
      <c r="AU40" s="41">
        <f>SUM(DIRECTION!L43+COMPTA!L43+ACCUEIL!L43+ADV!L43+COMMERCIAUX!L43+MARKETING!L43+MAINTENANCE!L43+PRODUCTION!L43+EMBALLAGE!L43+EXPEDITION!L43+RECEPTION!L43+LABO!L43+'R&amp;D'!L43+QUALITE!L43)</f>
        <v>0</v>
      </c>
      <c r="AV40" s="26"/>
      <c r="AW40" s="26"/>
      <c r="AX40" s="42">
        <f t="shared" si="59"/>
        <v>0</v>
      </c>
      <c r="AY40" s="42">
        <f t="shared" si="37"/>
        <v>0</v>
      </c>
      <c r="AZ40" s="26"/>
      <c r="BA40" s="114">
        <f t="shared" si="22"/>
        <v>0</v>
      </c>
      <c r="BB40" s="41">
        <f t="shared" si="23"/>
        <v>0</v>
      </c>
      <c r="BC40" s="2"/>
      <c r="BD40" s="41">
        <f>SUM(DIRECTION!M43+COMPTA!M43+ACCUEIL!M43+ADV!M43+COMMERCIAUX!M43+MARKETING!M43+MAINTENANCE!M43+PRODUCTION!M43+EMBALLAGE!M43+EXPEDITION!M43+RECEPTION!M43+LABO!M43+'R&amp;D'!M43+QUALITE!M43)</f>
        <v>0</v>
      </c>
      <c r="BE40" s="26"/>
      <c r="BF40" s="26"/>
      <c r="BG40" s="42">
        <f t="shared" si="60"/>
        <v>0</v>
      </c>
      <c r="BH40" s="42">
        <f t="shared" si="38"/>
        <v>0</v>
      </c>
      <c r="BI40" s="26"/>
      <c r="BJ40" s="114">
        <f t="shared" si="25"/>
        <v>0</v>
      </c>
      <c r="BK40" s="41">
        <f t="shared" si="26"/>
        <v>0</v>
      </c>
      <c r="BM40" s="42">
        <f t="shared" si="39"/>
        <v>28</v>
      </c>
      <c r="BN40" s="42">
        <f t="shared" si="40"/>
        <v>20</v>
      </c>
      <c r="BO40" s="42">
        <f t="shared" si="29"/>
        <v>-13</v>
      </c>
      <c r="BP40" s="42">
        <f t="shared" si="41"/>
        <v>-3</v>
      </c>
    </row>
    <row r="41" spans="1:68" ht="15.75" customHeight="1">
      <c r="A41" s="34" t="s">
        <v>97</v>
      </c>
      <c r="B41" s="41">
        <f>SUM(DIRECTION!G44+COMPTA!G44+ACCUEIL!G44+ADV!G44+COMMERCIAUX!G44+MARKETING!G44+MAINTENANCE!G44+PRODUCTION!G44+EMBALLAGE!G44+EXPEDITION!G44+RECEPTION!G44+LABO!G44+'R&amp;D'!G44+QUALITE!G44)</f>
        <v>11</v>
      </c>
      <c r="C41" s="25">
        <v>20</v>
      </c>
      <c r="D41" s="25"/>
      <c r="E41" s="25">
        <v>16</v>
      </c>
      <c r="F41" s="41">
        <f t="shared" si="52"/>
        <v>25</v>
      </c>
      <c r="G41" s="25">
        <v>16</v>
      </c>
      <c r="H41" s="113">
        <f t="shared" si="53"/>
        <v>-20</v>
      </c>
      <c r="I41" s="41">
        <f t="shared" si="54"/>
        <v>-9</v>
      </c>
      <c r="J41" s="2"/>
      <c r="K41" s="41">
        <f>SUM(DIRECTION!H44+COMPTA!H44+ACCUEIL!H44+ADV!H44+COMMERCIAUX!H44+MARKETING!H44+MAINTENANCE!H44+PRODUCTION!H44+EMBALLAGE!H44+EXPEDITION!H44+RECEPTION!H44+LABO!H44+'R&amp;D'!H44+QUALITE!H44)</f>
        <v>12</v>
      </c>
      <c r="L41" s="108">
        <v>20</v>
      </c>
      <c r="M41" s="108"/>
      <c r="N41" s="42">
        <f t="shared" si="55"/>
        <v>16</v>
      </c>
      <c r="O41" s="42">
        <f t="shared" si="33"/>
        <v>24</v>
      </c>
      <c r="P41" s="36">
        <v>21</v>
      </c>
      <c r="Q41" s="112">
        <f t="shared" si="9"/>
        <v>-15</v>
      </c>
      <c r="R41" s="41">
        <f t="shared" si="10"/>
        <v>-3</v>
      </c>
      <c r="S41" s="2"/>
      <c r="T41" s="41">
        <f>SUM(DIRECTION!I44+COMPTA!I44+ACCUEIL!I44+ADV!I44+COMMERCIAUX!I44+MARKETING!I44+MAINTENANCE!I44+PRODUCTION!I44+EMBALLAGE!I44+EXPEDITION!I44+RECEPTION!I44+LABO!I44+'R&amp;D'!I44+QUALITE!I44)</f>
        <v>3</v>
      </c>
      <c r="U41" s="108"/>
      <c r="V41" s="108"/>
      <c r="W41" s="42">
        <f t="shared" si="56"/>
        <v>21</v>
      </c>
      <c r="X41" s="42">
        <f t="shared" si="34"/>
        <v>18</v>
      </c>
      <c r="Y41" s="108"/>
      <c r="Z41" s="114">
        <f t="shared" si="45"/>
        <v>3</v>
      </c>
      <c r="AA41" s="41">
        <f t="shared" si="13"/>
        <v>0</v>
      </c>
      <c r="AB41" s="2"/>
      <c r="AC41" s="41">
        <f>SUM(DIRECTION!J44+COMPTA!J44+ACCUEIL!J44+ADV!J44+COMMERCIAUX!J44+MARKETING!J44+MAINTENANCE!J44+PRODUCTION!J44+EMBALLAGE!J44+EXPEDITION!J44+RECEPTION!J44+LABO!J44+'R&amp;D'!J44+QUALITE!J44)</f>
        <v>0</v>
      </c>
      <c r="AD41" s="26"/>
      <c r="AE41" s="26"/>
      <c r="AF41" s="42">
        <f t="shared" si="57"/>
        <v>0</v>
      </c>
      <c r="AG41" s="42">
        <f t="shared" si="35"/>
        <v>0</v>
      </c>
      <c r="AH41" s="26"/>
      <c r="AI41" s="114">
        <f t="shared" si="47"/>
        <v>0</v>
      </c>
      <c r="AJ41" s="41">
        <f t="shared" si="17"/>
        <v>0</v>
      </c>
      <c r="AK41" s="2"/>
      <c r="AL41" s="41">
        <f>SUM(DIRECTION!K44+COMPTA!K44+ACCUEIL!K44+ADV!K44+COMMERCIAUX!K44+MARKETING!K44+MAINTENANCE!K44+PRODUCTION!K44+EMBALLAGE!K44+EXPEDITION!K44+RECEPTION!K44+LABO!K44+'R&amp;D'!K44+QUALITE!K44)</f>
        <v>0</v>
      </c>
      <c r="AM41" s="26"/>
      <c r="AN41" s="26"/>
      <c r="AO41" s="42">
        <f t="shared" si="58"/>
        <v>0</v>
      </c>
      <c r="AP41" s="42">
        <f t="shared" si="36"/>
        <v>0</v>
      </c>
      <c r="AQ41" s="26"/>
      <c r="AR41" s="114">
        <f t="shared" si="49"/>
        <v>0</v>
      </c>
      <c r="AS41" s="41">
        <f t="shared" si="20"/>
        <v>0</v>
      </c>
      <c r="AT41" s="2"/>
      <c r="AU41" s="41">
        <f>SUM(DIRECTION!L44+COMPTA!L44+ACCUEIL!L44+ADV!L44+COMMERCIAUX!L44+MARKETING!L44+MAINTENANCE!L44+PRODUCTION!L44+EMBALLAGE!L44+EXPEDITION!L44+RECEPTION!L44+LABO!L44+'R&amp;D'!L44+QUALITE!L44)</f>
        <v>0</v>
      </c>
      <c r="AV41" s="26"/>
      <c r="AW41" s="26"/>
      <c r="AX41" s="42">
        <f t="shared" si="59"/>
        <v>0</v>
      </c>
      <c r="AY41" s="42">
        <f t="shared" si="37"/>
        <v>0</v>
      </c>
      <c r="AZ41" s="26"/>
      <c r="BA41" s="114">
        <f t="shared" si="22"/>
        <v>0</v>
      </c>
      <c r="BB41" s="41">
        <f t="shared" si="23"/>
        <v>0</v>
      </c>
      <c r="BC41" s="2"/>
      <c r="BD41" s="41">
        <f>SUM(DIRECTION!M44+COMPTA!M44+ACCUEIL!M44+ADV!M44+COMMERCIAUX!M44+MARKETING!M44+MAINTENANCE!M44+PRODUCTION!M44+EMBALLAGE!M44+EXPEDITION!M44+RECEPTION!M44+LABO!M44+'R&amp;D'!M44+QUALITE!M44)</f>
        <v>0</v>
      </c>
      <c r="BE41" s="26"/>
      <c r="BF41" s="26"/>
      <c r="BG41" s="42">
        <f t="shared" si="60"/>
        <v>0</v>
      </c>
      <c r="BH41" s="42">
        <f t="shared" si="38"/>
        <v>0</v>
      </c>
      <c r="BI41" s="26"/>
      <c r="BJ41" s="114">
        <f t="shared" si="25"/>
        <v>0</v>
      </c>
      <c r="BK41" s="41">
        <f t="shared" si="26"/>
        <v>0</v>
      </c>
      <c r="BM41" s="42">
        <f t="shared" si="39"/>
        <v>26</v>
      </c>
      <c r="BN41" s="42">
        <f t="shared" si="40"/>
        <v>40</v>
      </c>
      <c r="BO41" s="42">
        <f t="shared" si="29"/>
        <v>-32</v>
      </c>
      <c r="BP41" s="42">
        <f t="shared" si="41"/>
        <v>-12</v>
      </c>
    </row>
    <row r="42" spans="1:68" ht="15.75" customHeight="1">
      <c r="A42" s="34" t="s">
        <v>44</v>
      </c>
      <c r="B42" s="41">
        <f>SUM(DIRECTION!G45+COMPTA!G45+ACCUEIL!G45+ADV!G45+COMMERCIAUX!G45+MARKETING!G45+MAINTENANCE!G45+PRODUCTION!G45+EMBALLAGE!G45+EXPEDITION!G45+RECEPTION!G45+LABO!G45+'R&amp;D'!G45+QUALITE!G45)</f>
        <v>1</v>
      </c>
      <c r="C42" s="25">
        <v>2</v>
      </c>
      <c r="D42" s="25"/>
      <c r="E42" s="25">
        <v>2</v>
      </c>
      <c r="F42" s="41">
        <f t="shared" si="52"/>
        <v>3</v>
      </c>
      <c r="G42" s="25">
        <v>3</v>
      </c>
      <c r="H42" s="113">
        <f t="shared" si="53"/>
        <v>1</v>
      </c>
      <c r="I42" s="41">
        <f t="shared" si="54"/>
        <v>0</v>
      </c>
      <c r="J42" s="2"/>
      <c r="K42" s="41">
        <f>SUM(DIRECTION!H45+COMPTA!H45+ACCUEIL!H45+ADV!H45+COMMERCIAUX!H45+MARKETING!H45+MAINTENANCE!H45+PRODUCTION!H45+EMBALLAGE!H45+EXPEDITION!H45+RECEPTION!H45+LABO!H45+'R&amp;D'!H45+QUALITE!H45)</f>
        <v>0</v>
      </c>
      <c r="L42" s="108"/>
      <c r="M42" s="108"/>
      <c r="N42" s="42">
        <f t="shared" si="55"/>
        <v>3</v>
      </c>
      <c r="O42" s="42">
        <f t="shared" si="33"/>
        <v>3</v>
      </c>
      <c r="P42" s="36">
        <v>2</v>
      </c>
      <c r="Q42" s="112">
        <f t="shared" si="9"/>
        <v>-1</v>
      </c>
      <c r="R42" s="41">
        <f t="shared" si="10"/>
        <v>-1</v>
      </c>
      <c r="S42" s="2"/>
      <c r="T42" s="41">
        <f>SUM(DIRECTION!I45+COMPTA!I45+ACCUEIL!I45+ADV!I45+COMMERCIAUX!I45+MARKETING!I45+MAINTENANCE!I45+PRODUCTION!I45+EMBALLAGE!I45+EXPEDITION!I45+RECEPTION!I45+LABO!I45+'R&amp;D'!I45+QUALITE!I45)</f>
        <v>0</v>
      </c>
      <c r="U42" s="108"/>
      <c r="V42" s="108"/>
      <c r="W42" s="42">
        <f t="shared" si="56"/>
        <v>2</v>
      </c>
      <c r="X42" s="42">
        <f t="shared" si="34"/>
        <v>2</v>
      </c>
      <c r="Y42" s="108"/>
      <c r="Z42" s="114">
        <f t="shared" si="45"/>
        <v>0</v>
      </c>
      <c r="AA42" s="41">
        <f t="shared" si="13"/>
        <v>0</v>
      </c>
      <c r="AB42" s="2"/>
      <c r="AC42" s="41">
        <f>SUM(DIRECTION!J45+COMPTA!J45+ACCUEIL!J45+ADV!J45+COMMERCIAUX!J45+MARKETING!J45+MAINTENANCE!J45+PRODUCTION!J45+EMBALLAGE!J45+EXPEDITION!J45+RECEPTION!J45+LABO!J45+'R&amp;D'!J45+QUALITE!J45)</f>
        <v>0</v>
      </c>
      <c r="AD42" s="26"/>
      <c r="AE42" s="26"/>
      <c r="AF42" s="42">
        <f t="shared" si="57"/>
        <v>0</v>
      </c>
      <c r="AG42" s="42">
        <f t="shared" si="35"/>
        <v>0</v>
      </c>
      <c r="AH42" s="26"/>
      <c r="AI42" s="114">
        <f t="shared" si="47"/>
        <v>0</v>
      </c>
      <c r="AJ42" s="41">
        <f t="shared" si="17"/>
        <v>0</v>
      </c>
      <c r="AK42" s="2"/>
      <c r="AL42" s="41">
        <f>SUM(DIRECTION!K45+COMPTA!K45+ACCUEIL!K45+ADV!K45+COMMERCIAUX!K45+MARKETING!K45+MAINTENANCE!K45+PRODUCTION!K45+EMBALLAGE!K45+EXPEDITION!K45+RECEPTION!K45+LABO!K45+'R&amp;D'!K45+QUALITE!K45)</f>
        <v>0</v>
      </c>
      <c r="AM42" s="26"/>
      <c r="AN42" s="26"/>
      <c r="AO42" s="42">
        <f t="shared" si="58"/>
        <v>0</v>
      </c>
      <c r="AP42" s="42">
        <f t="shared" si="36"/>
        <v>0</v>
      </c>
      <c r="AQ42" s="26"/>
      <c r="AR42" s="114">
        <f t="shared" si="49"/>
        <v>0</v>
      </c>
      <c r="AS42" s="41">
        <f t="shared" si="20"/>
        <v>0</v>
      </c>
      <c r="AT42" s="2"/>
      <c r="AU42" s="41">
        <f>SUM(DIRECTION!L45+COMPTA!L45+ACCUEIL!L45+ADV!L45+COMMERCIAUX!L45+MARKETING!L45+MAINTENANCE!L45+PRODUCTION!L45+EMBALLAGE!L45+EXPEDITION!L45+RECEPTION!L45+LABO!L45+'R&amp;D'!L45+QUALITE!L45)</f>
        <v>0</v>
      </c>
      <c r="AV42" s="26"/>
      <c r="AW42" s="26"/>
      <c r="AX42" s="42">
        <f t="shared" si="59"/>
        <v>0</v>
      </c>
      <c r="AY42" s="42">
        <f t="shared" si="37"/>
        <v>0</v>
      </c>
      <c r="AZ42" s="26"/>
      <c r="BA42" s="114">
        <f t="shared" si="22"/>
        <v>0</v>
      </c>
      <c r="BB42" s="41">
        <f t="shared" si="23"/>
        <v>0</v>
      </c>
      <c r="BC42" s="2"/>
      <c r="BD42" s="41">
        <f>SUM(DIRECTION!M45+COMPTA!M45+ACCUEIL!M45+ADV!M45+COMMERCIAUX!M45+MARKETING!M45+MAINTENANCE!M45+PRODUCTION!M45+EMBALLAGE!M45+EXPEDITION!M45+RECEPTION!M45+LABO!M45+'R&amp;D'!M45+QUALITE!M45)</f>
        <v>0</v>
      </c>
      <c r="BE42" s="26"/>
      <c r="BF42" s="26"/>
      <c r="BG42" s="42">
        <f t="shared" si="60"/>
        <v>0</v>
      </c>
      <c r="BH42" s="42">
        <f t="shared" si="38"/>
        <v>0</v>
      </c>
      <c r="BI42" s="26"/>
      <c r="BJ42" s="114">
        <f t="shared" si="25"/>
        <v>0</v>
      </c>
      <c r="BK42" s="41">
        <f t="shared" si="26"/>
        <v>0</v>
      </c>
      <c r="BM42" s="42">
        <f t="shared" si="39"/>
        <v>1</v>
      </c>
      <c r="BN42" s="42">
        <f t="shared" si="40"/>
        <v>2</v>
      </c>
      <c r="BO42" s="42">
        <f t="shared" si="29"/>
        <v>0</v>
      </c>
      <c r="BP42" s="42">
        <f t="shared" si="41"/>
        <v>-1</v>
      </c>
    </row>
    <row r="43" spans="1:68" ht="15.75" customHeight="1">
      <c r="A43" s="34" t="s">
        <v>45</v>
      </c>
      <c r="B43" s="41">
        <f>SUM(DIRECTION!G46+COMPTA!G46+ACCUEIL!G46+ADV!G46+COMMERCIAUX!G46+MARKETING!G46+MAINTENANCE!G46+PRODUCTION!G46+EMBALLAGE!G46+EXPEDITION!G46+RECEPTION!G46+LABO!G46+'R&amp;D'!G46+QUALITE!G46)</f>
        <v>0</v>
      </c>
      <c r="C43" s="25"/>
      <c r="D43" s="25"/>
      <c r="E43" s="25">
        <v>2</v>
      </c>
      <c r="F43" s="41">
        <f t="shared" si="52"/>
        <v>2</v>
      </c>
      <c r="G43" s="25">
        <v>2</v>
      </c>
      <c r="H43" s="113">
        <f t="shared" si="53"/>
        <v>0</v>
      </c>
      <c r="I43" s="41">
        <f t="shared" si="54"/>
        <v>0</v>
      </c>
      <c r="J43" s="2"/>
      <c r="K43" s="41">
        <f>SUM(DIRECTION!H46+COMPTA!H46+ACCUEIL!H46+ADV!H46+COMMERCIAUX!H46+MARKETING!H46+MAINTENANCE!H46+PRODUCTION!H46+EMBALLAGE!H46+EXPEDITION!H46+RECEPTION!H46+LABO!H46+'R&amp;D'!H46+QUALITE!H46)</f>
        <v>0</v>
      </c>
      <c r="L43" s="108"/>
      <c r="M43" s="108"/>
      <c r="N43" s="42">
        <f t="shared" si="55"/>
        <v>2</v>
      </c>
      <c r="O43" s="42">
        <f t="shared" si="33"/>
        <v>2</v>
      </c>
      <c r="P43" s="36">
        <v>2</v>
      </c>
      <c r="Q43" s="112">
        <f t="shared" si="9"/>
        <v>0</v>
      </c>
      <c r="R43" s="41">
        <f t="shared" si="10"/>
        <v>0</v>
      </c>
      <c r="S43" s="2"/>
      <c r="T43" s="41">
        <f>SUM(DIRECTION!I46+COMPTA!I46+ACCUEIL!I46+ADV!I46+COMMERCIAUX!I46+MARKETING!I46+MAINTENANCE!I46+PRODUCTION!I46+EMBALLAGE!I46+EXPEDITION!I46+RECEPTION!I46+LABO!I46+'R&amp;D'!I46+QUALITE!I46)</f>
        <v>0</v>
      </c>
      <c r="U43" s="108"/>
      <c r="V43" s="108"/>
      <c r="W43" s="42">
        <f t="shared" si="56"/>
        <v>2</v>
      </c>
      <c r="X43" s="42">
        <f t="shared" si="34"/>
        <v>2</v>
      </c>
      <c r="Y43" s="108"/>
      <c r="Z43" s="114">
        <f t="shared" si="45"/>
        <v>0</v>
      </c>
      <c r="AA43" s="41">
        <f t="shared" si="13"/>
        <v>0</v>
      </c>
      <c r="AB43" s="2"/>
      <c r="AC43" s="41">
        <f>SUM(DIRECTION!J46+COMPTA!J46+ACCUEIL!J46+ADV!J46+COMMERCIAUX!J46+MARKETING!J46+MAINTENANCE!J46+PRODUCTION!J46+EMBALLAGE!J46+EXPEDITION!J46+RECEPTION!J46+LABO!J46+'R&amp;D'!J46+QUALITE!J46)</f>
        <v>0</v>
      </c>
      <c r="AD43" s="26"/>
      <c r="AE43" s="26"/>
      <c r="AF43" s="42">
        <f t="shared" si="57"/>
        <v>0</v>
      </c>
      <c r="AG43" s="42">
        <f t="shared" si="35"/>
        <v>0</v>
      </c>
      <c r="AH43" s="26"/>
      <c r="AI43" s="114">
        <f t="shared" si="47"/>
        <v>0</v>
      </c>
      <c r="AJ43" s="41">
        <f t="shared" si="17"/>
        <v>0</v>
      </c>
      <c r="AK43" s="2"/>
      <c r="AL43" s="41">
        <f>SUM(DIRECTION!K46+COMPTA!K46+ACCUEIL!K46+ADV!K46+COMMERCIAUX!K46+MARKETING!K46+MAINTENANCE!K46+PRODUCTION!K46+EMBALLAGE!K46+EXPEDITION!K46+RECEPTION!K46+LABO!K46+'R&amp;D'!K46+QUALITE!K46)</f>
        <v>0</v>
      </c>
      <c r="AM43" s="26"/>
      <c r="AN43" s="26"/>
      <c r="AO43" s="42">
        <f t="shared" si="58"/>
        <v>0</v>
      </c>
      <c r="AP43" s="42">
        <f t="shared" si="36"/>
        <v>0</v>
      </c>
      <c r="AQ43" s="26"/>
      <c r="AR43" s="114">
        <f t="shared" si="49"/>
        <v>0</v>
      </c>
      <c r="AS43" s="41">
        <f t="shared" si="20"/>
        <v>0</v>
      </c>
      <c r="AT43" s="2"/>
      <c r="AU43" s="41">
        <f>SUM(DIRECTION!L46+COMPTA!L46+ACCUEIL!L46+ADV!L46+COMMERCIAUX!L46+MARKETING!L46+MAINTENANCE!L46+PRODUCTION!L46+EMBALLAGE!L46+EXPEDITION!L46+RECEPTION!L46+LABO!L46+'R&amp;D'!L46+QUALITE!L46)</f>
        <v>0</v>
      </c>
      <c r="AV43" s="26"/>
      <c r="AW43" s="26"/>
      <c r="AX43" s="42">
        <f t="shared" si="59"/>
        <v>0</v>
      </c>
      <c r="AY43" s="42">
        <f t="shared" si="37"/>
        <v>0</v>
      </c>
      <c r="AZ43" s="26"/>
      <c r="BA43" s="114">
        <f t="shared" si="22"/>
        <v>0</v>
      </c>
      <c r="BB43" s="41">
        <f t="shared" si="23"/>
        <v>0</v>
      </c>
      <c r="BC43" s="2"/>
      <c r="BD43" s="41">
        <f>SUM(DIRECTION!M46+COMPTA!M46+ACCUEIL!M46+ADV!M46+COMMERCIAUX!M46+MARKETING!M46+MAINTENANCE!M46+PRODUCTION!M46+EMBALLAGE!M46+EXPEDITION!M46+RECEPTION!M46+LABO!M46+'R&amp;D'!M46+QUALITE!M46)</f>
        <v>0</v>
      </c>
      <c r="BE43" s="26"/>
      <c r="BF43" s="26"/>
      <c r="BG43" s="42">
        <f t="shared" si="60"/>
        <v>0</v>
      </c>
      <c r="BH43" s="42">
        <f t="shared" si="38"/>
        <v>0</v>
      </c>
      <c r="BI43" s="26"/>
      <c r="BJ43" s="114">
        <f t="shared" si="25"/>
        <v>0</v>
      </c>
      <c r="BK43" s="41">
        <f t="shared" si="26"/>
        <v>0</v>
      </c>
      <c r="BM43" s="42">
        <f t="shared" si="39"/>
        <v>0</v>
      </c>
      <c r="BN43" s="42">
        <f t="shared" si="40"/>
        <v>0</v>
      </c>
      <c r="BO43" s="42">
        <f t="shared" si="29"/>
        <v>0</v>
      </c>
      <c r="BP43" s="42">
        <f t="shared" si="41"/>
        <v>0</v>
      </c>
    </row>
    <row r="44" spans="1:68" ht="15.75" customHeight="1">
      <c r="A44" s="34" t="s">
        <v>46</v>
      </c>
      <c r="B44" s="41">
        <f>SUM(DIRECTION!G47+COMPTA!G47+ACCUEIL!G47+ADV!G47+COMMERCIAUX!G47+MARKETING!G47+MAINTENANCE!G47+PRODUCTION!G47+EMBALLAGE!G47+EXPEDITION!G47+RECEPTION!G47+LABO!G47+'R&amp;D'!G47+QUALITE!G47)</f>
        <v>54</v>
      </c>
      <c r="C44" s="25">
        <v>100</v>
      </c>
      <c r="D44" s="25"/>
      <c r="E44" s="25">
        <v>49</v>
      </c>
      <c r="F44" s="41">
        <f t="shared" si="52"/>
        <v>95</v>
      </c>
      <c r="G44" s="25">
        <v>95</v>
      </c>
      <c r="H44" s="113">
        <f t="shared" si="53"/>
        <v>54</v>
      </c>
      <c r="I44" s="41">
        <f t="shared" si="54"/>
        <v>0</v>
      </c>
      <c r="J44" s="2"/>
      <c r="K44" s="41">
        <f>SUM(DIRECTION!H47+COMPTA!H47+ACCUEIL!H47+ADV!H47+COMMERCIAUX!H47+MARKETING!H47+MAINTENANCE!H47+PRODUCTION!H47+EMBALLAGE!H47+EXPEDITION!H47+RECEPTION!H47+LABO!H47+'R&amp;D'!H47+QUALITE!H47)</f>
        <v>53</v>
      </c>
      <c r="L44" s="108"/>
      <c r="M44" s="108"/>
      <c r="N44" s="42">
        <f t="shared" si="55"/>
        <v>95</v>
      </c>
      <c r="O44" s="42">
        <f t="shared" si="33"/>
        <v>42</v>
      </c>
      <c r="P44" s="36">
        <v>25</v>
      </c>
      <c r="Q44" s="112">
        <f t="shared" si="9"/>
        <v>-70</v>
      </c>
      <c r="R44" s="41">
        <f t="shared" si="10"/>
        <v>-17</v>
      </c>
      <c r="S44" s="2"/>
      <c r="T44" s="41">
        <f>SUM(DIRECTION!I47+COMPTA!I47+ACCUEIL!I47+ADV!I47+COMMERCIAUX!I47+MARKETING!I47+MAINTENANCE!I47+PRODUCTION!I47+EMBALLAGE!I47+EXPEDITION!I47+RECEPTION!I47+LABO!I47+'R&amp;D'!I47+QUALITE!I47)</f>
        <v>7</v>
      </c>
      <c r="U44" s="108"/>
      <c r="V44" s="108"/>
      <c r="W44" s="42">
        <f t="shared" si="56"/>
        <v>25</v>
      </c>
      <c r="X44" s="42">
        <f t="shared" si="34"/>
        <v>18</v>
      </c>
      <c r="Y44" s="108"/>
      <c r="Z44" s="114">
        <f t="shared" si="45"/>
        <v>7</v>
      </c>
      <c r="AA44" s="41">
        <f t="shared" si="13"/>
        <v>0</v>
      </c>
      <c r="AB44" s="2"/>
      <c r="AC44" s="41">
        <f>SUM(DIRECTION!J47+COMPTA!J47+ACCUEIL!J47+ADV!J47+COMMERCIAUX!J47+MARKETING!J47+MAINTENANCE!J47+PRODUCTION!J47+EMBALLAGE!J47+EXPEDITION!J47+RECEPTION!J47+LABO!J47+'R&amp;D'!J47+QUALITE!J47)</f>
        <v>0</v>
      </c>
      <c r="AD44" s="26"/>
      <c r="AE44" s="26"/>
      <c r="AF44" s="42">
        <f t="shared" si="57"/>
        <v>0</v>
      </c>
      <c r="AG44" s="42">
        <f t="shared" si="35"/>
        <v>0</v>
      </c>
      <c r="AH44" s="26"/>
      <c r="AI44" s="114">
        <f t="shared" si="47"/>
        <v>0</v>
      </c>
      <c r="AJ44" s="41">
        <f t="shared" si="17"/>
        <v>0</v>
      </c>
      <c r="AK44" s="2"/>
      <c r="AL44" s="41">
        <f>SUM(DIRECTION!K47+COMPTA!K47+ACCUEIL!K47+ADV!K47+COMMERCIAUX!K47+MARKETING!K47+MAINTENANCE!K47+PRODUCTION!K47+EMBALLAGE!K47+EXPEDITION!K47+RECEPTION!K47+LABO!K47+'R&amp;D'!K47+QUALITE!K47)</f>
        <v>0</v>
      </c>
      <c r="AM44" s="26"/>
      <c r="AN44" s="26"/>
      <c r="AO44" s="42">
        <f t="shared" si="58"/>
        <v>0</v>
      </c>
      <c r="AP44" s="42">
        <f t="shared" si="36"/>
        <v>0</v>
      </c>
      <c r="AQ44" s="26"/>
      <c r="AR44" s="114">
        <f t="shared" si="49"/>
        <v>0</v>
      </c>
      <c r="AS44" s="41">
        <f t="shared" si="20"/>
        <v>0</v>
      </c>
      <c r="AT44" s="2"/>
      <c r="AU44" s="41">
        <f>SUM(DIRECTION!L47+COMPTA!L47+ACCUEIL!L47+ADV!L47+COMMERCIAUX!L47+MARKETING!L47+MAINTENANCE!L47+PRODUCTION!L47+EMBALLAGE!L47+EXPEDITION!L47+RECEPTION!L47+LABO!L47+'R&amp;D'!L47+QUALITE!L47)</f>
        <v>0</v>
      </c>
      <c r="AV44" s="26"/>
      <c r="AW44" s="26"/>
      <c r="AX44" s="42">
        <f t="shared" si="59"/>
        <v>0</v>
      </c>
      <c r="AY44" s="42">
        <f t="shared" si="37"/>
        <v>0</v>
      </c>
      <c r="AZ44" s="26"/>
      <c r="BA44" s="114">
        <f t="shared" si="22"/>
        <v>0</v>
      </c>
      <c r="BB44" s="41">
        <f t="shared" si="23"/>
        <v>0</v>
      </c>
      <c r="BC44" s="2"/>
      <c r="BD44" s="41">
        <f>SUM(DIRECTION!M47+COMPTA!M47+ACCUEIL!M47+ADV!M47+COMMERCIAUX!M47+MARKETING!M47+MAINTENANCE!M47+PRODUCTION!M47+EMBALLAGE!M47+EXPEDITION!M47+RECEPTION!M47+LABO!M47+'R&amp;D'!M47+QUALITE!M47)</f>
        <v>0</v>
      </c>
      <c r="BE44" s="26"/>
      <c r="BF44" s="26"/>
      <c r="BG44" s="42">
        <f t="shared" si="60"/>
        <v>0</v>
      </c>
      <c r="BH44" s="42">
        <f t="shared" si="38"/>
        <v>0</v>
      </c>
      <c r="BI44" s="26"/>
      <c r="BJ44" s="114">
        <f t="shared" si="25"/>
        <v>0</v>
      </c>
      <c r="BK44" s="41">
        <f t="shared" si="26"/>
        <v>0</v>
      </c>
      <c r="BM44" s="42">
        <f t="shared" si="39"/>
        <v>114</v>
      </c>
      <c r="BN44" s="42">
        <f t="shared" si="40"/>
        <v>100</v>
      </c>
      <c r="BO44" s="42">
        <f t="shared" si="29"/>
        <v>-9</v>
      </c>
      <c r="BP44" s="42">
        <f t="shared" si="41"/>
        <v>-17</v>
      </c>
    </row>
    <row r="45" spans="1:68" ht="15.75" customHeight="1">
      <c r="A45" s="34" t="s">
        <v>47</v>
      </c>
      <c r="B45" s="41">
        <f>SUM(DIRECTION!G48+COMPTA!G48+ACCUEIL!G48+ADV!G48+COMMERCIAUX!G48+MARKETING!G48+MAINTENANCE!G48+PRODUCTION!G48+EMBALLAGE!G48+EXPEDITION!G48+RECEPTION!G48+LABO!G48+'R&amp;D'!G48+QUALITE!G48)</f>
        <v>3</v>
      </c>
      <c r="C45" s="25">
        <v>5</v>
      </c>
      <c r="D45" s="25"/>
      <c r="E45" s="25">
        <v>32</v>
      </c>
      <c r="F45" s="41">
        <f t="shared" si="52"/>
        <v>34</v>
      </c>
      <c r="G45" s="25">
        <v>32</v>
      </c>
      <c r="H45" s="113">
        <f t="shared" si="53"/>
        <v>-5</v>
      </c>
      <c r="I45" s="41">
        <f t="shared" si="54"/>
        <v>-2</v>
      </c>
      <c r="J45" s="2"/>
      <c r="K45" s="41">
        <f>SUM(DIRECTION!H48+COMPTA!H48+ACCUEIL!H48+ADV!H48+COMMERCIAUX!H48+MARKETING!H48+MAINTENANCE!H48+PRODUCTION!H48+EMBALLAGE!H48+EXPEDITION!H48+RECEPTION!H48+LABO!H48+'R&amp;D'!H48+QUALITE!H48)</f>
        <v>3</v>
      </c>
      <c r="L45" s="108"/>
      <c r="M45" s="108"/>
      <c r="N45" s="42">
        <f t="shared" si="55"/>
        <v>32</v>
      </c>
      <c r="O45" s="42">
        <f t="shared" si="33"/>
        <v>29</v>
      </c>
      <c r="P45" s="36">
        <v>50</v>
      </c>
      <c r="Q45" s="112">
        <f t="shared" si="9"/>
        <v>24</v>
      </c>
      <c r="R45" s="41">
        <f t="shared" si="10"/>
        <v>21</v>
      </c>
      <c r="S45" s="2"/>
      <c r="T45" s="41">
        <f>SUM(DIRECTION!I48+COMPTA!I48+ACCUEIL!I48+ADV!I48+COMMERCIAUX!I48+MARKETING!I48+MAINTENANCE!I48+PRODUCTION!I48+EMBALLAGE!I48+EXPEDITION!I48+RECEPTION!I48+LABO!I48+'R&amp;D'!I48+QUALITE!I48)</f>
        <v>0</v>
      </c>
      <c r="U45" s="108"/>
      <c r="V45" s="108"/>
      <c r="W45" s="42">
        <f t="shared" si="56"/>
        <v>50</v>
      </c>
      <c r="X45" s="42">
        <f t="shared" si="34"/>
        <v>50</v>
      </c>
      <c r="Y45" s="108"/>
      <c r="Z45" s="114">
        <f t="shared" si="45"/>
        <v>0</v>
      </c>
      <c r="AA45" s="41">
        <f t="shared" si="13"/>
        <v>0</v>
      </c>
      <c r="AB45" s="2"/>
      <c r="AC45" s="41">
        <f>SUM(DIRECTION!J48+COMPTA!J48+ACCUEIL!J48+ADV!J48+COMMERCIAUX!J48+MARKETING!J48+MAINTENANCE!J48+PRODUCTION!J48+EMBALLAGE!J48+EXPEDITION!J48+RECEPTION!J48+LABO!J48+'R&amp;D'!J48+QUALITE!J48)</f>
        <v>0</v>
      </c>
      <c r="AD45" s="26"/>
      <c r="AE45" s="26"/>
      <c r="AF45" s="42">
        <f t="shared" si="57"/>
        <v>0</v>
      </c>
      <c r="AG45" s="42">
        <f t="shared" si="35"/>
        <v>0</v>
      </c>
      <c r="AH45" s="26"/>
      <c r="AI45" s="114">
        <f t="shared" si="47"/>
        <v>0</v>
      </c>
      <c r="AJ45" s="41">
        <f t="shared" si="17"/>
        <v>0</v>
      </c>
      <c r="AK45" s="2"/>
      <c r="AL45" s="41">
        <f>SUM(DIRECTION!K48+COMPTA!K48+ACCUEIL!K48+ADV!K48+COMMERCIAUX!K48+MARKETING!K48+MAINTENANCE!K48+PRODUCTION!K48+EMBALLAGE!K48+EXPEDITION!K48+RECEPTION!K48+LABO!K48+'R&amp;D'!K48+QUALITE!K48)</f>
        <v>0</v>
      </c>
      <c r="AM45" s="26"/>
      <c r="AN45" s="26"/>
      <c r="AO45" s="42">
        <f t="shared" si="58"/>
        <v>0</v>
      </c>
      <c r="AP45" s="42">
        <f t="shared" si="36"/>
        <v>0</v>
      </c>
      <c r="AQ45" s="26"/>
      <c r="AR45" s="114">
        <f t="shared" si="49"/>
        <v>0</v>
      </c>
      <c r="AS45" s="41">
        <f t="shared" si="20"/>
        <v>0</v>
      </c>
      <c r="AT45" s="2"/>
      <c r="AU45" s="41">
        <f>SUM(DIRECTION!L48+COMPTA!L48+ACCUEIL!L48+ADV!L48+COMMERCIAUX!L48+MARKETING!L48+MAINTENANCE!L48+PRODUCTION!L48+EMBALLAGE!L48+EXPEDITION!L48+RECEPTION!L48+LABO!L48+'R&amp;D'!L48+QUALITE!L48)</f>
        <v>0</v>
      </c>
      <c r="AV45" s="26"/>
      <c r="AW45" s="26"/>
      <c r="AX45" s="42">
        <f t="shared" si="59"/>
        <v>0</v>
      </c>
      <c r="AY45" s="42">
        <f t="shared" si="37"/>
        <v>0</v>
      </c>
      <c r="AZ45" s="26"/>
      <c r="BA45" s="114">
        <f t="shared" si="22"/>
        <v>0</v>
      </c>
      <c r="BB45" s="41">
        <f t="shared" si="23"/>
        <v>0</v>
      </c>
      <c r="BC45" s="2"/>
      <c r="BD45" s="41">
        <f>SUM(DIRECTION!M48+COMPTA!M48+ACCUEIL!M48+ADV!M48+COMMERCIAUX!M48+MARKETING!M48+MAINTENANCE!M48+PRODUCTION!M48+EMBALLAGE!M48+EXPEDITION!M48+RECEPTION!M48+LABO!M48+'R&amp;D'!M48+QUALITE!M48)</f>
        <v>0</v>
      </c>
      <c r="BE45" s="26"/>
      <c r="BF45" s="26"/>
      <c r="BG45" s="42">
        <f t="shared" si="60"/>
        <v>0</v>
      </c>
      <c r="BH45" s="42">
        <f t="shared" si="38"/>
        <v>0</v>
      </c>
      <c r="BI45" s="26"/>
      <c r="BJ45" s="114">
        <f t="shared" si="25"/>
        <v>0</v>
      </c>
      <c r="BK45" s="41">
        <f t="shared" si="26"/>
        <v>0</v>
      </c>
      <c r="BM45" s="42">
        <f t="shared" si="39"/>
        <v>6</v>
      </c>
      <c r="BN45" s="42">
        <f t="shared" si="40"/>
        <v>5</v>
      </c>
      <c r="BO45" s="42">
        <f t="shared" si="29"/>
        <v>19</v>
      </c>
      <c r="BP45" s="42">
        <f t="shared" si="41"/>
        <v>19</v>
      </c>
    </row>
    <row r="46" spans="1:68" ht="15.75" customHeight="1">
      <c r="A46" s="34" t="s">
        <v>141</v>
      </c>
      <c r="B46" s="41">
        <f>SUM(DIRECTION!G49+COMPTA!G49+ACCUEIL!G49+ADV!G49+COMMERCIAUX!G49+MARKETING!G49+MAINTENANCE!G49+PRODUCTION!G49+EMBALLAGE!G49+EXPEDITION!G49+RECEPTION!G49+LABO!G49+'R&amp;D'!G49+QUALITE!G49)</f>
        <v>0</v>
      </c>
      <c r="C46" s="25"/>
      <c r="D46" s="25"/>
      <c r="E46" s="25">
        <v>17</v>
      </c>
      <c r="F46" s="41">
        <f t="shared" si="52"/>
        <v>17</v>
      </c>
      <c r="G46" s="25">
        <v>17</v>
      </c>
      <c r="H46" s="113">
        <f t="shared" si="53"/>
        <v>0</v>
      </c>
      <c r="I46" s="41">
        <f t="shared" si="54"/>
        <v>0</v>
      </c>
      <c r="J46" s="2"/>
      <c r="K46" s="41">
        <f>SUM(DIRECTION!H49+COMPTA!H49+ACCUEIL!H49+ADV!H49+COMMERCIAUX!H49+MARKETING!H49+MAINTENANCE!H49+PRODUCTION!H49+EMBALLAGE!H49+EXPEDITION!H49+RECEPTION!H49+LABO!H49+'R&amp;D'!H49+QUALITE!H49)</f>
        <v>0</v>
      </c>
      <c r="L46" s="108"/>
      <c r="M46" s="108"/>
      <c r="N46" s="42">
        <f t="shared" si="55"/>
        <v>17</v>
      </c>
      <c r="O46" s="42">
        <f t="shared" si="33"/>
        <v>17</v>
      </c>
      <c r="P46" s="36">
        <v>17</v>
      </c>
      <c r="Q46" s="112">
        <f t="shared" si="9"/>
        <v>0</v>
      </c>
      <c r="R46" s="41">
        <f t="shared" si="10"/>
        <v>0</v>
      </c>
      <c r="S46" s="2"/>
      <c r="T46" s="41">
        <f>SUM(DIRECTION!I49+COMPTA!I49+ACCUEIL!I49+ADV!I49+COMMERCIAUX!I49+MARKETING!I49+MAINTENANCE!I49+PRODUCTION!I49+EMBALLAGE!I49+EXPEDITION!I49+RECEPTION!I49+LABO!I49+'R&amp;D'!I49+QUALITE!I49)</f>
        <v>0</v>
      </c>
      <c r="U46" s="108"/>
      <c r="V46" s="108"/>
      <c r="W46" s="42">
        <f t="shared" si="56"/>
        <v>17</v>
      </c>
      <c r="X46" s="42">
        <f t="shared" si="34"/>
        <v>17</v>
      </c>
      <c r="Y46" s="108"/>
      <c r="Z46" s="114">
        <f t="shared" si="45"/>
        <v>0</v>
      </c>
      <c r="AA46" s="41">
        <f t="shared" si="13"/>
        <v>0</v>
      </c>
      <c r="AB46" s="2"/>
      <c r="AC46" s="41">
        <f>SUM(DIRECTION!J49+COMPTA!J49+ACCUEIL!J49+ADV!J49+COMMERCIAUX!J49+MARKETING!J49+MAINTENANCE!J49+PRODUCTION!J49+EMBALLAGE!J49+EXPEDITION!J49+RECEPTION!J49+LABO!J49+'R&amp;D'!J49+QUALITE!J49)</f>
        <v>0</v>
      </c>
      <c r="AD46" s="26"/>
      <c r="AE46" s="26"/>
      <c r="AF46" s="42">
        <f t="shared" si="57"/>
        <v>0</v>
      </c>
      <c r="AG46" s="42">
        <f t="shared" si="35"/>
        <v>0</v>
      </c>
      <c r="AH46" s="26"/>
      <c r="AI46" s="114">
        <f t="shared" si="47"/>
        <v>0</v>
      </c>
      <c r="AJ46" s="41">
        <f t="shared" si="17"/>
        <v>0</v>
      </c>
      <c r="AK46" s="2"/>
      <c r="AL46" s="41">
        <f>SUM(DIRECTION!K49+COMPTA!K49+ACCUEIL!K49+ADV!K49+COMMERCIAUX!K49+MARKETING!K49+MAINTENANCE!K49+PRODUCTION!K49+EMBALLAGE!K49+EXPEDITION!K49+RECEPTION!K49+LABO!K49+'R&amp;D'!K49+QUALITE!K49)</f>
        <v>0</v>
      </c>
      <c r="AM46" s="26"/>
      <c r="AN46" s="26"/>
      <c r="AO46" s="42">
        <f t="shared" si="58"/>
        <v>0</v>
      </c>
      <c r="AP46" s="42">
        <f t="shared" si="36"/>
        <v>0</v>
      </c>
      <c r="AQ46" s="26"/>
      <c r="AR46" s="114">
        <f t="shared" si="49"/>
        <v>0</v>
      </c>
      <c r="AS46" s="41">
        <f t="shared" si="20"/>
        <v>0</v>
      </c>
      <c r="AT46" s="2"/>
      <c r="AU46" s="41">
        <f>SUM(DIRECTION!L49+COMPTA!L49+ACCUEIL!L49+ADV!L49+COMMERCIAUX!L49+MARKETING!L49+MAINTENANCE!L49+PRODUCTION!L49+EMBALLAGE!L49+EXPEDITION!L49+RECEPTION!L49+LABO!L49+'R&amp;D'!L49+QUALITE!L49)</f>
        <v>0</v>
      </c>
      <c r="AV46" s="26"/>
      <c r="AW46" s="26"/>
      <c r="AX46" s="42">
        <f t="shared" si="59"/>
        <v>0</v>
      </c>
      <c r="AY46" s="42">
        <f t="shared" si="37"/>
        <v>0</v>
      </c>
      <c r="AZ46" s="26"/>
      <c r="BA46" s="114">
        <f t="shared" si="22"/>
        <v>0</v>
      </c>
      <c r="BB46" s="41">
        <f t="shared" si="23"/>
        <v>0</v>
      </c>
      <c r="BC46" s="2"/>
      <c r="BD46" s="41">
        <f>SUM(DIRECTION!M49+COMPTA!M49+ACCUEIL!M49+ADV!M49+COMMERCIAUX!M49+MARKETING!M49+MAINTENANCE!M49+PRODUCTION!M49+EMBALLAGE!M49+EXPEDITION!M49+RECEPTION!M49+LABO!M49+'R&amp;D'!M49+QUALITE!M49)</f>
        <v>0</v>
      </c>
      <c r="BE46" s="26"/>
      <c r="BF46" s="26"/>
      <c r="BG46" s="42">
        <f t="shared" si="60"/>
        <v>0</v>
      </c>
      <c r="BH46" s="42">
        <f t="shared" si="38"/>
        <v>0</v>
      </c>
      <c r="BI46" s="26"/>
      <c r="BJ46" s="114">
        <f t="shared" si="25"/>
        <v>0</v>
      </c>
      <c r="BK46" s="41">
        <f t="shared" ref="BK43:BK98" si="61">IF(ISBLANK(BI46),0,BI46-BH46)</f>
        <v>0</v>
      </c>
      <c r="BM46" s="42">
        <f t="shared" si="39"/>
        <v>0</v>
      </c>
      <c r="BN46" s="42">
        <f t="shared" si="40"/>
        <v>0</v>
      </c>
      <c r="BO46" s="42">
        <f t="shared" si="29"/>
        <v>0</v>
      </c>
      <c r="BP46" s="42">
        <f t="shared" si="41"/>
        <v>0</v>
      </c>
    </row>
    <row r="47" spans="1:68" ht="15.75" customHeight="1">
      <c r="A47" s="34" t="s">
        <v>78</v>
      </c>
      <c r="B47" s="41">
        <f>SUM(DIRECTION!G50+COMPTA!G50+ACCUEIL!G50+ADV!G50+COMMERCIAUX!G50+MARKETING!G50+MAINTENANCE!G50+PRODUCTION!G50+EMBALLAGE!G50+EXPEDITION!G50+RECEPTION!G50+LABO!G50+'R&amp;D'!G50+QUALITE!G50)</f>
        <v>0</v>
      </c>
      <c r="C47" s="25"/>
      <c r="D47" s="25"/>
      <c r="E47" s="25">
        <v>2</v>
      </c>
      <c r="F47" s="41">
        <f t="shared" si="52"/>
        <v>2</v>
      </c>
      <c r="G47" s="25">
        <v>2</v>
      </c>
      <c r="H47" s="113">
        <f t="shared" si="53"/>
        <v>0</v>
      </c>
      <c r="I47" s="41">
        <f t="shared" si="54"/>
        <v>0</v>
      </c>
      <c r="J47" s="2"/>
      <c r="K47" s="41">
        <f>SUM(DIRECTION!H50+COMPTA!H50+ACCUEIL!H50+ADV!H50+COMMERCIAUX!H50+MARKETING!H50+MAINTENANCE!H50+PRODUCTION!H50+EMBALLAGE!H50+EXPEDITION!H50+RECEPTION!H50+LABO!H50+'R&amp;D'!H50+QUALITE!H50)</f>
        <v>0</v>
      </c>
      <c r="L47" s="108"/>
      <c r="M47" s="108"/>
      <c r="N47" s="42">
        <f t="shared" si="55"/>
        <v>2</v>
      </c>
      <c r="O47" s="42">
        <f t="shared" si="33"/>
        <v>2</v>
      </c>
      <c r="P47" s="36">
        <v>2</v>
      </c>
      <c r="Q47" s="112">
        <f t="shared" si="9"/>
        <v>0</v>
      </c>
      <c r="R47" s="41">
        <f t="shared" si="10"/>
        <v>0</v>
      </c>
      <c r="S47" s="2"/>
      <c r="T47" s="41">
        <f>SUM(DIRECTION!I50+COMPTA!I50+ACCUEIL!I50+ADV!I50+COMMERCIAUX!I50+MARKETING!I50+MAINTENANCE!I50+PRODUCTION!I50+EMBALLAGE!I50+EXPEDITION!I50+RECEPTION!I50+LABO!I50+'R&amp;D'!I50+QUALITE!I50)</f>
        <v>0</v>
      </c>
      <c r="U47" s="108"/>
      <c r="V47" s="108"/>
      <c r="W47" s="42">
        <f t="shared" si="56"/>
        <v>2</v>
      </c>
      <c r="X47" s="42">
        <f t="shared" si="34"/>
        <v>2</v>
      </c>
      <c r="Y47" s="108"/>
      <c r="Z47" s="114">
        <f t="shared" si="45"/>
        <v>0</v>
      </c>
      <c r="AA47" s="41">
        <f t="shared" si="13"/>
        <v>0</v>
      </c>
      <c r="AB47" s="2"/>
      <c r="AC47" s="41">
        <f>SUM(DIRECTION!J50+COMPTA!J50+ACCUEIL!J50+ADV!J50+COMMERCIAUX!J50+MARKETING!J50+MAINTENANCE!J50+PRODUCTION!J50+EMBALLAGE!J50+EXPEDITION!J50+RECEPTION!J50+LABO!J50+'R&amp;D'!J50+QUALITE!J50)</f>
        <v>0</v>
      </c>
      <c r="AD47" s="26"/>
      <c r="AE47" s="26"/>
      <c r="AF47" s="42">
        <f t="shared" si="57"/>
        <v>0</v>
      </c>
      <c r="AG47" s="42">
        <f t="shared" si="35"/>
        <v>0</v>
      </c>
      <c r="AH47" s="26"/>
      <c r="AI47" s="114">
        <f t="shared" si="47"/>
        <v>0</v>
      </c>
      <c r="AJ47" s="41">
        <f t="shared" si="17"/>
        <v>0</v>
      </c>
      <c r="AK47" s="2"/>
      <c r="AL47" s="41">
        <f>SUM(DIRECTION!K50+COMPTA!K50+ACCUEIL!K50+ADV!K50+COMMERCIAUX!K50+MARKETING!K50+MAINTENANCE!K50+PRODUCTION!K50+EMBALLAGE!K50+EXPEDITION!K50+RECEPTION!K50+LABO!K50+'R&amp;D'!K50+QUALITE!K50)</f>
        <v>0</v>
      </c>
      <c r="AM47" s="26"/>
      <c r="AN47" s="26"/>
      <c r="AO47" s="42">
        <f t="shared" si="58"/>
        <v>0</v>
      </c>
      <c r="AP47" s="42">
        <f t="shared" si="36"/>
        <v>0</v>
      </c>
      <c r="AQ47" s="26"/>
      <c r="AR47" s="114">
        <f t="shared" si="49"/>
        <v>0</v>
      </c>
      <c r="AS47" s="41">
        <f t="shared" si="20"/>
        <v>0</v>
      </c>
      <c r="AT47" s="2"/>
      <c r="AU47" s="41">
        <f>SUM(DIRECTION!L50+COMPTA!L50+ACCUEIL!L50+ADV!L50+COMMERCIAUX!L50+MARKETING!L50+MAINTENANCE!L50+PRODUCTION!L50+EMBALLAGE!L50+EXPEDITION!L50+RECEPTION!L50+LABO!L50+'R&amp;D'!L50+QUALITE!L50)</f>
        <v>0</v>
      </c>
      <c r="AV47" s="26"/>
      <c r="AW47" s="26"/>
      <c r="AX47" s="42">
        <f t="shared" si="59"/>
        <v>0</v>
      </c>
      <c r="AY47" s="42">
        <f t="shared" si="37"/>
        <v>0</v>
      </c>
      <c r="AZ47" s="26"/>
      <c r="BA47" s="114">
        <f t="shared" si="22"/>
        <v>0</v>
      </c>
      <c r="BB47" s="41">
        <f t="shared" si="23"/>
        <v>0</v>
      </c>
      <c r="BC47" s="2"/>
      <c r="BD47" s="41">
        <f>SUM(DIRECTION!M50+COMPTA!M50+ACCUEIL!M50+ADV!M50+COMMERCIAUX!M50+MARKETING!M50+MAINTENANCE!M50+PRODUCTION!M50+EMBALLAGE!M50+EXPEDITION!M50+RECEPTION!M50+LABO!M50+'R&amp;D'!M50+QUALITE!M50)</f>
        <v>0</v>
      </c>
      <c r="BE47" s="26"/>
      <c r="BF47" s="26"/>
      <c r="BG47" s="42">
        <f t="shared" si="60"/>
        <v>0</v>
      </c>
      <c r="BH47" s="42">
        <f t="shared" si="38"/>
        <v>0</v>
      </c>
      <c r="BI47" s="26"/>
      <c r="BJ47" s="114">
        <f t="shared" si="25"/>
        <v>0</v>
      </c>
      <c r="BK47" s="41">
        <f t="shared" si="61"/>
        <v>0</v>
      </c>
      <c r="BM47" s="42">
        <f t="shared" si="39"/>
        <v>0</v>
      </c>
      <c r="BN47" s="42">
        <f t="shared" si="40"/>
        <v>0</v>
      </c>
      <c r="BO47" s="42">
        <f t="shared" si="29"/>
        <v>0</v>
      </c>
      <c r="BP47" s="42">
        <f t="shared" si="41"/>
        <v>0</v>
      </c>
    </row>
    <row r="48" spans="1:68" ht="15.75" customHeight="1">
      <c r="A48" s="34" t="s">
        <v>49</v>
      </c>
      <c r="B48" s="41">
        <f>SUM(DIRECTION!G51+COMPTA!G51+ACCUEIL!G51+ADV!G51+COMMERCIAUX!G51+MARKETING!G51+MAINTENANCE!G51+PRODUCTION!G51+EMBALLAGE!G51+EXPEDITION!G51+RECEPTION!G51+LABO!G51+'R&amp;D'!G51+QUALITE!G51)</f>
        <v>0</v>
      </c>
      <c r="C48" s="25"/>
      <c r="D48" s="25"/>
      <c r="E48" s="25">
        <v>1</v>
      </c>
      <c r="F48" s="41">
        <f t="shared" si="52"/>
        <v>1</v>
      </c>
      <c r="G48" s="25">
        <v>1</v>
      </c>
      <c r="H48" s="113">
        <f t="shared" si="53"/>
        <v>0</v>
      </c>
      <c r="I48" s="41">
        <f t="shared" si="54"/>
        <v>0</v>
      </c>
      <c r="J48" s="2"/>
      <c r="K48" s="41">
        <f>SUM(DIRECTION!H51+COMPTA!H51+ACCUEIL!H51+ADV!H51+COMMERCIAUX!H51+MARKETING!H51+MAINTENANCE!H51+PRODUCTION!H51+EMBALLAGE!H51+EXPEDITION!H51+RECEPTION!H51+LABO!H51+'R&amp;D'!H51+QUALITE!H51)</f>
        <v>0</v>
      </c>
      <c r="L48" s="108"/>
      <c r="M48" s="108"/>
      <c r="N48" s="42">
        <f t="shared" si="55"/>
        <v>1</v>
      </c>
      <c r="O48" s="42">
        <f t="shared" si="33"/>
        <v>1</v>
      </c>
      <c r="P48" s="36">
        <v>1</v>
      </c>
      <c r="Q48" s="112">
        <f t="shared" si="9"/>
        <v>0</v>
      </c>
      <c r="R48" s="41">
        <f t="shared" si="10"/>
        <v>0</v>
      </c>
      <c r="S48" s="2"/>
      <c r="T48" s="41">
        <f>SUM(DIRECTION!I51+COMPTA!I51+ACCUEIL!I51+ADV!I51+COMMERCIAUX!I51+MARKETING!I51+MAINTENANCE!I51+PRODUCTION!I51+EMBALLAGE!I51+EXPEDITION!I51+RECEPTION!I51+LABO!I51+'R&amp;D'!I51+QUALITE!I51)</f>
        <v>0</v>
      </c>
      <c r="U48" s="108"/>
      <c r="V48" s="108"/>
      <c r="W48" s="42">
        <f t="shared" si="56"/>
        <v>1</v>
      </c>
      <c r="X48" s="42">
        <f t="shared" si="34"/>
        <v>1</v>
      </c>
      <c r="Y48" s="108"/>
      <c r="Z48" s="114">
        <f t="shared" si="45"/>
        <v>0</v>
      </c>
      <c r="AA48" s="41">
        <f t="shared" si="13"/>
        <v>0</v>
      </c>
      <c r="AB48" s="2"/>
      <c r="AC48" s="41">
        <f>SUM(DIRECTION!J51+COMPTA!J51+ACCUEIL!J51+ADV!J51+COMMERCIAUX!J51+MARKETING!J51+MAINTENANCE!J51+PRODUCTION!J51+EMBALLAGE!J51+EXPEDITION!J51+RECEPTION!J51+LABO!J51+'R&amp;D'!J51+QUALITE!J51)</f>
        <v>0</v>
      </c>
      <c r="AD48" s="26"/>
      <c r="AE48" s="26"/>
      <c r="AF48" s="42">
        <f t="shared" si="57"/>
        <v>0</v>
      </c>
      <c r="AG48" s="42">
        <f t="shared" si="35"/>
        <v>0</v>
      </c>
      <c r="AH48" s="26"/>
      <c r="AI48" s="114">
        <f t="shared" si="47"/>
        <v>0</v>
      </c>
      <c r="AJ48" s="41">
        <f t="shared" si="17"/>
        <v>0</v>
      </c>
      <c r="AK48" s="2"/>
      <c r="AL48" s="41">
        <f>SUM(DIRECTION!K51+COMPTA!K51+ACCUEIL!K51+ADV!K51+COMMERCIAUX!K51+MARKETING!K51+MAINTENANCE!K51+PRODUCTION!K51+EMBALLAGE!K51+EXPEDITION!K51+RECEPTION!K51+LABO!K51+'R&amp;D'!K51+QUALITE!K51)</f>
        <v>0</v>
      </c>
      <c r="AM48" s="26"/>
      <c r="AN48" s="26"/>
      <c r="AO48" s="42">
        <f t="shared" si="58"/>
        <v>0</v>
      </c>
      <c r="AP48" s="42">
        <f t="shared" si="36"/>
        <v>0</v>
      </c>
      <c r="AQ48" s="26"/>
      <c r="AR48" s="114">
        <f t="shared" si="49"/>
        <v>0</v>
      </c>
      <c r="AS48" s="41">
        <f t="shared" si="20"/>
        <v>0</v>
      </c>
      <c r="AT48" s="2"/>
      <c r="AU48" s="41">
        <f>SUM(DIRECTION!L51+COMPTA!L51+ACCUEIL!L51+ADV!L51+COMMERCIAUX!L51+MARKETING!L51+MAINTENANCE!L51+PRODUCTION!L51+EMBALLAGE!L51+EXPEDITION!L51+RECEPTION!L51+LABO!L51+'R&amp;D'!L51+QUALITE!L51)</f>
        <v>0</v>
      </c>
      <c r="AV48" s="26"/>
      <c r="AW48" s="26"/>
      <c r="AX48" s="42">
        <f t="shared" si="59"/>
        <v>0</v>
      </c>
      <c r="AY48" s="42">
        <f t="shared" si="37"/>
        <v>0</v>
      </c>
      <c r="AZ48" s="26"/>
      <c r="BA48" s="114">
        <f t="shared" si="22"/>
        <v>0</v>
      </c>
      <c r="BB48" s="41">
        <f t="shared" si="23"/>
        <v>0</v>
      </c>
      <c r="BC48" s="2"/>
      <c r="BD48" s="41">
        <f>SUM(DIRECTION!M51+COMPTA!M51+ACCUEIL!M51+ADV!M51+COMMERCIAUX!M51+MARKETING!M51+MAINTENANCE!M51+PRODUCTION!M51+EMBALLAGE!M51+EXPEDITION!M51+RECEPTION!M51+LABO!M51+'R&amp;D'!M51+QUALITE!M51)</f>
        <v>0</v>
      </c>
      <c r="BE48" s="26"/>
      <c r="BF48" s="26"/>
      <c r="BG48" s="42">
        <f t="shared" si="60"/>
        <v>0</v>
      </c>
      <c r="BH48" s="42">
        <f t="shared" si="38"/>
        <v>0</v>
      </c>
      <c r="BI48" s="26"/>
      <c r="BJ48" s="114">
        <f t="shared" si="25"/>
        <v>0</v>
      </c>
      <c r="BK48" s="41">
        <f t="shared" si="61"/>
        <v>0</v>
      </c>
      <c r="BM48" s="42">
        <f t="shared" si="39"/>
        <v>0</v>
      </c>
      <c r="BN48" s="42">
        <f t="shared" si="40"/>
        <v>0</v>
      </c>
      <c r="BO48" s="42">
        <f t="shared" si="29"/>
        <v>0</v>
      </c>
      <c r="BP48" s="42">
        <f t="shared" si="41"/>
        <v>0</v>
      </c>
    </row>
    <row r="49" spans="1:68" ht="15.75" customHeight="1">
      <c r="A49" s="34" t="s">
        <v>48</v>
      </c>
      <c r="B49" s="41">
        <f>SUM(DIRECTION!G52+COMPTA!G52+ACCUEIL!G52+ADV!G52+COMMERCIAUX!G52+MARKETING!G52+MAINTENANCE!G52+PRODUCTION!G52+EMBALLAGE!G52+EXPEDITION!G52+RECEPTION!G52+LABO!G52+'R&amp;D'!G52+QUALITE!G52)</f>
        <v>0</v>
      </c>
      <c r="C49" s="25"/>
      <c r="D49" s="25"/>
      <c r="E49" s="25">
        <v>9</v>
      </c>
      <c r="F49" s="41">
        <f t="shared" si="52"/>
        <v>9</v>
      </c>
      <c r="G49" s="25">
        <v>9</v>
      </c>
      <c r="H49" s="113">
        <f t="shared" si="53"/>
        <v>0</v>
      </c>
      <c r="I49" s="41">
        <f t="shared" si="54"/>
        <v>0</v>
      </c>
      <c r="J49" s="2"/>
      <c r="K49" s="41">
        <f>SUM(DIRECTION!H52+COMPTA!H52+ACCUEIL!H52+ADV!H52+COMMERCIAUX!H52+MARKETING!H52+MAINTENANCE!H52+PRODUCTION!H52+EMBALLAGE!H52+EXPEDITION!H52+RECEPTION!H52+LABO!H52+'R&amp;D'!H52+QUALITE!H52)</f>
        <v>0</v>
      </c>
      <c r="L49" s="108"/>
      <c r="M49" s="108"/>
      <c r="N49" s="42">
        <f t="shared" si="55"/>
        <v>9</v>
      </c>
      <c r="O49" s="42">
        <f t="shared" si="33"/>
        <v>9</v>
      </c>
      <c r="P49" s="36">
        <v>9</v>
      </c>
      <c r="Q49" s="112">
        <f t="shared" si="9"/>
        <v>0</v>
      </c>
      <c r="R49" s="41">
        <f t="shared" si="10"/>
        <v>0</v>
      </c>
      <c r="S49" s="2"/>
      <c r="T49" s="41">
        <f>SUM(DIRECTION!I52+COMPTA!I52+ACCUEIL!I52+ADV!I52+COMMERCIAUX!I52+MARKETING!I52+MAINTENANCE!I52+PRODUCTION!I52+EMBALLAGE!I52+EXPEDITION!I52+RECEPTION!I52+LABO!I52+'R&amp;D'!I52+QUALITE!I52)</f>
        <v>0</v>
      </c>
      <c r="U49" s="108"/>
      <c r="V49" s="108"/>
      <c r="W49" s="42">
        <f t="shared" si="56"/>
        <v>9</v>
      </c>
      <c r="X49" s="42">
        <f t="shared" si="34"/>
        <v>9</v>
      </c>
      <c r="Y49" s="108"/>
      <c r="Z49" s="114">
        <f t="shared" si="45"/>
        <v>0</v>
      </c>
      <c r="AA49" s="41">
        <f t="shared" si="13"/>
        <v>0</v>
      </c>
      <c r="AB49" s="2"/>
      <c r="AC49" s="41">
        <f>SUM(DIRECTION!J52+COMPTA!J52+ACCUEIL!J52+ADV!J52+COMMERCIAUX!J52+MARKETING!J52+MAINTENANCE!J52+PRODUCTION!J52+EMBALLAGE!J52+EXPEDITION!J52+RECEPTION!J52+LABO!J52+'R&amp;D'!J52+QUALITE!J52)</f>
        <v>0</v>
      </c>
      <c r="AD49" s="26"/>
      <c r="AE49" s="26"/>
      <c r="AF49" s="42">
        <f t="shared" si="57"/>
        <v>0</v>
      </c>
      <c r="AG49" s="42">
        <f t="shared" si="35"/>
        <v>0</v>
      </c>
      <c r="AH49" s="26"/>
      <c r="AI49" s="114">
        <f t="shared" si="47"/>
        <v>0</v>
      </c>
      <c r="AJ49" s="41">
        <f t="shared" si="17"/>
        <v>0</v>
      </c>
      <c r="AK49" s="2"/>
      <c r="AL49" s="41">
        <f>SUM(DIRECTION!K52+COMPTA!K52+ACCUEIL!K52+ADV!K52+COMMERCIAUX!K52+MARKETING!K52+MAINTENANCE!K52+PRODUCTION!K52+EMBALLAGE!K52+EXPEDITION!K52+RECEPTION!K52+LABO!K52+'R&amp;D'!K52+QUALITE!K52)</f>
        <v>0</v>
      </c>
      <c r="AM49" s="26"/>
      <c r="AN49" s="26"/>
      <c r="AO49" s="42">
        <f t="shared" si="58"/>
        <v>0</v>
      </c>
      <c r="AP49" s="42">
        <f t="shared" si="36"/>
        <v>0</v>
      </c>
      <c r="AQ49" s="26"/>
      <c r="AR49" s="114">
        <f t="shared" si="49"/>
        <v>0</v>
      </c>
      <c r="AS49" s="41">
        <f t="shared" si="20"/>
        <v>0</v>
      </c>
      <c r="AT49" s="2"/>
      <c r="AU49" s="41">
        <f>SUM(DIRECTION!L52+COMPTA!L52+ACCUEIL!L52+ADV!L52+COMMERCIAUX!L52+MARKETING!L52+MAINTENANCE!L52+PRODUCTION!L52+EMBALLAGE!L52+EXPEDITION!L52+RECEPTION!L52+LABO!L52+'R&amp;D'!L52+QUALITE!L52)</f>
        <v>0</v>
      </c>
      <c r="AV49" s="26"/>
      <c r="AW49" s="26"/>
      <c r="AX49" s="42">
        <f t="shared" si="59"/>
        <v>0</v>
      </c>
      <c r="AY49" s="42">
        <f t="shared" si="37"/>
        <v>0</v>
      </c>
      <c r="AZ49" s="26"/>
      <c r="BA49" s="114">
        <f t="shared" si="22"/>
        <v>0</v>
      </c>
      <c r="BB49" s="41">
        <f t="shared" si="23"/>
        <v>0</v>
      </c>
      <c r="BC49" s="2"/>
      <c r="BD49" s="41">
        <f>SUM(DIRECTION!M52+COMPTA!M52+ACCUEIL!M52+ADV!M52+COMMERCIAUX!M52+MARKETING!M52+MAINTENANCE!M52+PRODUCTION!M52+EMBALLAGE!M52+EXPEDITION!M52+RECEPTION!M52+LABO!M52+'R&amp;D'!M52+QUALITE!M52)</f>
        <v>0</v>
      </c>
      <c r="BE49" s="26"/>
      <c r="BF49" s="26"/>
      <c r="BG49" s="42">
        <f t="shared" si="60"/>
        <v>0</v>
      </c>
      <c r="BH49" s="42">
        <f t="shared" si="38"/>
        <v>0</v>
      </c>
      <c r="BI49" s="26"/>
      <c r="BJ49" s="114">
        <f t="shared" si="25"/>
        <v>0</v>
      </c>
      <c r="BK49" s="41">
        <f t="shared" si="61"/>
        <v>0</v>
      </c>
      <c r="BM49" s="42">
        <f t="shared" si="39"/>
        <v>0</v>
      </c>
      <c r="BN49" s="42">
        <f t="shared" si="40"/>
        <v>0</v>
      </c>
      <c r="BO49" s="42">
        <f t="shared" si="29"/>
        <v>0</v>
      </c>
      <c r="BP49" s="42">
        <f t="shared" si="41"/>
        <v>0</v>
      </c>
    </row>
    <row r="50" spans="1:68" ht="15.75" customHeight="1">
      <c r="A50" s="34" t="s">
        <v>55</v>
      </c>
      <c r="B50" s="41">
        <f>SUM(DIRECTION!G53+COMPTA!G53+ACCUEIL!G53+ADV!G53+COMMERCIAUX!G53+MARKETING!G53+MAINTENANCE!G53+PRODUCTION!G53+EMBALLAGE!G53+EXPEDITION!G53+RECEPTION!G53+LABO!G53+'R&amp;D'!G53+QUALITE!G53)</f>
        <v>0</v>
      </c>
      <c r="C50" s="25"/>
      <c r="D50" s="25"/>
      <c r="E50" s="25">
        <v>9</v>
      </c>
      <c r="F50" s="41">
        <f t="shared" si="52"/>
        <v>9</v>
      </c>
      <c r="G50" s="25">
        <v>7</v>
      </c>
      <c r="H50" s="113">
        <f t="shared" si="53"/>
        <v>-2</v>
      </c>
      <c r="I50" s="41">
        <f t="shared" si="54"/>
        <v>-2</v>
      </c>
      <c r="J50" s="2"/>
      <c r="K50" s="41">
        <f>SUM(DIRECTION!H53+COMPTA!H53+ACCUEIL!H53+ADV!H53+COMMERCIAUX!H53+MARKETING!H53+MAINTENANCE!H53+PRODUCTION!H53+EMBALLAGE!H53+EXPEDITION!H53+RECEPTION!H53+LABO!H53+'R&amp;D'!H53+QUALITE!H53)</f>
        <v>0</v>
      </c>
      <c r="L50" s="108"/>
      <c r="M50" s="108"/>
      <c r="N50" s="42">
        <f t="shared" si="55"/>
        <v>7</v>
      </c>
      <c r="O50" s="42">
        <f t="shared" si="33"/>
        <v>7</v>
      </c>
      <c r="P50" s="36">
        <v>7</v>
      </c>
      <c r="Q50" s="112">
        <f t="shared" si="9"/>
        <v>0</v>
      </c>
      <c r="R50" s="41">
        <f t="shared" si="10"/>
        <v>0</v>
      </c>
      <c r="S50" s="2"/>
      <c r="T50" s="41">
        <f>SUM(DIRECTION!I53+COMPTA!I53+ACCUEIL!I53+ADV!I53+COMMERCIAUX!I53+MARKETING!I53+MAINTENANCE!I53+PRODUCTION!I53+EMBALLAGE!I53+EXPEDITION!I53+RECEPTION!I53+LABO!I53+'R&amp;D'!I53+QUALITE!I53)</f>
        <v>0</v>
      </c>
      <c r="U50" s="108"/>
      <c r="V50" s="108"/>
      <c r="W50" s="42">
        <f t="shared" si="56"/>
        <v>7</v>
      </c>
      <c r="X50" s="42">
        <f t="shared" si="34"/>
        <v>7</v>
      </c>
      <c r="Y50" s="108"/>
      <c r="Z50" s="114">
        <f t="shared" si="45"/>
        <v>0</v>
      </c>
      <c r="AA50" s="41">
        <f t="shared" si="13"/>
        <v>0</v>
      </c>
      <c r="AB50" s="2"/>
      <c r="AC50" s="41">
        <f>SUM(DIRECTION!J53+COMPTA!J53+ACCUEIL!J53+ADV!J53+COMMERCIAUX!J53+MARKETING!J53+MAINTENANCE!J53+PRODUCTION!J53+EMBALLAGE!J53+EXPEDITION!J53+RECEPTION!J53+LABO!J53+'R&amp;D'!J53+QUALITE!J53)</f>
        <v>0</v>
      </c>
      <c r="AD50" s="26"/>
      <c r="AE50" s="26"/>
      <c r="AF50" s="42">
        <f t="shared" si="57"/>
        <v>0</v>
      </c>
      <c r="AG50" s="42">
        <f t="shared" si="35"/>
        <v>0</v>
      </c>
      <c r="AH50" s="26"/>
      <c r="AI50" s="114">
        <f t="shared" si="47"/>
        <v>0</v>
      </c>
      <c r="AJ50" s="41">
        <f t="shared" si="17"/>
        <v>0</v>
      </c>
      <c r="AK50" s="2"/>
      <c r="AL50" s="41">
        <f>SUM(DIRECTION!K53+COMPTA!K53+ACCUEIL!K53+ADV!K53+COMMERCIAUX!K53+MARKETING!K53+MAINTENANCE!K53+PRODUCTION!K53+EMBALLAGE!K53+EXPEDITION!K53+RECEPTION!K53+LABO!K53+'R&amp;D'!K53+QUALITE!K53)</f>
        <v>0</v>
      </c>
      <c r="AM50" s="26"/>
      <c r="AN50" s="26"/>
      <c r="AO50" s="42">
        <f t="shared" si="58"/>
        <v>0</v>
      </c>
      <c r="AP50" s="42">
        <f t="shared" si="36"/>
        <v>0</v>
      </c>
      <c r="AQ50" s="26"/>
      <c r="AR50" s="114">
        <f t="shared" si="49"/>
        <v>0</v>
      </c>
      <c r="AS50" s="41">
        <f t="shared" si="20"/>
        <v>0</v>
      </c>
      <c r="AT50" s="2"/>
      <c r="AU50" s="41">
        <f>SUM(DIRECTION!L53+COMPTA!L53+ACCUEIL!L53+ADV!L53+COMMERCIAUX!L53+MARKETING!L53+MAINTENANCE!L53+PRODUCTION!L53+EMBALLAGE!L53+EXPEDITION!L53+RECEPTION!L53+LABO!L53+'R&amp;D'!L53+QUALITE!L53)</f>
        <v>0</v>
      </c>
      <c r="AV50" s="26"/>
      <c r="AW50" s="26"/>
      <c r="AX50" s="42">
        <f t="shared" si="59"/>
        <v>0</v>
      </c>
      <c r="AY50" s="42">
        <f t="shared" si="37"/>
        <v>0</v>
      </c>
      <c r="AZ50" s="26"/>
      <c r="BA50" s="114">
        <f t="shared" si="22"/>
        <v>0</v>
      </c>
      <c r="BB50" s="41">
        <f t="shared" si="23"/>
        <v>0</v>
      </c>
      <c r="BC50" s="2"/>
      <c r="BD50" s="41">
        <f>SUM(DIRECTION!M53+COMPTA!M53+ACCUEIL!M53+ADV!M53+COMMERCIAUX!M53+MARKETING!M53+MAINTENANCE!M53+PRODUCTION!M53+EMBALLAGE!M53+EXPEDITION!M53+RECEPTION!M53+LABO!M53+'R&amp;D'!M53+QUALITE!M53)</f>
        <v>0</v>
      </c>
      <c r="BE50" s="26"/>
      <c r="BF50" s="26"/>
      <c r="BG50" s="42">
        <f t="shared" si="60"/>
        <v>0</v>
      </c>
      <c r="BH50" s="42">
        <f t="shared" si="38"/>
        <v>0</v>
      </c>
      <c r="BI50" s="26"/>
      <c r="BJ50" s="114">
        <f t="shared" si="25"/>
        <v>0</v>
      </c>
      <c r="BK50" s="41">
        <f t="shared" si="61"/>
        <v>0</v>
      </c>
      <c r="BM50" s="42">
        <f t="shared" si="39"/>
        <v>0</v>
      </c>
      <c r="BN50" s="42">
        <f t="shared" si="40"/>
        <v>0</v>
      </c>
      <c r="BO50" s="42">
        <f t="shared" si="29"/>
        <v>-2</v>
      </c>
      <c r="BP50" s="42">
        <f t="shared" si="41"/>
        <v>-2</v>
      </c>
    </row>
    <row r="51" spans="1:68" ht="15.75" customHeight="1">
      <c r="A51" s="34" t="s">
        <v>56</v>
      </c>
      <c r="B51" s="41">
        <f>SUM(DIRECTION!G54+COMPTA!G54+ACCUEIL!G54+ADV!G54+COMMERCIAUX!G54+MARKETING!G54+MAINTENANCE!G54+PRODUCTION!G54+EMBALLAGE!G54+EXPEDITION!G54+RECEPTION!G54+LABO!G54+'R&amp;D'!G54+QUALITE!G54)</f>
        <v>2</v>
      </c>
      <c r="C51" s="25"/>
      <c r="D51" s="25"/>
      <c r="E51" s="25">
        <v>11</v>
      </c>
      <c r="F51" s="41">
        <f t="shared" si="52"/>
        <v>9</v>
      </c>
      <c r="G51" s="25">
        <v>9</v>
      </c>
      <c r="H51" s="113">
        <f t="shared" si="53"/>
        <v>2</v>
      </c>
      <c r="I51" s="41">
        <f t="shared" si="54"/>
        <v>0</v>
      </c>
      <c r="J51" s="2"/>
      <c r="K51" s="41">
        <f>SUM(DIRECTION!H54+COMPTA!H54+ACCUEIL!H54+ADV!H54+COMMERCIAUX!H54+MARKETING!H54+MAINTENANCE!H54+PRODUCTION!H54+EMBALLAGE!H54+EXPEDITION!H54+RECEPTION!H54+LABO!H54+'R&amp;D'!H54+QUALITE!H54)</f>
        <v>2</v>
      </c>
      <c r="L51" s="108"/>
      <c r="M51" s="108"/>
      <c r="N51" s="42">
        <f t="shared" si="55"/>
        <v>9</v>
      </c>
      <c r="O51" s="42">
        <f t="shared" si="33"/>
        <v>7</v>
      </c>
      <c r="P51" s="36">
        <v>6</v>
      </c>
      <c r="Q51" s="112">
        <f t="shared" si="9"/>
        <v>-3</v>
      </c>
      <c r="R51" s="41">
        <f t="shared" si="10"/>
        <v>-1</v>
      </c>
      <c r="S51" s="2"/>
      <c r="T51" s="41">
        <f>SUM(DIRECTION!I54+COMPTA!I54+ACCUEIL!I54+ADV!I54+COMMERCIAUX!I54+MARKETING!I54+MAINTENANCE!I54+PRODUCTION!I54+EMBALLAGE!I54+EXPEDITION!I54+RECEPTION!I54+LABO!I54+'R&amp;D'!I54+QUALITE!I54)</f>
        <v>0</v>
      </c>
      <c r="U51" s="108"/>
      <c r="V51" s="108"/>
      <c r="W51" s="42">
        <f t="shared" si="56"/>
        <v>6</v>
      </c>
      <c r="X51" s="42">
        <f t="shared" si="34"/>
        <v>6</v>
      </c>
      <c r="Y51" s="108"/>
      <c r="Z51" s="114">
        <f t="shared" si="45"/>
        <v>0</v>
      </c>
      <c r="AA51" s="41">
        <f t="shared" si="13"/>
        <v>0</v>
      </c>
      <c r="AB51" s="2"/>
      <c r="AC51" s="41">
        <f>SUM(DIRECTION!J54+COMPTA!J54+ACCUEIL!J54+ADV!J54+COMMERCIAUX!J54+MARKETING!J54+MAINTENANCE!J54+PRODUCTION!J54+EMBALLAGE!J54+EXPEDITION!J54+RECEPTION!J54+LABO!J54+'R&amp;D'!J54+QUALITE!J54)</f>
        <v>0</v>
      </c>
      <c r="AD51" s="26"/>
      <c r="AE51" s="26"/>
      <c r="AF51" s="42">
        <f t="shared" si="57"/>
        <v>0</v>
      </c>
      <c r="AG51" s="42">
        <f t="shared" si="35"/>
        <v>0</v>
      </c>
      <c r="AH51" s="26"/>
      <c r="AI51" s="114">
        <f t="shared" si="47"/>
        <v>0</v>
      </c>
      <c r="AJ51" s="41">
        <f t="shared" si="17"/>
        <v>0</v>
      </c>
      <c r="AK51" s="2"/>
      <c r="AL51" s="41">
        <f>SUM(DIRECTION!K54+COMPTA!K54+ACCUEIL!K54+ADV!K54+COMMERCIAUX!K54+MARKETING!K54+MAINTENANCE!K54+PRODUCTION!K54+EMBALLAGE!K54+EXPEDITION!K54+RECEPTION!K54+LABO!K54+'R&amp;D'!K54+QUALITE!K54)</f>
        <v>0</v>
      </c>
      <c r="AM51" s="26"/>
      <c r="AN51" s="26"/>
      <c r="AO51" s="42">
        <f t="shared" si="58"/>
        <v>0</v>
      </c>
      <c r="AP51" s="42">
        <f t="shared" si="36"/>
        <v>0</v>
      </c>
      <c r="AQ51" s="26"/>
      <c r="AR51" s="114">
        <f t="shared" si="49"/>
        <v>0</v>
      </c>
      <c r="AS51" s="41">
        <f t="shared" si="20"/>
        <v>0</v>
      </c>
      <c r="AT51" s="2"/>
      <c r="AU51" s="41">
        <f>SUM(DIRECTION!L54+COMPTA!L54+ACCUEIL!L54+ADV!L54+COMMERCIAUX!L54+MARKETING!L54+MAINTENANCE!L54+PRODUCTION!L54+EMBALLAGE!L54+EXPEDITION!L54+RECEPTION!L54+LABO!L54+'R&amp;D'!L54+QUALITE!L54)</f>
        <v>0</v>
      </c>
      <c r="AV51" s="26"/>
      <c r="AW51" s="26"/>
      <c r="AX51" s="42">
        <f t="shared" si="59"/>
        <v>0</v>
      </c>
      <c r="AY51" s="42">
        <f t="shared" si="37"/>
        <v>0</v>
      </c>
      <c r="AZ51" s="26"/>
      <c r="BA51" s="114">
        <f t="shared" si="22"/>
        <v>0</v>
      </c>
      <c r="BB51" s="41">
        <f t="shared" si="23"/>
        <v>0</v>
      </c>
      <c r="BC51" s="2"/>
      <c r="BD51" s="41">
        <f>SUM(DIRECTION!M54+COMPTA!M54+ACCUEIL!M54+ADV!M54+COMMERCIAUX!M54+MARKETING!M54+MAINTENANCE!M54+PRODUCTION!M54+EMBALLAGE!M54+EXPEDITION!M54+RECEPTION!M54+LABO!M54+'R&amp;D'!M54+QUALITE!M54)</f>
        <v>0</v>
      </c>
      <c r="BE51" s="26"/>
      <c r="BF51" s="26"/>
      <c r="BG51" s="42">
        <f t="shared" si="60"/>
        <v>0</v>
      </c>
      <c r="BH51" s="42">
        <f t="shared" si="38"/>
        <v>0</v>
      </c>
      <c r="BI51" s="26"/>
      <c r="BJ51" s="114">
        <f t="shared" si="25"/>
        <v>0</v>
      </c>
      <c r="BK51" s="41">
        <f t="shared" si="61"/>
        <v>0</v>
      </c>
      <c r="BM51" s="42">
        <f t="shared" si="39"/>
        <v>4</v>
      </c>
      <c r="BN51" s="42">
        <f t="shared" si="40"/>
        <v>0</v>
      </c>
      <c r="BO51" s="42">
        <f t="shared" si="29"/>
        <v>-1</v>
      </c>
      <c r="BP51" s="42">
        <f t="shared" si="41"/>
        <v>-1</v>
      </c>
    </row>
    <row r="52" spans="1:68" ht="15.75" customHeight="1">
      <c r="A52" s="34" t="s">
        <v>58</v>
      </c>
      <c r="B52" s="41">
        <f>SUM(DIRECTION!G55+COMPTA!G55+ACCUEIL!G55+ADV!G55+COMMERCIAUX!G55+MARKETING!G55+MAINTENANCE!G55+PRODUCTION!G55+EMBALLAGE!G55+EXPEDITION!G55+RECEPTION!G55+LABO!G55+'R&amp;D'!G55+QUALITE!G55)</f>
        <v>0</v>
      </c>
      <c r="C52" s="25"/>
      <c r="D52" s="25"/>
      <c r="E52" s="25">
        <v>3</v>
      </c>
      <c r="F52" s="41">
        <f t="shared" si="52"/>
        <v>3</v>
      </c>
      <c r="G52" s="25">
        <v>3</v>
      </c>
      <c r="H52" s="113">
        <f t="shared" si="53"/>
        <v>0</v>
      </c>
      <c r="I52" s="41">
        <f t="shared" si="54"/>
        <v>0</v>
      </c>
      <c r="J52" s="2"/>
      <c r="K52" s="41">
        <f>SUM(DIRECTION!H55+COMPTA!H55+ACCUEIL!H55+ADV!H55+COMMERCIAUX!H55+MARKETING!H55+MAINTENANCE!H55+PRODUCTION!H55+EMBALLAGE!H55+EXPEDITION!H55+RECEPTION!H55+LABO!H55+'R&amp;D'!H55+QUALITE!H55)</f>
        <v>0</v>
      </c>
      <c r="L52" s="108"/>
      <c r="M52" s="108"/>
      <c r="N52" s="42">
        <f t="shared" si="55"/>
        <v>3</v>
      </c>
      <c r="O52" s="42">
        <f t="shared" si="33"/>
        <v>3</v>
      </c>
      <c r="P52" s="36">
        <v>3</v>
      </c>
      <c r="Q52" s="112">
        <f t="shared" si="9"/>
        <v>0</v>
      </c>
      <c r="R52" s="41">
        <f t="shared" si="10"/>
        <v>0</v>
      </c>
      <c r="S52" s="2"/>
      <c r="T52" s="41">
        <f>SUM(DIRECTION!I55+COMPTA!I55+ACCUEIL!I55+ADV!I55+COMMERCIAUX!I55+MARKETING!I55+MAINTENANCE!I55+PRODUCTION!I55+EMBALLAGE!I55+EXPEDITION!I55+RECEPTION!I55+LABO!I55+'R&amp;D'!I55+QUALITE!I55)</f>
        <v>0</v>
      </c>
      <c r="U52" s="108"/>
      <c r="V52" s="108"/>
      <c r="W52" s="42">
        <f t="shared" si="56"/>
        <v>3</v>
      </c>
      <c r="X52" s="42">
        <f t="shared" si="34"/>
        <v>3</v>
      </c>
      <c r="Y52" s="108"/>
      <c r="Z52" s="114">
        <f t="shared" si="45"/>
        <v>0</v>
      </c>
      <c r="AA52" s="41">
        <f t="shared" si="13"/>
        <v>0</v>
      </c>
      <c r="AB52" s="2"/>
      <c r="AC52" s="41">
        <f>SUM(DIRECTION!J55+COMPTA!J55+ACCUEIL!J55+ADV!J55+COMMERCIAUX!J55+MARKETING!J55+MAINTENANCE!J55+PRODUCTION!J55+EMBALLAGE!J55+EXPEDITION!J55+RECEPTION!J55+LABO!J55+'R&amp;D'!J55+QUALITE!J55)</f>
        <v>0</v>
      </c>
      <c r="AD52" s="26"/>
      <c r="AE52" s="26"/>
      <c r="AF52" s="42">
        <f t="shared" si="57"/>
        <v>0</v>
      </c>
      <c r="AG52" s="42">
        <f t="shared" si="35"/>
        <v>0</v>
      </c>
      <c r="AH52" s="26"/>
      <c r="AI52" s="114">
        <f t="shared" si="47"/>
        <v>0</v>
      </c>
      <c r="AJ52" s="41">
        <f t="shared" si="17"/>
        <v>0</v>
      </c>
      <c r="AK52" s="2"/>
      <c r="AL52" s="41">
        <f>SUM(DIRECTION!K55+COMPTA!K55+ACCUEIL!K55+ADV!K55+COMMERCIAUX!K55+MARKETING!K55+MAINTENANCE!K55+PRODUCTION!K55+EMBALLAGE!K55+EXPEDITION!K55+RECEPTION!K55+LABO!K55+'R&amp;D'!K55+QUALITE!K55)</f>
        <v>0</v>
      </c>
      <c r="AM52" s="26"/>
      <c r="AN52" s="26"/>
      <c r="AO52" s="42">
        <f t="shared" si="58"/>
        <v>0</v>
      </c>
      <c r="AP52" s="42">
        <f t="shared" si="36"/>
        <v>0</v>
      </c>
      <c r="AQ52" s="26"/>
      <c r="AR52" s="114">
        <f t="shared" si="49"/>
        <v>0</v>
      </c>
      <c r="AS52" s="41">
        <f t="shared" si="20"/>
        <v>0</v>
      </c>
      <c r="AT52" s="2"/>
      <c r="AU52" s="41">
        <f>SUM(DIRECTION!L55+COMPTA!L55+ACCUEIL!L55+ADV!L55+COMMERCIAUX!L55+MARKETING!L55+MAINTENANCE!L55+PRODUCTION!L55+EMBALLAGE!L55+EXPEDITION!L55+RECEPTION!L55+LABO!L55+'R&amp;D'!L55+QUALITE!L55)</f>
        <v>0</v>
      </c>
      <c r="AV52" s="26"/>
      <c r="AW52" s="26"/>
      <c r="AX52" s="42">
        <f t="shared" si="59"/>
        <v>0</v>
      </c>
      <c r="AY52" s="42">
        <f t="shared" si="37"/>
        <v>0</v>
      </c>
      <c r="AZ52" s="26"/>
      <c r="BA52" s="114">
        <f t="shared" si="22"/>
        <v>0</v>
      </c>
      <c r="BB52" s="41">
        <f t="shared" si="23"/>
        <v>0</v>
      </c>
      <c r="BC52" s="2"/>
      <c r="BD52" s="41">
        <f>SUM(DIRECTION!M55+COMPTA!M55+ACCUEIL!M55+ADV!M55+COMMERCIAUX!M55+MARKETING!M55+MAINTENANCE!M55+PRODUCTION!M55+EMBALLAGE!M55+EXPEDITION!M55+RECEPTION!M55+LABO!M55+'R&amp;D'!M55+QUALITE!M55)</f>
        <v>0</v>
      </c>
      <c r="BE52" s="26"/>
      <c r="BF52" s="26"/>
      <c r="BG52" s="42">
        <f t="shared" si="60"/>
        <v>0</v>
      </c>
      <c r="BH52" s="42">
        <f t="shared" si="38"/>
        <v>0</v>
      </c>
      <c r="BI52" s="26"/>
      <c r="BJ52" s="114">
        <f t="shared" si="25"/>
        <v>0</v>
      </c>
      <c r="BK52" s="41">
        <f t="shared" si="61"/>
        <v>0</v>
      </c>
      <c r="BM52" s="42">
        <f t="shared" si="39"/>
        <v>0</v>
      </c>
      <c r="BN52" s="42">
        <f t="shared" si="40"/>
        <v>0</v>
      </c>
      <c r="BO52" s="42">
        <f t="shared" si="29"/>
        <v>0</v>
      </c>
      <c r="BP52" s="42">
        <f t="shared" si="41"/>
        <v>0</v>
      </c>
    </row>
    <row r="53" spans="1:68" ht="15.75" customHeight="1">
      <c r="A53" s="34" t="s">
        <v>54</v>
      </c>
      <c r="B53" s="41">
        <f>SUM(DIRECTION!G56+COMPTA!G56+ACCUEIL!G56+ADV!G56+COMMERCIAUX!G56+MARKETING!G56+MAINTENANCE!G56+PRODUCTION!G56+EMBALLAGE!G56+EXPEDITION!G56+RECEPTION!G56+LABO!G56+'R&amp;D'!G56+QUALITE!G56)</f>
        <v>6</v>
      </c>
      <c r="C53" s="25"/>
      <c r="D53" s="25"/>
      <c r="E53" s="25">
        <v>14</v>
      </c>
      <c r="F53" s="41">
        <f t="shared" si="52"/>
        <v>8</v>
      </c>
      <c r="G53" s="25">
        <v>6</v>
      </c>
      <c r="H53" s="113">
        <f t="shared" si="53"/>
        <v>-8</v>
      </c>
      <c r="I53" s="41">
        <f t="shared" si="54"/>
        <v>-2</v>
      </c>
      <c r="J53" s="2"/>
      <c r="K53" s="41">
        <f>SUM(DIRECTION!H56+COMPTA!H56+ACCUEIL!H56+ADV!H56+COMMERCIAUX!H56+MARKETING!H56+MAINTENANCE!H56+PRODUCTION!H56+EMBALLAGE!H56+EXPEDITION!H56+RECEPTION!H56+LABO!H56+'R&amp;D'!H56+QUALITE!H56)</f>
        <v>5</v>
      </c>
      <c r="L53" s="108">
        <v>12</v>
      </c>
      <c r="M53" s="108"/>
      <c r="N53" s="42">
        <f t="shared" si="55"/>
        <v>6</v>
      </c>
      <c r="O53" s="42">
        <f t="shared" si="33"/>
        <v>13</v>
      </c>
      <c r="P53" s="36">
        <v>12</v>
      </c>
      <c r="Q53" s="112">
        <f t="shared" si="9"/>
        <v>-6</v>
      </c>
      <c r="R53" s="41">
        <f t="shared" si="10"/>
        <v>-1</v>
      </c>
      <c r="S53" s="2"/>
      <c r="T53" s="41">
        <f>SUM(DIRECTION!I56+COMPTA!I56+ACCUEIL!I56+ADV!I56+COMMERCIAUX!I56+MARKETING!I56+MAINTENANCE!I56+PRODUCTION!I56+EMBALLAGE!I56+EXPEDITION!I56+RECEPTION!I56+LABO!I56+'R&amp;D'!I56+QUALITE!I56)</f>
        <v>1</v>
      </c>
      <c r="U53" s="108"/>
      <c r="V53" s="108"/>
      <c r="W53" s="42">
        <f t="shared" si="56"/>
        <v>12</v>
      </c>
      <c r="X53" s="42">
        <f t="shared" si="34"/>
        <v>11</v>
      </c>
      <c r="Y53" s="108"/>
      <c r="Z53" s="114">
        <f t="shared" si="45"/>
        <v>1</v>
      </c>
      <c r="AA53" s="41">
        <f t="shared" si="13"/>
        <v>0</v>
      </c>
      <c r="AB53" s="2"/>
      <c r="AC53" s="41">
        <f>SUM(DIRECTION!J56+COMPTA!J56+ACCUEIL!J56+ADV!J56+COMMERCIAUX!J56+MARKETING!J56+MAINTENANCE!J56+PRODUCTION!J56+EMBALLAGE!J56+EXPEDITION!J56+RECEPTION!J56+LABO!J56+'R&amp;D'!J56+QUALITE!J56)</f>
        <v>0</v>
      </c>
      <c r="AD53" s="26"/>
      <c r="AE53" s="26"/>
      <c r="AF53" s="42">
        <f t="shared" si="57"/>
        <v>0</v>
      </c>
      <c r="AG53" s="42">
        <f t="shared" si="35"/>
        <v>0</v>
      </c>
      <c r="AH53" s="26"/>
      <c r="AI53" s="114">
        <f t="shared" si="47"/>
        <v>0</v>
      </c>
      <c r="AJ53" s="41">
        <f t="shared" si="17"/>
        <v>0</v>
      </c>
      <c r="AK53" s="2"/>
      <c r="AL53" s="41">
        <f>SUM(DIRECTION!K56+COMPTA!K56+ACCUEIL!K56+ADV!K56+COMMERCIAUX!K56+MARKETING!K56+MAINTENANCE!K56+PRODUCTION!K56+EMBALLAGE!K56+EXPEDITION!K56+RECEPTION!K56+LABO!K56+'R&amp;D'!K56+QUALITE!K56)</f>
        <v>0</v>
      </c>
      <c r="AM53" s="26"/>
      <c r="AN53" s="26"/>
      <c r="AO53" s="42">
        <f t="shared" si="58"/>
        <v>0</v>
      </c>
      <c r="AP53" s="42">
        <f t="shared" si="36"/>
        <v>0</v>
      </c>
      <c r="AQ53" s="26"/>
      <c r="AR53" s="114">
        <f t="shared" si="49"/>
        <v>0</v>
      </c>
      <c r="AS53" s="41">
        <f t="shared" si="20"/>
        <v>0</v>
      </c>
      <c r="AT53" s="2"/>
      <c r="AU53" s="41">
        <f>SUM(DIRECTION!L56+COMPTA!L56+ACCUEIL!L56+ADV!L56+COMMERCIAUX!L56+MARKETING!L56+MAINTENANCE!L56+PRODUCTION!L56+EMBALLAGE!L56+EXPEDITION!L56+RECEPTION!L56+LABO!L56+'R&amp;D'!L56+QUALITE!L56)</f>
        <v>0</v>
      </c>
      <c r="AV53" s="26"/>
      <c r="AW53" s="26"/>
      <c r="AX53" s="42">
        <f t="shared" si="59"/>
        <v>0</v>
      </c>
      <c r="AY53" s="42">
        <f t="shared" si="37"/>
        <v>0</v>
      </c>
      <c r="AZ53" s="26"/>
      <c r="BA53" s="114">
        <f t="shared" si="22"/>
        <v>0</v>
      </c>
      <c r="BB53" s="41">
        <f t="shared" si="23"/>
        <v>0</v>
      </c>
      <c r="BC53" s="2"/>
      <c r="BD53" s="41">
        <f>SUM(DIRECTION!M56+COMPTA!M56+ACCUEIL!M56+ADV!M56+COMMERCIAUX!M56+MARKETING!M56+MAINTENANCE!M56+PRODUCTION!M56+EMBALLAGE!M56+EXPEDITION!M56+RECEPTION!M56+LABO!M56+'R&amp;D'!M56+QUALITE!M56)</f>
        <v>0</v>
      </c>
      <c r="BE53" s="26"/>
      <c r="BF53" s="26"/>
      <c r="BG53" s="42">
        <f t="shared" si="60"/>
        <v>0</v>
      </c>
      <c r="BH53" s="42">
        <f t="shared" si="38"/>
        <v>0</v>
      </c>
      <c r="BI53" s="26"/>
      <c r="BJ53" s="114">
        <f t="shared" si="25"/>
        <v>0</v>
      </c>
      <c r="BK53" s="41">
        <f t="shared" si="61"/>
        <v>0</v>
      </c>
      <c r="BM53" s="42">
        <f t="shared" si="39"/>
        <v>12</v>
      </c>
      <c r="BN53" s="42">
        <f t="shared" si="40"/>
        <v>12</v>
      </c>
      <c r="BO53" s="42">
        <f t="shared" si="29"/>
        <v>-13</v>
      </c>
      <c r="BP53" s="42">
        <f t="shared" si="41"/>
        <v>-3</v>
      </c>
    </row>
    <row r="54" spans="1:68" ht="15.75" customHeight="1">
      <c r="A54" s="34" t="s">
        <v>53</v>
      </c>
      <c r="B54" s="41">
        <f>SUM(DIRECTION!G57+COMPTA!G57+ACCUEIL!G57+ADV!G57+COMMERCIAUX!G57+MARKETING!G57+MAINTENANCE!G57+PRODUCTION!G57+EMBALLAGE!G57+EXPEDITION!G57+RECEPTION!G57+LABO!G57+'R&amp;D'!G57+QUALITE!G57)</f>
        <v>0</v>
      </c>
      <c r="C54" s="25"/>
      <c r="D54" s="25"/>
      <c r="E54" s="25">
        <v>13</v>
      </c>
      <c r="F54" s="41">
        <f t="shared" si="52"/>
        <v>13</v>
      </c>
      <c r="G54" s="25">
        <v>13</v>
      </c>
      <c r="H54" s="113">
        <f t="shared" si="53"/>
        <v>0</v>
      </c>
      <c r="I54" s="41">
        <f t="shared" si="54"/>
        <v>0</v>
      </c>
      <c r="J54" s="2"/>
      <c r="K54" s="41">
        <f>SUM(DIRECTION!H57+COMPTA!H57+ACCUEIL!H57+ADV!H57+COMMERCIAUX!H57+MARKETING!H57+MAINTENANCE!H57+PRODUCTION!H57+EMBALLAGE!H57+EXPEDITION!H57+RECEPTION!H57+LABO!H57+'R&amp;D'!H57+QUALITE!H57)</f>
        <v>3</v>
      </c>
      <c r="L54" s="108"/>
      <c r="M54" s="108"/>
      <c r="N54" s="42">
        <f t="shared" si="55"/>
        <v>13</v>
      </c>
      <c r="O54" s="42">
        <f t="shared" si="33"/>
        <v>10</v>
      </c>
      <c r="P54" s="36">
        <v>10</v>
      </c>
      <c r="Q54" s="112">
        <f t="shared" si="9"/>
        <v>3</v>
      </c>
      <c r="R54" s="41">
        <f t="shared" si="10"/>
        <v>0</v>
      </c>
      <c r="S54" s="2"/>
      <c r="T54" s="41">
        <f>SUM(DIRECTION!I57+COMPTA!I57+ACCUEIL!I57+ADV!I57+COMMERCIAUX!I57+MARKETING!I57+MAINTENANCE!I57+PRODUCTION!I57+EMBALLAGE!I57+EXPEDITION!I57+RECEPTION!I57+LABO!I57+'R&amp;D'!I57+QUALITE!I57)</f>
        <v>2</v>
      </c>
      <c r="U54" s="108"/>
      <c r="V54" s="108"/>
      <c r="W54" s="42">
        <f t="shared" si="56"/>
        <v>10</v>
      </c>
      <c r="X54" s="42">
        <f t="shared" si="34"/>
        <v>8</v>
      </c>
      <c r="Y54" s="108"/>
      <c r="Z54" s="114">
        <f t="shared" si="45"/>
        <v>2</v>
      </c>
      <c r="AA54" s="41">
        <f t="shared" si="13"/>
        <v>0</v>
      </c>
      <c r="AB54" s="2"/>
      <c r="AC54" s="41">
        <f>SUM(DIRECTION!J57+COMPTA!J57+ACCUEIL!J57+ADV!J57+COMMERCIAUX!J57+MARKETING!J57+MAINTENANCE!J57+PRODUCTION!J57+EMBALLAGE!J57+EXPEDITION!J57+RECEPTION!J57+LABO!J57+'R&amp;D'!J57+QUALITE!J57)</f>
        <v>0</v>
      </c>
      <c r="AD54" s="26"/>
      <c r="AE54" s="26"/>
      <c r="AF54" s="42">
        <f t="shared" si="57"/>
        <v>0</v>
      </c>
      <c r="AG54" s="42">
        <f t="shared" si="35"/>
        <v>0</v>
      </c>
      <c r="AH54" s="26"/>
      <c r="AI54" s="114">
        <f t="shared" si="47"/>
        <v>0</v>
      </c>
      <c r="AJ54" s="41">
        <f t="shared" si="17"/>
        <v>0</v>
      </c>
      <c r="AK54" s="2"/>
      <c r="AL54" s="41">
        <f>SUM(DIRECTION!K57+COMPTA!K57+ACCUEIL!K57+ADV!K57+COMMERCIAUX!K57+MARKETING!K57+MAINTENANCE!K57+PRODUCTION!K57+EMBALLAGE!K57+EXPEDITION!K57+RECEPTION!K57+LABO!K57+'R&amp;D'!K57+QUALITE!K57)</f>
        <v>0</v>
      </c>
      <c r="AM54" s="26"/>
      <c r="AN54" s="26"/>
      <c r="AO54" s="42">
        <f t="shared" si="58"/>
        <v>0</v>
      </c>
      <c r="AP54" s="42">
        <f t="shared" si="36"/>
        <v>0</v>
      </c>
      <c r="AQ54" s="26"/>
      <c r="AR54" s="114">
        <f t="shared" si="49"/>
        <v>0</v>
      </c>
      <c r="AS54" s="41">
        <f t="shared" si="20"/>
        <v>0</v>
      </c>
      <c r="AT54" s="2"/>
      <c r="AU54" s="41">
        <f>SUM(DIRECTION!L57+COMPTA!L57+ACCUEIL!L57+ADV!L57+COMMERCIAUX!L57+MARKETING!L57+MAINTENANCE!L57+PRODUCTION!L57+EMBALLAGE!L57+EXPEDITION!L57+RECEPTION!L57+LABO!L57+'R&amp;D'!L57+QUALITE!L57)</f>
        <v>0</v>
      </c>
      <c r="AV54" s="26"/>
      <c r="AW54" s="26"/>
      <c r="AX54" s="42">
        <f t="shared" si="59"/>
        <v>0</v>
      </c>
      <c r="AY54" s="42">
        <f t="shared" si="37"/>
        <v>0</v>
      </c>
      <c r="AZ54" s="26"/>
      <c r="BA54" s="114">
        <f t="shared" si="22"/>
        <v>0</v>
      </c>
      <c r="BB54" s="41">
        <f t="shared" si="23"/>
        <v>0</v>
      </c>
      <c r="BC54" s="2"/>
      <c r="BD54" s="41">
        <f>SUM(DIRECTION!M57+COMPTA!M57+ACCUEIL!M57+ADV!M57+COMMERCIAUX!M57+MARKETING!M57+MAINTENANCE!M57+PRODUCTION!M57+EMBALLAGE!M57+EXPEDITION!M57+RECEPTION!M57+LABO!M57+'R&amp;D'!M57+QUALITE!M57)</f>
        <v>0</v>
      </c>
      <c r="BE54" s="26"/>
      <c r="BF54" s="26"/>
      <c r="BG54" s="42">
        <f t="shared" si="60"/>
        <v>0</v>
      </c>
      <c r="BH54" s="42">
        <f t="shared" si="38"/>
        <v>0</v>
      </c>
      <c r="BI54" s="26"/>
      <c r="BJ54" s="114">
        <f t="shared" si="25"/>
        <v>0</v>
      </c>
      <c r="BK54" s="41">
        <f t="shared" si="61"/>
        <v>0</v>
      </c>
      <c r="BM54" s="42">
        <f t="shared" si="39"/>
        <v>5</v>
      </c>
      <c r="BN54" s="42">
        <f t="shared" si="40"/>
        <v>0</v>
      </c>
      <c r="BO54" s="42">
        <f t="shared" si="29"/>
        <v>5</v>
      </c>
      <c r="BP54" s="42">
        <f t="shared" si="41"/>
        <v>0</v>
      </c>
    </row>
    <row r="55" spans="1:68" ht="15.75" customHeight="1">
      <c r="A55" s="34" t="s">
        <v>1</v>
      </c>
      <c r="B55" s="41">
        <f>SUM(DIRECTION!G58+COMPTA!G58+ACCUEIL!G58+ADV!G58+COMMERCIAUX!G58+MARKETING!G58+MAINTENANCE!G58+PRODUCTION!G58+EMBALLAGE!G58+EXPEDITION!G58+RECEPTION!G58+LABO!G58+'R&amp;D'!G58+QUALITE!G58)</f>
        <v>0</v>
      </c>
      <c r="C55" s="25"/>
      <c r="D55" s="25"/>
      <c r="E55" s="25">
        <v>6</v>
      </c>
      <c r="F55" s="41">
        <f t="shared" si="52"/>
        <v>6</v>
      </c>
      <c r="G55" s="25">
        <v>6</v>
      </c>
      <c r="H55" s="113">
        <f t="shared" si="53"/>
        <v>0</v>
      </c>
      <c r="I55" s="41">
        <f t="shared" si="54"/>
        <v>0</v>
      </c>
      <c r="J55" s="2"/>
      <c r="K55" s="41">
        <f>SUM(DIRECTION!H58+COMPTA!H58+ACCUEIL!H58+ADV!H58+COMMERCIAUX!H58+MARKETING!H58+MAINTENANCE!H58+PRODUCTION!H58+EMBALLAGE!H58+EXPEDITION!H58+RECEPTION!H58+LABO!H58+'R&amp;D'!H58+QUALITE!H58)</f>
        <v>0</v>
      </c>
      <c r="L55" s="108"/>
      <c r="M55" s="108"/>
      <c r="N55" s="42">
        <f t="shared" si="55"/>
        <v>6</v>
      </c>
      <c r="O55" s="42">
        <f t="shared" si="33"/>
        <v>6</v>
      </c>
      <c r="P55" s="36">
        <v>6</v>
      </c>
      <c r="Q55" s="112">
        <f t="shared" si="9"/>
        <v>0</v>
      </c>
      <c r="R55" s="41">
        <f t="shared" si="10"/>
        <v>0</v>
      </c>
      <c r="S55" s="2"/>
      <c r="T55" s="41">
        <f>SUM(DIRECTION!I58+COMPTA!I58+ACCUEIL!I58+ADV!I58+COMMERCIAUX!I58+MARKETING!I58+MAINTENANCE!I58+PRODUCTION!I58+EMBALLAGE!I58+EXPEDITION!I58+RECEPTION!I58+LABO!I58+'R&amp;D'!I58+QUALITE!I58)</f>
        <v>0</v>
      </c>
      <c r="U55" s="108"/>
      <c r="V55" s="108"/>
      <c r="W55" s="42">
        <f t="shared" si="56"/>
        <v>6</v>
      </c>
      <c r="X55" s="42">
        <f t="shared" si="34"/>
        <v>6</v>
      </c>
      <c r="Y55" s="108"/>
      <c r="Z55" s="114">
        <f t="shared" si="45"/>
        <v>0</v>
      </c>
      <c r="AA55" s="41">
        <f t="shared" si="13"/>
        <v>0</v>
      </c>
      <c r="AB55" s="2"/>
      <c r="AC55" s="41">
        <f>SUM(DIRECTION!J58+COMPTA!J58+ACCUEIL!J58+ADV!J58+COMMERCIAUX!J58+MARKETING!J58+MAINTENANCE!J58+PRODUCTION!J58+EMBALLAGE!J58+EXPEDITION!J58+RECEPTION!J58+LABO!J58+'R&amp;D'!J58+QUALITE!J58)</f>
        <v>0</v>
      </c>
      <c r="AD55" s="26"/>
      <c r="AE55" s="26"/>
      <c r="AF55" s="42">
        <f t="shared" si="57"/>
        <v>0</v>
      </c>
      <c r="AG55" s="42">
        <f t="shared" si="35"/>
        <v>0</v>
      </c>
      <c r="AH55" s="26"/>
      <c r="AI55" s="114">
        <f t="shared" si="47"/>
        <v>0</v>
      </c>
      <c r="AJ55" s="41">
        <f t="shared" si="17"/>
        <v>0</v>
      </c>
      <c r="AK55" s="2"/>
      <c r="AL55" s="41">
        <f>SUM(DIRECTION!K58+COMPTA!K58+ACCUEIL!K58+ADV!K58+COMMERCIAUX!K58+MARKETING!K58+MAINTENANCE!K58+PRODUCTION!K58+EMBALLAGE!K58+EXPEDITION!K58+RECEPTION!K58+LABO!K58+'R&amp;D'!K58+QUALITE!K58)</f>
        <v>0</v>
      </c>
      <c r="AM55" s="26"/>
      <c r="AN55" s="26"/>
      <c r="AO55" s="42">
        <f t="shared" si="58"/>
        <v>0</v>
      </c>
      <c r="AP55" s="42">
        <f t="shared" si="36"/>
        <v>0</v>
      </c>
      <c r="AQ55" s="26"/>
      <c r="AR55" s="114">
        <f t="shared" si="49"/>
        <v>0</v>
      </c>
      <c r="AS55" s="41">
        <f t="shared" si="20"/>
        <v>0</v>
      </c>
      <c r="AT55" s="2"/>
      <c r="AU55" s="41">
        <f>SUM(DIRECTION!L58+COMPTA!L58+ACCUEIL!L58+ADV!L58+COMMERCIAUX!L58+MARKETING!L58+MAINTENANCE!L58+PRODUCTION!L58+EMBALLAGE!L58+EXPEDITION!L58+RECEPTION!L58+LABO!L58+'R&amp;D'!L58+QUALITE!L58)</f>
        <v>0</v>
      </c>
      <c r="AV55" s="26"/>
      <c r="AW55" s="26"/>
      <c r="AX55" s="42">
        <f t="shared" si="59"/>
        <v>0</v>
      </c>
      <c r="AY55" s="42">
        <f t="shared" si="37"/>
        <v>0</v>
      </c>
      <c r="AZ55" s="26"/>
      <c r="BA55" s="114">
        <f t="shared" si="22"/>
        <v>0</v>
      </c>
      <c r="BB55" s="41">
        <f t="shared" si="23"/>
        <v>0</v>
      </c>
      <c r="BC55" s="2"/>
      <c r="BD55" s="41">
        <f>SUM(DIRECTION!M58+COMPTA!M58+ACCUEIL!M58+ADV!M58+COMMERCIAUX!M58+MARKETING!M58+MAINTENANCE!M58+PRODUCTION!M58+EMBALLAGE!M58+EXPEDITION!M58+RECEPTION!M58+LABO!M58+'R&amp;D'!M58+QUALITE!M58)</f>
        <v>0</v>
      </c>
      <c r="BE55" s="26"/>
      <c r="BF55" s="26"/>
      <c r="BG55" s="42">
        <f t="shared" si="60"/>
        <v>0</v>
      </c>
      <c r="BH55" s="42">
        <f t="shared" si="38"/>
        <v>0</v>
      </c>
      <c r="BI55" s="26"/>
      <c r="BJ55" s="114">
        <f t="shared" si="25"/>
        <v>0</v>
      </c>
      <c r="BK55" s="41">
        <f t="shared" si="61"/>
        <v>0</v>
      </c>
      <c r="BM55" s="42">
        <f t="shared" si="39"/>
        <v>0</v>
      </c>
      <c r="BN55" s="42">
        <f t="shared" si="40"/>
        <v>0</v>
      </c>
      <c r="BO55" s="42">
        <f t="shared" si="29"/>
        <v>0</v>
      </c>
      <c r="BP55" s="42">
        <f t="shared" si="41"/>
        <v>0</v>
      </c>
    </row>
    <row r="56" spans="1:68" ht="15.75" customHeight="1">
      <c r="A56" s="34" t="s">
        <v>52</v>
      </c>
      <c r="B56" s="41">
        <f>SUM(DIRECTION!G59+COMPTA!G59+ACCUEIL!G59+ADV!G59+COMMERCIAUX!G59+MARKETING!G59+MAINTENANCE!G59+PRODUCTION!G59+EMBALLAGE!G59+EXPEDITION!G59+RECEPTION!G59+LABO!G59+'R&amp;D'!G59+QUALITE!G59)</f>
        <v>0</v>
      </c>
      <c r="C56" s="25"/>
      <c r="D56" s="25"/>
      <c r="E56" s="25">
        <v>6</v>
      </c>
      <c r="F56" s="41">
        <f t="shared" si="52"/>
        <v>6</v>
      </c>
      <c r="G56" s="25">
        <v>6</v>
      </c>
      <c r="H56" s="113">
        <f t="shared" si="53"/>
        <v>0</v>
      </c>
      <c r="I56" s="41">
        <f t="shared" si="54"/>
        <v>0</v>
      </c>
      <c r="J56" s="2"/>
      <c r="K56" s="41">
        <f>SUM(DIRECTION!H59+COMPTA!H59+ACCUEIL!H59+ADV!H59+COMMERCIAUX!H59+MARKETING!H59+MAINTENANCE!H59+PRODUCTION!H59+EMBALLAGE!H59+EXPEDITION!H59+RECEPTION!H59+LABO!H59+'R&amp;D'!H59+QUALITE!H59)</f>
        <v>0</v>
      </c>
      <c r="L56" s="108"/>
      <c r="M56" s="108"/>
      <c r="N56" s="42">
        <f t="shared" si="55"/>
        <v>6</v>
      </c>
      <c r="O56" s="42">
        <f t="shared" si="33"/>
        <v>6</v>
      </c>
      <c r="P56" s="36">
        <v>6</v>
      </c>
      <c r="Q56" s="112">
        <f t="shared" si="9"/>
        <v>0</v>
      </c>
      <c r="R56" s="41">
        <f t="shared" si="10"/>
        <v>0</v>
      </c>
      <c r="S56" s="2"/>
      <c r="T56" s="41">
        <f>SUM(DIRECTION!I59+COMPTA!I59+ACCUEIL!I59+ADV!I59+COMMERCIAUX!I59+MARKETING!I59+MAINTENANCE!I59+PRODUCTION!I59+EMBALLAGE!I59+EXPEDITION!I59+RECEPTION!I59+LABO!I59+'R&amp;D'!I59+QUALITE!I59)</f>
        <v>0</v>
      </c>
      <c r="U56" s="108"/>
      <c r="V56" s="108"/>
      <c r="W56" s="42">
        <f t="shared" si="56"/>
        <v>6</v>
      </c>
      <c r="X56" s="42">
        <f t="shared" si="34"/>
        <v>6</v>
      </c>
      <c r="Y56" s="108"/>
      <c r="Z56" s="114">
        <f t="shared" si="45"/>
        <v>0</v>
      </c>
      <c r="AA56" s="41">
        <f t="shared" si="13"/>
        <v>0</v>
      </c>
      <c r="AB56" s="2"/>
      <c r="AC56" s="41">
        <f>SUM(DIRECTION!J59+COMPTA!J59+ACCUEIL!J59+ADV!J59+COMMERCIAUX!J59+MARKETING!J59+MAINTENANCE!J59+PRODUCTION!J59+EMBALLAGE!J59+EXPEDITION!J59+RECEPTION!J59+LABO!J59+'R&amp;D'!J59+QUALITE!J59)</f>
        <v>0</v>
      </c>
      <c r="AD56" s="26"/>
      <c r="AE56" s="26"/>
      <c r="AF56" s="42">
        <f t="shared" si="57"/>
        <v>0</v>
      </c>
      <c r="AG56" s="42">
        <f t="shared" si="35"/>
        <v>0</v>
      </c>
      <c r="AH56" s="26"/>
      <c r="AI56" s="114">
        <f t="shared" si="47"/>
        <v>0</v>
      </c>
      <c r="AJ56" s="41">
        <f t="shared" si="17"/>
        <v>0</v>
      </c>
      <c r="AK56" s="2"/>
      <c r="AL56" s="41">
        <f>SUM(DIRECTION!K59+COMPTA!K59+ACCUEIL!K59+ADV!K59+COMMERCIAUX!K59+MARKETING!K59+MAINTENANCE!K59+PRODUCTION!K59+EMBALLAGE!K59+EXPEDITION!K59+RECEPTION!K59+LABO!K59+'R&amp;D'!K59+QUALITE!K59)</f>
        <v>0</v>
      </c>
      <c r="AM56" s="26"/>
      <c r="AN56" s="26"/>
      <c r="AO56" s="42">
        <f t="shared" si="58"/>
        <v>0</v>
      </c>
      <c r="AP56" s="42">
        <f t="shared" si="36"/>
        <v>0</v>
      </c>
      <c r="AQ56" s="26"/>
      <c r="AR56" s="114">
        <f t="shared" si="49"/>
        <v>0</v>
      </c>
      <c r="AS56" s="41">
        <f t="shared" si="20"/>
        <v>0</v>
      </c>
      <c r="AT56" s="2"/>
      <c r="AU56" s="41">
        <f>SUM(DIRECTION!L59+COMPTA!L59+ACCUEIL!L59+ADV!L59+COMMERCIAUX!L59+MARKETING!L59+MAINTENANCE!L59+PRODUCTION!L59+EMBALLAGE!L59+EXPEDITION!L59+RECEPTION!L59+LABO!L59+'R&amp;D'!L59+QUALITE!L59)</f>
        <v>0</v>
      </c>
      <c r="AV56" s="26"/>
      <c r="AW56" s="26"/>
      <c r="AX56" s="42">
        <f t="shared" si="59"/>
        <v>0</v>
      </c>
      <c r="AY56" s="42">
        <f t="shared" si="37"/>
        <v>0</v>
      </c>
      <c r="AZ56" s="26"/>
      <c r="BA56" s="114">
        <f t="shared" si="22"/>
        <v>0</v>
      </c>
      <c r="BB56" s="41">
        <f t="shared" si="23"/>
        <v>0</v>
      </c>
      <c r="BC56" s="2"/>
      <c r="BD56" s="41">
        <f>SUM(DIRECTION!M59+COMPTA!M59+ACCUEIL!M59+ADV!M59+COMMERCIAUX!M59+MARKETING!M59+MAINTENANCE!M59+PRODUCTION!M59+EMBALLAGE!M59+EXPEDITION!M59+RECEPTION!M59+LABO!M59+'R&amp;D'!M59+QUALITE!M59)</f>
        <v>0</v>
      </c>
      <c r="BE56" s="26"/>
      <c r="BF56" s="26"/>
      <c r="BG56" s="42">
        <f t="shared" si="60"/>
        <v>0</v>
      </c>
      <c r="BH56" s="42">
        <f t="shared" si="38"/>
        <v>0</v>
      </c>
      <c r="BI56" s="26"/>
      <c r="BJ56" s="114">
        <f t="shared" si="25"/>
        <v>0</v>
      </c>
      <c r="BK56" s="41">
        <f t="shared" si="61"/>
        <v>0</v>
      </c>
      <c r="BM56" s="42">
        <f t="shared" si="39"/>
        <v>0</v>
      </c>
      <c r="BN56" s="42">
        <f t="shared" si="40"/>
        <v>0</v>
      </c>
      <c r="BO56" s="42">
        <f t="shared" si="29"/>
        <v>0</v>
      </c>
      <c r="BP56" s="42">
        <f t="shared" si="41"/>
        <v>0</v>
      </c>
    </row>
    <row r="57" spans="1:68" ht="15.75" customHeight="1">
      <c r="A57" s="34" t="s">
        <v>57</v>
      </c>
      <c r="B57" s="41">
        <f>SUM(DIRECTION!G60+COMPTA!G60+ACCUEIL!G60+ADV!G60+COMMERCIAUX!G60+MARKETING!G60+MAINTENANCE!G60+PRODUCTION!G60+EMBALLAGE!G60+EXPEDITION!G60+RECEPTION!G60+LABO!G60+'R&amp;D'!G60+QUALITE!G60)</f>
        <v>0</v>
      </c>
      <c r="C57" s="25"/>
      <c r="D57" s="25"/>
      <c r="E57" s="25">
        <v>8</v>
      </c>
      <c r="F57" s="41">
        <f t="shared" si="52"/>
        <v>8</v>
      </c>
      <c r="G57" s="25">
        <v>8</v>
      </c>
      <c r="H57" s="113">
        <f t="shared" si="53"/>
        <v>0</v>
      </c>
      <c r="I57" s="41">
        <f t="shared" si="54"/>
        <v>0</v>
      </c>
      <c r="J57" s="2"/>
      <c r="K57" s="41">
        <f>SUM(DIRECTION!H60+COMPTA!H60+ACCUEIL!H60+ADV!H60+COMMERCIAUX!H60+MARKETING!H60+MAINTENANCE!H60+PRODUCTION!H60+EMBALLAGE!H60+EXPEDITION!H60+RECEPTION!H60+LABO!H60+'R&amp;D'!H60+QUALITE!H60)</f>
        <v>0</v>
      </c>
      <c r="L57" s="108"/>
      <c r="M57" s="108"/>
      <c r="N57" s="42">
        <f t="shared" si="55"/>
        <v>8</v>
      </c>
      <c r="O57" s="42">
        <f t="shared" si="33"/>
        <v>8</v>
      </c>
      <c r="P57" s="36">
        <v>8</v>
      </c>
      <c r="Q57" s="112">
        <f t="shared" si="9"/>
        <v>0</v>
      </c>
      <c r="R57" s="41">
        <f t="shared" si="10"/>
        <v>0</v>
      </c>
      <c r="S57" s="2"/>
      <c r="T57" s="41">
        <f>SUM(DIRECTION!I60+COMPTA!I60+ACCUEIL!I60+ADV!I60+COMMERCIAUX!I60+MARKETING!I60+MAINTENANCE!I60+PRODUCTION!I60+EMBALLAGE!I60+EXPEDITION!I60+RECEPTION!I60+LABO!I60+'R&amp;D'!I60+QUALITE!I60)</f>
        <v>0</v>
      </c>
      <c r="U57" s="108"/>
      <c r="V57" s="108"/>
      <c r="W57" s="42">
        <f t="shared" si="56"/>
        <v>8</v>
      </c>
      <c r="X57" s="42">
        <f t="shared" si="34"/>
        <v>8</v>
      </c>
      <c r="Y57" s="108"/>
      <c r="Z57" s="114">
        <f t="shared" si="45"/>
        <v>0</v>
      </c>
      <c r="AA57" s="41">
        <f t="shared" si="13"/>
        <v>0</v>
      </c>
      <c r="AB57" s="2"/>
      <c r="AC57" s="41">
        <f>SUM(DIRECTION!J60+COMPTA!J60+ACCUEIL!J60+ADV!J60+COMMERCIAUX!J60+MARKETING!J60+MAINTENANCE!J60+PRODUCTION!J60+EMBALLAGE!J60+EXPEDITION!J60+RECEPTION!J60+LABO!J60+'R&amp;D'!J60+QUALITE!J60)</f>
        <v>0</v>
      </c>
      <c r="AD57" s="26"/>
      <c r="AE57" s="26"/>
      <c r="AF57" s="42">
        <f t="shared" si="57"/>
        <v>0</v>
      </c>
      <c r="AG57" s="42">
        <f t="shared" si="35"/>
        <v>0</v>
      </c>
      <c r="AH57" s="26"/>
      <c r="AI57" s="114">
        <f t="shared" si="47"/>
        <v>0</v>
      </c>
      <c r="AJ57" s="41">
        <f t="shared" si="17"/>
        <v>0</v>
      </c>
      <c r="AK57" s="2"/>
      <c r="AL57" s="41">
        <f>SUM(DIRECTION!K60+COMPTA!K60+ACCUEIL!K60+ADV!K60+COMMERCIAUX!K60+MARKETING!K60+MAINTENANCE!K60+PRODUCTION!K60+EMBALLAGE!K60+EXPEDITION!K60+RECEPTION!K60+LABO!K60+'R&amp;D'!K60+QUALITE!K60)</f>
        <v>0</v>
      </c>
      <c r="AM57" s="26"/>
      <c r="AN57" s="26"/>
      <c r="AO57" s="42">
        <f t="shared" si="58"/>
        <v>0</v>
      </c>
      <c r="AP57" s="42">
        <f t="shared" si="36"/>
        <v>0</v>
      </c>
      <c r="AQ57" s="26"/>
      <c r="AR57" s="114">
        <f t="shared" si="49"/>
        <v>0</v>
      </c>
      <c r="AS57" s="41">
        <f t="shared" si="20"/>
        <v>0</v>
      </c>
      <c r="AT57" s="2"/>
      <c r="AU57" s="41">
        <f>SUM(DIRECTION!L60+COMPTA!L60+ACCUEIL!L60+ADV!L60+COMMERCIAUX!L60+MARKETING!L60+MAINTENANCE!L60+PRODUCTION!L60+EMBALLAGE!L60+EXPEDITION!L60+RECEPTION!L60+LABO!L60+'R&amp;D'!L60+QUALITE!L60)</f>
        <v>0</v>
      </c>
      <c r="AV57" s="26"/>
      <c r="AW57" s="26"/>
      <c r="AX57" s="42">
        <f t="shared" si="59"/>
        <v>0</v>
      </c>
      <c r="AY57" s="42">
        <f t="shared" si="37"/>
        <v>0</v>
      </c>
      <c r="AZ57" s="26"/>
      <c r="BA57" s="114">
        <f t="shared" si="22"/>
        <v>0</v>
      </c>
      <c r="BB57" s="41">
        <f t="shared" si="23"/>
        <v>0</v>
      </c>
      <c r="BC57" s="2"/>
      <c r="BD57" s="41">
        <f>SUM(DIRECTION!M60+COMPTA!M60+ACCUEIL!M60+ADV!M60+COMMERCIAUX!M60+MARKETING!M60+MAINTENANCE!M60+PRODUCTION!M60+EMBALLAGE!M60+EXPEDITION!M60+RECEPTION!M60+LABO!M60+'R&amp;D'!M60+QUALITE!M60)</f>
        <v>0</v>
      </c>
      <c r="BE57" s="26"/>
      <c r="BF57" s="26"/>
      <c r="BG57" s="42">
        <f t="shared" si="60"/>
        <v>0</v>
      </c>
      <c r="BH57" s="42">
        <f t="shared" si="38"/>
        <v>0</v>
      </c>
      <c r="BI57" s="26"/>
      <c r="BJ57" s="114">
        <f t="shared" si="25"/>
        <v>0</v>
      </c>
      <c r="BK57" s="41">
        <f t="shared" si="61"/>
        <v>0</v>
      </c>
      <c r="BM57" s="42">
        <f t="shared" si="39"/>
        <v>0</v>
      </c>
      <c r="BN57" s="42">
        <f t="shared" si="40"/>
        <v>0</v>
      </c>
      <c r="BO57" s="42">
        <f t="shared" si="29"/>
        <v>0</v>
      </c>
      <c r="BP57" s="42">
        <f t="shared" si="41"/>
        <v>0</v>
      </c>
    </row>
    <row r="58" spans="1:68" ht="15.75" customHeight="1">
      <c r="A58" s="34" t="s">
        <v>33</v>
      </c>
      <c r="B58" s="41">
        <f>SUM(DIRECTION!G61+COMPTA!G61+ACCUEIL!G61+ADV!G61+COMMERCIAUX!G61+MARKETING!G61+MAINTENANCE!G61+PRODUCTION!G61+EMBALLAGE!G61+EXPEDITION!G61+RECEPTION!G61+LABO!G61+'R&amp;D'!G61+QUALITE!G61)</f>
        <v>5</v>
      </c>
      <c r="C58" s="25"/>
      <c r="D58" s="25"/>
      <c r="E58" s="25">
        <v>74</v>
      </c>
      <c r="F58" s="41">
        <f t="shared" si="52"/>
        <v>69</v>
      </c>
      <c r="G58" s="25">
        <v>69</v>
      </c>
      <c r="H58" s="113">
        <f t="shared" si="53"/>
        <v>5</v>
      </c>
      <c r="I58" s="41">
        <f t="shared" si="54"/>
        <v>0</v>
      </c>
      <c r="J58" s="2"/>
      <c r="K58" s="41">
        <f>SUM(DIRECTION!H61+COMPTA!H61+ACCUEIL!H61+ADV!H61+COMMERCIAUX!H61+MARKETING!H61+MAINTENANCE!H61+PRODUCTION!H61+EMBALLAGE!H61+EXPEDITION!H61+RECEPTION!H61+LABO!H61+'R&amp;D'!H61+QUALITE!H61)</f>
        <v>8</v>
      </c>
      <c r="L58" s="108"/>
      <c r="M58" s="108"/>
      <c r="N58" s="42">
        <f t="shared" si="55"/>
        <v>69</v>
      </c>
      <c r="O58" s="42">
        <f t="shared" si="33"/>
        <v>61</v>
      </c>
      <c r="P58" s="36">
        <v>61</v>
      </c>
      <c r="Q58" s="112">
        <f t="shared" si="9"/>
        <v>8</v>
      </c>
      <c r="R58" s="41">
        <f t="shared" si="10"/>
        <v>0</v>
      </c>
      <c r="S58" s="2"/>
      <c r="T58" s="41">
        <f>SUM(DIRECTION!I61+COMPTA!I61+ACCUEIL!I61+ADV!I61+COMMERCIAUX!I61+MARKETING!I61+MAINTENANCE!I61+PRODUCTION!I61+EMBALLAGE!I61+EXPEDITION!I61+RECEPTION!I61+LABO!I61+'R&amp;D'!I61+QUALITE!I61)</f>
        <v>6</v>
      </c>
      <c r="U58" s="108"/>
      <c r="V58" s="108"/>
      <c r="W58" s="42">
        <f t="shared" si="56"/>
        <v>61</v>
      </c>
      <c r="X58" s="42">
        <f t="shared" si="34"/>
        <v>55</v>
      </c>
      <c r="Y58" s="108"/>
      <c r="Z58" s="114">
        <f t="shared" si="45"/>
        <v>6</v>
      </c>
      <c r="AA58" s="41">
        <f t="shared" si="13"/>
        <v>0</v>
      </c>
      <c r="AB58" s="2"/>
      <c r="AC58" s="41">
        <f>SUM(DIRECTION!J61+COMPTA!J61+ACCUEIL!J61+ADV!J61+COMMERCIAUX!J61+MARKETING!J61+MAINTENANCE!J61+PRODUCTION!J61+EMBALLAGE!J61+EXPEDITION!J61+RECEPTION!J61+LABO!J61+'R&amp;D'!J61+QUALITE!J61)</f>
        <v>0</v>
      </c>
      <c r="AD58" s="26"/>
      <c r="AE58" s="26"/>
      <c r="AF58" s="42">
        <f t="shared" si="57"/>
        <v>0</v>
      </c>
      <c r="AG58" s="42">
        <f t="shared" si="35"/>
        <v>0</v>
      </c>
      <c r="AH58" s="26"/>
      <c r="AI58" s="114">
        <f t="shared" si="47"/>
        <v>0</v>
      </c>
      <c r="AJ58" s="41">
        <f t="shared" si="17"/>
        <v>0</v>
      </c>
      <c r="AK58" s="2"/>
      <c r="AL58" s="41">
        <f>SUM(DIRECTION!K61+COMPTA!K61+ACCUEIL!K61+ADV!K61+COMMERCIAUX!K61+MARKETING!K61+MAINTENANCE!K61+PRODUCTION!K61+EMBALLAGE!K61+EXPEDITION!K61+RECEPTION!K61+LABO!K61+'R&amp;D'!K61+QUALITE!K61)</f>
        <v>0</v>
      </c>
      <c r="AM58" s="26"/>
      <c r="AN58" s="26"/>
      <c r="AO58" s="42">
        <f t="shared" si="58"/>
        <v>0</v>
      </c>
      <c r="AP58" s="42">
        <f t="shared" si="36"/>
        <v>0</v>
      </c>
      <c r="AQ58" s="26"/>
      <c r="AR58" s="114">
        <f t="shared" si="49"/>
        <v>0</v>
      </c>
      <c r="AS58" s="41">
        <f t="shared" si="20"/>
        <v>0</v>
      </c>
      <c r="AT58" s="2"/>
      <c r="AU58" s="41">
        <f>SUM(DIRECTION!L61+COMPTA!L61+ACCUEIL!L61+ADV!L61+COMMERCIAUX!L61+MARKETING!L61+MAINTENANCE!L61+PRODUCTION!L61+EMBALLAGE!L61+EXPEDITION!L61+RECEPTION!L61+LABO!L61+'R&amp;D'!L61+QUALITE!L61)</f>
        <v>0</v>
      </c>
      <c r="AV58" s="26"/>
      <c r="AW58" s="26"/>
      <c r="AX58" s="42">
        <f t="shared" si="59"/>
        <v>0</v>
      </c>
      <c r="AY58" s="42">
        <f t="shared" si="37"/>
        <v>0</v>
      </c>
      <c r="AZ58" s="26"/>
      <c r="BA58" s="114">
        <f t="shared" si="22"/>
        <v>0</v>
      </c>
      <c r="BB58" s="41">
        <f t="shared" si="23"/>
        <v>0</v>
      </c>
      <c r="BC58" s="2"/>
      <c r="BD58" s="41">
        <f>SUM(DIRECTION!M61+COMPTA!M61+ACCUEIL!M61+ADV!M61+COMMERCIAUX!M61+MARKETING!M61+MAINTENANCE!M61+PRODUCTION!M61+EMBALLAGE!M61+EXPEDITION!M61+RECEPTION!M61+LABO!M61+'R&amp;D'!M61+QUALITE!M61)</f>
        <v>0</v>
      </c>
      <c r="BE58" s="26"/>
      <c r="BF58" s="26"/>
      <c r="BG58" s="42">
        <f t="shared" si="60"/>
        <v>0</v>
      </c>
      <c r="BH58" s="42">
        <f t="shared" si="38"/>
        <v>0</v>
      </c>
      <c r="BI58" s="26"/>
      <c r="BJ58" s="114">
        <f t="shared" si="25"/>
        <v>0</v>
      </c>
      <c r="BK58" s="41">
        <f t="shared" si="61"/>
        <v>0</v>
      </c>
      <c r="BM58" s="42">
        <f t="shared" si="39"/>
        <v>19</v>
      </c>
      <c r="BN58" s="42">
        <f t="shared" si="40"/>
        <v>0</v>
      </c>
      <c r="BO58" s="42">
        <f t="shared" si="29"/>
        <v>19</v>
      </c>
      <c r="BP58" s="42">
        <f t="shared" si="41"/>
        <v>0</v>
      </c>
    </row>
    <row r="59" spans="1:68" ht="15.75" customHeight="1">
      <c r="A59" s="34" t="s">
        <v>39</v>
      </c>
      <c r="B59" s="41">
        <f>SUM(DIRECTION!G62+COMPTA!G62+ACCUEIL!G62+ADV!G62+COMMERCIAUX!G62+MARKETING!G62+MAINTENANCE!G62+PRODUCTION!G62+EMBALLAGE!G62+EXPEDITION!G62+RECEPTION!G62+LABO!G62+'R&amp;D'!G62+QUALITE!G62)</f>
        <v>34</v>
      </c>
      <c r="C59" s="25">
        <v>27</v>
      </c>
      <c r="D59" s="25"/>
      <c r="E59" s="25">
        <v>7</v>
      </c>
      <c r="F59" s="41">
        <f t="shared" si="52"/>
        <v>0</v>
      </c>
      <c r="G59" s="25">
        <v>0</v>
      </c>
      <c r="H59" s="113">
        <f t="shared" si="53"/>
        <v>34</v>
      </c>
      <c r="I59" s="41">
        <f t="shared" si="54"/>
        <v>0</v>
      </c>
      <c r="J59" s="2"/>
      <c r="K59" s="41">
        <f>SUM(DIRECTION!H62+COMPTA!H62+ACCUEIL!H62+ADV!H62+COMMERCIAUX!H62+MARKETING!H62+MAINTENANCE!H62+PRODUCTION!H62+EMBALLAGE!H62+EXPEDITION!H62+RECEPTION!H62+LABO!H62+'R&amp;D'!H62+QUALITE!H62)</f>
        <v>0</v>
      </c>
      <c r="L59" s="108"/>
      <c r="M59" s="108">
        <v>5</v>
      </c>
      <c r="N59" s="42">
        <f t="shared" si="55"/>
        <v>0</v>
      </c>
      <c r="O59" s="42">
        <f t="shared" si="33"/>
        <v>5</v>
      </c>
      <c r="P59" s="36">
        <v>5</v>
      </c>
      <c r="Q59" s="112">
        <f t="shared" si="9"/>
        <v>0</v>
      </c>
      <c r="R59" s="41">
        <f t="shared" si="10"/>
        <v>0</v>
      </c>
      <c r="S59" s="2"/>
      <c r="T59" s="41">
        <f>SUM(DIRECTION!I62+COMPTA!I62+ACCUEIL!I62+ADV!I62+COMMERCIAUX!I62+MARKETING!I62+MAINTENANCE!I62+PRODUCTION!I62+EMBALLAGE!I62+EXPEDITION!I62+RECEPTION!I62+LABO!I62+'R&amp;D'!I62+QUALITE!I62)</f>
        <v>0</v>
      </c>
      <c r="U59" s="108"/>
      <c r="V59" s="108"/>
      <c r="W59" s="42">
        <f t="shared" si="56"/>
        <v>5</v>
      </c>
      <c r="X59" s="42">
        <f t="shared" si="34"/>
        <v>5</v>
      </c>
      <c r="Y59" s="108"/>
      <c r="Z59" s="114">
        <f t="shared" si="45"/>
        <v>0</v>
      </c>
      <c r="AA59" s="41">
        <f t="shared" si="13"/>
        <v>0</v>
      </c>
      <c r="AB59" s="2"/>
      <c r="AC59" s="41">
        <f>SUM(DIRECTION!J62+COMPTA!J62+ACCUEIL!J62+ADV!J62+COMMERCIAUX!J62+MARKETING!J62+MAINTENANCE!J62+PRODUCTION!J62+EMBALLAGE!J62+EXPEDITION!J62+RECEPTION!J62+LABO!J62+'R&amp;D'!J62+QUALITE!J62)</f>
        <v>0</v>
      </c>
      <c r="AD59" s="26"/>
      <c r="AE59" s="26"/>
      <c r="AF59" s="42">
        <f t="shared" si="57"/>
        <v>0</v>
      </c>
      <c r="AG59" s="42">
        <f t="shared" si="35"/>
        <v>0</v>
      </c>
      <c r="AH59" s="26"/>
      <c r="AI59" s="114">
        <f t="shared" si="47"/>
        <v>0</v>
      </c>
      <c r="AJ59" s="41">
        <f t="shared" si="17"/>
        <v>0</v>
      </c>
      <c r="AK59" s="2"/>
      <c r="AL59" s="41">
        <f>SUM(DIRECTION!K62+COMPTA!K62+ACCUEIL!K62+ADV!K62+COMMERCIAUX!K62+MARKETING!K62+MAINTENANCE!K62+PRODUCTION!K62+EMBALLAGE!K62+EXPEDITION!K62+RECEPTION!K62+LABO!K62+'R&amp;D'!K62+QUALITE!K62)</f>
        <v>0</v>
      </c>
      <c r="AM59" s="26"/>
      <c r="AN59" s="26"/>
      <c r="AO59" s="42">
        <f t="shared" si="58"/>
        <v>0</v>
      </c>
      <c r="AP59" s="42">
        <f t="shared" si="36"/>
        <v>0</v>
      </c>
      <c r="AQ59" s="26"/>
      <c r="AR59" s="114">
        <f t="shared" si="49"/>
        <v>0</v>
      </c>
      <c r="AS59" s="41">
        <f t="shared" si="20"/>
        <v>0</v>
      </c>
      <c r="AT59" s="2"/>
      <c r="AU59" s="41">
        <f>SUM(DIRECTION!L62+COMPTA!L62+ACCUEIL!L62+ADV!L62+COMMERCIAUX!L62+MARKETING!L62+MAINTENANCE!L62+PRODUCTION!L62+EMBALLAGE!L62+EXPEDITION!L62+RECEPTION!L62+LABO!L62+'R&amp;D'!L62+QUALITE!L62)</f>
        <v>0</v>
      </c>
      <c r="AV59" s="26"/>
      <c r="AW59" s="26"/>
      <c r="AX59" s="42">
        <f t="shared" si="59"/>
        <v>0</v>
      </c>
      <c r="AY59" s="42">
        <f t="shared" si="37"/>
        <v>0</v>
      </c>
      <c r="AZ59" s="26"/>
      <c r="BA59" s="114">
        <f t="shared" si="22"/>
        <v>0</v>
      </c>
      <c r="BB59" s="41">
        <f t="shared" si="23"/>
        <v>0</v>
      </c>
      <c r="BC59" s="2"/>
      <c r="BD59" s="41">
        <f>SUM(DIRECTION!M62+COMPTA!M62+ACCUEIL!M62+ADV!M62+COMMERCIAUX!M62+MARKETING!M62+MAINTENANCE!M62+PRODUCTION!M62+EMBALLAGE!M62+EXPEDITION!M62+RECEPTION!M62+LABO!M62+'R&amp;D'!M62+QUALITE!M62)</f>
        <v>0</v>
      </c>
      <c r="BE59" s="26"/>
      <c r="BF59" s="26"/>
      <c r="BG59" s="42">
        <f t="shared" si="60"/>
        <v>0</v>
      </c>
      <c r="BH59" s="42">
        <f t="shared" si="38"/>
        <v>0</v>
      </c>
      <c r="BI59" s="26"/>
      <c r="BJ59" s="114">
        <f t="shared" si="25"/>
        <v>0</v>
      </c>
      <c r="BK59" s="41">
        <f t="shared" si="61"/>
        <v>0</v>
      </c>
      <c r="BM59" s="42">
        <f t="shared" si="39"/>
        <v>34</v>
      </c>
      <c r="BN59" s="42">
        <f t="shared" si="40"/>
        <v>27</v>
      </c>
      <c r="BO59" s="42">
        <f t="shared" si="29"/>
        <v>34</v>
      </c>
      <c r="BP59" s="42">
        <f t="shared" si="41"/>
        <v>0</v>
      </c>
    </row>
    <row r="60" spans="1:68" ht="15.75" customHeight="1">
      <c r="A60" s="34" t="s">
        <v>11</v>
      </c>
      <c r="B60" s="41">
        <f>SUM(DIRECTION!G64+COMPTA!G64+ACCUEIL!G64+ADV!G64+COMMERCIAUX!G64+MARKETING!G64+MAINTENANCE!G64+PRODUCTION!G64+EMBALLAGE!G64+EXPEDITION!G64+RECEPTION!G64+LABO!G64+'R&amp;D'!G64+QUALITE!G64)</f>
        <v>1</v>
      </c>
      <c r="C60" s="25"/>
      <c r="D60" s="25"/>
      <c r="E60" s="25">
        <v>8</v>
      </c>
      <c r="F60" s="41">
        <f t="shared" si="52"/>
        <v>7</v>
      </c>
      <c r="G60" s="25">
        <v>7</v>
      </c>
      <c r="H60" s="113">
        <f t="shared" si="53"/>
        <v>1</v>
      </c>
      <c r="I60" s="41">
        <f t="shared" si="54"/>
        <v>0</v>
      </c>
      <c r="J60" s="2"/>
      <c r="K60" s="41">
        <f>SUM(DIRECTION!H64+COMPTA!H64+ACCUEIL!H64+ADV!H64+COMMERCIAUX!H64+MARKETING!H64+MAINTENANCE!H64+PRODUCTION!H64+EMBALLAGE!H64+EXPEDITION!H64+RECEPTION!H64+LABO!H64+'R&amp;D'!H64+QUALITE!H64+UCIA!G64)</f>
        <v>7</v>
      </c>
      <c r="L60" s="108"/>
      <c r="M60" s="108"/>
      <c r="N60" s="42">
        <f t="shared" si="55"/>
        <v>7</v>
      </c>
      <c r="O60" s="42">
        <f t="shared" si="33"/>
        <v>0</v>
      </c>
      <c r="P60" s="36">
        <v>2</v>
      </c>
      <c r="Q60" s="112">
        <f t="shared" si="9"/>
        <v>9</v>
      </c>
      <c r="R60" s="41">
        <f t="shared" si="10"/>
        <v>2</v>
      </c>
      <c r="S60" s="2"/>
      <c r="T60" s="41">
        <f>SUM(DIRECTION!I64+COMPTA!I64+ACCUEIL!I64+ADV!I64+COMMERCIAUX!I64+MARKETING!I64+MAINTENANCE!I64+PRODUCTION!I64+EMBALLAGE!I64+EXPEDITION!I64+RECEPTION!I64+LABO!I64+'R&amp;D'!I64+QUALITE!I64)</f>
        <v>0</v>
      </c>
      <c r="U60" s="108"/>
      <c r="V60" s="108"/>
      <c r="W60" s="42">
        <f t="shared" si="56"/>
        <v>2</v>
      </c>
      <c r="X60" s="42">
        <f t="shared" si="34"/>
        <v>2</v>
      </c>
      <c r="Y60" s="108"/>
      <c r="Z60" s="114">
        <f t="shared" si="45"/>
        <v>0</v>
      </c>
      <c r="AA60" s="41">
        <f t="shared" si="13"/>
        <v>0</v>
      </c>
      <c r="AB60" s="2"/>
      <c r="AC60" s="41">
        <f>SUM(DIRECTION!J64+COMPTA!J64+ACCUEIL!J64+ADV!J64+COMMERCIAUX!J64+MARKETING!J64+MAINTENANCE!J64+PRODUCTION!J64+EMBALLAGE!J64+EXPEDITION!J64+RECEPTION!J64+LABO!J64+'R&amp;D'!J64+QUALITE!J64)</f>
        <v>0</v>
      </c>
      <c r="AD60" s="26"/>
      <c r="AE60" s="26"/>
      <c r="AF60" s="42">
        <f t="shared" si="57"/>
        <v>0</v>
      </c>
      <c r="AG60" s="42">
        <f t="shared" si="35"/>
        <v>0</v>
      </c>
      <c r="AH60" s="26"/>
      <c r="AI60" s="114">
        <f t="shared" si="47"/>
        <v>0</v>
      </c>
      <c r="AJ60" s="41">
        <f t="shared" si="17"/>
        <v>0</v>
      </c>
      <c r="AK60" s="2"/>
      <c r="AL60" s="41">
        <f>SUM(DIRECTION!K64+COMPTA!K64+ACCUEIL!K64+ADV!K64+COMMERCIAUX!K64+MARKETING!K64+MAINTENANCE!K64+PRODUCTION!K64+EMBALLAGE!K64+EXPEDITION!K64+RECEPTION!K64+LABO!K64+'R&amp;D'!K64+QUALITE!K64)</f>
        <v>0</v>
      </c>
      <c r="AM60" s="26"/>
      <c r="AN60" s="26"/>
      <c r="AO60" s="42">
        <f t="shared" si="58"/>
        <v>0</v>
      </c>
      <c r="AP60" s="42">
        <f t="shared" si="36"/>
        <v>0</v>
      </c>
      <c r="AQ60" s="26"/>
      <c r="AR60" s="114">
        <f t="shared" si="49"/>
        <v>0</v>
      </c>
      <c r="AS60" s="41">
        <f t="shared" si="20"/>
        <v>0</v>
      </c>
      <c r="AT60" s="2"/>
      <c r="AU60" s="41">
        <f>SUM(DIRECTION!L64+COMPTA!L64+ACCUEIL!L64+ADV!L64+COMMERCIAUX!L64+MARKETING!L64+MAINTENANCE!L64+PRODUCTION!L64+EMBALLAGE!L64+EXPEDITION!L64+RECEPTION!L64+LABO!L64+'R&amp;D'!L64+QUALITE!L64)</f>
        <v>0</v>
      </c>
      <c r="AV60" s="26"/>
      <c r="AW60" s="26"/>
      <c r="AX60" s="42">
        <f t="shared" si="59"/>
        <v>0</v>
      </c>
      <c r="AY60" s="42">
        <f t="shared" si="37"/>
        <v>0</v>
      </c>
      <c r="AZ60" s="26"/>
      <c r="BA60" s="114">
        <f t="shared" si="22"/>
        <v>0</v>
      </c>
      <c r="BB60" s="41">
        <f t="shared" si="23"/>
        <v>0</v>
      </c>
      <c r="BC60" s="2"/>
      <c r="BD60" s="41">
        <f>SUM(DIRECTION!M64+COMPTA!M64+ACCUEIL!M64+ADV!M64+COMMERCIAUX!M64+MARKETING!M64+MAINTENANCE!M64+PRODUCTION!M64+EMBALLAGE!M64+EXPEDITION!M64+RECEPTION!M64+LABO!M64+'R&amp;D'!M64+QUALITE!M64)</f>
        <v>0</v>
      </c>
      <c r="BE60" s="26"/>
      <c r="BF60" s="26"/>
      <c r="BG60" s="42">
        <f t="shared" si="60"/>
        <v>0</v>
      </c>
      <c r="BH60" s="42">
        <f t="shared" si="38"/>
        <v>0</v>
      </c>
      <c r="BI60" s="26"/>
      <c r="BJ60" s="114">
        <f t="shared" si="25"/>
        <v>0</v>
      </c>
      <c r="BK60" s="41">
        <f t="shared" si="61"/>
        <v>0</v>
      </c>
      <c r="BM60" s="42">
        <f t="shared" si="39"/>
        <v>8</v>
      </c>
      <c r="BN60" s="42">
        <f t="shared" si="40"/>
        <v>0</v>
      </c>
      <c r="BO60" s="42">
        <f t="shared" si="29"/>
        <v>10</v>
      </c>
      <c r="BP60" s="42">
        <f t="shared" si="41"/>
        <v>2</v>
      </c>
    </row>
    <row r="61" spans="1:68" ht="15.75" customHeight="1">
      <c r="A61" s="34" t="s">
        <v>12</v>
      </c>
      <c r="B61" s="41">
        <f>SUM(DIRECTION!G65+COMPTA!G65+ACCUEIL!G65+ADV!G65+COMMERCIAUX!G65+MARKETING!G65+MAINTENANCE!G65+PRODUCTION!G65+EMBALLAGE!G65+EXPEDITION!G65+RECEPTION!G65+LABO!G65+'R&amp;D'!G65+QUALITE!G65)</f>
        <v>0</v>
      </c>
      <c r="C61" s="25"/>
      <c r="D61" s="25"/>
      <c r="E61" s="25">
        <v>30</v>
      </c>
      <c r="F61" s="41">
        <f t="shared" si="52"/>
        <v>30</v>
      </c>
      <c r="G61" s="25">
        <v>30</v>
      </c>
      <c r="H61" s="113">
        <f t="shared" si="53"/>
        <v>0</v>
      </c>
      <c r="I61" s="41">
        <f t="shared" si="54"/>
        <v>0</v>
      </c>
      <c r="J61" s="2"/>
      <c r="K61" s="41">
        <f>SUM(DIRECTION!H65+COMPTA!H65+ACCUEIL!H65+ADV!H65+COMMERCIAUX!H65+MARKETING!H65+MAINTENANCE!H65+PRODUCTION!H65+EMBALLAGE!H65+EXPEDITION!H65+RECEPTION!H65+LABO!H65+'R&amp;D'!H65+QUALITE!H65)</f>
        <v>3</v>
      </c>
      <c r="L61" s="108"/>
      <c r="M61" s="108"/>
      <c r="N61" s="42">
        <f t="shared" si="55"/>
        <v>30</v>
      </c>
      <c r="O61" s="42">
        <f t="shared" si="33"/>
        <v>27</v>
      </c>
      <c r="P61" s="36">
        <v>9</v>
      </c>
      <c r="Q61" s="112">
        <f t="shared" si="9"/>
        <v>-21</v>
      </c>
      <c r="R61" s="41">
        <f t="shared" si="10"/>
        <v>-18</v>
      </c>
      <c r="S61" s="2"/>
      <c r="T61" s="41">
        <f>SUM(DIRECTION!I65+COMPTA!I65+ACCUEIL!I65+ADV!I65+COMMERCIAUX!I65+MARKETING!I65+MAINTENANCE!I65+PRODUCTION!I65+EMBALLAGE!I65+EXPEDITION!I65+RECEPTION!I65+LABO!I65+'R&amp;D'!I65+QUALITE!I65)</f>
        <v>0</v>
      </c>
      <c r="U61" s="108"/>
      <c r="V61" s="108"/>
      <c r="W61" s="42">
        <f t="shared" si="56"/>
        <v>9</v>
      </c>
      <c r="X61" s="42">
        <f t="shared" si="34"/>
        <v>9</v>
      </c>
      <c r="Y61" s="108"/>
      <c r="Z61" s="114">
        <f t="shared" si="45"/>
        <v>0</v>
      </c>
      <c r="AA61" s="41">
        <f t="shared" si="13"/>
        <v>0</v>
      </c>
      <c r="AB61" s="2"/>
      <c r="AC61" s="41">
        <f>SUM(DIRECTION!J65+COMPTA!J65+ACCUEIL!J65+ADV!J65+COMMERCIAUX!J65+MARKETING!J65+MAINTENANCE!J65+PRODUCTION!J65+EMBALLAGE!J65+EXPEDITION!J65+RECEPTION!J65+LABO!J65+'R&amp;D'!J65+QUALITE!J65)</f>
        <v>0</v>
      </c>
      <c r="AD61" s="26"/>
      <c r="AE61" s="26"/>
      <c r="AF61" s="42">
        <f t="shared" si="57"/>
        <v>0</v>
      </c>
      <c r="AG61" s="42">
        <f t="shared" si="35"/>
        <v>0</v>
      </c>
      <c r="AH61" s="26"/>
      <c r="AI61" s="114">
        <f t="shared" si="47"/>
        <v>0</v>
      </c>
      <c r="AJ61" s="41">
        <f t="shared" si="17"/>
        <v>0</v>
      </c>
      <c r="AK61" s="2"/>
      <c r="AL61" s="41">
        <f>SUM(DIRECTION!K65+COMPTA!K65+ACCUEIL!K65+ADV!K65+COMMERCIAUX!K65+MARKETING!K65+MAINTENANCE!K65+PRODUCTION!K65+EMBALLAGE!K65+EXPEDITION!K65+RECEPTION!K65+LABO!K65+'R&amp;D'!K65+QUALITE!K65)</f>
        <v>0</v>
      </c>
      <c r="AM61" s="26"/>
      <c r="AN61" s="26"/>
      <c r="AO61" s="42">
        <f t="shared" si="58"/>
        <v>0</v>
      </c>
      <c r="AP61" s="42">
        <f t="shared" si="36"/>
        <v>0</v>
      </c>
      <c r="AQ61" s="26"/>
      <c r="AR61" s="114">
        <f t="shared" si="49"/>
        <v>0</v>
      </c>
      <c r="AS61" s="41">
        <f t="shared" si="20"/>
        <v>0</v>
      </c>
      <c r="AT61" s="2"/>
      <c r="AU61" s="41">
        <f>SUM(DIRECTION!L65+COMPTA!L65+ACCUEIL!L65+ADV!L65+COMMERCIAUX!L65+MARKETING!L65+MAINTENANCE!L65+PRODUCTION!L65+EMBALLAGE!L65+EXPEDITION!L65+RECEPTION!L65+LABO!L65+'R&amp;D'!L65+QUALITE!L65)</f>
        <v>0</v>
      </c>
      <c r="AV61" s="26"/>
      <c r="AW61" s="26"/>
      <c r="AX61" s="42">
        <f t="shared" si="59"/>
        <v>0</v>
      </c>
      <c r="AY61" s="42">
        <f t="shared" si="37"/>
        <v>0</v>
      </c>
      <c r="AZ61" s="26"/>
      <c r="BA61" s="114">
        <f t="shared" si="22"/>
        <v>0</v>
      </c>
      <c r="BB61" s="41">
        <f t="shared" si="23"/>
        <v>0</v>
      </c>
      <c r="BC61" s="2"/>
      <c r="BD61" s="41">
        <f>SUM(DIRECTION!M65+COMPTA!M65+ACCUEIL!M65+ADV!M65+COMMERCIAUX!M65+MARKETING!M65+MAINTENANCE!M65+PRODUCTION!M65+EMBALLAGE!M65+EXPEDITION!M65+RECEPTION!M65+LABO!M65+'R&amp;D'!M65+QUALITE!M65)</f>
        <v>0</v>
      </c>
      <c r="BE61" s="26"/>
      <c r="BF61" s="26"/>
      <c r="BG61" s="42">
        <f t="shared" si="60"/>
        <v>0</v>
      </c>
      <c r="BH61" s="42">
        <f t="shared" si="38"/>
        <v>0</v>
      </c>
      <c r="BI61" s="26"/>
      <c r="BJ61" s="114">
        <f t="shared" si="25"/>
        <v>0</v>
      </c>
      <c r="BK61" s="41">
        <f t="shared" si="61"/>
        <v>0</v>
      </c>
      <c r="BM61" s="42">
        <f t="shared" si="39"/>
        <v>3</v>
      </c>
      <c r="BN61" s="42">
        <f t="shared" si="40"/>
        <v>0</v>
      </c>
      <c r="BO61" s="42">
        <f t="shared" si="29"/>
        <v>-21</v>
      </c>
      <c r="BP61" s="42">
        <f t="shared" si="41"/>
        <v>-18</v>
      </c>
    </row>
    <row r="62" spans="1:68" ht="15.75" customHeight="1">
      <c r="A62" s="34" t="s">
        <v>40</v>
      </c>
      <c r="B62" s="41">
        <f>SUM(DIRECTION!G66+COMPTA!G66+ACCUEIL!G66+ADV!G66+COMMERCIAUX!G66+MARKETING!G66+MAINTENANCE!G66+PRODUCTION!G66+EMBALLAGE!G66+EXPEDITION!G66+RECEPTION!G66+LABO!G66+'R&amp;D'!G66+QUALITE!G66)</f>
        <v>0</v>
      </c>
      <c r="C62" s="25"/>
      <c r="D62" s="25"/>
      <c r="E62" s="25">
        <v>8</v>
      </c>
      <c r="F62" s="41">
        <f t="shared" si="52"/>
        <v>8</v>
      </c>
      <c r="G62" s="25">
        <v>8</v>
      </c>
      <c r="H62" s="113">
        <f t="shared" si="53"/>
        <v>0</v>
      </c>
      <c r="I62" s="41">
        <f t="shared" si="54"/>
        <v>0</v>
      </c>
      <c r="J62" s="2"/>
      <c r="K62" s="41">
        <f>SUM(DIRECTION!H66+COMPTA!H66+ACCUEIL!H66+ADV!H66+COMMERCIAUX!H66+MARKETING!H66+MAINTENANCE!H66+PRODUCTION!H66+EMBALLAGE!H66+EXPEDITION!H66+RECEPTION!H66+LABO!H66+'R&amp;D'!H66+QUALITE!H66)</f>
        <v>1</v>
      </c>
      <c r="L62" s="108"/>
      <c r="M62" s="108">
        <v>6</v>
      </c>
      <c r="N62" s="42">
        <f t="shared" si="55"/>
        <v>8</v>
      </c>
      <c r="O62" s="42">
        <f t="shared" si="33"/>
        <v>13</v>
      </c>
      <c r="P62" s="36">
        <v>27</v>
      </c>
      <c r="Q62" s="112">
        <f t="shared" si="9"/>
        <v>15</v>
      </c>
      <c r="R62" s="41">
        <f t="shared" si="10"/>
        <v>14</v>
      </c>
      <c r="S62" s="2"/>
      <c r="T62" s="41">
        <f>SUM(DIRECTION!I66+COMPTA!I66+ACCUEIL!I66+ADV!I66+COMMERCIAUX!I66+MARKETING!I66+MAINTENANCE!I66+PRODUCTION!I66+EMBALLAGE!I66+EXPEDITION!I66+RECEPTION!I66+LABO!I66+'R&amp;D'!I66+QUALITE!I66)</f>
        <v>0</v>
      </c>
      <c r="U62" s="108"/>
      <c r="V62" s="108"/>
      <c r="W62" s="42">
        <f t="shared" si="56"/>
        <v>27</v>
      </c>
      <c r="X62" s="42">
        <f t="shared" si="34"/>
        <v>27</v>
      </c>
      <c r="Y62" s="108"/>
      <c r="Z62" s="114">
        <f t="shared" si="45"/>
        <v>0</v>
      </c>
      <c r="AA62" s="41">
        <f t="shared" si="13"/>
        <v>0</v>
      </c>
      <c r="AB62" s="2"/>
      <c r="AC62" s="41">
        <f>SUM(DIRECTION!J66+COMPTA!J66+ACCUEIL!J66+ADV!J66+COMMERCIAUX!J66+MARKETING!J66+MAINTENANCE!J66+PRODUCTION!J66+EMBALLAGE!J66+EXPEDITION!J66+RECEPTION!J66+LABO!J66+'R&amp;D'!J66+QUALITE!J66)</f>
        <v>0</v>
      </c>
      <c r="AD62" s="26"/>
      <c r="AE62" s="26"/>
      <c r="AF62" s="42">
        <f t="shared" si="57"/>
        <v>0</v>
      </c>
      <c r="AG62" s="42">
        <f t="shared" si="35"/>
        <v>0</v>
      </c>
      <c r="AH62" s="26"/>
      <c r="AI62" s="114">
        <f t="shared" si="47"/>
        <v>0</v>
      </c>
      <c r="AJ62" s="41">
        <f t="shared" si="17"/>
        <v>0</v>
      </c>
      <c r="AK62" s="2"/>
      <c r="AL62" s="41">
        <f>SUM(DIRECTION!K66+COMPTA!K66+ACCUEIL!K66+ADV!K66+COMMERCIAUX!K66+MARKETING!K66+MAINTENANCE!K66+PRODUCTION!K66+EMBALLAGE!K66+EXPEDITION!K66+RECEPTION!K66+LABO!K66+'R&amp;D'!K66+QUALITE!K66)</f>
        <v>0</v>
      </c>
      <c r="AM62" s="26"/>
      <c r="AN62" s="26"/>
      <c r="AO62" s="42">
        <f t="shared" si="58"/>
        <v>0</v>
      </c>
      <c r="AP62" s="42">
        <f t="shared" si="36"/>
        <v>0</v>
      </c>
      <c r="AQ62" s="26"/>
      <c r="AR62" s="114">
        <f t="shared" si="49"/>
        <v>0</v>
      </c>
      <c r="AS62" s="41">
        <f t="shared" si="20"/>
        <v>0</v>
      </c>
      <c r="AT62" s="2"/>
      <c r="AU62" s="41">
        <f>SUM(DIRECTION!L66+COMPTA!L66+ACCUEIL!L66+ADV!L66+COMMERCIAUX!L66+MARKETING!L66+MAINTENANCE!L66+PRODUCTION!L66+EMBALLAGE!L66+EXPEDITION!L66+RECEPTION!L66+LABO!L66+'R&amp;D'!L66+QUALITE!L66)</f>
        <v>0</v>
      </c>
      <c r="AV62" s="26"/>
      <c r="AW62" s="26"/>
      <c r="AX62" s="42">
        <f t="shared" si="59"/>
        <v>0</v>
      </c>
      <c r="AY62" s="42">
        <f t="shared" si="37"/>
        <v>0</v>
      </c>
      <c r="AZ62" s="26"/>
      <c r="BA62" s="114">
        <f t="shared" si="22"/>
        <v>0</v>
      </c>
      <c r="BB62" s="41">
        <f t="shared" si="23"/>
        <v>0</v>
      </c>
      <c r="BC62" s="2"/>
      <c r="BD62" s="41">
        <f>SUM(DIRECTION!M66+COMPTA!M66+ACCUEIL!M66+ADV!M66+COMMERCIAUX!M66+MARKETING!M66+MAINTENANCE!M66+PRODUCTION!M66+EMBALLAGE!M66+EXPEDITION!M66+RECEPTION!M66+LABO!M66+'R&amp;D'!M66+QUALITE!M66)</f>
        <v>0</v>
      </c>
      <c r="BE62" s="26"/>
      <c r="BF62" s="26"/>
      <c r="BG62" s="42">
        <f t="shared" si="60"/>
        <v>0</v>
      </c>
      <c r="BH62" s="42">
        <f t="shared" si="38"/>
        <v>0</v>
      </c>
      <c r="BI62" s="26"/>
      <c r="BJ62" s="114">
        <f t="shared" si="25"/>
        <v>0</v>
      </c>
      <c r="BK62" s="41">
        <f t="shared" si="61"/>
        <v>0</v>
      </c>
      <c r="BM62" s="42">
        <f t="shared" si="39"/>
        <v>1</v>
      </c>
      <c r="BN62" s="42">
        <f t="shared" si="40"/>
        <v>0</v>
      </c>
      <c r="BO62" s="42">
        <f t="shared" si="29"/>
        <v>15</v>
      </c>
      <c r="BP62" s="42">
        <f t="shared" si="41"/>
        <v>14</v>
      </c>
    </row>
    <row r="63" spans="1:68" ht="15.75" customHeight="1">
      <c r="A63" s="34" t="s">
        <v>218</v>
      </c>
      <c r="B63" s="41">
        <f>SUM(DIRECTION!G67+COMPTA!G67+ACCUEIL!G67+ADV!G67+COMMERCIAUX!G67+MARKETING!G67+MAINTENANCE!G67+PRODUCTION!G67+EMBALLAGE!G67+EXPEDITION!G67+RECEPTION!G67+LABO!G67+'R&amp;D'!G67+QUALITE!G67)</f>
        <v>0</v>
      </c>
      <c r="C63" s="25">
        <v>1</v>
      </c>
      <c r="D63" s="25"/>
      <c r="E63" s="25">
        <v>3</v>
      </c>
      <c r="F63" s="41">
        <f t="shared" si="52"/>
        <v>4</v>
      </c>
      <c r="G63" s="25">
        <v>4</v>
      </c>
      <c r="H63" s="113">
        <f t="shared" si="53"/>
        <v>0</v>
      </c>
      <c r="I63" s="41">
        <f t="shared" si="54"/>
        <v>0</v>
      </c>
      <c r="J63" s="2"/>
      <c r="K63" s="41">
        <f>SUM(DIRECTION!H67+COMPTA!H67+ACCUEIL!H67+ADV!H67+COMMERCIAUX!H67+MARKETING!H67+MAINTENANCE!H67+PRODUCTION!H67+EMBALLAGE!H67+EXPEDITION!H67+RECEPTION!H67+LABO!H67+'R&amp;D'!H67+QUALITE!H67)</f>
        <v>0</v>
      </c>
      <c r="L63" s="108"/>
      <c r="M63" s="108"/>
      <c r="N63" s="42">
        <f t="shared" ref="N63" si="62">G63</f>
        <v>4</v>
      </c>
      <c r="O63" s="42">
        <f t="shared" si="33"/>
        <v>4</v>
      </c>
      <c r="P63" s="36">
        <v>10</v>
      </c>
      <c r="Q63" s="112">
        <f t="shared" si="9"/>
        <v>6</v>
      </c>
      <c r="R63" s="41">
        <f t="shared" si="10"/>
        <v>6</v>
      </c>
      <c r="S63" s="2"/>
      <c r="T63" s="41">
        <f>SUM(DIRECTION!I67+COMPTA!I67+ACCUEIL!I67+ADV!I67+COMMERCIAUX!I67+MARKETING!I67+MAINTENANCE!I67+PRODUCTION!I67+EMBALLAGE!I67+EXPEDITION!I67+RECEPTION!I67+LABO!I67+'R&amp;D'!I67+QUALITE!I67)</f>
        <v>0</v>
      </c>
      <c r="U63" s="108"/>
      <c r="V63" s="108"/>
      <c r="W63" s="42">
        <f t="shared" ref="W63" si="63">P63</f>
        <v>10</v>
      </c>
      <c r="X63" s="42">
        <f t="shared" si="34"/>
        <v>10</v>
      </c>
      <c r="Y63" s="108"/>
      <c r="Z63" s="114">
        <f t="shared" si="45"/>
        <v>0</v>
      </c>
      <c r="AA63" s="41">
        <f t="shared" si="13"/>
        <v>0</v>
      </c>
      <c r="AB63" s="2"/>
      <c r="AC63" s="41">
        <f>SUM(DIRECTION!J67+COMPTA!J67+ACCUEIL!J67+ADV!J67+COMMERCIAUX!J67+MARKETING!J67+MAINTENANCE!J67+PRODUCTION!J67+EMBALLAGE!J67+EXPEDITION!J67+RECEPTION!J67+LABO!J67+'R&amp;D'!J67+QUALITE!J67)</f>
        <v>0</v>
      </c>
      <c r="AD63" s="26"/>
      <c r="AE63" s="26"/>
      <c r="AF63" s="42">
        <f t="shared" ref="AF63" si="64">Y63</f>
        <v>0</v>
      </c>
      <c r="AG63" s="42">
        <f t="shared" si="35"/>
        <v>0</v>
      </c>
      <c r="AH63" s="26"/>
      <c r="AI63" s="114">
        <f t="shared" si="47"/>
        <v>0</v>
      </c>
      <c r="AJ63" s="41">
        <f t="shared" si="17"/>
        <v>0</v>
      </c>
      <c r="AK63" s="2"/>
      <c r="AL63" s="41">
        <f>SUM(DIRECTION!K67+COMPTA!K67+ACCUEIL!K67+ADV!K67+COMMERCIAUX!K67+MARKETING!K67+MAINTENANCE!K67+PRODUCTION!K67+EMBALLAGE!K67+EXPEDITION!K67+RECEPTION!K67+LABO!K67+'R&amp;D'!K67+QUALITE!K67)</f>
        <v>0</v>
      </c>
      <c r="AM63" s="26"/>
      <c r="AN63" s="26"/>
      <c r="AO63" s="42">
        <f t="shared" ref="AO63" si="65">AH63</f>
        <v>0</v>
      </c>
      <c r="AP63" s="42">
        <f t="shared" si="36"/>
        <v>0</v>
      </c>
      <c r="AQ63" s="26"/>
      <c r="AR63" s="114">
        <f t="shared" si="49"/>
        <v>0</v>
      </c>
      <c r="AS63" s="41">
        <f t="shared" si="20"/>
        <v>0</v>
      </c>
      <c r="AT63" s="2"/>
      <c r="AU63" s="41">
        <f>SUM(DIRECTION!L67+COMPTA!L67+ACCUEIL!L67+ADV!L67+COMMERCIAUX!L67+MARKETING!L67+MAINTENANCE!L67+PRODUCTION!L67+EMBALLAGE!L67+EXPEDITION!L67+RECEPTION!L67+LABO!L67+'R&amp;D'!L67+QUALITE!L67)</f>
        <v>0</v>
      </c>
      <c r="AV63" s="26"/>
      <c r="AW63" s="26"/>
      <c r="AX63" s="42">
        <f t="shared" ref="AX63" si="66">AQ63</f>
        <v>0</v>
      </c>
      <c r="AY63" s="42">
        <f t="shared" si="37"/>
        <v>0</v>
      </c>
      <c r="AZ63" s="26"/>
      <c r="BA63" s="114">
        <f t="shared" si="22"/>
        <v>0</v>
      </c>
      <c r="BB63" s="41">
        <f t="shared" si="23"/>
        <v>0</v>
      </c>
      <c r="BC63" s="2"/>
      <c r="BD63" s="41">
        <f>SUM(DIRECTION!M67+COMPTA!M67+ACCUEIL!M67+ADV!M67+COMMERCIAUX!M67+MARKETING!M67+MAINTENANCE!M67+PRODUCTION!M67+EMBALLAGE!M67+EXPEDITION!M67+RECEPTION!M67+LABO!M67+'R&amp;D'!M67+QUALITE!M67)</f>
        <v>0</v>
      </c>
      <c r="BE63" s="26"/>
      <c r="BF63" s="26"/>
      <c r="BG63" s="42">
        <f t="shared" ref="BG63" si="67">AZ63</f>
        <v>0</v>
      </c>
      <c r="BH63" s="42">
        <f t="shared" si="38"/>
        <v>0</v>
      </c>
      <c r="BI63" s="26"/>
      <c r="BJ63" s="114">
        <f t="shared" si="25"/>
        <v>0</v>
      </c>
      <c r="BK63" s="41">
        <f t="shared" si="61"/>
        <v>0</v>
      </c>
      <c r="BM63" s="42">
        <f t="shared" si="39"/>
        <v>0</v>
      </c>
      <c r="BN63" s="42">
        <f t="shared" si="40"/>
        <v>1</v>
      </c>
      <c r="BO63" s="42">
        <f t="shared" si="29"/>
        <v>6</v>
      </c>
      <c r="BP63" s="42">
        <f t="shared" si="41"/>
        <v>6</v>
      </c>
    </row>
    <row r="64" spans="1:68" ht="15.75" customHeight="1">
      <c r="A64" s="34" t="s">
        <v>219</v>
      </c>
      <c r="B64" s="41">
        <f>SUM(DIRECTION!G67+COMPTA!G67+ACCUEIL!G67+ADV!G67+COMMERCIAUX!G67+MARKETING!G67+MAINTENANCE!G67+PRODUCTION!G67+EMBALLAGE!G67+EXPEDITION!G67+RECEPTION!G67+LABO!G67+'R&amp;D'!G67+QUALITE!G67)</f>
        <v>0</v>
      </c>
      <c r="C64" s="25">
        <v>5</v>
      </c>
      <c r="D64" s="25"/>
      <c r="E64" s="25">
        <v>4</v>
      </c>
      <c r="F64" s="41">
        <f t="shared" si="52"/>
        <v>9</v>
      </c>
      <c r="G64" s="25">
        <v>9</v>
      </c>
      <c r="H64" s="113">
        <f t="shared" si="53"/>
        <v>0</v>
      </c>
      <c r="I64" s="41">
        <f t="shared" si="54"/>
        <v>0</v>
      </c>
      <c r="J64" s="2"/>
      <c r="K64" s="41">
        <f>SUM(DIRECTION!H67+COMPTA!H67+ACCUEIL!H67+ADV!H67+COMMERCIAUX!H67+MARKETING!H67+MAINTENANCE!H67+PRODUCTION!H67+EMBALLAGE!H67+EXPEDITION!H67+RECEPTION!H67+LABO!H67+'R&amp;D'!H67+QUALITE!H67)</f>
        <v>0</v>
      </c>
      <c r="L64" s="108"/>
      <c r="M64" s="108"/>
      <c r="N64" s="42">
        <f t="shared" si="55"/>
        <v>9</v>
      </c>
      <c r="O64" s="42">
        <f t="shared" si="33"/>
        <v>9</v>
      </c>
      <c r="P64" s="36">
        <v>4</v>
      </c>
      <c r="Q64" s="112">
        <f t="shared" si="9"/>
        <v>-5</v>
      </c>
      <c r="R64" s="41">
        <f t="shared" si="10"/>
        <v>-5</v>
      </c>
      <c r="S64" s="2"/>
      <c r="T64" s="41">
        <f>SUM(DIRECTION!I67+COMPTA!I67+ACCUEIL!I67+ADV!I67+COMMERCIAUX!I67+MARKETING!I67+MAINTENANCE!I67+PRODUCTION!I67+EMBALLAGE!I67+EXPEDITION!I67+RECEPTION!I67+LABO!I67+'R&amp;D'!I67+QUALITE!I67)</f>
        <v>0</v>
      </c>
      <c r="U64" s="108"/>
      <c r="V64" s="108"/>
      <c r="W64" s="42">
        <f t="shared" si="56"/>
        <v>4</v>
      </c>
      <c r="X64" s="42">
        <f t="shared" si="34"/>
        <v>4</v>
      </c>
      <c r="Y64" s="108"/>
      <c r="Z64" s="114">
        <f t="shared" si="45"/>
        <v>0</v>
      </c>
      <c r="AA64" s="41">
        <f t="shared" si="13"/>
        <v>0</v>
      </c>
      <c r="AB64" s="2"/>
      <c r="AC64" s="41">
        <f>SUM(DIRECTION!J67+COMPTA!J67+ACCUEIL!J67+ADV!J67+COMMERCIAUX!J67+MARKETING!J67+MAINTENANCE!J67+PRODUCTION!J67+EMBALLAGE!J67+EXPEDITION!J67+RECEPTION!J67+LABO!J67+'R&amp;D'!J67+QUALITE!J67)</f>
        <v>0</v>
      </c>
      <c r="AD64" s="26"/>
      <c r="AE64" s="26"/>
      <c r="AF64" s="42">
        <f t="shared" si="57"/>
        <v>0</v>
      </c>
      <c r="AG64" s="42">
        <f t="shared" si="35"/>
        <v>0</v>
      </c>
      <c r="AH64" s="26"/>
      <c r="AI64" s="114">
        <f t="shared" si="47"/>
        <v>0</v>
      </c>
      <c r="AJ64" s="41">
        <f t="shared" si="17"/>
        <v>0</v>
      </c>
      <c r="AK64" s="2"/>
      <c r="AL64" s="41">
        <f>SUM(DIRECTION!K67+COMPTA!K67+ACCUEIL!K67+ADV!K67+COMMERCIAUX!K67+MARKETING!K67+MAINTENANCE!K67+PRODUCTION!K67+EMBALLAGE!K67+EXPEDITION!K67+RECEPTION!K67+LABO!K67+'R&amp;D'!K67+QUALITE!K67)</f>
        <v>0</v>
      </c>
      <c r="AM64" s="26"/>
      <c r="AN64" s="26"/>
      <c r="AO64" s="42">
        <f t="shared" si="58"/>
        <v>0</v>
      </c>
      <c r="AP64" s="42">
        <f t="shared" si="36"/>
        <v>0</v>
      </c>
      <c r="AQ64" s="26"/>
      <c r="AR64" s="114">
        <f t="shared" si="49"/>
        <v>0</v>
      </c>
      <c r="AS64" s="41">
        <f t="shared" si="20"/>
        <v>0</v>
      </c>
      <c r="AT64" s="2"/>
      <c r="AU64" s="41">
        <f>SUM(DIRECTION!L67+COMPTA!L67+ACCUEIL!L67+ADV!L67+COMMERCIAUX!L67+MARKETING!L67+MAINTENANCE!L67+PRODUCTION!L67+EMBALLAGE!L67+EXPEDITION!L67+RECEPTION!L67+LABO!L67+'R&amp;D'!L67+QUALITE!L67)</f>
        <v>0</v>
      </c>
      <c r="AV64" s="26"/>
      <c r="AW64" s="26"/>
      <c r="AX64" s="42">
        <f t="shared" si="59"/>
        <v>0</v>
      </c>
      <c r="AY64" s="42">
        <f t="shared" si="37"/>
        <v>0</v>
      </c>
      <c r="AZ64" s="26"/>
      <c r="BA64" s="114">
        <f t="shared" si="22"/>
        <v>0</v>
      </c>
      <c r="BB64" s="41">
        <f t="shared" si="23"/>
        <v>0</v>
      </c>
      <c r="BC64" s="2"/>
      <c r="BD64" s="41">
        <f>SUM(DIRECTION!M67+COMPTA!M67+ACCUEIL!M67+ADV!M67+COMMERCIAUX!M67+MARKETING!M67+MAINTENANCE!M67+PRODUCTION!M67+EMBALLAGE!M67+EXPEDITION!M67+RECEPTION!M67+LABO!M67+'R&amp;D'!M67+QUALITE!M67)</f>
        <v>0</v>
      </c>
      <c r="BE64" s="26"/>
      <c r="BF64" s="26"/>
      <c r="BG64" s="42">
        <f t="shared" si="60"/>
        <v>0</v>
      </c>
      <c r="BH64" s="42">
        <f t="shared" si="38"/>
        <v>0</v>
      </c>
      <c r="BI64" s="26"/>
      <c r="BJ64" s="114">
        <f t="shared" si="25"/>
        <v>0</v>
      </c>
      <c r="BK64" s="41">
        <f t="shared" si="61"/>
        <v>0</v>
      </c>
      <c r="BM64" s="42">
        <f t="shared" si="39"/>
        <v>0</v>
      </c>
      <c r="BN64" s="42">
        <f t="shared" si="40"/>
        <v>5</v>
      </c>
      <c r="BO64" s="42">
        <f t="shared" si="29"/>
        <v>-5</v>
      </c>
      <c r="BP64" s="42">
        <f t="shared" si="41"/>
        <v>-5</v>
      </c>
    </row>
    <row r="65" spans="1:68" ht="15.75" customHeight="1">
      <c r="A65" s="34" t="s">
        <v>25</v>
      </c>
      <c r="B65" s="41">
        <f>SUM(DIRECTION!G68+COMPTA!G68+ACCUEIL!G68+ADV!G68+COMMERCIAUX!G68+MARKETING!G68+MAINTENANCE!G68+PRODUCTION!G68+EMBALLAGE!G68+EXPEDITION!G68+RECEPTION!G68+LABO!G68+'R&amp;D'!G68+QUALITE!G68)</f>
        <v>0</v>
      </c>
      <c r="C65" s="25"/>
      <c r="D65" s="25"/>
      <c r="E65" s="25">
        <v>2</v>
      </c>
      <c r="F65" s="41">
        <f t="shared" si="52"/>
        <v>2</v>
      </c>
      <c r="G65" s="25">
        <v>2</v>
      </c>
      <c r="H65" s="113">
        <f t="shared" si="53"/>
        <v>0</v>
      </c>
      <c r="I65" s="41">
        <f t="shared" si="54"/>
        <v>0</v>
      </c>
      <c r="J65" s="2"/>
      <c r="K65" s="41">
        <f>SUM(DIRECTION!H68+COMPTA!H68+ACCUEIL!H68+ADV!H68+COMMERCIAUX!H68+MARKETING!H68+MAINTENANCE!H68+PRODUCTION!H68+EMBALLAGE!H68+EXPEDITION!H68+RECEPTION!H68+LABO!H68+'R&amp;D'!H68+QUALITE!H68)</f>
        <v>0</v>
      </c>
      <c r="L65" s="108"/>
      <c r="M65" s="108"/>
      <c r="N65" s="42">
        <f t="shared" si="55"/>
        <v>2</v>
      </c>
      <c r="O65" s="42">
        <f t="shared" si="33"/>
        <v>2</v>
      </c>
      <c r="P65" s="36">
        <v>1</v>
      </c>
      <c r="Q65" s="112">
        <f t="shared" si="9"/>
        <v>-1</v>
      </c>
      <c r="R65" s="41">
        <f t="shared" si="10"/>
        <v>-1</v>
      </c>
      <c r="S65" s="2"/>
      <c r="T65" s="41">
        <f>SUM(DIRECTION!I68+COMPTA!I68+ACCUEIL!I68+ADV!I68+COMMERCIAUX!I68+MARKETING!I68+MAINTENANCE!I68+PRODUCTION!I68+EMBALLAGE!I68+EXPEDITION!I68+RECEPTION!I68+LABO!I68+'R&amp;D'!I68+QUALITE!I68)</f>
        <v>0</v>
      </c>
      <c r="U65" s="108"/>
      <c r="V65" s="108"/>
      <c r="W65" s="42">
        <f t="shared" si="56"/>
        <v>1</v>
      </c>
      <c r="X65" s="42">
        <f t="shared" si="34"/>
        <v>1</v>
      </c>
      <c r="Y65" s="108"/>
      <c r="Z65" s="114">
        <f t="shared" si="45"/>
        <v>0</v>
      </c>
      <c r="AA65" s="41">
        <f t="shared" si="13"/>
        <v>0</v>
      </c>
      <c r="AB65" s="2"/>
      <c r="AC65" s="41">
        <f>SUM(DIRECTION!J68+COMPTA!J68+ACCUEIL!J68+ADV!J68+COMMERCIAUX!J68+MARKETING!J68+MAINTENANCE!J68+PRODUCTION!J68+EMBALLAGE!J68+EXPEDITION!J68+RECEPTION!J68+LABO!J68+'R&amp;D'!J68+QUALITE!J68)</f>
        <v>0</v>
      </c>
      <c r="AD65" s="26"/>
      <c r="AE65" s="26"/>
      <c r="AF65" s="42">
        <f t="shared" si="57"/>
        <v>0</v>
      </c>
      <c r="AG65" s="42">
        <f t="shared" si="35"/>
        <v>0</v>
      </c>
      <c r="AH65" s="26"/>
      <c r="AI65" s="114">
        <f t="shared" si="47"/>
        <v>0</v>
      </c>
      <c r="AJ65" s="41">
        <f t="shared" si="17"/>
        <v>0</v>
      </c>
      <c r="AK65" s="2"/>
      <c r="AL65" s="41">
        <f>SUM(DIRECTION!K68+COMPTA!K68+ACCUEIL!K68+ADV!K68+COMMERCIAUX!K68+MARKETING!K68+MAINTENANCE!K68+PRODUCTION!K68+EMBALLAGE!K68+EXPEDITION!K68+RECEPTION!K68+LABO!K68+'R&amp;D'!K68+QUALITE!K68)</f>
        <v>0</v>
      </c>
      <c r="AM65" s="26"/>
      <c r="AN65" s="26"/>
      <c r="AO65" s="42">
        <f t="shared" si="58"/>
        <v>0</v>
      </c>
      <c r="AP65" s="42">
        <f t="shared" si="36"/>
        <v>0</v>
      </c>
      <c r="AQ65" s="26"/>
      <c r="AR65" s="114">
        <f t="shared" si="49"/>
        <v>0</v>
      </c>
      <c r="AS65" s="41">
        <f t="shared" si="20"/>
        <v>0</v>
      </c>
      <c r="AT65" s="2"/>
      <c r="AU65" s="41">
        <f>SUM(DIRECTION!L68+COMPTA!L68+ACCUEIL!L68+ADV!L68+COMMERCIAUX!L68+MARKETING!L68+MAINTENANCE!L68+PRODUCTION!L68+EMBALLAGE!L68+EXPEDITION!L68+RECEPTION!L68+LABO!L68+'R&amp;D'!L68+QUALITE!L68)</f>
        <v>0</v>
      </c>
      <c r="AV65" s="26"/>
      <c r="AW65" s="26"/>
      <c r="AX65" s="42">
        <f t="shared" si="59"/>
        <v>0</v>
      </c>
      <c r="AY65" s="42">
        <f t="shared" si="37"/>
        <v>0</v>
      </c>
      <c r="AZ65" s="26"/>
      <c r="BA65" s="114">
        <f t="shared" si="22"/>
        <v>0</v>
      </c>
      <c r="BB65" s="41">
        <f t="shared" si="23"/>
        <v>0</v>
      </c>
      <c r="BC65" s="2"/>
      <c r="BD65" s="41">
        <f>SUM(DIRECTION!M68+COMPTA!M68+ACCUEIL!M68+ADV!M68+COMMERCIAUX!M68+MARKETING!M68+MAINTENANCE!M68+PRODUCTION!M68+EMBALLAGE!M68+EXPEDITION!M68+RECEPTION!M68+LABO!M68+'R&amp;D'!M68+QUALITE!M68)</f>
        <v>0</v>
      </c>
      <c r="BE65" s="26"/>
      <c r="BF65" s="26"/>
      <c r="BG65" s="42">
        <f t="shared" si="60"/>
        <v>0</v>
      </c>
      <c r="BH65" s="42">
        <f t="shared" si="38"/>
        <v>0</v>
      </c>
      <c r="BI65" s="26"/>
      <c r="BJ65" s="114">
        <f t="shared" si="25"/>
        <v>0</v>
      </c>
      <c r="BK65" s="41">
        <f t="shared" si="61"/>
        <v>0</v>
      </c>
      <c r="BM65" s="42">
        <f t="shared" si="39"/>
        <v>0</v>
      </c>
      <c r="BN65" s="42">
        <f t="shared" si="40"/>
        <v>0</v>
      </c>
      <c r="BO65" s="42">
        <f t="shared" si="29"/>
        <v>-1</v>
      </c>
      <c r="BP65" s="42">
        <f t="shared" si="41"/>
        <v>-1</v>
      </c>
    </row>
    <row r="66" spans="1:68" ht="15.75" customHeight="1">
      <c r="A66" s="34" t="s">
        <v>0</v>
      </c>
      <c r="B66" s="41">
        <f>SUM(DIRECTION!G69+COMPTA!G69+ACCUEIL!G69+ADV!G69+COMMERCIAUX!G69+MARKETING!G69+MAINTENANCE!G69+PRODUCTION!G69+EMBALLAGE!G69+EXPEDITION!G69+RECEPTION!G69+LABO!G69+'R&amp;D'!G69+QUALITE!G69)</f>
        <v>5</v>
      </c>
      <c r="C66" s="25">
        <v>5</v>
      </c>
      <c r="D66" s="25"/>
      <c r="E66" s="25">
        <v>7</v>
      </c>
      <c r="F66" s="41">
        <f t="shared" si="52"/>
        <v>7</v>
      </c>
      <c r="G66" s="25">
        <v>6</v>
      </c>
      <c r="H66" s="113">
        <f t="shared" si="53"/>
        <v>-6</v>
      </c>
      <c r="I66" s="41">
        <f t="shared" si="54"/>
        <v>-1</v>
      </c>
      <c r="J66" s="2"/>
      <c r="K66" s="41">
        <f>SUM(DIRECTION!H69+COMPTA!H69+ACCUEIL!H69+ADV!H69+COMMERCIAUX!H69+MARKETING!H69+MAINTENANCE!H69+PRODUCTION!H69+EMBALLAGE!H69+EXPEDITION!H69+RECEPTION!H69+LABO!H69+'R&amp;D'!H69+QUALITE!H69)</f>
        <v>4</v>
      </c>
      <c r="L66" s="108">
        <v>10</v>
      </c>
      <c r="M66" s="108">
        <v>2</v>
      </c>
      <c r="N66" s="42">
        <f t="shared" si="55"/>
        <v>6</v>
      </c>
      <c r="O66" s="42">
        <f t="shared" si="33"/>
        <v>14</v>
      </c>
      <c r="P66" s="36">
        <v>9</v>
      </c>
      <c r="Q66" s="112">
        <f t="shared" si="9"/>
        <v>-9</v>
      </c>
      <c r="R66" s="41">
        <f t="shared" si="10"/>
        <v>-5</v>
      </c>
      <c r="S66" s="2"/>
      <c r="T66" s="41">
        <f>SUM(DIRECTION!I69+COMPTA!I69+ACCUEIL!I69+ADV!I69+COMMERCIAUX!I69+MARKETING!I69+MAINTENANCE!I69+PRODUCTION!I69+EMBALLAGE!I69+EXPEDITION!I69+RECEPTION!I69+LABO!I69+'R&amp;D'!I69+QUALITE!I69)</f>
        <v>0</v>
      </c>
      <c r="U66" s="108"/>
      <c r="V66" s="108"/>
      <c r="W66" s="42">
        <f t="shared" si="56"/>
        <v>9</v>
      </c>
      <c r="X66" s="42">
        <f t="shared" si="34"/>
        <v>9</v>
      </c>
      <c r="Y66" s="108"/>
      <c r="Z66" s="114">
        <f t="shared" si="45"/>
        <v>0</v>
      </c>
      <c r="AA66" s="41">
        <f t="shared" si="13"/>
        <v>0</v>
      </c>
      <c r="AB66" s="2"/>
      <c r="AC66" s="41">
        <f>SUM(DIRECTION!J69+COMPTA!J69+ACCUEIL!J69+ADV!J69+COMMERCIAUX!J69+MARKETING!J69+MAINTENANCE!J69+PRODUCTION!J69+EMBALLAGE!J69+EXPEDITION!J69+RECEPTION!J69+LABO!J69+'R&amp;D'!J69+QUALITE!J69)</f>
        <v>0</v>
      </c>
      <c r="AD66" s="26"/>
      <c r="AE66" s="26"/>
      <c r="AF66" s="42">
        <f t="shared" si="57"/>
        <v>0</v>
      </c>
      <c r="AG66" s="42">
        <f t="shared" si="35"/>
        <v>0</v>
      </c>
      <c r="AH66" s="26"/>
      <c r="AI66" s="114">
        <f t="shared" si="47"/>
        <v>0</v>
      </c>
      <c r="AJ66" s="41">
        <f t="shared" si="17"/>
        <v>0</v>
      </c>
      <c r="AK66" s="2"/>
      <c r="AL66" s="41">
        <f>SUM(DIRECTION!K69+COMPTA!K69+ACCUEIL!K69+ADV!K69+COMMERCIAUX!K69+MARKETING!K69+MAINTENANCE!K69+PRODUCTION!K69+EMBALLAGE!K69+EXPEDITION!K69+RECEPTION!K69+LABO!K69+'R&amp;D'!K69+QUALITE!K69)</f>
        <v>0</v>
      </c>
      <c r="AM66" s="26"/>
      <c r="AN66" s="26"/>
      <c r="AO66" s="42">
        <f t="shared" si="58"/>
        <v>0</v>
      </c>
      <c r="AP66" s="42">
        <f t="shared" si="36"/>
        <v>0</v>
      </c>
      <c r="AQ66" s="26"/>
      <c r="AR66" s="114">
        <f t="shared" si="49"/>
        <v>0</v>
      </c>
      <c r="AS66" s="41">
        <f t="shared" si="20"/>
        <v>0</v>
      </c>
      <c r="AT66" s="2"/>
      <c r="AU66" s="41">
        <f>SUM(DIRECTION!L69+COMPTA!L69+ACCUEIL!L69+ADV!L69+COMMERCIAUX!L69+MARKETING!L69+MAINTENANCE!L69+PRODUCTION!L69+EMBALLAGE!L69+EXPEDITION!L69+RECEPTION!L69+LABO!L69+'R&amp;D'!L69+QUALITE!L69)</f>
        <v>0</v>
      </c>
      <c r="AV66" s="26"/>
      <c r="AW66" s="26"/>
      <c r="AX66" s="42">
        <f t="shared" si="59"/>
        <v>0</v>
      </c>
      <c r="AY66" s="42">
        <f t="shared" si="37"/>
        <v>0</v>
      </c>
      <c r="AZ66" s="26"/>
      <c r="BA66" s="114">
        <f t="shared" si="22"/>
        <v>0</v>
      </c>
      <c r="BB66" s="41">
        <f t="shared" si="23"/>
        <v>0</v>
      </c>
      <c r="BC66" s="2"/>
      <c r="BD66" s="41">
        <f>SUM(DIRECTION!M69+COMPTA!M69+ACCUEIL!M69+ADV!M69+COMMERCIAUX!M69+MARKETING!M69+MAINTENANCE!M69+PRODUCTION!M69+EMBALLAGE!M69+EXPEDITION!M69+RECEPTION!M69+LABO!M69+'R&amp;D'!M69+QUALITE!M69)</f>
        <v>0</v>
      </c>
      <c r="BE66" s="26"/>
      <c r="BF66" s="26"/>
      <c r="BG66" s="42">
        <f t="shared" si="60"/>
        <v>0</v>
      </c>
      <c r="BH66" s="42">
        <f t="shared" si="38"/>
        <v>0</v>
      </c>
      <c r="BI66" s="26"/>
      <c r="BJ66" s="114">
        <f t="shared" si="25"/>
        <v>0</v>
      </c>
      <c r="BK66" s="41">
        <f t="shared" si="61"/>
        <v>0</v>
      </c>
      <c r="BM66" s="42">
        <f t="shared" si="39"/>
        <v>9</v>
      </c>
      <c r="BN66" s="42">
        <f t="shared" si="40"/>
        <v>15</v>
      </c>
      <c r="BO66" s="42">
        <f t="shared" si="29"/>
        <v>-15</v>
      </c>
      <c r="BP66" s="42">
        <f t="shared" si="41"/>
        <v>-6</v>
      </c>
    </row>
    <row r="67" spans="1:68" ht="15.75" customHeight="1">
      <c r="A67" s="34" t="s">
        <v>18</v>
      </c>
      <c r="B67" s="41">
        <f>SUM(DIRECTION!G70+COMPTA!G70+ACCUEIL!G70+ADV!G70+COMMERCIAUX!G70+MARKETING!G70+MAINTENANCE!G70+PRODUCTION!G70+EMBALLAGE!G70+EXPEDITION!G70+RECEPTION!G70+LABO!G70+'R&amp;D'!G70+QUALITE!G70)</f>
        <v>1</v>
      </c>
      <c r="C67" s="25"/>
      <c r="D67" s="25"/>
      <c r="E67" s="25">
        <v>4</v>
      </c>
      <c r="F67" s="41">
        <f t="shared" si="52"/>
        <v>3</v>
      </c>
      <c r="G67" s="25">
        <v>3</v>
      </c>
      <c r="H67" s="113">
        <f t="shared" si="53"/>
        <v>1</v>
      </c>
      <c r="I67" s="41">
        <f t="shared" si="54"/>
        <v>0</v>
      </c>
      <c r="J67" s="2"/>
      <c r="K67" s="41">
        <f>SUM(DIRECTION!H70+COMPTA!H70+ACCUEIL!H70+ADV!H70+COMMERCIAUX!H70+MARKETING!H70+MAINTENANCE!H70+PRODUCTION!H70+EMBALLAGE!H70+EXPEDITION!H70+RECEPTION!H70+LABO!H70+'R&amp;D'!H70+QUALITE!H70)</f>
        <v>2</v>
      </c>
      <c r="L67" s="108">
        <v>4</v>
      </c>
      <c r="M67" s="108"/>
      <c r="N67" s="42">
        <f t="shared" si="55"/>
        <v>3</v>
      </c>
      <c r="O67" s="42">
        <f t="shared" si="33"/>
        <v>5</v>
      </c>
      <c r="P67" s="36">
        <v>4</v>
      </c>
      <c r="Q67" s="112">
        <f t="shared" si="9"/>
        <v>-3</v>
      </c>
      <c r="R67" s="41">
        <f t="shared" si="10"/>
        <v>-1</v>
      </c>
      <c r="S67" s="2"/>
      <c r="T67" s="41">
        <f>SUM(DIRECTION!I70+COMPTA!I70+ACCUEIL!I70+ADV!I70+COMMERCIAUX!I70+MARKETING!I70+MAINTENANCE!I70+PRODUCTION!I70+EMBALLAGE!I70+EXPEDITION!I70+RECEPTION!I70+LABO!I70+'R&amp;D'!I70+QUALITE!I70)</f>
        <v>1</v>
      </c>
      <c r="U67" s="108"/>
      <c r="V67" s="108"/>
      <c r="W67" s="42">
        <f t="shared" si="56"/>
        <v>4</v>
      </c>
      <c r="X67" s="42">
        <f t="shared" si="34"/>
        <v>3</v>
      </c>
      <c r="Y67" s="108"/>
      <c r="Z67" s="114">
        <f t="shared" si="45"/>
        <v>1</v>
      </c>
      <c r="AA67" s="41">
        <f t="shared" si="13"/>
        <v>0</v>
      </c>
      <c r="AB67" s="2"/>
      <c r="AC67" s="41">
        <f>SUM(DIRECTION!J70+COMPTA!J70+ACCUEIL!J70+ADV!J70+COMMERCIAUX!J70+MARKETING!J70+MAINTENANCE!J70+PRODUCTION!J70+EMBALLAGE!J70+EXPEDITION!J70+RECEPTION!J70+LABO!J70+'R&amp;D'!J70+QUALITE!J70)</f>
        <v>0</v>
      </c>
      <c r="AD67" s="26"/>
      <c r="AE67" s="26"/>
      <c r="AF67" s="42">
        <f t="shared" si="57"/>
        <v>0</v>
      </c>
      <c r="AG67" s="42">
        <f t="shared" si="35"/>
        <v>0</v>
      </c>
      <c r="AH67" s="26"/>
      <c r="AI67" s="114">
        <f t="shared" si="47"/>
        <v>0</v>
      </c>
      <c r="AJ67" s="41">
        <f t="shared" si="17"/>
        <v>0</v>
      </c>
      <c r="AK67" s="2"/>
      <c r="AL67" s="41">
        <f>SUM(DIRECTION!K70+COMPTA!K70+ACCUEIL!K70+ADV!K70+COMMERCIAUX!K70+MARKETING!K70+MAINTENANCE!K70+PRODUCTION!K70+EMBALLAGE!K70+EXPEDITION!K70+RECEPTION!K70+LABO!K70+'R&amp;D'!K70+QUALITE!K70)</f>
        <v>0</v>
      </c>
      <c r="AM67" s="26"/>
      <c r="AN67" s="26"/>
      <c r="AO67" s="42">
        <f t="shared" si="58"/>
        <v>0</v>
      </c>
      <c r="AP67" s="42">
        <f t="shared" si="36"/>
        <v>0</v>
      </c>
      <c r="AQ67" s="26"/>
      <c r="AR67" s="114">
        <f t="shared" si="49"/>
        <v>0</v>
      </c>
      <c r="AS67" s="41">
        <f t="shared" si="20"/>
        <v>0</v>
      </c>
      <c r="AT67" s="2"/>
      <c r="AU67" s="41">
        <f>SUM(DIRECTION!L70+COMPTA!L70+ACCUEIL!L70+ADV!L70+COMMERCIAUX!L70+MARKETING!L70+MAINTENANCE!L70+PRODUCTION!L70+EMBALLAGE!L70+EXPEDITION!L70+RECEPTION!L70+LABO!L70+'R&amp;D'!L70+QUALITE!L70)</f>
        <v>0</v>
      </c>
      <c r="AV67" s="26"/>
      <c r="AW67" s="26"/>
      <c r="AX67" s="42">
        <f t="shared" si="59"/>
        <v>0</v>
      </c>
      <c r="AY67" s="42">
        <f t="shared" si="37"/>
        <v>0</v>
      </c>
      <c r="AZ67" s="26"/>
      <c r="BA67" s="114">
        <f t="shared" si="22"/>
        <v>0</v>
      </c>
      <c r="BB67" s="41">
        <f t="shared" si="23"/>
        <v>0</v>
      </c>
      <c r="BC67" s="2"/>
      <c r="BD67" s="41">
        <f>SUM(DIRECTION!M70+COMPTA!M70+ACCUEIL!M70+ADV!M70+COMMERCIAUX!M70+MARKETING!M70+MAINTENANCE!M70+PRODUCTION!M70+EMBALLAGE!M70+EXPEDITION!M70+RECEPTION!M70+LABO!M70+'R&amp;D'!M70+QUALITE!M70)</f>
        <v>0</v>
      </c>
      <c r="BE67" s="26"/>
      <c r="BF67" s="26"/>
      <c r="BG67" s="42">
        <f t="shared" si="60"/>
        <v>0</v>
      </c>
      <c r="BH67" s="42">
        <f t="shared" si="38"/>
        <v>0</v>
      </c>
      <c r="BI67" s="26"/>
      <c r="BJ67" s="114">
        <f t="shared" si="25"/>
        <v>0</v>
      </c>
      <c r="BK67" s="41">
        <f t="shared" si="61"/>
        <v>0</v>
      </c>
      <c r="BM67" s="42">
        <f t="shared" si="39"/>
        <v>4</v>
      </c>
      <c r="BN67" s="42">
        <f t="shared" si="40"/>
        <v>4</v>
      </c>
      <c r="BO67" s="42">
        <f t="shared" si="29"/>
        <v>-1</v>
      </c>
      <c r="BP67" s="42">
        <f t="shared" si="41"/>
        <v>-1</v>
      </c>
    </row>
    <row r="68" spans="1:68" ht="15.75" customHeight="1">
      <c r="A68" s="34" t="s">
        <v>9</v>
      </c>
      <c r="B68" s="41">
        <f>SUM(DIRECTION!G71+COMPTA!G71+ACCUEIL!G71+ADV!G71+COMMERCIAUX!G71+MARKETING!G71+MAINTENANCE!G71+PRODUCTION!G71+EMBALLAGE!G71+EXPEDITION!G71+RECEPTION!G71+LABO!G71+'R&amp;D'!G71+QUALITE!G71)</f>
        <v>26</v>
      </c>
      <c r="C68" s="25"/>
      <c r="D68" s="25"/>
      <c r="E68" s="25">
        <v>104</v>
      </c>
      <c r="F68" s="41">
        <f t="shared" si="52"/>
        <v>78</v>
      </c>
      <c r="G68" s="25">
        <v>76</v>
      </c>
      <c r="H68" s="113">
        <f t="shared" si="53"/>
        <v>-28</v>
      </c>
      <c r="I68" s="41">
        <f t="shared" si="54"/>
        <v>-2</v>
      </c>
      <c r="J68" s="2"/>
      <c r="K68" s="41">
        <f>SUM(DIRECTION!H71+COMPTA!H71+ACCUEIL!H71+ADV!H71+COMMERCIAUX!H71+MARKETING!H71+MAINTENANCE!H71+PRODUCTION!H71+EMBALLAGE!H71+EXPEDITION!H71+RECEPTION!H71+LABO!H71+'R&amp;D'!H71+QUALITE!H71)</f>
        <v>21</v>
      </c>
      <c r="L68" s="108"/>
      <c r="M68" s="108"/>
      <c r="N68" s="42">
        <f t="shared" si="55"/>
        <v>76</v>
      </c>
      <c r="O68" s="42">
        <f t="shared" si="33"/>
        <v>55</v>
      </c>
      <c r="P68" s="36">
        <f>56+25</f>
        <v>81</v>
      </c>
      <c r="Q68" s="112">
        <f t="shared" ref="Q68:Q98" si="68">IFERROR(IF(R68&lt;0,SUM(R68-K68),(R68+K68)),0)</f>
        <v>47</v>
      </c>
      <c r="R68" s="41">
        <f t="shared" ref="R68:R98" si="69">IF(ISBLANK(P68),0,P68-O68)</f>
        <v>26</v>
      </c>
      <c r="S68" s="2"/>
      <c r="T68" s="41">
        <f>SUM(DIRECTION!I71+COMPTA!I71+ACCUEIL!I71+ADV!I71+COMMERCIAUX!I71+MARKETING!I71+MAINTENANCE!I71+PRODUCTION!I71+EMBALLAGE!I71+EXPEDITION!I71+RECEPTION!I71+LABO!I71+'R&amp;D'!I71+QUALITE!I71)</f>
        <v>10</v>
      </c>
      <c r="U68" s="108"/>
      <c r="V68" s="108"/>
      <c r="W68" s="42">
        <f t="shared" si="56"/>
        <v>81</v>
      </c>
      <c r="X68" s="42">
        <f t="shared" si="34"/>
        <v>71</v>
      </c>
      <c r="Y68" s="108"/>
      <c r="Z68" s="114">
        <f t="shared" si="45"/>
        <v>10</v>
      </c>
      <c r="AA68" s="41">
        <f t="shared" ref="AA68:AA98" si="70">IF(ISBLANK(Y68),0,Y68-X68)</f>
        <v>0</v>
      </c>
      <c r="AB68" s="2"/>
      <c r="AC68" s="41">
        <f>SUM(DIRECTION!J71+COMPTA!J71+ACCUEIL!J71+ADV!J71+COMMERCIAUX!J71+MARKETING!J71+MAINTENANCE!J71+PRODUCTION!J71+EMBALLAGE!J71+EXPEDITION!J71+RECEPTION!J71+LABO!J71+'R&amp;D'!J71+QUALITE!J71)</f>
        <v>0</v>
      </c>
      <c r="AD68" s="26"/>
      <c r="AE68" s="26"/>
      <c r="AF68" s="42">
        <f t="shared" si="57"/>
        <v>0</v>
      </c>
      <c r="AG68" s="42">
        <f t="shared" si="35"/>
        <v>0</v>
      </c>
      <c r="AH68" s="26"/>
      <c r="AI68" s="114">
        <f t="shared" si="47"/>
        <v>0</v>
      </c>
      <c r="AJ68" s="41">
        <f t="shared" ref="AJ68:AJ98" si="71">IF(ISBLANK(AH68),0,AH68-AG68)</f>
        <v>0</v>
      </c>
      <c r="AK68" s="2"/>
      <c r="AL68" s="41">
        <f>SUM(DIRECTION!K71+COMPTA!K71+ACCUEIL!K71+ADV!K71+COMMERCIAUX!K71+MARKETING!K71+MAINTENANCE!K71+PRODUCTION!K71+EMBALLAGE!K71+EXPEDITION!K71+RECEPTION!K71+LABO!K71+'R&amp;D'!K71+QUALITE!K71)</f>
        <v>0</v>
      </c>
      <c r="AM68" s="26"/>
      <c r="AN68" s="26"/>
      <c r="AO68" s="42">
        <f t="shared" si="58"/>
        <v>0</v>
      </c>
      <c r="AP68" s="42">
        <f t="shared" si="36"/>
        <v>0</v>
      </c>
      <c r="AQ68" s="26"/>
      <c r="AR68" s="114">
        <f t="shared" si="49"/>
        <v>0</v>
      </c>
      <c r="AS68" s="41">
        <f t="shared" ref="AS68:AS98" si="72">IF(ISBLANK(AQ68),0,AQ68-AP68)</f>
        <v>0</v>
      </c>
      <c r="AT68" s="2"/>
      <c r="AU68" s="41">
        <f>SUM(DIRECTION!L71+COMPTA!L71+ACCUEIL!L71+ADV!L71+COMMERCIAUX!L71+MARKETING!L71+MAINTENANCE!L71+PRODUCTION!L71+EMBALLAGE!L71+EXPEDITION!L71+RECEPTION!L71+LABO!L71+'R&amp;D'!L71+QUALITE!L71)</f>
        <v>0</v>
      </c>
      <c r="AV68" s="26"/>
      <c r="AW68" s="26"/>
      <c r="AX68" s="42">
        <f t="shared" si="59"/>
        <v>0</v>
      </c>
      <c r="AY68" s="42">
        <f t="shared" si="37"/>
        <v>0</v>
      </c>
      <c r="AZ68" s="26"/>
      <c r="BA68" s="114">
        <f t="shared" ref="BA68:BA98" si="73">IFERROR(IF(BB68&lt;0,SUM(BB68-AU68),(BB68+AU68)),0)</f>
        <v>0</v>
      </c>
      <c r="BB68" s="41">
        <f t="shared" ref="BB68:BB98" si="74">IF(ISBLANK(AZ68),0,AZ68-AY68)</f>
        <v>0</v>
      </c>
      <c r="BC68" s="2"/>
      <c r="BD68" s="41">
        <f>SUM(DIRECTION!M71+COMPTA!M71+ACCUEIL!M71+ADV!M71+COMMERCIAUX!M71+MARKETING!M71+MAINTENANCE!M71+PRODUCTION!M71+EMBALLAGE!M71+EXPEDITION!M71+RECEPTION!M71+LABO!M71+'R&amp;D'!M71+QUALITE!M71)</f>
        <v>0</v>
      </c>
      <c r="BE68" s="26"/>
      <c r="BF68" s="26"/>
      <c r="BG68" s="42">
        <f t="shared" si="60"/>
        <v>0</v>
      </c>
      <c r="BH68" s="42">
        <f t="shared" si="38"/>
        <v>0</v>
      </c>
      <c r="BI68" s="26"/>
      <c r="BJ68" s="114">
        <f t="shared" ref="BJ68:BJ98" si="75">IFERROR(IF(BK68&lt;0,SUM(BK68-BD68),(BK68+BD68)),0)</f>
        <v>0</v>
      </c>
      <c r="BK68" s="41">
        <f t="shared" si="61"/>
        <v>0</v>
      </c>
      <c r="BM68" s="42">
        <f t="shared" si="39"/>
        <v>57</v>
      </c>
      <c r="BN68" s="42">
        <f t="shared" si="40"/>
        <v>0</v>
      </c>
      <c r="BO68" s="42">
        <f t="shared" ref="BO68:BO78" si="76">SUM(BJ68+BA68+AR68+AI68+Z68+Q68+H68)</f>
        <v>29</v>
      </c>
      <c r="BP68" s="42">
        <f t="shared" si="41"/>
        <v>24</v>
      </c>
    </row>
    <row r="69" spans="1:68" ht="15.75" customHeight="1">
      <c r="A69" s="34" t="s">
        <v>17</v>
      </c>
      <c r="B69" s="41">
        <f>SUM(DIRECTION!G72+COMPTA!G72+ACCUEIL!G72+ADV!G72+COMMERCIAUX!G72+MARKETING!G72+MAINTENANCE!G72+PRODUCTION!G72+EMBALLAGE!G72+EXPEDITION!G72+RECEPTION!G72+LABO!G72+'R&amp;D'!G72+QUALITE!G72)</f>
        <v>3</v>
      </c>
      <c r="C69" s="25">
        <v>5</v>
      </c>
      <c r="D69" s="25"/>
      <c r="E69" s="25">
        <v>21</v>
      </c>
      <c r="F69" s="41">
        <f t="shared" si="52"/>
        <v>23</v>
      </c>
      <c r="G69" s="25">
        <v>23</v>
      </c>
      <c r="H69" s="113">
        <f t="shared" si="53"/>
        <v>3</v>
      </c>
      <c r="I69" s="41">
        <f t="shared" si="54"/>
        <v>0</v>
      </c>
      <c r="J69" s="2"/>
      <c r="K69" s="41">
        <f>SUM(DIRECTION!H72+COMPTA!H72+ACCUEIL!H72+ADV!H72+COMMERCIAUX!H72+MARKETING!H72+MAINTENANCE!H72+PRODUCTION!H72+EMBALLAGE!H72+EXPEDITION!H72+RECEPTION!H72+LABO!H72+'R&amp;D'!H72+QUALITE!H72)</f>
        <v>2</v>
      </c>
      <c r="L69" s="108"/>
      <c r="M69" s="108"/>
      <c r="N69" s="42">
        <f t="shared" si="55"/>
        <v>23</v>
      </c>
      <c r="O69" s="42">
        <f t="shared" si="33"/>
        <v>21</v>
      </c>
      <c r="P69" s="36">
        <v>20</v>
      </c>
      <c r="Q69" s="112">
        <f t="shared" si="68"/>
        <v>-3</v>
      </c>
      <c r="R69" s="41">
        <f t="shared" si="69"/>
        <v>-1</v>
      </c>
      <c r="S69" s="2"/>
      <c r="T69" s="41">
        <f>SUM(DIRECTION!I72+COMPTA!I72+ACCUEIL!I72+ADV!I72+COMMERCIAUX!I72+MARKETING!I72+MAINTENANCE!I72+PRODUCTION!I72+EMBALLAGE!I72+EXPEDITION!I72+RECEPTION!I72+LABO!I72+'R&amp;D'!I72+QUALITE!I72)</f>
        <v>0</v>
      </c>
      <c r="U69" s="108"/>
      <c r="V69" s="108"/>
      <c r="W69" s="42">
        <f t="shared" si="56"/>
        <v>20</v>
      </c>
      <c r="X69" s="42">
        <f t="shared" si="34"/>
        <v>20</v>
      </c>
      <c r="Y69" s="108"/>
      <c r="Z69" s="114">
        <f t="shared" si="45"/>
        <v>0</v>
      </c>
      <c r="AA69" s="41">
        <f t="shared" si="70"/>
        <v>0</v>
      </c>
      <c r="AB69" s="2"/>
      <c r="AC69" s="41">
        <f>SUM(DIRECTION!J72+COMPTA!J72+ACCUEIL!J72+ADV!J72+COMMERCIAUX!J72+MARKETING!J72+MAINTENANCE!J72+PRODUCTION!J72+EMBALLAGE!J72+EXPEDITION!J72+RECEPTION!J72+LABO!J72+'R&amp;D'!J72+QUALITE!J72)</f>
        <v>0</v>
      </c>
      <c r="AD69" s="26"/>
      <c r="AE69" s="26"/>
      <c r="AF69" s="42">
        <f t="shared" si="57"/>
        <v>0</v>
      </c>
      <c r="AG69" s="42">
        <f t="shared" si="35"/>
        <v>0</v>
      </c>
      <c r="AH69" s="26"/>
      <c r="AI69" s="114">
        <f t="shared" si="47"/>
        <v>0</v>
      </c>
      <c r="AJ69" s="41">
        <f t="shared" si="71"/>
        <v>0</v>
      </c>
      <c r="AK69" s="2"/>
      <c r="AL69" s="41">
        <f>SUM(DIRECTION!K72+COMPTA!K72+ACCUEIL!K72+ADV!K72+COMMERCIAUX!K72+MARKETING!K72+MAINTENANCE!K72+PRODUCTION!K72+EMBALLAGE!K72+EXPEDITION!K72+RECEPTION!K72+LABO!K72+'R&amp;D'!K72+QUALITE!K72)</f>
        <v>0</v>
      </c>
      <c r="AM69" s="26"/>
      <c r="AN69" s="26"/>
      <c r="AO69" s="42">
        <f t="shared" si="58"/>
        <v>0</v>
      </c>
      <c r="AP69" s="42">
        <f t="shared" si="36"/>
        <v>0</v>
      </c>
      <c r="AQ69" s="26"/>
      <c r="AR69" s="114">
        <f t="shared" si="49"/>
        <v>0</v>
      </c>
      <c r="AS69" s="41">
        <f t="shared" si="72"/>
        <v>0</v>
      </c>
      <c r="AT69" s="2"/>
      <c r="AU69" s="41">
        <f>SUM(DIRECTION!L72+COMPTA!L72+ACCUEIL!L72+ADV!L72+COMMERCIAUX!L72+MARKETING!L72+MAINTENANCE!L72+PRODUCTION!L72+EMBALLAGE!L72+EXPEDITION!L72+RECEPTION!L72+LABO!L72+'R&amp;D'!L72+QUALITE!L72)</f>
        <v>0</v>
      </c>
      <c r="AV69" s="26"/>
      <c r="AW69" s="26"/>
      <c r="AX69" s="42">
        <f t="shared" si="59"/>
        <v>0</v>
      </c>
      <c r="AY69" s="42">
        <f t="shared" si="37"/>
        <v>0</v>
      </c>
      <c r="AZ69" s="26"/>
      <c r="BA69" s="114">
        <f t="shared" si="73"/>
        <v>0</v>
      </c>
      <c r="BB69" s="41">
        <f t="shared" si="74"/>
        <v>0</v>
      </c>
      <c r="BC69" s="2"/>
      <c r="BD69" s="41">
        <f>SUM(DIRECTION!M72+COMPTA!M72+ACCUEIL!M72+ADV!M72+COMMERCIAUX!M72+MARKETING!M72+MAINTENANCE!M72+PRODUCTION!M72+EMBALLAGE!M72+EXPEDITION!M72+RECEPTION!M72+LABO!M72+'R&amp;D'!M72+QUALITE!M72)</f>
        <v>0</v>
      </c>
      <c r="BE69" s="26"/>
      <c r="BF69" s="26"/>
      <c r="BG69" s="42">
        <f t="shared" si="60"/>
        <v>0</v>
      </c>
      <c r="BH69" s="42">
        <f t="shared" si="38"/>
        <v>0</v>
      </c>
      <c r="BI69" s="26"/>
      <c r="BJ69" s="114">
        <f t="shared" si="75"/>
        <v>0</v>
      </c>
      <c r="BK69" s="41">
        <f t="shared" si="61"/>
        <v>0</v>
      </c>
      <c r="BM69" s="42">
        <f t="shared" si="39"/>
        <v>5</v>
      </c>
      <c r="BN69" s="42">
        <f t="shared" si="40"/>
        <v>5</v>
      </c>
      <c r="BO69" s="42">
        <f t="shared" si="76"/>
        <v>0</v>
      </c>
      <c r="BP69" s="42">
        <f t="shared" si="41"/>
        <v>-1</v>
      </c>
    </row>
    <row r="70" spans="1:68" ht="15.75" customHeight="1">
      <c r="A70" s="34" t="s">
        <v>19</v>
      </c>
      <c r="B70" s="41">
        <f>SUM(DIRECTION!G73+COMPTA!G73+ACCUEIL!G73+ADV!G73+COMMERCIAUX!G73+MARKETING!G73+MAINTENANCE!G73+PRODUCTION!G73+EMBALLAGE!G73+EXPEDITION!G73+RECEPTION!G73+LABO!G73+'R&amp;D'!G73+QUALITE!G73)</f>
        <v>6</v>
      </c>
      <c r="C70" s="25"/>
      <c r="D70" s="25"/>
      <c r="E70" s="25">
        <v>57</v>
      </c>
      <c r="F70" s="41">
        <f t="shared" si="52"/>
        <v>51</v>
      </c>
      <c r="G70" s="25">
        <v>46</v>
      </c>
      <c r="H70" s="113">
        <f t="shared" si="53"/>
        <v>-11</v>
      </c>
      <c r="I70" s="41">
        <f t="shared" si="54"/>
        <v>-5</v>
      </c>
      <c r="J70" s="2"/>
      <c r="K70" s="41">
        <f>SUM(DIRECTION!H73+COMPTA!H73+ACCUEIL!H73+ADV!H73+COMMERCIAUX!H73+MARKETING!H73+MAINTENANCE!H73+PRODUCTION!H73+EMBALLAGE!H73+EXPEDITION!H73+RECEPTION!H73+LABO!H73+'R&amp;D'!H73+QUALITE!H73)</f>
        <v>3</v>
      </c>
      <c r="L70" s="108"/>
      <c r="M70" s="108">
        <v>1</v>
      </c>
      <c r="N70" s="42">
        <f t="shared" si="55"/>
        <v>46</v>
      </c>
      <c r="O70" s="42">
        <f t="shared" si="33"/>
        <v>44</v>
      </c>
      <c r="P70" s="36">
        <v>44</v>
      </c>
      <c r="Q70" s="112">
        <f t="shared" si="68"/>
        <v>3</v>
      </c>
      <c r="R70" s="41">
        <f t="shared" si="69"/>
        <v>0</v>
      </c>
      <c r="S70" s="2"/>
      <c r="T70" s="41">
        <f>SUM(DIRECTION!I73+COMPTA!I73+ACCUEIL!I73+ADV!I73+COMMERCIAUX!I73+MARKETING!I73+MAINTENANCE!I73+PRODUCTION!I73+EMBALLAGE!I73+EXPEDITION!I73+RECEPTION!I73+LABO!I73+'R&amp;D'!I73+QUALITE!I73)</f>
        <v>0</v>
      </c>
      <c r="U70" s="108"/>
      <c r="V70" s="108"/>
      <c r="W70" s="42">
        <f t="shared" si="56"/>
        <v>44</v>
      </c>
      <c r="X70" s="42">
        <f t="shared" si="34"/>
        <v>44</v>
      </c>
      <c r="Y70" s="108"/>
      <c r="Z70" s="114">
        <f t="shared" si="45"/>
        <v>0</v>
      </c>
      <c r="AA70" s="41">
        <f t="shared" si="70"/>
        <v>0</v>
      </c>
      <c r="AB70" s="2"/>
      <c r="AC70" s="41">
        <f>SUM(DIRECTION!J73+COMPTA!J73+ACCUEIL!J73+ADV!J73+COMMERCIAUX!J73+MARKETING!J73+MAINTENANCE!J73+PRODUCTION!J73+EMBALLAGE!J73+EXPEDITION!J73+RECEPTION!J73+LABO!J73+'R&amp;D'!J73+QUALITE!J73)</f>
        <v>0</v>
      </c>
      <c r="AD70" s="26"/>
      <c r="AE70" s="26"/>
      <c r="AF70" s="42">
        <f t="shared" si="57"/>
        <v>0</v>
      </c>
      <c r="AG70" s="42">
        <f t="shared" si="35"/>
        <v>0</v>
      </c>
      <c r="AH70" s="26"/>
      <c r="AI70" s="114">
        <f t="shared" si="47"/>
        <v>0</v>
      </c>
      <c r="AJ70" s="41">
        <f t="shared" si="71"/>
        <v>0</v>
      </c>
      <c r="AK70" s="2"/>
      <c r="AL70" s="41">
        <f>SUM(DIRECTION!K73+COMPTA!K73+ACCUEIL!K73+ADV!K73+COMMERCIAUX!K73+MARKETING!K73+MAINTENANCE!K73+PRODUCTION!K73+EMBALLAGE!K73+EXPEDITION!K73+RECEPTION!K73+LABO!K73+'R&amp;D'!K73+QUALITE!K73)</f>
        <v>0</v>
      </c>
      <c r="AM70" s="26"/>
      <c r="AN70" s="26"/>
      <c r="AO70" s="42">
        <f t="shared" si="58"/>
        <v>0</v>
      </c>
      <c r="AP70" s="42">
        <f t="shared" si="36"/>
        <v>0</v>
      </c>
      <c r="AQ70" s="26"/>
      <c r="AR70" s="114">
        <f t="shared" si="49"/>
        <v>0</v>
      </c>
      <c r="AS70" s="41">
        <f t="shared" si="72"/>
        <v>0</v>
      </c>
      <c r="AT70" s="2"/>
      <c r="AU70" s="41">
        <f>SUM(DIRECTION!L73+COMPTA!L73+ACCUEIL!L73+ADV!L73+COMMERCIAUX!L73+MARKETING!L73+MAINTENANCE!L73+PRODUCTION!L73+EMBALLAGE!L73+EXPEDITION!L73+RECEPTION!L73+LABO!L73+'R&amp;D'!L73+QUALITE!L73)</f>
        <v>0</v>
      </c>
      <c r="AV70" s="26"/>
      <c r="AW70" s="26"/>
      <c r="AX70" s="42">
        <f t="shared" si="59"/>
        <v>0</v>
      </c>
      <c r="AY70" s="42">
        <f t="shared" si="37"/>
        <v>0</v>
      </c>
      <c r="AZ70" s="26"/>
      <c r="BA70" s="114">
        <f t="shared" si="73"/>
        <v>0</v>
      </c>
      <c r="BB70" s="41">
        <f t="shared" si="74"/>
        <v>0</v>
      </c>
      <c r="BC70" s="2"/>
      <c r="BD70" s="41">
        <f>SUM(DIRECTION!M73+COMPTA!M73+ACCUEIL!M73+ADV!M73+COMMERCIAUX!M73+MARKETING!M73+MAINTENANCE!M73+PRODUCTION!M73+EMBALLAGE!M73+EXPEDITION!M73+RECEPTION!M73+LABO!M73+'R&amp;D'!M73+QUALITE!M73)</f>
        <v>0</v>
      </c>
      <c r="BE70" s="26"/>
      <c r="BF70" s="26"/>
      <c r="BG70" s="42">
        <f t="shared" si="60"/>
        <v>0</v>
      </c>
      <c r="BH70" s="42">
        <f t="shared" si="38"/>
        <v>0</v>
      </c>
      <c r="BI70" s="26"/>
      <c r="BJ70" s="114">
        <f t="shared" si="75"/>
        <v>0</v>
      </c>
      <c r="BK70" s="41">
        <f t="shared" si="61"/>
        <v>0</v>
      </c>
      <c r="BM70" s="42">
        <f t="shared" si="39"/>
        <v>9</v>
      </c>
      <c r="BN70" s="42">
        <f t="shared" si="40"/>
        <v>0</v>
      </c>
      <c r="BO70" s="42">
        <f t="shared" si="76"/>
        <v>-8</v>
      </c>
      <c r="BP70" s="42">
        <f t="shared" si="41"/>
        <v>-5</v>
      </c>
    </row>
    <row r="71" spans="1:68" ht="15.75" customHeight="1">
      <c r="A71" s="34" t="s">
        <v>21</v>
      </c>
      <c r="B71" s="41">
        <f>SUM(DIRECTION!G74+COMPTA!G74+ACCUEIL!G74+ADV!G74+COMMERCIAUX!G74+MARKETING!G74+MAINTENANCE!G74+PRODUCTION!G74+EMBALLAGE!G74+EXPEDITION!G74+RECEPTION!G74+LABO!G74+'R&amp;D'!G74+QUALITE!G74)</f>
        <v>1</v>
      </c>
      <c r="C71" s="25"/>
      <c r="D71" s="25"/>
      <c r="E71" s="25">
        <v>25</v>
      </c>
      <c r="F71" s="41">
        <f t="shared" si="52"/>
        <v>24</v>
      </c>
      <c r="G71" s="25">
        <v>24</v>
      </c>
      <c r="H71" s="113">
        <f t="shared" si="53"/>
        <v>1</v>
      </c>
      <c r="I71" s="41">
        <f t="shared" si="54"/>
        <v>0</v>
      </c>
      <c r="J71" s="2"/>
      <c r="K71" s="41">
        <f>SUM(DIRECTION!H74+COMPTA!H74+ACCUEIL!H74+ADV!H74+COMMERCIAUX!H74+MARKETING!H74+MAINTENANCE!H74+PRODUCTION!H74+EMBALLAGE!H74+EXPEDITION!H74+RECEPTION!H74+LABO!H74+'R&amp;D'!H74+QUALITE!H74)</f>
        <v>0</v>
      </c>
      <c r="L71" s="108"/>
      <c r="M71" s="108"/>
      <c r="N71" s="42">
        <f t="shared" si="55"/>
        <v>24</v>
      </c>
      <c r="O71" s="42">
        <f t="shared" si="33"/>
        <v>24</v>
      </c>
      <c r="P71" s="36">
        <v>24</v>
      </c>
      <c r="Q71" s="112">
        <f t="shared" si="68"/>
        <v>0</v>
      </c>
      <c r="R71" s="41">
        <f t="shared" si="69"/>
        <v>0</v>
      </c>
      <c r="S71" s="2"/>
      <c r="T71" s="41">
        <f>SUM(DIRECTION!I74+COMPTA!I74+ACCUEIL!I74+ADV!I74+COMMERCIAUX!I74+MARKETING!I74+MAINTENANCE!I74+PRODUCTION!I74+EMBALLAGE!I74+EXPEDITION!I74+RECEPTION!I74+LABO!I74+'R&amp;D'!I74+QUALITE!I74)</f>
        <v>0</v>
      </c>
      <c r="U71" s="108"/>
      <c r="V71" s="108"/>
      <c r="W71" s="42">
        <f t="shared" si="56"/>
        <v>24</v>
      </c>
      <c r="X71" s="42">
        <f t="shared" si="34"/>
        <v>24</v>
      </c>
      <c r="Y71" s="108"/>
      <c r="Z71" s="114">
        <f t="shared" si="45"/>
        <v>0</v>
      </c>
      <c r="AA71" s="41">
        <f t="shared" si="70"/>
        <v>0</v>
      </c>
      <c r="AB71" s="2"/>
      <c r="AC71" s="41">
        <f>SUM(DIRECTION!J74+COMPTA!J74+ACCUEIL!J74+ADV!J74+COMMERCIAUX!J74+MARKETING!J74+MAINTENANCE!J74+PRODUCTION!J74+EMBALLAGE!J74+EXPEDITION!J74+RECEPTION!J74+LABO!J74+'R&amp;D'!J74+QUALITE!J74)</f>
        <v>0</v>
      </c>
      <c r="AD71" s="26"/>
      <c r="AE71" s="26"/>
      <c r="AF71" s="42">
        <f t="shared" si="57"/>
        <v>0</v>
      </c>
      <c r="AG71" s="42">
        <f t="shared" si="35"/>
        <v>0</v>
      </c>
      <c r="AH71" s="26"/>
      <c r="AI71" s="114">
        <f t="shared" si="47"/>
        <v>0</v>
      </c>
      <c r="AJ71" s="41">
        <f t="shared" si="71"/>
        <v>0</v>
      </c>
      <c r="AK71" s="2"/>
      <c r="AL71" s="41">
        <f>SUM(DIRECTION!K74+COMPTA!K74+ACCUEIL!K74+ADV!K74+COMMERCIAUX!K74+MARKETING!K74+MAINTENANCE!K74+PRODUCTION!K74+EMBALLAGE!K74+EXPEDITION!K74+RECEPTION!K74+LABO!K74+'R&amp;D'!K74+QUALITE!K74)</f>
        <v>0</v>
      </c>
      <c r="AM71" s="26"/>
      <c r="AN71" s="26"/>
      <c r="AO71" s="42">
        <f t="shared" si="58"/>
        <v>0</v>
      </c>
      <c r="AP71" s="42">
        <f t="shared" si="36"/>
        <v>0</v>
      </c>
      <c r="AQ71" s="26"/>
      <c r="AR71" s="114">
        <f t="shared" si="49"/>
        <v>0</v>
      </c>
      <c r="AS71" s="41">
        <f t="shared" si="72"/>
        <v>0</v>
      </c>
      <c r="AT71" s="2"/>
      <c r="AU71" s="41">
        <f>SUM(DIRECTION!L74+COMPTA!L74+ACCUEIL!L74+ADV!L74+COMMERCIAUX!L74+MARKETING!L74+MAINTENANCE!L74+PRODUCTION!L74+EMBALLAGE!L74+EXPEDITION!L74+RECEPTION!L74+LABO!L74+'R&amp;D'!L74+QUALITE!L74)</f>
        <v>0</v>
      </c>
      <c r="AV71" s="26"/>
      <c r="AW71" s="26"/>
      <c r="AX71" s="42">
        <f t="shared" si="59"/>
        <v>0</v>
      </c>
      <c r="AY71" s="42">
        <f t="shared" si="37"/>
        <v>0</v>
      </c>
      <c r="AZ71" s="26"/>
      <c r="BA71" s="114">
        <f t="shared" si="73"/>
        <v>0</v>
      </c>
      <c r="BB71" s="41">
        <f t="shared" si="74"/>
        <v>0</v>
      </c>
      <c r="BC71" s="2"/>
      <c r="BD71" s="41">
        <f>SUM(DIRECTION!M74+COMPTA!M74+ACCUEIL!M74+ADV!M74+COMMERCIAUX!M74+MARKETING!M74+MAINTENANCE!M74+PRODUCTION!M74+EMBALLAGE!M74+EXPEDITION!M74+RECEPTION!M74+LABO!M74+'R&amp;D'!M74+QUALITE!M74)</f>
        <v>0</v>
      </c>
      <c r="BE71" s="26"/>
      <c r="BF71" s="26"/>
      <c r="BG71" s="42">
        <f t="shared" si="60"/>
        <v>0</v>
      </c>
      <c r="BH71" s="42">
        <f t="shared" si="38"/>
        <v>0</v>
      </c>
      <c r="BI71" s="26"/>
      <c r="BJ71" s="114">
        <f t="shared" si="75"/>
        <v>0</v>
      </c>
      <c r="BK71" s="41">
        <f t="shared" si="61"/>
        <v>0</v>
      </c>
      <c r="BM71" s="42">
        <f t="shared" si="39"/>
        <v>1</v>
      </c>
      <c r="BN71" s="42">
        <f t="shared" si="40"/>
        <v>0</v>
      </c>
      <c r="BO71" s="42">
        <f t="shared" si="76"/>
        <v>1</v>
      </c>
      <c r="BP71" s="42">
        <f t="shared" si="41"/>
        <v>0</v>
      </c>
    </row>
    <row r="72" spans="1:68" ht="15.75" customHeight="1">
      <c r="A72" s="34" t="s">
        <v>23</v>
      </c>
      <c r="B72" s="41">
        <f>SUM(DIRECTION!G75+COMPTA!G75+ACCUEIL!G75+ADV!G75+COMMERCIAUX!G75+MARKETING!G75+MAINTENANCE!G75+PRODUCTION!G75+EMBALLAGE!G75+EXPEDITION!G75+RECEPTION!G75+LABO!G75+'R&amp;D'!G75+QUALITE!G75)</f>
        <v>33</v>
      </c>
      <c r="C72" s="25">
        <v>60</v>
      </c>
      <c r="D72" s="25"/>
      <c r="E72" s="25">
        <v>23</v>
      </c>
      <c r="F72" s="41">
        <f t="shared" si="52"/>
        <v>50</v>
      </c>
      <c r="G72" s="25">
        <v>31</v>
      </c>
      <c r="H72" s="113">
        <f t="shared" si="53"/>
        <v>-52</v>
      </c>
      <c r="I72" s="41">
        <f t="shared" si="54"/>
        <v>-19</v>
      </c>
      <c r="J72" s="2"/>
      <c r="K72" s="41">
        <f>SUM(DIRECTION!H75+COMPTA!H75+ACCUEIL!H75+ADV!H75+COMMERCIAUX!H75+MARKETING!H75+MAINTENANCE!H75+PRODUCTION!H75+EMBALLAGE!H75+EXPEDITION!H75+RECEPTION!H75+LABO!H75+'R&amp;D'!H75+QUALITE!H75)</f>
        <v>28</v>
      </c>
      <c r="L72" s="108">
        <v>50</v>
      </c>
      <c r="M72" s="108"/>
      <c r="N72" s="42">
        <f t="shared" si="55"/>
        <v>31</v>
      </c>
      <c r="O72" s="42">
        <f t="shared" si="33"/>
        <v>53</v>
      </c>
      <c r="P72" s="36">
        <v>40</v>
      </c>
      <c r="Q72" s="112">
        <f t="shared" si="68"/>
        <v>-41</v>
      </c>
      <c r="R72" s="41">
        <f t="shared" si="69"/>
        <v>-13</v>
      </c>
      <c r="S72" s="2"/>
      <c r="T72" s="41">
        <f>SUM(DIRECTION!I75+COMPTA!I75+ACCUEIL!I75+ADV!I75+COMMERCIAUX!I75+MARKETING!I75+MAINTENANCE!I75+PRODUCTION!I75+EMBALLAGE!I75+EXPEDITION!I75+RECEPTION!I75+LABO!I75+'R&amp;D'!I75+QUALITE!I75)</f>
        <v>9</v>
      </c>
      <c r="U72" s="108"/>
      <c r="V72" s="108"/>
      <c r="W72" s="42">
        <f t="shared" si="56"/>
        <v>40</v>
      </c>
      <c r="X72" s="42">
        <f t="shared" si="34"/>
        <v>31</v>
      </c>
      <c r="Y72" s="108"/>
      <c r="Z72" s="114">
        <f t="shared" si="45"/>
        <v>9</v>
      </c>
      <c r="AA72" s="41">
        <f t="shared" si="70"/>
        <v>0</v>
      </c>
      <c r="AB72" s="2"/>
      <c r="AC72" s="41">
        <f>SUM(DIRECTION!J75+COMPTA!J75+ACCUEIL!J75+ADV!J75+COMMERCIAUX!J75+MARKETING!J75+MAINTENANCE!J75+PRODUCTION!J75+EMBALLAGE!J75+EXPEDITION!J75+RECEPTION!J75+LABO!J75+'R&amp;D'!J75+QUALITE!J75)</f>
        <v>0</v>
      </c>
      <c r="AD72" s="26"/>
      <c r="AE72" s="26"/>
      <c r="AF72" s="42">
        <f t="shared" si="57"/>
        <v>0</v>
      </c>
      <c r="AG72" s="42">
        <f t="shared" si="35"/>
        <v>0</v>
      </c>
      <c r="AH72" s="26"/>
      <c r="AI72" s="114">
        <f t="shared" si="47"/>
        <v>0</v>
      </c>
      <c r="AJ72" s="41">
        <f t="shared" si="71"/>
        <v>0</v>
      </c>
      <c r="AK72" s="2"/>
      <c r="AL72" s="41">
        <f>SUM(DIRECTION!K75+COMPTA!K75+ACCUEIL!K75+ADV!K75+COMMERCIAUX!K75+MARKETING!K75+MAINTENANCE!K75+PRODUCTION!K75+EMBALLAGE!K75+EXPEDITION!K75+RECEPTION!K75+LABO!K75+'R&amp;D'!K75+QUALITE!K75)</f>
        <v>0</v>
      </c>
      <c r="AM72" s="26"/>
      <c r="AN72" s="26"/>
      <c r="AO72" s="42">
        <f t="shared" si="58"/>
        <v>0</v>
      </c>
      <c r="AP72" s="42">
        <f t="shared" si="36"/>
        <v>0</v>
      </c>
      <c r="AQ72" s="26"/>
      <c r="AR72" s="114">
        <f t="shared" si="49"/>
        <v>0</v>
      </c>
      <c r="AS72" s="41">
        <f t="shared" si="72"/>
        <v>0</v>
      </c>
      <c r="AT72" s="2"/>
      <c r="AU72" s="41">
        <f>SUM(DIRECTION!L75+COMPTA!L75+ACCUEIL!L75+ADV!L75+COMMERCIAUX!L75+MARKETING!L75+MAINTENANCE!L75+PRODUCTION!L75+EMBALLAGE!L75+EXPEDITION!L75+RECEPTION!L75+LABO!L75+'R&amp;D'!L75+QUALITE!L75)</f>
        <v>0</v>
      </c>
      <c r="AV72" s="26"/>
      <c r="AW72" s="26"/>
      <c r="AX72" s="42">
        <f t="shared" si="59"/>
        <v>0</v>
      </c>
      <c r="AY72" s="42">
        <f t="shared" si="37"/>
        <v>0</v>
      </c>
      <c r="AZ72" s="26"/>
      <c r="BA72" s="114">
        <f t="shared" si="73"/>
        <v>0</v>
      </c>
      <c r="BB72" s="41">
        <f t="shared" si="74"/>
        <v>0</v>
      </c>
      <c r="BC72" s="2"/>
      <c r="BD72" s="41">
        <f>SUM(DIRECTION!M75+COMPTA!M75+ACCUEIL!M75+ADV!M75+COMMERCIAUX!M75+MARKETING!M75+MAINTENANCE!M75+PRODUCTION!M75+EMBALLAGE!M75+EXPEDITION!M75+RECEPTION!M75+LABO!M75+'R&amp;D'!M75+QUALITE!M75)</f>
        <v>0</v>
      </c>
      <c r="BE72" s="26"/>
      <c r="BF72" s="26"/>
      <c r="BG72" s="42">
        <f t="shared" si="60"/>
        <v>0</v>
      </c>
      <c r="BH72" s="42">
        <f t="shared" si="38"/>
        <v>0</v>
      </c>
      <c r="BI72" s="26"/>
      <c r="BJ72" s="114">
        <f t="shared" si="75"/>
        <v>0</v>
      </c>
      <c r="BK72" s="41">
        <f t="shared" si="61"/>
        <v>0</v>
      </c>
      <c r="BM72" s="42">
        <f t="shared" si="39"/>
        <v>70</v>
      </c>
      <c r="BN72" s="42">
        <f t="shared" si="40"/>
        <v>110</v>
      </c>
      <c r="BO72" s="42">
        <f t="shared" si="76"/>
        <v>-84</v>
      </c>
      <c r="BP72" s="42">
        <f>I72+R72+AA72+AJ72+AS72+BB72+BK72</f>
        <v>-32</v>
      </c>
    </row>
    <row r="73" spans="1:68" ht="15.75" customHeight="1">
      <c r="A73" s="34" t="s">
        <v>24</v>
      </c>
      <c r="B73" s="41">
        <f>SUM(DIRECTION!G76+COMPTA!G76+ACCUEIL!G76+ADV!G76+COMMERCIAUX!G76+MARKETING!G76+MAINTENANCE!G76+PRODUCTION!G76+EMBALLAGE!G76+EXPEDITION!G76+RECEPTION!G76+LABO!G76+'R&amp;D'!G76+QUALITE!G76)</f>
        <v>0</v>
      </c>
      <c r="C73" s="25"/>
      <c r="D73" s="25"/>
      <c r="E73" s="25">
        <v>26</v>
      </c>
      <c r="F73" s="41">
        <f t="shared" si="52"/>
        <v>26</v>
      </c>
      <c r="G73" s="25">
        <v>26</v>
      </c>
      <c r="H73" s="113">
        <f t="shared" si="53"/>
        <v>0</v>
      </c>
      <c r="I73" s="41">
        <f t="shared" si="54"/>
        <v>0</v>
      </c>
      <c r="J73" s="2"/>
      <c r="K73" s="41">
        <f>SUM(DIRECTION!H76+COMPTA!H76+ACCUEIL!H76+ADV!H76+COMMERCIAUX!H76+MARKETING!H76+MAINTENANCE!H76+PRODUCTION!H76+EMBALLAGE!H76+EXPEDITION!H76+RECEPTION!H76+LABO!H76+'R&amp;D'!H76+QUALITE!H76)</f>
        <v>0</v>
      </c>
      <c r="L73" s="108"/>
      <c r="M73" s="108">
        <v>1</v>
      </c>
      <c r="N73" s="42">
        <f t="shared" si="55"/>
        <v>26</v>
      </c>
      <c r="O73" s="42">
        <f t="shared" si="33"/>
        <v>27</v>
      </c>
      <c r="P73" s="36">
        <v>26</v>
      </c>
      <c r="Q73" s="112">
        <f t="shared" si="68"/>
        <v>-1</v>
      </c>
      <c r="R73" s="41">
        <f t="shared" si="69"/>
        <v>-1</v>
      </c>
      <c r="S73" s="2"/>
      <c r="T73" s="41">
        <f>SUM(DIRECTION!I76+COMPTA!I76+ACCUEIL!I76+ADV!I76+COMMERCIAUX!I76+MARKETING!I76+MAINTENANCE!I76+PRODUCTION!I76+EMBALLAGE!I76+EXPEDITION!I76+RECEPTION!I76+LABO!I76+'R&amp;D'!I76+QUALITE!I76)</f>
        <v>0</v>
      </c>
      <c r="U73" s="108"/>
      <c r="V73" s="108"/>
      <c r="W73" s="42">
        <f t="shared" si="56"/>
        <v>26</v>
      </c>
      <c r="X73" s="42">
        <f t="shared" si="34"/>
        <v>26</v>
      </c>
      <c r="Y73" s="108"/>
      <c r="Z73" s="114">
        <f t="shared" si="45"/>
        <v>0</v>
      </c>
      <c r="AA73" s="41">
        <f t="shared" si="70"/>
        <v>0</v>
      </c>
      <c r="AB73" s="2"/>
      <c r="AC73" s="41">
        <f>SUM(DIRECTION!J76+COMPTA!J76+ACCUEIL!J76+ADV!J76+COMMERCIAUX!J76+MARKETING!J76+MAINTENANCE!J76+PRODUCTION!J76+EMBALLAGE!J76+EXPEDITION!J76+RECEPTION!J76+LABO!J76+'R&amp;D'!J76+QUALITE!J76)</f>
        <v>0</v>
      </c>
      <c r="AD73" s="26"/>
      <c r="AE73" s="26"/>
      <c r="AF73" s="42">
        <f t="shared" si="57"/>
        <v>0</v>
      </c>
      <c r="AG73" s="42">
        <f t="shared" si="35"/>
        <v>0</v>
      </c>
      <c r="AH73" s="26"/>
      <c r="AI73" s="114">
        <f t="shared" si="47"/>
        <v>0</v>
      </c>
      <c r="AJ73" s="41">
        <f t="shared" si="71"/>
        <v>0</v>
      </c>
      <c r="AK73" s="2"/>
      <c r="AL73" s="41">
        <f>SUM(DIRECTION!K76+COMPTA!K76+ACCUEIL!K76+ADV!K76+COMMERCIAUX!K76+MARKETING!K76+MAINTENANCE!K76+PRODUCTION!K76+EMBALLAGE!K76+EXPEDITION!K76+RECEPTION!K76+LABO!K76+'R&amp;D'!K76+QUALITE!K76)</f>
        <v>0</v>
      </c>
      <c r="AM73" s="26"/>
      <c r="AN73" s="26"/>
      <c r="AO73" s="42">
        <f t="shared" si="58"/>
        <v>0</v>
      </c>
      <c r="AP73" s="42">
        <f t="shared" si="36"/>
        <v>0</v>
      </c>
      <c r="AQ73" s="26"/>
      <c r="AR73" s="114">
        <f t="shared" si="49"/>
        <v>0</v>
      </c>
      <c r="AS73" s="41">
        <f t="shared" si="72"/>
        <v>0</v>
      </c>
      <c r="AT73" s="2"/>
      <c r="AU73" s="41">
        <f>SUM(DIRECTION!L76+COMPTA!L76+ACCUEIL!L76+ADV!L76+COMMERCIAUX!L76+MARKETING!L76+MAINTENANCE!L76+PRODUCTION!L76+EMBALLAGE!L76+EXPEDITION!L76+RECEPTION!L76+LABO!L76+'R&amp;D'!L76+QUALITE!L76)</f>
        <v>0</v>
      </c>
      <c r="AV73" s="26"/>
      <c r="AW73" s="26"/>
      <c r="AX73" s="42">
        <f t="shared" si="59"/>
        <v>0</v>
      </c>
      <c r="AY73" s="42">
        <f t="shared" si="37"/>
        <v>0</v>
      </c>
      <c r="AZ73" s="26"/>
      <c r="BA73" s="114">
        <f t="shared" si="73"/>
        <v>0</v>
      </c>
      <c r="BB73" s="41">
        <f t="shared" si="74"/>
        <v>0</v>
      </c>
      <c r="BC73" s="2"/>
      <c r="BD73" s="41">
        <f>SUM(DIRECTION!M76+COMPTA!M76+ACCUEIL!M76+ADV!M76+COMMERCIAUX!M76+MARKETING!M76+MAINTENANCE!M76+PRODUCTION!M76+EMBALLAGE!M76+EXPEDITION!M76+RECEPTION!M76+LABO!M76+'R&amp;D'!M76+QUALITE!M76)</f>
        <v>0</v>
      </c>
      <c r="BE73" s="26"/>
      <c r="BF73" s="26"/>
      <c r="BG73" s="42">
        <f t="shared" si="60"/>
        <v>0</v>
      </c>
      <c r="BH73" s="42">
        <f t="shared" si="38"/>
        <v>0</v>
      </c>
      <c r="BI73" s="26"/>
      <c r="BJ73" s="114">
        <f t="shared" si="75"/>
        <v>0</v>
      </c>
      <c r="BK73" s="41">
        <f t="shared" si="61"/>
        <v>0</v>
      </c>
      <c r="BM73" s="42">
        <f t="shared" si="39"/>
        <v>0</v>
      </c>
      <c r="BN73" s="42">
        <f t="shared" si="40"/>
        <v>0</v>
      </c>
      <c r="BO73" s="42">
        <f t="shared" si="76"/>
        <v>-1</v>
      </c>
      <c r="BP73" s="42">
        <f t="shared" si="41"/>
        <v>-1</v>
      </c>
    </row>
    <row r="74" spans="1:68" ht="15.75" customHeight="1">
      <c r="A74" s="34" t="s">
        <v>20</v>
      </c>
      <c r="B74" s="41">
        <f>SUM(DIRECTION!G77+COMPTA!G77+ACCUEIL!G77+ADV!G77+COMMERCIAUX!G77+MARKETING!G77+MAINTENANCE!G77+PRODUCTION!G77+EMBALLAGE!G77+EXPEDITION!G77+RECEPTION!G77+LABO!G77+'R&amp;D'!G77+QUALITE!G77)</f>
        <v>0</v>
      </c>
      <c r="C74" s="25"/>
      <c r="D74" s="25"/>
      <c r="E74" s="25">
        <v>24</v>
      </c>
      <c r="F74" s="41">
        <f t="shared" si="52"/>
        <v>24</v>
      </c>
      <c r="G74" s="25">
        <v>24</v>
      </c>
      <c r="H74" s="113">
        <f t="shared" si="53"/>
        <v>0</v>
      </c>
      <c r="I74" s="41">
        <f t="shared" si="54"/>
        <v>0</v>
      </c>
      <c r="J74" s="2"/>
      <c r="K74" s="41">
        <f>SUM(DIRECTION!H77+COMPTA!H77+ACCUEIL!H77+ADV!H77+COMMERCIAUX!H77+MARKETING!H77+MAINTENANCE!H77+PRODUCTION!H77+EMBALLAGE!H77+EXPEDITION!H77+RECEPTION!H77+LABO!H77+'R&amp;D'!H77+QUALITE!H77)</f>
        <v>0</v>
      </c>
      <c r="L74" s="108"/>
      <c r="M74" s="108"/>
      <c r="N74" s="42">
        <f t="shared" si="55"/>
        <v>24</v>
      </c>
      <c r="O74" s="42">
        <f t="shared" si="33"/>
        <v>24</v>
      </c>
      <c r="P74" s="36">
        <v>24</v>
      </c>
      <c r="Q74" s="112">
        <f t="shared" si="68"/>
        <v>0</v>
      </c>
      <c r="R74" s="41">
        <f t="shared" si="69"/>
        <v>0</v>
      </c>
      <c r="S74" s="2"/>
      <c r="T74" s="41">
        <f>SUM(DIRECTION!I77+COMPTA!I77+ACCUEIL!I77+ADV!I77+COMMERCIAUX!I77+MARKETING!I77+MAINTENANCE!I77+PRODUCTION!I77+EMBALLAGE!I77+EXPEDITION!I77+RECEPTION!I77+LABO!I77+'R&amp;D'!I77+QUALITE!I77)</f>
        <v>0</v>
      </c>
      <c r="U74" s="108"/>
      <c r="V74" s="108"/>
      <c r="W74" s="42">
        <f t="shared" si="56"/>
        <v>24</v>
      </c>
      <c r="X74" s="42">
        <f t="shared" si="34"/>
        <v>24</v>
      </c>
      <c r="Y74" s="108"/>
      <c r="Z74" s="114">
        <f t="shared" si="45"/>
        <v>0</v>
      </c>
      <c r="AA74" s="41">
        <f t="shared" si="70"/>
        <v>0</v>
      </c>
      <c r="AB74" s="2"/>
      <c r="AC74" s="41">
        <f>SUM(DIRECTION!J77+COMPTA!J77+ACCUEIL!J77+ADV!J77+COMMERCIAUX!J77+MARKETING!J77+MAINTENANCE!J77+PRODUCTION!J77+EMBALLAGE!J77+EXPEDITION!J77+RECEPTION!J77+LABO!J77+'R&amp;D'!J77+QUALITE!J77)</f>
        <v>0</v>
      </c>
      <c r="AD74" s="26"/>
      <c r="AE74" s="26"/>
      <c r="AF74" s="42">
        <f t="shared" si="57"/>
        <v>0</v>
      </c>
      <c r="AG74" s="42">
        <f t="shared" si="35"/>
        <v>0</v>
      </c>
      <c r="AH74" s="26"/>
      <c r="AI74" s="114">
        <f t="shared" si="47"/>
        <v>0</v>
      </c>
      <c r="AJ74" s="41">
        <f t="shared" si="71"/>
        <v>0</v>
      </c>
      <c r="AK74" s="2"/>
      <c r="AL74" s="41">
        <f>SUM(DIRECTION!K77+COMPTA!K77+ACCUEIL!K77+ADV!K77+COMMERCIAUX!K77+MARKETING!K77+MAINTENANCE!K77+PRODUCTION!K77+EMBALLAGE!K77+EXPEDITION!K77+RECEPTION!K77+LABO!K77+'R&amp;D'!K77+QUALITE!K77)</f>
        <v>0</v>
      </c>
      <c r="AM74" s="26"/>
      <c r="AN74" s="26"/>
      <c r="AO74" s="42">
        <f t="shared" si="58"/>
        <v>0</v>
      </c>
      <c r="AP74" s="42">
        <f t="shared" si="36"/>
        <v>0</v>
      </c>
      <c r="AQ74" s="26"/>
      <c r="AR74" s="114">
        <f t="shared" si="49"/>
        <v>0</v>
      </c>
      <c r="AS74" s="41">
        <f t="shared" si="72"/>
        <v>0</v>
      </c>
      <c r="AT74" s="2"/>
      <c r="AU74" s="41">
        <f>SUM(DIRECTION!L77+COMPTA!L77+ACCUEIL!L77+ADV!L77+COMMERCIAUX!L77+MARKETING!L77+MAINTENANCE!L77+PRODUCTION!L77+EMBALLAGE!L77+EXPEDITION!L77+RECEPTION!L77+LABO!L77+'R&amp;D'!L77+QUALITE!L77)</f>
        <v>0</v>
      </c>
      <c r="AV74" s="26"/>
      <c r="AW74" s="26"/>
      <c r="AX74" s="42">
        <f t="shared" si="59"/>
        <v>0</v>
      </c>
      <c r="AY74" s="42">
        <f t="shared" si="37"/>
        <v>0</v>
      </c>
      <c r="AZ74" s="26"/>
      <c r="BA74" s="114">
        <f t="shared" si="73"/>
        <v>0</v>
      </c>
      <c r="BB74" s="41">
        <f t="shared" si="74"/>
        <v>0</v>
      </c>
      <c r="BC74" s="2"/>
      <c r="BD74" s="41">
        <f>SUM(DIRECTION!M77+COMPTA!M77+ACCUEIL!M77+ADV!M77+COMMERCIAUX!M77+MARKETING!M77+MAINTENANCE!M77+PRODUCTION!M77+EMBALLAGE!M77+EXPEDITION!M77+RECEPTION!M77+LABO!M77+'R&amp;D'!M77+QUALITE!M77)</f>
        <v>0</v>
      </c>
      <c r="BE74" s="26"/>
      <c r="BF74" s="26"/>
      <c r="BG74" s="42">
        <f t="shared" si="60"/>
        <v>0</v>
      </c>
      <c r="BH74" s="42">
        <f t="shared" si="38"/>
        <v>0</v>
      </c>
      <c r="BI74" s="26"/>
      <c r="BJ74" s="114">
        <f t="shared" si="75"/>
        <v>0</v>
      </c>
      <c r="BK74" s="41">
        <f t="shared" si="61"/>
        <v>0</v>
      </c>
      <c r="BM74" s="42">
        <f t="shared" si="39"/>
        <v>0</v>
      </c>
      <c r="BN74" s="42">
        <f t="shared" si="40"/>
        <v>0</v>
      </c>
      <c r="BO74" s="42">
        <f t="shared" si="76"/>
        <v>0</v>
      </c>
      <c r="BP74" s="42">
        <f t="shared" si="41"/>
        <v>0</v>
      </c>
    </row>
    <row r="75" spans="1:68" ht="15.75" customHeight="1">
      <c r="A75" s="34" t="s">
        <v>14</v>
      </c>
      <c r="B75" s="41">
        <f>SUM(DIRECTION!G78+COMPTA!G78+ACCUEIL!G78+ADV!G78+COMMERCIAUX!G78+MARKETING!G78+MAINTENANCE!G78+PRODUCTION!G78+EMBALLAGE!G78+EXPEDITION!G78+RECEPTION!G78+LABO!G78+'R&amp;D'!G78+QUALITE!G78)</f>
        <v>3</v>
      </c>
      <c r="C75" s="25"/>
      <c r="D75" s="25"/>
      <c r="E75" s="25">
        <v>13</v>
      </c>
      <c r="F75" s="41">
        <f t="shared" si="52"/>
        <v>10</v>
      </c>
      <c r="G75" s="25">
        <v>9</v>
      </c>
      <c r="H75" s="113">
        <f t="shared" si="53"/>
        <v>-4</v>
      </c>
      <c r="I75" s="41">
        <f t="shared" si="54"/>
        <v>-1</v>
      </c>
      <c r="J75" s="2"/>
      <c r="K75" s="41">
        <f>SUM(DIRECTION!H78+COMPTA!H78+ACCUEIL!H78+ADV!H78+COMMERCIAUX!H78+MARKETING!H78+MAINTENANCE!H78+PRODUCTION!H78+EMBALLAGE!H78+EXPEDITION!H78+RECEPTION!H78+LABO!H78+'R&amp;D'!H78+QUALITE!H78)</f>
        <v>4</v>
      </c>
      <c r="L75" s="108">
        <v>14</v>
      </c>
      <c r="M75" s="108"/>
      <c r="N75" s="42">
        <f t="shared" si="55"/>
        <v>9</v>
      </c>
      <c r="O75" s="42">
        <f t="shared" si="33"/>
        <v>19</v>
      </c>
      <c r="P75" s="36">
        <v>14</v>
      </c>
      <c r="Q75" s="112">
        <f t="shared" si="68"/>
        <v>-9</v>
      </c>
      <c r="R75" s="41">
        <f t="shared" si="69"/>
        <v>-5</v>
      </c>
      <c r="S75" s="2"/>
      <c r="T75" s="41">
        <f>SUM(DIRECTION!I78+COMPTA!I78+ACCUEIL!I78+ADV!I78+COMMERCIAUX!I78+MARKETING!I78+MAINTENANCE!I78+PRODUCTION!I78+EMBALLAGE!I78+EXPEDITION!I78+RECEPTION!I78+LABO!I78+'R&amp;D'!I78+QUALITE!I78)</f>
        <v>0</v>
      </c>
      <c r="U75" s="108"/>
      <c r="V75" s="108"/>
      <c r="W75" s="42">
        <f t="shared" si="56"/>
        <v>14</v>
      </c>
      <c r="X75" s="42">
        <f t="shared" si="34"/>
        <v>14</v>
      </c>
      <c r="Y75" s="108"/>
      <c r="Z75" s="114">
        <f t="shared" si="45"/>
        <v>0</v>
      </c>
      <c r="AA75" s="41">
        <f t="shared" si="70"/>
        <v>0</v>
      </c>
      <c r="AB75" s="2"/>
      <c r="AC75" s="41">
        <f>SUM(DIRECTION!J78+COMPTA!J78+ACCUEIL!J78+ADV!J78+COMMERCIAUX!J78+MARKETING!J78+MAINTENANCE!J78+PRODUCTION!J78+EMBALLAGE!J78+EXPEDITION!J78+RECEPTION!J78+LABO!J78+'R&amp;D'!J78+QUALITE!J78)</f>
        <v>0</v>
      </c>
      <c r="AD75" s="26"/>
      <c r="AE75" s="26"/>
      <c r="AF75" s="42">
        <f t="shared" si="57"/>
        <v>0</v>
      </c>
      <c r="AG75" s="42">
        <f t="shared" si="35"/>
        <v>0</v>
      </c>
      <c r="AH75" s="26"/>
      <c r="AI75" s="114">
        <f t="shared" si="47"/>
        <v>0</v>
      </c>
      <c r="AJ75" s="41">
        <f t="shared" si="71"/>
        <v>0</v>
      </c>
      <c r="AK75" s="2"/>
      <c r="AL75" s="41">
        <f>SUM(DIRECTION!K78+COMPTA!K78+ACCUEIL!K78+ADV!K78+COMMERCIAUX!K78+MARKETING!K78+MAINTENANCE!K78+PRODUCTION!K78+EMBALLAGE!K78+EXPEDITION!K78+RECEPTION!K78+LABO!K78+'R&amp;D'!K78+QUALITE!K78)</f>
        <v>0</v>
      </c>
      <c r="AM75" s="26"/>
      <c r="AN75" s="26"/>
      <c r="AO75" s="42">
        <f t="shared" si="58"/>
        <v>0</v>
      </c>
      <c r="AP75" s="42">
        <f t="shared" si="36"/>
        <v>0</v>
      </c>
      <c r="AQ75" s="26"/>
      <c r="AR75" s="114">
        <f t="shared" si="49"/>
        <v>0</v>
      </c>
      <c r="AS75" s="41">
        <f t="shared" si="72"/>
        <v>0</v>
      </c>
      <c r="AT75" s="2"/>
      <c r="AU75" s="41">
        <f>SUM(DIRECTION!L78+COMPTA!L78+ACCUEIL!L78+ADV!L78+COMMERCIAUX!L78+MARKETING!L78+MAINTENANCE!L78+PRODUCTION!L78+EMBALLAGE!L78+EXPEDITION!L78+RECEPTION!L78+LABO!L78+'R&amp;D'!L78+QUALITE!L78)</f>
        <v>0</v>
      </c>
      <c r="AV75" s="26"/>
      <c r="AW75" s="26"/>
      <c r="AX75" s="42">
        <f t="shared" si="59"/>
        <v>0</v>
      </c>
      <c r="AY75" s="42">
        <f t="shared" si="37"/>
        <v>0</v>
      </c>
      <c r="AZ75" s="26"/>
      <c r="BA75" s="114">
        <f t="shared" si="73"/>
        <v>0</v>
      </c>
      <c r="BB75" s="41">
        <f t="shared" si="74"/>
        <v>0</v>
      </c>
      <c r="BC75" s="2"/>
      <c r="BD75" s="41">
        <f>SUM(DIRECTION!M78+COMPTA!M78+ACCUEIL!M78+ADV!M78+COMMERCIAUX!M78+MARKETING!M78+MAINTENANCE!M78+PRODUCTION!M78+EMBALLAGE!M78+EXPEDITION!M78+RECEPTION!M78+LABO!M78+'R&amp;D'!M78+QUALITE!M78)</f>
        <v>0</v>
      </c>
      <c r="BE75" s="26"/>
      <c r="BF75" s="26"/>
      <c r="BG75" s="42">
        <f t="shared" si="60"/>
        <v>0</v>
      </c>
      <c r="BH75" s="42">
        <f t="shared" si="38"/>
        <v>0</v>
      </c>
      <c r="BI75" s="26"/>
      <c r="BJ75" s="114">
        <f t="shared" si="75"/>
        <v>0</v>
      </c>
      <c r="BK75" s="41">
        <f t="shared" si="61"/>
        <v>0</v>
      </c>
      <c r="BM75" s="42">
        <f t="shared" si="39"/>
        <v>7</v>
      </c>
      <c r="BN75" s="42">
        <f t="shared" si="40"/>
        <v>14</v>
      </c>
      <c r="BO75" s="42">
        <f t="shared" si="76"/>
        <v>-13</v>
      </c>
      <c r="BP75" s="42">
        <f t="shared" si="41"/>
        <v>-6</v>
      </c>
    </row>
    <row r="76" spans="1:68" ht="15.75" customHeight="1">
      <c r="A76" s="34" t="s">
        <v>43</v>
      </c>
      <c r="B76" s="41">
        <f>SUM(DIRECTION!G79+COMPTA!G79+ACCUEIL!G79+ADV!G79+COMMERCIAUX!G79+MARKETING!G79+MAINTENANCE!G79+PRODUCTION!G79+EMBALLAGE!G79+EXPEDITION!G79+RECEPTION!G79+LABO!G79+'R&amp;D'!G79+QUALITE!G79)</f>
        <v>0</v>
      </c>
      <c r="C76" s="25"/>
      <c r="D76" s="25"/>
      <c r="E76" s="25">
        <v>88</v>
      </c>
      <c r="F76" s="41">
        <f t="shared" si="52"/>
        <v>88</v>
      </c>
      <c r="G76" s="25">
        <v>88</v>
      </c>
      <c r="H76" s="113">
        <f t="shared" si="53"/>
        <v>0</v>
      </c>
      <c r="I76" s="41">
        <f t="shared" si="54"/>
        <v>0</v>
      </c>
      <c r="J76" s="2"/>
      <c r="K76" s="41">
        <f>SUM(DIRECTION!H79+COMPTA!H79+ACCUEIL!H79+ADV!H79+COMMERCIAUX!H79+MARKETING!H79+MAINTENANCE!H79+PRODUCTION!H79+EMBALLAGE!H79+EXPEDITION!H79+RECEPTION!H79+LABO!H79+'R&amp;D'!H79+QUALITE!H79)</f>
        <v>1</v>
      </c>
      <c r="L76" s="108"/>
      <c r="M76" s="108"/>
      <c r="N76" s="42">
        <f t="shared" si="55"/>
        <v>88</v>
      </c>
      <c r="O76" s="42">
        <f t="shared" si="33"/>
        <v>87</v>
      </c>
      <c r="P76" s="36">
        <f>78+6+3</f>
        <v>87</v>
      </c>
      <c r="Q76" s="112">
        <f t="shared" si="68"/>
        <v>1</v>
      </c>
      <c r="R76" s="41">
        <f t="shared" si="69"/>
        <v>0</v>
      </c>
      <c r="S76" s="2"/>
      <c r="T76" s="41">
        <f>SUM(DIRECTION!I79+COMPTA!I79+ACCUEIL!I79+ADV!I79+COMMERCIAUX!I79+MARKETING!I79+MAINTENANCE!I79+PRODUCTION!I79+EMBALLAGE!I79+EXPEDITION!I79+RECEPTION!I79+LABO!I79+'R&amp;D'!I79+QUALITE!I79)</f>
        <v>0</v>
      </c>
      <c r="U76" s="108"/>
      <c r="V76" s="108"/>
      <c r="W76" s="42">
        <f t="shared" si="56"/>
        <v>87</v>
      </c>
      <c r="X76" s="42">
        <f t="shared" si="34"/>
        <v>87</v>
      </c>
      <c r="Y76" s="108"/>
      <c r="Z76" s="114">
        <f t="shared" si="45"/>
        <v>0</v>
      </c>
      <c r="AA76" s="41">
        <f t="shared" si="70"/>
        <v>0</v>
      </c>
      <c r="AB76" s="2"/>
      <c r="AC76" s="41">
        <f>SUM(DIRECTION!J79+COMPTA!J79+ACCUEIL!J79+ADV!J79+COMMERCIAUX!J79+MARKETING!J79+MAINTENANCE!J79+PRODUCTION!J79+EMBALLAGE!J79+EXPEDITION!J79+RECEPTION!J79+LABO!J79+'R&amp;D'!J79+QUALITE!J79)</f>
        <v>0</v>
      </c>
      <c r="AD76" s="26"/>
      <c r="AE76" s="26"/>
      <c r="AF76" s="42">
        <f t="shared" si="57"/>
        <v>0</v>
      </c>
      <c r="AG76" s="42">
        <f t="shared" si="35"/>
        <v>0</v>
      </c>
      <c r="AH76" s="26"/>
      <c r="AI76" s="114">
        <f t="shared" si="47"/>
        <v>0</v>
      </c>
      <c r="AJ76" s="41">
        <f t="shared" si="71"/>
        <v>0</v>
      </c>
      <c r="AK76" s="2"/>
      <c r="AL76" s="41">
        <f>SUM(DIRECTION!K79+COMPTA!K79+ACCUEIL!K79+ADV!K79+COMMERCIAUX!K79+MARKETING!K79+MAINTENANCE!K79+PRODUCTION!K79+EMBALLAGE!K79+EXPEDITION!K79+RECEPTION!K79+LABO!K79+'R&amp;D'!K79+QUALITE!K79)</f>
        <v>0</v>
      </c>
      <c r="AM76" s="26"/>
      <c r="AN76" s="26"/>
      <c r="AO76" s="42">
        <f t="shared" si="58"/>
        <v>0</v>
      </c>
      <c r="AP76" s="42">
        <f t="shared" si="36"/>
        <v>0</v>
      </c>
      <c r="AQ76" s="26"/>
      <c r="AR76" s="114">
        <f t="shared" si="49"/>
        <v>0</v>
      </c>
      <c r="AS76" s="41">
        <f t="shared" si="72"/>
        <v>0</v>
      </c>
      <c r="AT76" s="2"/>
      <c r="AU76" s="41">
        <f>SUM(DIRECTION!L79+COMPTA!L79+ACCUEIL!L79+ADV!L79+COMMERCIAUX!L79+MARKETING!L79+MAINTENANCE!L79+PRODUCTION!L79+EMBALLAGE!L79+EXPEDITION!L79+RECEPTION!L79+LABO!L79+'R&amp;D'!L79+QUALITE!L79)</f>
        <v>0</v>
      </c>
      <c r="AV76" s="26"/>
      <c r="AW76" s="26"/>
      <c r="AX76" s="42">
        <f t="shared" si="59"/>
        <v>0</v>
      </c>
      <c r="AY76" s="42">
        <f t="shared" si="37"/>
        <v>0</v>
      </c>
      <c r="AZ76" s="26"/>
      <c r="BA76" s="114">
        <f t="shared" si="73"/>
        <v>0</v>
      </c>
      <c r="BB76" s="41">
        <f t="shared" si="74"/>
        <v>0</v>
      </c>
      <c r="BC76" s="2"/>
      <c r="BD76" s="41">
        <f>SUM(DIRECTION!M79+COMPTA!M79+ACCUEIL!M79+ADV!M79+COMMERCIAUX!M79+MARKETING!M79+MAINTENANCE!M79+PRODUCTION!M79+EMBALLAGE!M79+EXPEDITION!M79+RECEPTION!M79+LABO!M79+'R&amp;D'!M79+QUALITE!M79)</f>
        <v>0</v>
      </c>
      <c r="BE76" s="26"/>
      <c r="BF76" s="26"/>
      <c r="BG76" s="42">
        <f t="shared" si="60"/>
        <v>0</v>
      </c>
      <c r="BH76" s="42">
        <f t="shared" si="38"/>
        <v>0</v>
      </c>
      <c r="BI76" s="26"/>
      <c r="BJ76" s="114">
        <f t="shared" si="75"/>
        <v>0</v>
      </c>
      <c r="BK76" s="41">
        <f t="shared" si="61"/>
        <v>0</v>
      </c>
      <c r="BM76" s="42">
        <f t="shared" si="39"/>
        <v>1</v>
      </c>
      <c r="BN76" s="42">
        <f t="shared" si="40"/>
        <v>0</v>
      </c>
      <c r="BO76" s="42">
        <f t="shared" si="76"/>
        <v>1</v>
      </c>
      <c r="BP76" s="42">
        <f t="shared" si="41"/>
        <v>0</v>
      </c>
    </row>
    <row r="77" spans="1:68" ht="15.75" customHeight="1">
      <c r="A77" s="34" t="s">
        <v>42</v>
      </c>
      <c r="B77" s="41">
        <f>SUM(DIRECTION!G80+COMPTA!G80+ACCUEIL!G80+ADV!G80+COMMERCIAUX!G80+MARKETING!G80+MAINTENANCE!G80+PRODUCTION!G80+EMBALLAGE!G80+EXPEDITION!G80+RECEPTION!G80+LABO!G80+'R&amp;D'!G80+QUALITE!G80)</f>
        <v>1</v>
      </c>
      <c r="C77" s="25"/>
      <c r="D77" s="25"/>
      <c r="E77" s="25">
        <v>2</v>
      </c>
      <c r="F77" s="41">
        <f t="shared" si="52"/>
        <v>1</v>
      </c>
      <c r="G77" s="25">
        <v>1</v>
      </c>
      <c r="H77" s="113">
        <f t="shared" si="53"/>
        <v>1</v>
      </c>
      <c r="I77" s="41">
        <f t="shared" si="54"/>
        <v>0</v>
      </c>
      <c r="J77" s="2"/>
      <c r="K77" s="41">
        <f>SUM(DIRECTION!H80+COMPTA!H80+ACCUEIL!H80+ADV!H80+COMMERCIAUX!H80+MARKETING!H80+MAINTENANCE!H80+PRODUCTION!H80+EMBALLAGE!H80+EXPEDITION!H80+RECEPTION!H80+LABO!H80+'R&amp;D'!H80+QUALITE!H80)</f>
        <v>1</v>
      </c>
      <c r="L77" s="108">
        <v>1</v>
      </c>
      <c r="M77" s="108"/>
      <c r="N77" s="42">
        <f t="shared" si="55"/>
        <v>1</v>
      </c>
      <c r="O77" s="42">
        <f t="shared" ref="O77:O78" si="77">N77-K77+L77+M77</f>
        <v>1</v>
      </c>
      <c r="P77" s="36">
        <v>2</v>
      </c>
      <c r="Q77" s="112">
        <f t="shared" si="68"/>
        <v>2</v>
      </c>
      <c r="R77" s="41">
        <f t="shared" si="69"/>
        <v>1</v>
      </c>
      <c r="S77" s="2"/>
      <c r="T77" s="41">
        <f>SUM(DIRECTION!I80+COMPTA!I80+ACCUEIL!I80+ADV!I80+COMMERCIAUX!I80+MARKETING!I80+MAINTENANCE!I80+PRODUCTION!I80+EMBALLAGE!I80+EXPEDITION!I80+RECEPTION!I80+LABO!I80+'R&amp;D'!I80+QUALITE!I80)</f>
        <v>0</v>
      </c>
      <c r="U77" s="108"/>
      <c r="V77" s="108"/>
      <c r="W77" s="42">
        <f t="shared" si="56"/>
        <v>2</v>
      </c>
      <c r="X77" s="42">
        <f t="shared" ref="X77:X78" si="78">W77-T77+U77+V77</f>
        <v>2</v>
      </c>
      <c r="Y77" s="108"/>
      <c r="Z77" s="114">
        <f t="shared" si="45"/>
        <v>0</v>
      </c>
      <c r="AA77" s="41">
        <f t="shared" si="70"/>
        <v>0</v>
      </c>
      <c r="AB77" s="2"/>
      <c r="AC77" s="41">
        <f>SUM(DIRECTION!J80+COMPTA!J80+ACCUEIL!J80+ADV!J80+COMMERCIAUX!J80+MARKETING!J80+MAINTENANCE!J80+PRODUCTION!J80+EMBALLAGE!J80+EXPEDITION!J80+RECEPTION!J80+LABO!J80+'R&amp;D'!J80+QUALITE!J80)</f>
        <v>0</v>
      </c>
      <c r="AD77" s="26"/>
      <c r="AE77" s="26"/>
      <c r="AF77" s="42">
        <f t="shared" si="57"/>
        <v>0</v>
      </c>
      <c r="AG77" s="42">
        <f t="shared" ref="AG77:AG78" si="79">AF77-AC77+AD77+AE77</f>
        <v>0</v>
      </c>
      <c r="AH77" s="26"/>
      <c r="AI77" s="114">
        <f t="shared" si="47"/>
        <v>0</v>
      </c>
      <c r="AJ77" s="41">
        <f t="shared" si="71"/>
        <v>0</v>
      </c>
      <c r="AK77" s="2"/>
      <c r="AL77" s="41">
        <f>SUM(DIRECTION!K80+COMPTA!K80+ACCUEIL!K80+ADV!K80+COMMERCIAUX!K80+MARKETING!K80+MAINTENANCE!K80+PRODUCTION!K80+EMBALLAGE!K80+EXPEDITION!K80+RECEPTION!K80+LABO!K80+'R&amp;D'!K80+QUALITE!K80)</f>
        <v>0</v>
      </c>
      <c r="AM77" s="26"/>
      <c r="AN77" s="26"/>
      <c r="AO77" s="42">
        <f t="shared" si="58"/>
        <v>0</v>
      </c>
      <c r="AP77" s="42">
        <f t="shared" ref="AP77:AP78" si="80">AO77-AL77+AM77+AN77</f>
        <v>0</v>
      </c>
      <c r="AQ77" s="26"/>
      <c r="AR77" s="114">
        <f t="shared" si="49"/>
        <v>0</v>
      </c>
      <c r="AS77" s="41">
        <f t="shared" si="72"/>
        <v>0</v>
      </c>
      <c r="AT77" s="2"/>
      <c r="AU77" s="41">
        <f>SUM(DIRECTION!L80+COMPTA!L80+ACCUEIL!L80+ADV!L80+COMMERCIAUX!L80+MARKETING!L80+MAINTENANCE!L80+PRODUCTION!L80+EMBALLAGE!L80+EXPEDITION!L80+RECEPTION!L80+LABO!L80+'R&amp;D'!L80+QUALITE!L80)</f>
        <v>0</v>
      </c>
      <c r="AV77" s="26"/>
      <c r="AW77" s="26"/>
      <c r="AX77" s="42">
        <f t="shared" si="59"/>
        <v>0</v>
      </c>
      <c r="AY77" s="42">
        <f t="shared" ref="AY77:AY78" si="81">AX77-AU77+AV77+AW77</f>
        <v>0</v>
      </c>
      <c r="AZ77" s="26"/>
      <c r="BA77" s="114">
        <f t="shared" si="73"/>
        <v>0</v>
      </c>
      <c r="BB77" s="41">
        <f t="shared" si="74"/>
        <v>0</v>
      </c>
      <c r="BC77" s="2"/>
      <c r="BD77" s="41">
        <f>SUM(DIRECTION!M80+COMPTA!M80+ACCUEIL!M80+ADV!M80+COMMERCIAUX!M80+MARKETING!M80+MAINTENANCE!M80+PRODUCTION!M80+EMBALLAGE!M80+EXPEDITION!M80+RECEPTION!M80+LABO!M80+'R&amp;D'!M80+QUALITE!M80)</f>
        <v>0</v>
      </c>
      <c r="BE77" s="26"/>
      <c r="BF77" s="26"/>
      <c r="BG77" s="42">
        <f t="shared" si="60"/>
        <v>0</v>
      </c>
      <c r="BH77" s="42">
        <f t="shared" ref="BH77:BH78" si="82">BG77-BD77+BE77+BF77</f>
        <v>0</v>
      </c>
      <c r="BI77" s="26"/>
      <c r="BJ77" s="114">
        <f t="shared" si="75"/>
        <v>0</v>
      </c>
      <c r="BK77" s="41">
        <f t="shared" si="61"/>
        <v>0</v>
      </c>
      <c r="BM77" s="42">
        <f t="shared" ref="BM77:BM78" si="83">B77+K77+T77+AC77+AL77+AU77+BD77</f>
        <v>2</v>
      </c>
      <c r="BN77" s="42">
        <f t="shared" ref="BN77:BN78" si="84">C77+L77+U77+AD77+AM77+AV77+BE77</f>
        <v>1</v>
      </c>
      <c r="BO77" s="42">
        <f t="shared" si="76"/>
        <v>3</v>
      </c>
      <c r="BP77" s="42">
        <f t="shared" ref="BP77:BP78" si="85">I77+R77+AA77+AJ77+AS77+BB77+BK77</f>
        <v>1</v>
      </c>
    </row>
    <row r="78" spans="1:68" ht="15.75" customHeight="1">
      <c r="A78" s="34" t="s">
        <v>38</v>
      </c>
      <c r="B78" s="41">
        <f>SUM(DIRECTION!G81+COMPTA!G81+ACCUEIL!G81+ADV!G81+COMMERCIAUX!G81+MARKETING!G81+MAINTENANCE!G81+PRODUCTION!G81+EMBALLAGE!G81+EXPEDITION!G81+RECEPTION!G81+LABO!G81+'R&amp;D'!G81+QUALITE!G81)</f>
        <v>2</v>
      </c>
      <c r="C78" s="25">
        <v>1</v>
      </c>
      <c r="D78" s="25"/>
      <c r="E78" s="25">
        <v>3</v>
      </c>
      <c r="F78" s="41">
        <f t="shared" si="52"/>
        <v>2</v>
      </c>
      <c r="G78" s="25">
        <v>2</v>
      </c>
      <c r="H78" s="113">
        <f t="shared" si="53"/>
        <v>2</v>
      </c>
      <c r="I78" s="41">
        <f t="shared" si="54"/>
        <v>0</v>
      </c>
      <c r="J78" s="2"/>
      <c r="K78" s="41">
        <f>SUM(DIRECTION!H81+COMPTA!H81+ACCUEIL!H81+ADV!H81+COMMERCIAUX!H81+MARKETING!H81+MAINTENANCE!H81+PRODUCTION!H81+EMBALLAGE!H81+EXPEDITION!H81+RECEPTION!H81+LABO!H81+'R&amp;D'!H81+QUALITE!H81)</f>
        <v>2</v>
      </c>
      <c r="L78" s="108"/>
      <c r="M78" s="108">
        <v>2</v>
      </c>
      <c r="N78" s="42">
        <f t="shared" si="55"/>
        <v>2</v>
      </c>
      <c r="O78" s="42">
        <f t="shared" si="77"/>
        <v>2</v>
      </c>
      <c r="P78" s="36">
        <v>2</v>
      </c>
      <c r="Q78" s="112">
        <f t="shared" si="68"/>
        <v>2</v>
      </c>
      <c r="R78" s="41">
        <f t="shared" si="69"/>
        <v>0</v>
      </c>
      <c r="S78" s="2"/>
      <c r="T78" s="41">
        <f>SUM(DIRECTION!I81+COMPTA!I81+ACCUEIL!I81+ADV!I81+COMMERCIAUX!I81+MARKETING!I81+MAINTENANCE!I81+PRODUCTION!I81+EMBALLAGE!I81+EXPEDITION!I81+RECEPTION!I81+LABO!I81+'R&amp;D'!I81+QUALITE!I81)</f>
        <v>0</v>
      </c>
      <c r="U78" s="108"/>
      <c r="V78" s="108"/>
      <c r="W78" s="42">
        <f t="shared" si="56"/>
        <v>2</v>
      </c>
      <c r="X78" s="42">
        <f t="shared" si="78"/>
        <v>2</v>
      </c>
      <c r="Y78" s="108"/>
      <c r="Z78" s="114">
        <f t="shared" ref="Z78" si="86">IFERROR(IF(AA78&lt;0,SUM(AA78-T78),(AA78+T78)),0)</f>
        <v>0</v>
      </c>
      <c r="AA78" s="41">
        <f t="shared" si="70"/>
        <v>0</v>
      </c>
      <c r="AB78" s="2"/>
      <c r="AC78" s="41">
        <f>SUM(DIRECTION!J81+COMPTA!J81+ACCUEIL!J81+ADV!J81+COMMERCIAUX!J81+MARKETING!J81+MAINTENANCE!J81+PRODUCTION!J81+EMBALLAGE!J81+EXPEDITION!J81+RECEPTION!J81+LABO!J81+'R&amp;D'!J81+QUALITE!J81)</f>
        <v>0</v>
      </c>
      <c r="AD78" s="26"/>
      <c r="AE78" s="26"/>
      <c r="AF78" s="42">
        <f t="shared" si="57"/>
        <v>0</v>
      </c>
      <c r="AG78" s="42">
        <f t="shared" si="79"/>
        <v>0</v>
      </c>
      <c r="AH78" s="26"/>
      <c r="AI78" s="114">
        <f t="shared" ref="AI78" si="87">IFERROR(IF(AJ78&lt;0,SUM(AJ78-AC78),(AJ78+AC78)),0)</f>
        <v>0</v>
      </c>
      <c r="AJ78" s="41">
        <f t="shared" si="71"/>
        <v>0</v>
      </c>
      <c r="AK78" s="2"/>
      <c r="AL78" s="41">
        <f>SUM(DIRECTION!K81+COMPTA!K81+ACCUEIL!K81+ADV!K81+COMMERCIAUX!K81+MARKETING!K81+MAINTENANCE!K81+PRODUCTION!K81+EMBALLAGE!K81+EXPEDITION!K81+RECEPTION!K81+LABO!K81+'R&amp;D'!K81+QUALITE!K81)</f>
        <v>0</v>
      </c>
      <c r="AM78" s="26"/>
      <c r="AN78" s="26"/>
      <c r="AO78" s="42">
        <f t="shared" si="58"/>
        <v>0</v>
      </c>
      <c r="AP78" s="42">
        <f t="shared" si="80"/>
        <v>0</v>
      </c>
      <c r="AQ78" s="26"/>
      <c r="AR78" s="114">
        <f t="shared" ref="AR78" si="88">IFERROR(IF(AS78&lt;0,SUM(AS78-AL78),(AS78+AL78)),0)</f>
        <v>0</v>
      </c>
      <c r="AS78" s="41">
        <f t="shared" si="72"/>
        <v>0</v>
      </c>
      <c r="AT78" s="2"/>
      <c r="AU78" s="41">
        <f>SUM(DIRECTION!L81+COMPTA!L81+ACCUEIL!L81+ADV!L81+COMMERCIAUX!L81+MARKETING!L81+MAINTENANCE!L81+PRODUCTION!L81+EMBALLAGE!L81+EXPEDITION!L81+RECEPTION!L81+LABO!L81+'R&amp;D'!L81+QUALITE!L81)</f>
        <v>0</v>
      </c>
      <c r="AV78" s="26"/>
      <c r="AW78" s="26"/>
      <c r="AX78" s="42">
        <f t="shared" si="59"/>
        <v>0</v>
      </c>
      <c r="AY78" s="42">
        <f t="shared" si="81"/>
        <v>0</v>
      </c>
      <c r="AZ78" s="26"/>
      <c r="BA78" s="114">
        <f t="shared" si="73"/>
        <v>0</v>
      </c>
      <c r="BB78" s="41">
        <f t="shared" si="74"/>
        <v>0</v>
      </c>
      <c r="BC78" s="2"/>
      <c r="BD78" s="41">
        <f>SUM(DIRECTION!M81+COMPTA!M81+ACCUEIL!M81+ADV!M81+COMMERCIAUX!M81+MARKETING!M81+MAINTENANCE!M81+PRODUCTION!M81+EMBALLAGE!M81+EXPEDITION!M81+RECEPTION!M81+LABO!M81+'R&amp;D'!M81+QUALITE!M81)</f>
        <v>0</v>
      </c>
      <c r="BE78" s="26"/>
      <c r="BF78" s="26"/>
      <c r="BG78" s="42">
        <f t="shared" si="60"/>
        <v>0</v>
      </c>
      <c r="BH78" s="42">
        <f t="shared" si="82"/>
        <v>0</v>
      </c>
      <c r="BI78" s="26"/>
      <c r="BJ78" s="114">
        <f t="shared" si="75"/>
        <v>0</v>
      </c>
      <c r="BK78" s="41">
        <f t="shared" si="61"/>
        <v>0</v>
      </c>
      <c r="BM78" s="42">
        <f t="shared" si="83"/>
        <v>4</v>
      </c>
      <c r="BN78" s="42">
        <f t="shared" si="84"/>
        <v>1</v>
      </c>
      <c r="BO78" s="42">
        <f t="shared" si="76"/>
        <v>4</v>
      </c>
      <c r="BP78" s="42">
        <f t="shared" si="85"/>
        <v>0</v>
      </c>
    </row>
    <row r="79" spans="1:68">
      <c r="A79" s="1"/>
      <c r="H79" s="116"/>
      <c r="L79" s="110"/>
      <c r="P79" s="109"/>
      <c r="Q79" s="109"/>
      <c r="R79" s="109"/>
      <c r="Z79" s="117"/>
      <c r="AA79" s="117"/>
      <c r="AI79" s="116"/>
      <c r="AJ79" s="116"/>
      <c r="AR79" s="116"/>
      <c r="AS79" s="116"/>
    </row>
    <row r="80" spans="1:68" ht="15.75" customHeight="1">
      <c r="A80" s="34" t="s">
        <v>63</v>
      </c>
      <c r="B80" s="41">
        <f>SUM(DIRECTION!G83+COMPTA!G83+ACCUEIL!G83+ADV!G83+COMMERCIAUX!G83+MARKETING!G83+MAINTENANCE!G83+PRODUCTION!G83+EMBALLAGE!G83+EXPEDITION!G83+RECEPTION!G83+LABO!G83+'R&amp;D'!G83+QUALITE!G83)</f>
        <v>0</v>
      </c>
      <c r="C80" s="25"/>
      <c r="D80" s="25"/>
      <c r="E80" s="25">
        <v>1</v>
      </c>
      <c r="F80" s="41">
        <f>E80-B80+C80+D80</f>
        <v>1</v>
      </c>
      <c r="G80" s="25">
        <v>1</v>
      </c>
      <c r="H80" s="113">
        <f t="shared" si="53"/>
        <v>0</v>
      </c>
      <c r="I80" s="41">
        <f t="shared" ref="I80" si="89">IF(ISBLANK(G80),"",G80-F80)</f>
        <v>0</v>
      </c>
      <c r="J80" s="2"/>
      <c r="K80" s="41">
        <f>SUM(DIRECTION!H83+COMPTA!H83+ACCUEIL!H83+ADV!H83+COMMERCIAUX!H83+MARKETING!H83+MAINTENANCE!H83+PRODUCTION!H83+EMBALLAGE!H83+EXPEDITION!H83+RECEPTION!H83+LABO!H83+'R&amp;D'!H83+QUALITE!H83)</f>
        <v>0</v>
      </c>
      <c r="L80" s="108"/>
      <c r="M80" s="108"/>
      <c r="N80" s="42">
        <f t="shared" ref="N80" si="90">G80</f>
        <v>1</v>
      </c>
      <c r="O80" s="42">
        <f>N80-K80+L80+M80</f>
        <v>1</v>
      </c>
      <c r="P80" s="36">
        <v>1</v>
      </c>
      <c r="Q80" s="112">
        <f t="shared" si="68"/>
        <v>0</v>
      </c>
      <c r="R80" s="41">
        <f t="shared" si="69"/>
        <v>0</v>
      </c>
      <c r="S80" s="2"/>
      <c r="T80" s="41">
        <f>SUM(DIRECTION!I83+COMPTA!I83+ACCUEIL!I83+ADV!I83+COMMERCIAUX!I83+MARKETING!I83+MAINTENANCE!I83+PRODUCTION!I83+EMBALLAGE!I83+EXPEDITION!I83+RECEPTION!I83+LABO!I83+'R&amp;D'!I83+QUALITE!I83)</f>
        <v>0</v>
      </c>
      <c r="U80" s="108"/>
      <c r="V80" s="108"/>
      <c r="W80" s="42">
        <f t="shared" ref="W80" si="91">P80</f>
        <v>1</v>
      </c>
      <c r="X80" s="42">
        <f>W80-T80+U80+V80</f>
        <v>1</v>
      </c>
      <c r="Y80" s="108"/>
      <c r="Z80" s="118">
        <f>IFERROR(IF(AA80&lt;0,SUM(AA80-T80),(AA80+T80)),0)</f>
        <v>0</v>
      </c>
      <c r="AA80" s="41">
        <f t="shared" si="70"/>
        <v>0</v>
      </c>
      <c r="AB80" s="2"/>
      <c r="AC80" s="41">
        <f>SUM(DIRECTION!J83+COMPTA!J83+ACCUEIL!J83+ADV!J83+COMMERCIAUX!J83+MARKETING!J83+MAINTENANCE!J83+PRODUCTION!J83+EMBALLAGE!J83+EXPEDITION!J83+RECEPTION!J83+LABO!J83+'R&amp;D'!J83+QUALITE!J83)</f>
        <v>0</v>
      </c>
      <c r="AD80" s="26"/>
      <c r="AE80" s="26"/>
      <c r="AF80" s="42">
        <f t="shared" ref="AF80" si="92">Y80</f>
        <v>0</v>
      </c>
      <c r="AG80" s="42">
        <f>AF80-AC80+AD80+AE80</f>
        <v>0</v>
      </c>
      <c r="AH80" s="26"/>
      <c r="AI80" s="118">
        <f>IFERROR(IF(AJ80&lt;0,SUM(AJ80-AC80),(AJ80+AC80)),0)</f>
        <v>0</v>
      </c>
      <c r="AJ80" s="41">
        <f t="shared" si="71"/>
        <v>0</v>
      </c>
      <c r="AK80" s="2"/>
      <c r="AL80" s="41">
        <f>SUM(DIRECTION!K83+COMPTA!K83+ACCUEIL!K83+ADV!K83+COMMERCIAUX!K83+MARKETING!K83+MAINTENANCE!K83+PRODUCTION!K83+EMBALLAGE!K83+EXPEDITION!K83+RECEPTION!K83+LABO!K83+'R&amp;D'!K83+QUALITE!K83)</f>
        <v>0</v>
      </c>
      <c r="AM80" s="26"/>
      <c r="AN80" s="26"/>
      <c r="AO80" s="42">
        <f t="shared" ref="AO80" si="93">AH80</f>
        <v>0</v>
      </c>
      <c r="AP80" s="42">
        <f>AO80-AL80+AM80+AN80</f>
        <v>0</v>
      </c>
      <c r="AQ80" s="26"/>
      <c r="AR80" s="119">
        <f>IFERROR(IF(AS80&lt;0,SUM(AS80-AL80),(AS80+AL80)),0)</f>
        <v>0</v>
      </c>
      <c r="AS80" s="41">
        <f t="shared" si="72"/>
        <v>0</v>
      </c>
      <c r="AT80" s="2"/>
      <c r="AU80" s="41">
        <f>SUM(DIRECTION!L83+COMPTA!L83+ACCUEIL!L83+ADV!L83+COMMERCIAUX!L83+MARKETING!L83+MAINTENANCE!L83+PRODUCTION!L83+EMBALLAGE!L83+EXPEDITION!L83+RECEPTION!L83+LABO!L83+'R&amp;D'!L83+QUALITE!L83)</f>
        <v>0</v>
      </c>
      <c r="AV80" s="26"/>
      <c r="AW80" s="26"/>
      <c r="AX80" s="42">
        <f t="shared" ref="AX80" si="94">AQ80</f>
        <v>0</v>
      </c>
      <c r="AY80" s="42">
        <f>AX80-AU80+AV80+AW80</f>
        <v>0</v>
      </c>
      <c r="AZ80" s="26"/>
      <c r="BA80" s="114">
        <f t="shared" si="73"/>
        <v>0</v>
      </c>
      <c r="BB80" s="41">
        <f t="shared" si="74"/>
        <v>0</v>
      </c>
      <c r="BC80" s="2"/>
      <c r="BD80" s="41">
        <f>SUM(DIRECTION!M83+COMPTA!M83+ACCUEIL!M83+ADV!M83+COMMERCIAUX!M83+MARKETING!M83+MAINTENANCE!M83+PRODUCTION!M83+EMBALLAGE!M83+EXPEDITION!M83+RECEPTION!M83+LABO!M83+'R&amp;D'!M83+QUALITE!M83)</f>
        <v>0</v>
      </c>
      <c r="BE80" s="26"/>
      <c r="BF80" s="26"/>
      <c r="BG80" s="42">
        <f t="shared" ref="BG80" si="95">AZ80</f>
        <v>0</v>
      </c>
      <c r="BH80" s="42">
        <f>BG80-BD80+BE80+BF80</f>
        <v>0</v>
      </c>
      <c r="BI80" s="26"/>
      <c r="BJ80" s="114">
        <f t="shared" si="75"/>
        <v>0</v>
      </c>
      <c r="BK80" s="41">
        <f t="shared" si="61"/>
        <v>0</v>
      </c>
      <c r="BM80" s="42">
        <f t="shared" ref="BM80:BM98" si="96">B80+K80+T80+AC80+AL80+AU80+BD80</f>
        <v>0</v>
      </c>
      <c r="BN80" s="42">
        <f t="shared" ref="BN80:BN98" si="97">C80+L80+U80+AD80+AM80+AV80+BE80</f>
        <v>0</v>
      </c>
      <c r="BO80" s="42">
        <f t="shared" ref="BO80:BO98" si="98">SUM(BJ80+BA80+AR80+AI80+Z80+Q80+H80)</f>
        <v>0</v>
      </c>
      <c r="BP80" s="42">
        <f t="shared" ref="BP80:BP98" si="99">I80+R80+AA80+AJ80+AS80+BB80+BK80</f>
        <v>0</v>
      </c>
    </row>
    <row r="81" spans="1:68" ht="15.75" customHeight="1">
      <c r="A81" s="34" t="s">
        <v>61</v>
      </c>
      <c r="B81" s="41">
        <f>SUM(DIRECTION!G84+COMPTA!G84+ACCUEIL!G84+ADV!G84+COMMERCIAUX!G84+MARKETING!G84+MAINTENANCE!G84+PRODUCTION!G84+EMBALLAGE!G84+EXPEDITION!G84+RECEPTION!G84+LABO!G84+'R&amp;D'!G84+QUALITE!G84)</f>
        <v>2</v>
      </c>
      <c r="C81" s="25"/>
      <c r="D81" s="25"/>
      <c r="E81" s="25">
        <v>22</v>
      </c>
      <c r="F81" s="41">
        <f t="shared" ref="F81:F98" si="100">E81-B81+C81+D81</f>
        <v>20</v>
      </c>
      <c r="G81" s="25">
        <v>20</v>
      </c>
      <c r="H81" s="113">
        <f t="shared" si="53"/>
        <v>2</v>
      </c>
      <c r="I81" s="41">
        <f t="shared" ref="I81:I98" si="101">IF(ISBLANK(G81),"",G81-F81)</f>
        <v>0</v>
      </c>
      <c r="J81" s="2"/>
      <c r="K81" s="41">
        <f>SUM(DIRECTION!H84+COMPTA!H84+ACCUEIL!H84+ADV!H84+COMMERCIAUX!H84+MARKETING!H84+MAINTENANCE!H84+PRODUCTION!H84+EMBALLAGE!H84+EXPEDITION!H84+RECEPTION!H84+LABO!H84+'R&amp;D'!H84+QUALITE!H84)</f>
        <v>6</v>
      </c>
      <c r="L81" s="108"/>
      <c r="M81" s="108"/>
      <c r="N81" s="42">
        <f t="shared" ref="N81:N98" si="102">G81</f>
        <v>20</v>
      </c>
      <c r="O81" s="42">
        <f t="shared" ref="O81:O98" si="103">N81-K81+L81+M81</f>
        <v>14</v>
      </c>
      <c r="P81" s="36">
        <v>15</v>
      </c>
      <c r="Q81" s="112">
        <f t="shared" si="68"/>
        <v>7</v>
      </c>
      <c r="R81" s="41">
        <f t="shared" si="69"/>
        <v>1</v>
      </c>
      <c r="S81" s="2"/>
      <c r="T81" s="41">
        <f>SUM(DIRECTION!I84+COMPTA!I84+ACCUEIL!I84+ADV!I84+COMMERCIAUX!I84+MARKETING!I84+MAINTENANCE!I84+PRODUCTION!I84+EMBALLAGE!I84+EXPEDITION!I84+RECEPTION!I84+LABO!I84+'R&amp;D'!I84+QUALITE!I84)</f>
        <v>1</v>
      </c>
      <c r="U81" s="108"/>
      <c r="V81" s="108"/>
      <c r="W81" s="42">
        <f t="shared" ref="W81:W98" si="104">P81</f>
        <v>15</v>
      </c>
      <c r="X81" s="42">
        <f t="shared" ref="X81:X98" si="105">W81-T81+U81+V81</f>
        <v>14</v>
      </c>
      <c r="Y81" s="108"/>
      <c r="Z81" s="118">
        <f t="shared" ref="Z81:Z98" si="106">IFERROR(IF(AA81&lt;0,SUM(AA81-T81),(AA81+T81)),0)</f>
        <v>1</v>
      </c>
      <c r="AA81" s="41">
        <f t="shared" si="70"/>
        <v>0</v>
      </c>
      <c r="AB81" s="2"/>
      <c r="AC81" s="41">
        <f>SUM(DIRECTION!J84+COMPTA!J84+ACCUEIL!J84+ADV!J84+COMMERCIAUX!J84+MARKETING!J84+MAINTENANCE!J84+PRODUCTION!J84+EMBALLAGE!J84+EXPEDITION!J84+RECEPTION!J84+LABO!J84+'R&amp;D'!J84+QUALITE!J84)</f>
        <v>0</v>
      </c>
      <c r="AD81" s="26"/>
      <c r="AE81" s="26"/>
      <c r="AF81" s="42">
        <f t="shared" ref="AF81:AF98" si="107">Y81</f>
        <v>0</v>
      </c>
      <c r="AG81" s="42">
        <f t="shared" ref="AG81:AG98" si="108">AF81-AC81+AD81+AE81</f>
        <v>0</v>
      </c>
      <c r="AH81" s="26"/>
      <c r="AI81" s="118">
        <f t="shared" ref="AI81:AI98" si="109">IFERROR(IF(AJ81&lt;0,SUM(AJ81-AC81),(AJ81+AC81)),0)</f>
        <v>0</v>
      </c>
      <c r="AJ81" s="41">
        <f t="shared" si="71"/>
        <v>0</v>
      </c>
      <c r="AK81" s="2"/>
      <c r="AL81" s="41">
        <f>SUM(DIRECTION!K84+COMPTA!K84+ACCUEIL!K84+ADV!K84+COMMERCIAUX!K84+MARKETING!K84+MAINTENANCE!K84+PRODUCTION!K84+EMBALLAGE!K84+EXPEDITION!K84+RECEPTION!K84+LABO!K84+'R&amp;D'!K84+QUALITE!K84)</f>
        <v>0</v>
      </c>
      <c r="AM81" s="26"/>
      <c r="AN81" s="26"/>
      <c r="AO81" s="42">
        <f t="shared" ref="AO81:AO98" si="110">AH81</f>
        <v>0</v>
      </c>
      <c r="AP81" s="42">
        <f t="shared" ref="AP81:AP98" si="111">AO81-AL81+AM81+AN81</f>
        <v>0</v>
      </c>
      <c r="AQ81" s="26"/>
      <c r="AR81" s="119">
        <f t="shared" ref="AR81:AR98" si="112">IFERROR(IF(AS81&lt;0,SUM(AS81-AL81),(AS81+AL81)),0)</f>
        <v>0</v>
      </c>
      <c r="AS81" s="41">
        <f t="shared" si="72"/>
        <v>0</v>
      </c>
      <c r="AT81" s="2"/>
      <c r="AU81" s="41">
        <f>SUM(DIRECTION!L84+COMPTA!L84+ACCUEIL!L84+ADV!L84+COMMERCIAUX!L84+MARKETING!L84+MAINTENANCE!L84+PRODUCTION!L84+EMBALLAGE!L84+EXPEDITION!L84+RECEPTION!L84+LABO!L84+'R&amp;D'!L84+QUALITE!L84)</f>
        <v>0</v>
      </c>
      <c r="AV81" s="26"/>
      <c r="AW81" s="26"/>
      <c r="AX81" s="42">
        <f t="shared" ref="AX81:AX98" si="113">AQ81</f>
        <v>0</v>
      </c>
      <c r="AY81" s="42">
        <f t="shared" ref="AY81:AY98" si="114">AX81-AU81+AV81+AW81</f>
        <v>0</v>
      </c>
      <c r="AZ81" s="26"/>
      <c r="BA81" s="114">
        <f t="shared" si="73"/>
        <v>0</v>
      </c>
      <c r="BB81" s="41">
        <f t="shared" si="74"/>
        <v>0</v>
      </c>
      <c r="BC81" s="2"/>
      <c r="BD81" s="41">
        <f>SUM(DIRECTION!M84+COMPTA!M84+ACCUEIL!M84+ADV!M84+COMMERCIAUX!M84+MARKETING!M84+MAINTENANCE!M84+PRODUCTION!M84+EMBALLAGE!M84+EXPEDITION!M84+RECEPTION!M84+LABO!M84+'R&amp;D'!M84+QUALITE!M84)</f>
        <v>0</v>
      </c>
      <c r="BE81" s="26"/>
      <c r="BF81" s="26"/>
      <c r="BG81" s="42">
        <f t="shared" ref="BG81:BG98" si="115">AZ81</f>
        <v>0</v>
      </c>
      <c r="BH81" s="42">
        <f t="shared" ref="BH81:BH98" si="116">BG81-BD81+BE81+BF81</f>
        <v>0</v>
      </c>
      <c r="BI81" s="26"/>
      <c r="BJ81" s="114">
        <f t="shared" si="75"/>
        <v>0</v>
      </c>
      <c r="BK81" s="41">
        <f t="shared" si="61"/>
        <v>0</v>
      </c>
      <c r="BM81" s="42">
        <f t="shared" si="96"/>
        <v>9</v>
      </c>
      <c r="BN81" s="42">
        <f t="shared" si="97"/>
        <v>0</v>
      </c>
      <c r="BO81" s="42">
        <f t="shared" si="98"/>
        <v>10</v>
      </c>
      <c r="BP81" s="42">
        <f t="shared" si="99"/>
        <v>1</v>
      </c>
    </row>
    <row r="82" spans="1:68" ht="15.75" customHeight="1">
      <c r="A82" s="34" t="s">
        <v>79</v>
      </c>
      <c r="B82" s="41">
        <f>SUM(DIRECTION!G85+COMPTA!G85+ACCUEIL!G85+ADV!G85+COMMERCIAUX!G85+MARKETING!G85+MAINTENANCE!G85+PRODUCTION!G85+EMBALLAGE!G85+EXPEDITION!G85+RECEPTION!G85+LABO!G85+'R&amp;D'!G85+QUALITE!G85)</f>
        <v>0</v>
      </c>
      <c r="C82" s="25"/>
      <c r="D82" s="25"/>
      <c r="E82" s="25">
        <v>2</v>
      </c>
      <c r="F82" s="41">
        <f t="shared" si="100"/>
        <v>2</v>
      </c>
      <c r="G82" s="25">
        <v>2</v>
      </c>
      <c r="H82" s="113">
        <f t="shared" ref="H82:H98" si="117">IF(I82&lt;0,SUM(I82-B82),(I82+B82))</f>
        <v>0</v>
      </c>
      <c r="I82" s="41">
        <f t="shared" si="101"/>
        <v>0</v>
      </c>
      <c r="J82" s="2"/>
      <c r="K82" s="41">
        <f>SUM(DIRECTION!H85+COMPTA!H85+ACCUEIL!H85+ADV!H85+COMMERCIAUX!H85+MARKETING!H85+MAINTENANCE!H85+PRODUCTION!H85+EMBALLAGE!H85+EXPEDITION!H85+RECEPTION!H85+LABO!H85+'R&amp;D'!H85+QUALITE!H85)</f>
        <v>0</v>
      </c>
      <c r="L82" s="108"/>
      <c r="M82" s="108"/>
      <c r="N82" s="42">
        <f t="shared" si="102"/>
        <v>2</v>
      </c>
      <c r="O82" s="42">
        <f t="shared" si="103"/>
        <v>2</v>
      </c>
      <c r="P82" s="36">
        <v>2</v>
      </c>
      <c r="Q82" s="112">
        <f t="shared" si="68"/>
        <v>0</v>
      </c>
      <c r="R82" s="41">
        <f t="shared" si="69"/>
        <v>0</v>
      </c>
      <c r="S82" s="2"/>
      <c r="T82" s="41">
        <f>SUM(DIRECTION!I85+COMPTA!I85+ACCUEIL!I85+ADV!I85+COMMERCIAUX!I85+MARKETING!I85+MAINTENANCE!I85+PRODUCTION!I85+EMBALLAGE!I85+EXPEDITION!I85+RECEPTION!I85+LABO!I85+'R&amp;D'!I85+QUALITE!I85)</f>
        <v>0</v>
      </c>
      <c r="U82" s="108"/>
      <c r="V82" s="108"/>
      <c r="W82" s="42">
        <f t="shared" si="104"/>
        <v>2</v>
      </c>
      <c r="X82" s="42">
        <f t="shared" si="105"/>
        <v>2</v>
      </c>
      <c r="Y82" s="108"/>
      <c r="Z82" s="118">
        <f t="shared" si="106"/>
        <v>0</v>
      </c>
      <c r="AA82" s="41">
        <f t="shared" si="70"/>
        <v>0</v>
      </c>
      <c r="AB82" s="2"/>
      <c r="AC82" s="41">
        <f>SUM(DIRECTION!J85+COMPTA!J85+ACCUEIL!J85+ADV!J85+COMMERCIAUX!J85+MARKETING!J85+MAINTENANCE!J85+PRODUCTION!J85+EMBALLAGE!J85+EXPEDITION!J85+RECEPTION!J85+LABO!J85+'R&amp;D'!J85+QUALITE!J85)</f>
        <v>0</v>
      </c>
      <c r="AD82" s="26"/>
      <c r="AE82" s="26"/>
      <c r="AF82" s="42">
        <f t="shared" si="107"/>
        <v>0</v>
      </c>
      <c r="AG82" s="42">
        <f t="shared" si="108"/>
        <v>0</v>
      </c>
      <c r="AH82" s="26"/>
      <c r="AI82" s="118">
        <f t="shared" si="109"/>
        <v>0</v>
      </c>
      <c r="AJ82" s="41">
        <f t="shared" si="71"/>
        <v>0</v>
      </c>
      <c r="AK82" s="2"/>
      <c r="AL82" s="41">
        <f>SUM(DIRECTION!K85+COMPTA!K85+ACCUEIL!K85+ADV!K85+COMMERCIAUX!K85+MARKETING!K85+MAINTENANCE!K85+PRODUCTION!K85+EMBALLAGE!K85+EXPEDITION!K85+RECEPTION!K85+LABO!K85+'R&amp;D'!K85+QUALITE!K85)</f>
        <v>0</v>
      </c>
      <c r="AM82" s="26"/>
      <c r="AN82" s="26"/>
      <c r="AO82" s="42">
        <f t="shared" si="110"/>
        <v>0</v>
      </c>
      <c r="AP82" s="42">
        <f t="shared" si="111"/>
        <v>0</v>
      </c>
      <c r="AQ82" s="26"/>
      <c r="AR82" s="119">
        <f t="shared" si="112"/>
        <v>0</v>
      </c>
      <c r="AS82" s="41">
        <f t="shared" si="72"/>
        <v>0</v>
      </c>
      <c r="AT82" s="2"/>
      <c r="AU82" s="41">
        <f>SUM(DIRECTION!L85+COMPTA!L85+ACCUEIL!L85+ADV!L85+COMMERCIAUX!L85+MARKETING!L85+MAINTENANCE!L85+PRODUCTION!L85+EMBALLAGE!L85+EXPEDITION!L85+RECEPTION!L85+LABO!L85+'R&amp;D'!L85+QUALITE!L85)</f>
        <v>0</v>
      </c>
      <c r="AV82" s="26"/>
      <c r="AW82" s="26"/>
      <c r="AX82" s="42">
        <f t="shared" si="113"/>
        <v>0</v>
      </c>
      <c r="AY82" s="42">
        <f t="shared" si="114"/>
        <v>0</v>
      </c>
      <c r="AZ82" s="26"/>
      <c r="BA82" s="114">
        <f t="shared" si="73"/>
        <v>0</v>
      </c>
      <c r="BB82" s="41">
        <f t="shared" si="74"/>
        <v>0</v>
      </c>
      <c r="BC82" s="2"/>
      <c r="BD82" s="41">
        <f>SUM(DIRECTION!M85+COMPTA!M85+ACCUEIL!M85+ADV!M85+COMMERCIAUX!M85+MARKETING!M85+MAINTENANCE!M85+PRODUCTION!M85+EMBALLAGE!M85+EXPEDITION!M85+RECEPTION!M85+LABO!M85+'R&amp;D'!M85+QUALITE!M85)</f>
        <v>0</v>
      </c>
      <c r="BE82" s="26"/>
      <c r="BF82" s="26"/>
      <c r="BG82" s="42">
        <f t="shared" si="115"/>
        <v>0</v>
      </c>
      <c r="BH82" s="42">
        <f t="shared" si="116"/>
        <v>0</v>
      </c>
      <c r="BI82" s="26"/>
      <c r="BJ82" s="114">
        <f t="shared" si="75"/>
        <v>0</v>
      </c>
      <c r="BK82" s="41">
        <f t="shared" si="61"/>
        <v>0</v>
      </c>
      <c r="BM82" s="42">
        <f t="shared" si="96"/>
        <v>0</v>
      </c>
      <c r="BN82" s="42">
        <f t="shared" si="97"/>
        <v>0</v>
      </c>
      <c r="BO82" s="42">
        <f t="shared" si="98"/>
        <v>0</v>
      </c>
      <c r="BP82" s="42">
        <f t="shared" si="99"/>
        <v>0</v>
      </c>
    </row>
    <row r="83" spans="1:68" ht="15.75" customHeight="1">
      <c r="A83" s="34" t="s">
        <v>68</v>
      </c>
      <c r="B83" s="41">
        <f>SUM(DIRECTION!G86+COMPTA!G86+ACCUEIL!G86+ADV!G86+COMMERCIAUX!G86+MARKETING!G86+MAINTENANCE!G86+PRODUCTION!G86+EMBALLAGE!G86+EXPEDITION!G86+RECEPTION!G86+LABO!G86+'R&amp;D'!G86+QUALITE!G86)</f>
        <v>1</v>
      </c>
      <c r="C83" s="25"/>
      <c r="D83" s="25"/>
      <c r="E83" s="25">
        <v>1</v>
      </c>
      <c r="F83" s="41">
        <f t="shared" si="100"/>
        <v>0</v>
      </c>
      <c r="G83" s="25">
        <v>0</v>
      </c>
      <c r="H83" s="113">
        <f t="shared" si="117"/>
        <v>1</v>
      </c>
      <c r="I83" s="41">
        <f t="shared" si="101"/>
        <v>0</v>
      </c>
      <c r="J83" s="2"/>
      <c r="K83" s="41">
        <f>SUM(DIRECTION!H86+COMPTA!H86+ACCUEIL!H86+ADV!H86+COMMERCIAUX!H86+MARKETING!H86+MAINTENANCE!H86+PRODUCTION!H86+EMBALLAGE!H86+EXPEDITION!H86+RECEPTION!H86+LABO!H86+'R&amp;D'!H86+QUALITE!H86)</f>
        <v>1</v>
      </c>
      <c r="L83" s="108">
        <v>2</v>
      </c>
      <c r="M83" s="108"/>
      <c r="N83" s="42">
        <f t="shared" si="102"/>
        <v>0</v>
      </c>
      <c r="O83" s="42">
        <f t="shared" si="103"/>
        <v>1</v>
      </c>
      <c r="P83" s="36">
        <v>2</v>
      </c>
      <c r="Q83" s="112">
        <f t="shared" si="68"/>
        <v>2</v>
      </c>
      <c r="R83" s="41">
        <f t="shared" si="69"/>
        <v>1</v>
      </c>
      <c r="S83" s="2"/>
      <c r="T83" s="41">
        <f>SUM(DIRECTION!I86+COMPTA!I86+ACCUEIL!I86+ADV!I86+COMMERCIAUX!I86+MARKETING!I86+MAINTENANCE!I86+PRODUCTION!I86+EMBALLAGE!I86+EXPEDITION!I86+RECEPTION!I86+LABO!I86+'R&amp;D'!I86+QUALITE!I86)</f>
        <v>1</v>
      </c>
      <c r="U83" s="108"/>
      <c r="V83" s="108"/>
      <c r="W83" s="42">
        <f t="shared" si="104"/>
        <v>2</v>
      </c>
      <c r="X83" s="42">
        <f t="shared" si="105"/>
        <v>1</v>
      </c>
      <c r="Y83" s="108"/>
      <c r="Z83" s="118">
        <f t="shared" si="106"/>
        <v>1</v>
      </c>
      <c r="AA83" s="41">
        <f t="shared" si="70"/>
        <v>0</v>
      </c>
      <c r="AB83" s="2"/>
      <c r="AC83" s="41">
        <f>SUM(DIRECTION!J86+COMPTA!J86+ACCUEIL!J86+ADV!J86+COMMERCIAUX!J86+MARKETING!J86+MAINTENANCE!J86+PRODUCTION!J86+EMBALLAGE!J86+EXPEDITION!J86+RECEPTION!J86+LABO!J86+'R&amp;D'!J86+QUALITE!J86)</f>
        <v>0</v>
      </c>
      <c r="AD83" s="26"/>
      <c r="AE83" s="26"/>
      <c r="AF83" s="42">
        <f t="shared" si="107"/>
        <v>0</v>
      </c>
      <c r="AG83" s="42">
        <f t="shared" si="108"/>
        <v>0</v>
      </c>
      <c r="AH83" s="26"/>
      <c r="AI83" s="118">
        <f t="shared" si="109"/>
        <v>0</v>
      </c>
      <c r="AJ83" s="41">
        <f t="shared" si="71"/>
        <v>0</v>
      </c>
      <c r="AK83" s="2"/>
      <c r="AL83" s="41">
        <f>SUM(DIRECTION!K86+COMPTA!K86+ACCUEIL!K86+ADV!K86+COMMERCIAUX!K86+MARKETING!K86+MAINTENANCE!K86+PRODUCTION!K86+EMBALLAGE!K86+EXPEDITION!K86+RECEPTION!K86+LABO!K86+'R&amp;D'!K86+QUALITE!K86)</f>
        <v>0</v>
      </c>
      <c r="AM83" s="26"/>
      <c r="AN83" s="26"/>
      <c r="AO83" s="42">
        <f t="shared" si="110"/>
        <v>0</v>
      </c>
      <c r="AP83" s="42">
        <f t="shared" si="111"/>
        <v>0</v>
      </c>
      <c r="AQ83" s="26"/>
      <c r="AR83" s="119">
        <f t="shared" si="112"/>
        <v>0</v>
      </c>
      <c r="AS83" s="41">
        <f t="shared" si="72"/>
        <v>0</v>
      </c>
      <c r="AT83" s="2"/>
      <c r="AU83" s="41">
        <f>SUM(DIRECTION!L86+COMPTA!L86+ACCUEIL!L86+ADV!L86+COMMERCIAUX!L86+MARKETING!L86+MAINTENANCE!L86+PRODUCTION!L86+EMBALLAGE!L86+EXPEDITION!L86+RECEPTION!L86+LABO!L86+'R&amp;D'!L86+QUALITE!L86)</f>
        <v>0</v>
      </c>
      <c r="AV83" s="26"/>
      <c r="AW83" s="26"/>
      <c r="AX83" s="42">
        <f t="shared" si="113"/>
        <v>0</v>
      </c>
      <c r="AY83" s="42">
        <f t="shared" si="114"/>
        <v>0</v>
      </c>
      <c r="AZ83" s="26"/>
      <c r="BA83" s="114">
        <f t="shared" si="73"/>
        <v>0</v>
      </c>
      <c r="BB83" s="41">
        <f t="shared" si="74"/>
        <v>0</v>
      </c>
      <c r="BC83" s="2"/>
      <c r="BD83" s="41">
        <f>SUM(DIRECTION!M86+COMPTA!M86+ACCUEIL!M86+ADV!M86+COMMERCIAUX!M86+MARKETING!M86+MAINTENANCE!M86+PRODUCTION!M86+EMBALLAGE!M86+EXPEDITION!M86+RECEPTION!M86+LABO!M86+'R&amp;D'!M86+QUALITE!M86)</f>
        <v>0</v>
      </c>
      <c r="BE83" s="26"/>
      <c r="BF83" s="26"/>
      <c r="BG83" s="42">
        <f t="shared" si="115"/>
        <v>0</v>
      </c>
      <c r="BH83" s="42">
        <f t="shared" si="116"/>
        <v>0</v>
      </c>
      <c r="BI83" s="26"/>
      <c r="BJ83" s="114">
        <f t="shared" si="75"/>
        <v>0</v>
      </c>
      <c r="BK83" s="41">
        <f t="shared" si="61"/>
        <v>0</v>
      </c>
      <c r="BM83" s="42">
        <f t="shared" si="96"/>
        <v>3</v>
      </c>
      <c r="BN83" s="42">
        <f t="shared" si="97"/>
        <v>2</v>
      </c>
      <c r="BO83" s="42">
        <f t="shared" si="98"/>
        <v>4</v>
      </c>
      <c r="BP83" s="42">
        <f t="shared" si="99"/>
        <v>1</v>
      </c>
    </row>
    <row r="84" spans="1:68" ht="15.75" customHeight="1">
      <c r="A84" s="34" t="s">
        <v>66</v>
      </c>
      <c r="B84" s="41">
        <f>SUM(DIRECTION!G87+COMPTA!G87+ACCUEIL!G87+ADV!G87+COMMERCIAUX!G87+MARKETING!G87+MAINTENANCE!G87+PRODUCTION!G87+EMBALLAGE!G87+EXPEDITION!G87+RECEPTION!G87+LABO!G87+'R&amp;D'!G87+QUALITE!G87)</f>
        <v>0</v>
      </c>
      <c r="C84" s="25"/>
      <c r="D84" s="25"/>
      <c r="E84" s="25">
        <v>2</v>
      </c>
      <c r="F84" s="41">
        <f t="shared" si="100"/>
        <v>2</v>
      </c>
      <c r="G84" s="25">
        <v>2</v>
      </c>
      <c r="H84" s="113">
        <f t="shared" si="117"/>
        <v>0</v>
      </c>
      <c r="I84" s="41">
        <f t="shared" si="101"/>
        <v>0</v>
      </c>
      <c r="J84" s="2"/>
      <c r="K84" s="41">
        <f>SUM(DIRECTION!H87+COMPTA!H87+ACCUEIL!H87+ADV!H87+COMMERCIAUX!H87+MARKETING!H87+MAINTENANCE!H87+PRODUCTION!H87+EMBALLAGE!H87+EXPEDITION!H87+RECEPTION!H87+LABO!H87+'R&amp;D'!H87+QUALITE!H87)</f>
        <v>1</v>
      </c>
      <c r="L84" s="108">
        <v>5</v>
      </c>
      <c r="M84" s="108"/>
      <c r="N84" s="42">
        <f t="shared" si="102"/>
        <v>2</v>
      </c>
      <c r="O84" s="42">
        <f t="shared" si="103"/>
        <v>6</v>
      </c>
      <c r="P84" s="36">
        <v>5</v>
      </c>
      <c r="Q84" s="112">
        <f t="shared" si="68"/>
        <v>-2</v>
      </c>
      <c r="R84" s="41">
        <f t="shared" si="69"/>
        <v>-1</v>
      </c>
      <c r="S84" s="2"/>
      <c r="T84" s="41">
        <f>SUM(DIRECTION!I87+COMPTA!I87+ACCUEIL!I87+ADV!I87+COMMERCIAUX!I87+MARKETING!I87+MAINTENANCE!I87+PRODUCTION!I87+EMBALLAGE!I87+EXPEDITION!I87+RECEPTION!I87+LABO!I87+'R&amp;D'!I87+QUALITE!I87)</f>
        <v>1</v>
      </c>
      <c r="U84" s="108"/>
      <c r="V84" s="108"/>
      <c r="W84" s="42">
        <f t="shared" si="104"/>
        <v>5</v>
      </c>
      <c r="X84" s="42">
        <f t="shared" si="105"/>
        <v>4</v>
      </c>
      <c r="Y84" s="108"/>
      <c r="Z84" s="118">
        <f t="shared" si="106"/>
        <v>1</v>
      </c>
      <c r="AA84" s="41">
        <f t="shared" si="70"/>
        <v>0</v>
      </c>
      <c r="AB84" s="2"/>
      <c r="AC84" s="41">
        <f>SUM(DIRECTION!J87+COMPTA!J87+ACCUEIL!J87+ADV!J87+COMMERCIAUX!J87+MARKETING!J87+MAINTENANCE!J87+PRODUCTION!J87+EMBALLAGE!J87+EXPEDITION!J87+RECEPTION!J87+LABO!J87+'R&amp;D'!J87+QUALITE!J87)</f>
        <v>0</v>
      </c>
      <c r="AD84" s="26"/>
      <c r="AE84" s="26"/>
      <c r="AF84" s="42">
        <f t="shared" si="107"/>
        <v>0</v>
      </c>
      <c r="AG84" s="42">
        <f t="shared" si="108"/>
        <v>0</v>
      </c>
      <c r="AH84" s="26"/>
      <c r="AI84" s="118">
        <f t="shared" si="109"/>
        <v>0</v>
      </c>
      <c r="AJ84" s="41">
        <f t="shared" si="71"/>
        <v>0</v>
      </c>
      <c r="AK84" s="2"/>
      <c r="AL84" s="41">
        <f>SUM(DIRECTION!K87+COMPTA!K87+ACCUEIL!K87+ADV!K87+COMMERCIAUX!K87+MARKETING!K87+MAINTENANCE!K87+PRODUCTION!K87+EMBALLAGE!K87+EXPEDITION!K87+RECEPTION!K87+LABO!K87+'R&amp;D'!K87+QUALITE!K87)</f>
        <v>0</v>
      </c>
      <c r="AM84" s="26"/>
      <c r="AN84" s="26"/>
      <c r="AO84" s="42">
        <f t="shared" si="110"/>
        <v>0</v>
      </c>
      <c r="AP84" s="42">
        <f t="shared" si="111"/>
        <v>0</v>
      </c>
      <c r="AQ84" s="26"/>
      <c r="AR84" s="119">
        <f t="shared" si="112"/>
        <v>0</v>
      </c>
      <c r="AS84" s="41">
        <f t="shared" si="72"/>
        <v>0</v>
      </c>
      <c r="AT84" s="2"/>
      <c r="AU84" s="41">
        <f>SUM(DIRECTION!L87+COMPTA!L87+ACCUEIL!L87+ADV!L87+COMMERCIAUX!L87+MARKETING!L87+MAINTENANCE!L87+PRODUCTION!L87+EMBALLAGE!L87+EXPEDITION!L87+RECEPTION!L87+LABO!L87+'R&amp;D'!L87+QUALITE!L87)</f>
        <v>0</v>
      </c>
      <c r="AV84" s="26"/>
      <c r="AW84" s="26"/>
      <c r="AX84" s="42">
        <f t="shared" si="113"/>
        <v>0</v>
      </c>
      <c r="AY84" s="42">
        <f t="shared" si="114"/>
        <v>0</v>
      </c>
      <c r="AZ84" s="26"/>
      <c r="BA84" s="114">
        <f t="shared" si="73"/>
        <v>0</v>
      </c>
      <c r="BB84" s="41">
        <f t="shared" si="74"/>
        <v>0</v>
      </c>
      <c r="BC84" s="2"/>
      <c r="BD84" s="41">
        <f>SUM(DIRECTION!M87+COMPTA!M87+ACCUEIL!M87+ADV!M87+COMMERCIAUX!M87+MARKETING!M87+MAINTENANCE!M87+PRODUCTION!M87+EMBALLAGE!M87+EXPEDITION!M87+RECEPTION!M87+LABO!M87+'R&amp;D'!M87+QUALITE!M87)</f>
        <v>0</v>
      </c>
      <c r="BE84" s="26"/>
      <c r="BF84" s="26"/>
      <c r="BG84" s="42">
        <f t="shared" si="115"/>
        <v>0</v>
      </c>
      <c r="BH84" s="42">
        <f t="shared" si="116"/>
        <v>0</v>
      </c>
      <c r="BI84" s="26"/>
      <c r="BJ84" s="114">
        <f t="shared" si="75"/>
        <v>0</v>
      </c>
      <c r="BK84" s="41">
        <f t="shared" si="61"/>
        <v>0</v>
      </c>
      <c r="BM84" s="42">
        <f t="shared" si="96"/>
        <v>2</v>
      </c>
      <c r="BN84" s="42">
        <f t="shared" si="97"/>
        <v>5</v>
      </c>
      <c r="BO84" s="42">
        <f t="shared" si="98"/>
        <v>-1</v>
      </c>
      <c r="BP84" s="42">
        <f t="shared" si="99"/>
        <v>-1</v>
      </c>
    </row>
    <row r="85" spans="1:68" ht="15.75" customHeight="1">
      <c r="A85" s="34" t="s">
        <v>65</v>
      </c>
      <c r="B85" s="41">
        <f>SUM(DIRECTION!G88+COMPTA!G88+ACCUEIL!G88+ADV!G88+COMMERCIAUX!G88+MARKETING!G88+MAINTENANCE!G88+PRODUCTION!G88+EMBALLAGE!G88+EXPEDITION!G88+RECEPTION!G88+LABO!G88+'R&amp;D'!G88+QUALITE!G88)</f>
        <v>2</v>
      </c>
      <c r="C85" s="25"/>
      <c r="D85" s="25"/>
      <c r="E85" s="25">
        <v>9</v>
      </c>
      <c r="F85" s="41">
        <f t="shared" si="100"/>
        <v>7</v>
      </c>
      <c r="G85" s="25">
        <v>7</v>
      </c>
      <c r="H85" s="113">
        <f t="shared" si="117"/>
        <v>2</v>
      </c>
      <c r="I85" s="41">
        <f t="shared" si="101"/>
        <v>0</v>
      </c>
      <c r="J85" s="2"/>
      <c r="K85" s="41">
        <f>SUM(DIRECTION!H88+COMPTA!H88+ACCUEIL!H88+ADV!H88+COMMERCIAUX!H88+MARKETING!H88+MAINTENANCE!H88+PRODUCTION!H88+EMBALLAGE!H88+EXPEDITION!H88+RECEPTION!H88+LABO!H88+'R&amp;D'!H88+QUALITE!H88)</f>
        <v>5</v>
      </c>
      <c r="L85" s="108">
        <v>10</v>
      </c>
      <c r="M85" s="108"/>
      <c r="N85" s="42">
        <f t="shared" si="102"/>
        <v>7</v>
      </c>
      <c r="O85" s="42">
        <f t="shared" si="103"/>
        <v>12</v>
      </c>
      <c r="P85" s="36">
        <v>13</v>
      </c>
      <c r="Q85" s="112">
        <f t="shared" si="68"/>
        <v>6</v>
      </c>
      <c r="R85" s="41">
        <f t="shared" si="69"/>
        <v>1</v>
      </c>
      <c r="S85" s="2"/>
      <c r="T85" s="41">
        <f>SUM(DIRECTION!I88+COMPTA!I88+ACCUEIL!I88+ADV!I88+COMMERCIAUX!I88+MARKETING!I88+MAINTENANCE!I88+PRODUCTION!I88+EMBALLAGE!I88+EXPEDITION!I88+RECEPTION!I88+LABO!I88+'R&amp;D'!I88+QUALITE!I88)</f>
        <v>1</v>
      </c>
      <c r="U85" s="108"/>
      <c r="V85" s="108"/>
      <c r="W85" s="42">
        <f t="shared" si="104"/>
        <v>13</v>
      </c>
      <c r="X85" s="42">
        <f t="shared" si="105"/>
        <v>12</v>
      </c>
      <c r="Y85" s="108"/>
      <c r="Z85" s="118">
        <f t="shared" si="106"/>
        <v>1</v>
      </c>
      <c r="AA85" s="41">
        <f t="shared" si="70"/>
        <v>0</v>
      </c>
      <c r="AB85" s="2"/>
      <c r="AC85" s="41">
        <f>SUM(DIRECTION!J88+COMPTA!J88+ACCUEIL!J88+ADV!J88+COMMERCIAUX!J88+MARKETING!J88+MAINTENANCE!J88+PRODUCTION!J88+EMBALLAGE!J88+EXPEDITION!J88+RECEPTION!J88+LABO!J88+'R&amp;D'!J88+QUALITE!J88)</f>
        <v>0</v>
      </c>
      <c r="AD85" s="26"/>
      <c r="AE85" s="26"/>
      <c r="AF85" s="42">
        <f t="shared" si="107"/>
        <v>0</v>
      </c>
      <c r="AG85" s="42">
        <f t="shared" si="108"/>
        <v>0</v>
      </c>
      <c r="AH85" s="26"/>
      <c r="AI85" s="118">
        <f t="shared" si="109"/>
        <v>0</v>
      </c>
      <c r="AJ85" s="41">
        <f t="shared" si="71"/>
        <v>0</v>
      </c>
      <c r="AK85" s="2"/>
      <c r="AL85" s="41">
        <f>SUM(DIRECTION!K88+COMPTA!K88+ACCUEIL!K88+ADV!K88+COMMERCIAUX!K88+MARKETING!K88+MAINTENANCE!K88+PRODUCTION!K88+EMBALLAGE!K88+EXPEDITION!K88+RECEPTION!K88+LABO!K88+'R&amp;D'!K88+QUALITE!K88)</f>
        <v>0</v>
      </c>
      <c r="AM85" s="26"/>
      <c r="AN85" s="26"/>
      <c r="AO85" s="42">
        <f t="shared" si="110"/>
        <v>0</v>
      </c>
      <c r="AP85" s="42">
        <f t="shared" si="111"/>
        <v>0</v>
      </c>
      <c r="AQ85" s="26"/>
      <c r="AR85" s="119">
        <f t="shared" si="112"/>
        <v>0</v>
      </c>
      <c r="AS85" s="41">
        <f t="shared" si="72"/>
        <v>0</v>
      </c>
      <c r="AT85" s="2"/>
      <c r="AU85" s="41">
        <f>SUM(DIRECTION!L88+COMPTA!L88+ACCUEIL!L88+ADV!L88+COMMERCIAUX!L88+MARKETING!L88+MAINTENANCE!L88+PRODUCTION!L88+EMBALLAGE!L88+EXPEDITION!L88+RECEPTION!L88+LABO!L88+'R&amp;D'!L88+QUALITE!L88)</f>
        <v>0</v>
      </c>
      <c r="AV85" s="26"/>
      <c r="AW85" s="26"/>
      <c r="AX85" s="42">
        <f t="shared" si="113"/>
        <v>0</v>
      </c>
      <c r="AY85" s="42">
        <f t="shared" si="114"/>
        <v>0</v>
      </c>
      <c r="AZ85" s="26"/>
      <c r="BA85" s="114">
        <f t="shared" si="73"/>
        <v>0</v>
      </c>
      <c r="BB85" s="41">
        <f t="shared" si="74"/>
        <v>0</v>
      </c>
      <c r="BC85" s="2"/>
      <c r="BD85" s="41">
        <f>SUM(DIRECTION!M88+COMPTA!M88+ACCUEIL!M88+ADV!M88+COMMERCIAUX!M88+MARKETING!M88+MAINTENANCE!M88+PRODUCTION!M88+EMBALLAGE!M88+EXPEDITION!M88+RECEPTION!M88+LABO!M88+'R&amp;D'!M88+QUALITE!M88)</f>
        <v>0</v>
      </c>
      <c r="BE85" s="26"/>
      <c r="BF85" s="26"/>
      <c r="BG85" s="42">
        <f t="shared" si="115"/>
        <v>0</v>
      </c>
      <c r="BH85" s="42">
        <f t="shared" si="116"/>
        <v>0</v>
      </c>
      <c r="BI85" s="26"/>
      <c r="BJ85" s="114">
        <f t="shared" si="75"/>
        <v>0</v>
      </c>
      <c r="BK85" s="41">
        <f t="shared" si="61"/>
        <v>0</v>
      </c>
      <c r="BM85" s="42">
        <f t="shared" si="96"/>
        <v>8</v>
      </c>
      <c r="BN85" s="42">
        <f t="shared" si="97"/>
        <v>10</v>
      </c>
      <c r="BO85" s="42">
        <f t="shared" si="98"/>
        <v>9</v>
      </c>
      <c r="BP85" s="42">
        <f t="shared" si="99"/>
        <v>1</v>
      </c>
    </row>
    <row r="86" spans="1:68" ht="15.75" customHeight="1">
      <c r="A86" s="34" t="s">
        <v>67</v>
      </c>
      <c r="B86" s="41">
        <f>SUM(DIRECTION!G89+COMPTA!G89+ACCUEIL!G89+ADV!G89+COMMERCIAUX!G89+MARKETING!G89+MAINTENANCE!G89+PRODUCTION!G89+EMBALLAGE!G89+EXPEDITION!G89+RECEPTION!G89+LABO!G89+'R&amp;D'!G89+QUALITE!G89)</f>
        <v>1</v>
      </c>
      <c r="C86" s="25"/>
      <c r="D86" s="25"/>
      <c r="E86" s="25">
        <v>4</v>
      </c>
      <c r="F86" s="41">
        <f t="shared" si="100"/>
        <v>3</v>
      </c>
      <c r="G86" s="25">
        <v>3</v>
      </c>
      <c r="H86" s="113">
        <f t="shared" si="117"/>
        <v>1</v>
      </c>
      <c r="I86" s="41">
        <f t="shared" si="101"/>
        <v>0</v>
      </c>
      <c r="J86" s="2"/>
      <c r="K86" s="41">
        <f>SUM(DIRECTION!H89+COMPTA!H89+ACCUEIL!H89+ADV!H89+COMMERCIAUX!H89+MARKETING!H89+MAINTENANCE!H89+PRODUCTION!H89+EMBALLAGE!H89+EXPEDITION!H89+RECEPTION!H89+LABO!H89+'R&amp;D'!H89+QUALITE!H89)</f>
        <v>1</v>
      </c>
      <c r="L86" s="108">
        <v>5</v>
      </c>
      <c r="M86" s="108"/>
      <c r="N86" s="42">
        <f t="shared" si="102"/>
        <v>3</v>
      </c>
      <c r="O86" s="42">
        <f t="shared" si="103"/>
        <v>7</v>
      </c>
      <c r="P86" s="36">
        <v>7</v>
      </c>
      <c r="Q86" s="112">
        <f t="shared" si="68"/>
        <v>1</v>
      </c>
      <c r="R86" s="41">
        <f t="shared" si="69"/>
        <v>0</v>
      </c>
      <c r="S86" s="2"/>
      <c r="T86" s="41">
        <f>SUM(DIRECTION!I89+COMPTA!I89+ACCUEIL!I89+ADV!I89+COMMERCIAUX!I89+MARKETING!I89+MAINTENANCE!I89+PRODUCTION!I89+EMBALLAGE!I89+EXPEDITION!I89+RECEPTION!I89+LABO!I89+'R&amp;D'!I89+QUALITE!I89)</f>
        <v>0</v>
      </c>
      <c r="U86" s="108"/>
      <c r="V86" s="108"/>
      <c r="W86" s="42">
        <f t="shared" si="104"/>
        <v>7</v>
      </c>
      <c r="X86" s="42">
        <f t="shared" si="105"/>
        <v>7</v>
      </c>
      <c r="Y86" s="108"/>
      <c r="Z86" s="118">
        <f t="shared" si="106"/>
        <v>0</v>
      </c>
      <c r="AA86" s="41">
        <f t="shared" si="70"/>
        <v>0</v>
      </c>
      <c r="AB86" s="2"/>
      <c r="AC86" s="41">
        <f>SUM(DIRECTION!J89+COMPTA!J89+ACCUEIL!J89+ADV!J89+COMMERCIAUX!J89+MARKETING!J89+MAINTENANCE!J89+PRODUCTION!J89+EMBALLAGE!J89+EXPEDITION!J89+RECEPTION!J89+LABO!J89+'R&amp;D'!J89+QUALITE!J89)</f>
        <v>0</v>
      </c>
      <c r="AD86" s="26"/>
      <c r="AE86" s="26"/>
      <c r="AF86" s="42">
        <f t="shared" si="107"/>
        <v>0</v>
      </c>
      <c r="AG86" s="42">
        <f t="shared" si="108"/>
        <v>0</v>
      </c>
      <c r="AH86" s="26"/>
      <c r="AI86" s="118">
        <f t="shared" si="109"/>
        <v>0</v>
      </c>
      <c r="AJ86" s="41">
        <f t="shared" si="71"/>
        <v>0</v>
      </c>
      <c r="AK86" s="2"/>
      <c r="AL86" s="41">
        <f>SUM(DIRECTION!K89+COMPTA!K89+ACCUEIL!K89+ADV!K89+COMMERCIAUX!K89+MARKETING!K89+MAINTENANCE!K89+PRODUCTION!K89+EMBALLAGE!K89+EXPEDITION!K89+RECEPTION!K89+LABO!K89+'R&amp;D'!K89+QUALITE!K89)</f>
        <v>0</v>
      </c>
      <c r="AM86" s="26"/>
      <c r="AN86" s="26"/>
      <c r="AO86" s="42">
        <f t="shared" si="110"/>
        <v>0</v>
      </c>
      <c r="AP86" s="42">
        <f t="shared" si="111"/>
        <v>0</v>
      </c>
      <c r="AQ86" s="26"/>
      <c r="AR86" s="119">
        <f t="shared" si="112"/>
        <v>0</v>
      </c>
      <c r="AS86" s="41">
        <f t="shared" si="72"/>
        <v>0</v>
      </c>
      <c r="AT86" s="2"/>
      <c r="AU86" s="41">
        <f>SUM(DIRECTION!L89+COMPTA!L89+ACCUEIL!L89+ADV!L89+COMMERCIAUX!L89+MARKETING!L89+MAINTENANCE!L89+PRODUCTION!L89+EMBALLAGE!L89+EXPEDITION!L89+RECEPTION!L89+LABO!L89+'R&amp;D'!L89+QUALITE!L89)</f>
        <v>0</v>
      </c>
      <c r="AV86" s="26"/>
      <c r="AW86" s="26"/>
      <c r="AX86" s="42">
        <f t="shared" si="113"/>
        <v>0</v>
      </c>
      <c r="AY86" s="42">
        <f t="shared" si="114"/>
        <v>0</v>
      </c>
      <c r="AZ86" s="26"/>
      <c r="BA86" s="114">
        <f t="shared" si="73"/>
        <v>0</v>
      </c>
      <c r="BB86" s="41">
        <f t="shared" si="74"/>
        <v>0</v>
      </c>
      <c r="BC86" s="2"/>
      <c r="BD86" s="41">
        <f>SUM(DIRECTION!M89+COMPTA!M89+ACCUEIL!M89+ADV!M89+COMMERCIAUX!M89+MARKETING!M89+MAINTENANCE!M89+PRODUCTION!M89+EMBALLAGE!M89+EXPEDITION!M89+RECEPTION!M89+LABO!M89+'R&amp;D'!M89+QUALITE!M89)</f>
        <v>0</v>
      </c>
      <c r="BE86" s="26"/>
      <c r="BF86" s="26"/>
      <c r="BG86" s="42">
        <f t="shared" si="115"/>
        <v>0</v>
      </c>
      <c r="BH86" s="42">
        <f t="shared" si="116"/>
        <v>0</v>
      </c>
      <c r="BI86" s="26"/>
      <c r="BJ86" s="114">
        <f t="shared" si="75"/>
        <v>0</v>
      </c>
      <c r="BK86" s="41">
        <f t="shared" si="61"/>
        <v>0</v>
      </c>
      <c r="BM86" s="42">
        <f t="shared" si="96"/>
        <v>2</v>
      </c>
      <c r="BN86" s="42">
        <f t="shared" si="97"/>
        <v>5</v>
      </c>
      <c r="BO86" s="42">
        <f t="shared" si="98"/>
        <v>2</v>
      </c>
      <c r="BP86" s="42">
        <f t="shared" si="99"/>
        <v>0</v>
      </c>
    </row>
    <row r="87" spans="1:68" ht="15.75" customHeight="1">
      <c r="A87" s="34" t="s">
        <v>74</v>
      </c>
      <c r="B87" s="41">
        <f>SUM(DIRECTION!G90+COMPTA!G90+ACCUEIL!G90+ADV!G90+COMMERCIAUX!G90+MARKETING!G90+MAINTENANCE!G90+PRODUCTION!G90+EMBALLAGE!G90+EXPEDITION!G90+RECEPTION!G90+LABO!G90+'R&amp;D'!G90+QUALITE!G90)</f>
        <v>0</v>
      </c>
      <c r="C87" s="25"/>
      <c r="D87" s="25"/>
      <c r="E87" s="25">
        <v>6</v>
      </c>
      <c r="F87" s="41">
        <f t="shared" si="100"/>
        <v>6</v>
      </c>
      <c r="G87" s="25">
        <v>5</v>
      </c>
      <c r="H87" s="113">
        <f t="shared" si="117"/>
        <v>-1</v>
      </c>
      <c r="I87" s="41">
        <f t="shared" si="101"/>
        <v>-1</v>
      </c>
      <c r="J87" s="2"/>
      <c r="K87" s="41">
        <f>SUM(DIRECTION!H90+COMPTA!H90+ACCUEIL!H90+ADV!H90+COMMERCIAUX!H90+MARKETING!H90+MAINTENANCE!H90+PRODUCTION!H90+EMBALLAGE!H90+EXPEDITION!H90+RECEPTION!H90+LABO!H90+'R&amp;D'!H90+QUALITE!H90)</f>
        <v>0</v>
      </c>
      <c r="L87" s="108"/>
      <c r="M87" s="108"/>
      <c r="N87" s="42">
        <f t="shared" si="102"/>
        <v>5</v>
      </c>
      <c r="O87" s="42">
        <f t="shared" si="103"/>
        <v>5</v>
      </c>
      <c r="P87" s="36">
        <v>4</v>
      </c>
      <c r="Q87" s="112">
        <f t="shared" si="68"/>
        <v>-1</v>
      </c>
      <c r="R87" s="41">
        <f t="shared" si="69"/>
        <v>-1</v>
      </c>
      <c r="S87" s="2"/>
      <c r="T87" s="41">
        <f>SUM(DIRECTION!I90+COMPTA!I90+ACCUEIL!I90+ADV!I90+COMMERCIAUX!I90+MARKETING!I90+MAINTENANCE!I90+PRODUCTION!I90+EMBALLAGE!I90+EXPEDITION!I90+RECEPTION!I90+LABO!I90+'R&amp;D'!I90+QUALITE!I90)</f>
        <v>1</v>
      </c>
      <c r="U87" s="108"/>
      <c r="V87" s="108"/>
      <c r="W87" s="42">
        <f t="shared" si="104"/>
        <v>4</v>
      </c>
      <c r="X87" s="42">
        <f t="shared" si="105"/>
        <v>3</v>
      </c>
      <c r="Y87" s="108"/>
      <c r="Z87" s="118">
        <f t="shared" si="106"/>
        <v>1</v>
      </c>
      <c r="AA87" s="41">
        <f t="shared" si="70"/>
        <v>0</v>
      </c>
      <c r="AB87" s="2"/>
      <c r="AC87" s="41">
        <f>SUM(DIRECTION!J90+COMPTA!J90+ACCUEIL!J90+ADV!J90+COMMERCIAUX!J90+MARKETING!J90+MAINTENANCE!J90+PRODUCTION!J90+EMBALLAGE!J90+EXPEDITION!J90+RECEPTION!J90+LABO!J90+'R&amp;D'!J90+QUALITE!J90)</f>
        <v>0</v>
      </c>
      <c r="AD87" s="26"/>
      <c r="AE87" s="26"/>
      <c r="AF87" s="42">
        <f t="shared" si="107"/>
        <v>0</v>
      </c>
      <c r="AG87" s="42">
        <f t="shared" si="108"/>
        <v>0</v>
      </c>
      <c r="AH87" s="26"/>
      <c r="AI87" s="118">
        <f t="shared" si="109"/>
        <v>0</v>
      </c>
      <c r="AJ87" s="41">
        <f t="shared" si="71"/>
        <v>0</v>
      </c>
      <c r="AK87" s="2"/>
      <c r="AL87" s="41">
        <f>SUM(DIRECTION!K90+COMPTA!K90+ACCUEIL!K90+ADV!K90+COMMERCIAUX!K90+MARKETING!K90+MAINTENANCE!K90+PRODUCTION!K90+EMBALLAGE!K90+EXPEDITION!K90+RECEPTION!K90+LABO!K90+'R&amp;D'!K90+QUALITE!K90)</f>
        <v>0</v>
      </c>
      <c r="AM87" s="26"/>
      <c r="AN87" s="26"/>
      <c r="AO87" s="42">
        <f t="shared" si="110"/>
        <v>0</v>
      </c>
      <c r="AP87" s="42">
        <f t="shared" si="111"/>
        <v>0</v>
      </c>
      <c r="AQ87" s="26"/>
      <c r="AR87" s="119">
        <f t="shared" si="112"/>
        <v>0</v>
      </c>
      <c r="AS87" s="41">
        <f t="shared" si="72"/>
        <v>0</v>
      </c>
      <c r="AT87" s="2"/>
      <c r="AU87" s="41">
        <f>SUM(DIRECTION!L90+COMPTA!L90+ACCUEIL!L90+ADV!L90+COMMERCIAUX!L90+MARKETING!L90+MAINTENANCE!L90+PRODUCTION!L90+EMBALLAGE!L90+EXPEDITION!L90+RECEPTION!L90+LABO!L90+'R&amp;D'!L90+QUALITE!L90)</f>
        <v>0</v>
      </c>
      <c r="AV87" s="26"/>
      <c r="AW87" s="26"/>
      <c r="AX87" s="42">
        <f t="shared" si="113"/>
        <v>0</v>
      </c>
      <c r="AY87" s="42">
        <f t="shared" si="114"/>
        <v>0</v>
      </c>
      <c r="AZ87" s="26"/>
      <c r="BA87" s="114">
        <f t="shared" si="73"/>
        <v>0</v>
      </c>
      <c r="BB87" s="41">
        <f t="shared" si="74"/>
        <v>0</v>
      </c>
      <c r="BC87" s="2"/>
      <c r="BD87" s="41">
        <f>SUM(DIRECTION!M90+COMPTA!M90+ACCUEIL!M90+ADV!M90+COMMERCIAUX!M90+MARKETING!M90+MAINTENANCE!M90+PRODUCTION!M90+EMBALLAGE!M90+EXPEDITION!M90+RECEPTION!M90+LABO!M90+'R&amp;D'!M90+QUALITE!M90)</f>
        <v>0</v>
      </c>
      <c r="BE87" s="26"/>
      <c r="BF87" s="26"/>
      <c r="BG87" s="42">
        <f t="shared" si="115"/>
        <v>0</v>
      </c>
      <c r="BH87" s="42">
        <f t="shared" si="116"/>
        <v>0</v>
      </c>
      <c r="BI87" s="26"/>
      <c r="BJ87" s="114">
        <f t="shared" si="75"/>
        <v>0</v>
      </c>
      <c r="BK87" s="41">
        <f t="shared" si="61"/>
        <v>0</v>
      </c>
      <c r="BM87" s="42">
        <f t="shared" si="96"/>
        <v>1</v>
      </c>
      <c r="BN87" s="42">
        <f t="shared" si="97"/>
        <v>0</v>
      </c>
      <c r="BO87" s="42">
        <f t="shared" si="98"/>
        <v>-1</v>
      </c>
      <c r="BP87" s="42">
        <f t="shared" si="99"/>
        <v>-2</v>
      </c>
    </row>
    <row r="88" spans="1:68" ht="15.75" customHeight="1">
      <c r="A88" s="34" t="s">
        <v>75</v>
      </c>
      <c r="B88" s="41">
        <f>SUM(DIRECTION!G91+COMPTA!G91+ACCUEIL!G91+ADV!G91+COMMERCIAUX!G91+MARKETING!G91+MAINTENANCE!G91+PRODUCTION!G91+EMBALLAGE!G91+EXPEDITION!G91+RECEPTION!G91+LABO!G91+'R&amp;D'!G91+QUALITE!G91)</f>
        <v>2</v>
      </c>
      <c r="C88" s="25"/>
      <c r="D88" s="25"/>
      <c r="E88" s="25">
        <v>7</v>
      </c>
      <c r="F88" s="41">
        <f t="shared" si="100"/>
        <v>5</v>
      </c>
      <c r="G88" s="25">
        <v>5</v>
      </c>
      <c r="H88" s="113">
        <f t="shared" si="117"/>
        <v>2</v>
      </c>
      <c r="I88" s="41">
        <f t="shared" si="101"/>
        <v>0</v>
      </c>
      <c r="J88" s="2"/>
      <c r="K88" s="41">
        <f>SUM(DIRECTION!H91+COMPTA!H91+ACCUEIL!H91+ADV!H91+COMMERCIAUX!H91+MARKETING!H91+MAINTENANCE!H91+PRODUCTION!H91+EMBALLAGE!H91+EXPEDITION!H91+RECEPTION!H91+LABO!H91+'R&amp;D'!H91+QUALITE!H91)</f>
        <v>3</v>
      </c>
      <c r="L88" s="108"/>
      <c r="M88" s="108"/>
      <c r="N88" s="42">
        <f t="shared" si="102"/>
        <v>5</v>
      </c>
      <c r="O88" s="42">
        <f t="shared" si="103"/>
        <v>2</v>
      </c>
      <c r="P88" s="36">
        <v>2</v>
      </c>
      <c r="Q88" s="112">
        <f t="shared" si="68"/>
        <v>3</v>
      </c>
      <c r="R88" s="41">
        <f t="shared" si="69"/>
        <v>0</v>
      </c>
      <c r="S88" s="2"/>
      <c r="T88" s="41">
        <f>SUM(DIRECTION!I91+COMPTA!I91+ACCUEIL!I91+ADV!I91+COMMERCIAUX!I91+MARKETING!I91+MAINTENANCE!I91+PRODUCTION!I91+EMBALLAGE!I91+EXPEDITION!I91+RECEPTION!I91+LABO!I91+'R&amp;D'!I91+QUALITE!I91)</f>
        <v>1</v>
      </c>
      <c r="U88" s="108"/>
      <c r="V88" s="108"/>
      <c r="W88" s="42">
        <f t="shared" si="104"/>
        <v>2</v>
      </c>
      <c r="X88" s="42">
        <f t="shared" si="105"/>
        <v>1</v>
      </c>
      <c r="Y88" s="108"/>
      <c r="Z88" s="118">
        <f t="shared" si="106"/>
        <v>1</v>
      </c>
      <c r="AA88" s="41">
        <f t="shared" si="70"/>
        <v>0</v>
      </c>
      <c r="AB88" s="2"/>
      <c r="AC88" s="41">
        <f>SUM(DIRECTION!J91+COMPTA!J91+ACCUEIL!J91+ADV!J91+COMMERCIAUX!J91+MARKETING!J91+MAINTENANCE!J91+PRODUCTION!J91+EMBALLAGE!J91+EXPEDITION!J91+RECEPTION!J91+LABO!J91+'R&amp;D'!J91+QUALITE!J91)</f>
        <v>0</v>
      </c>
      <c r="AD88" s="26"/>
      <c r="AE88" s="26"/>
      <c r="AF88" s="42">
        <f t="shared" si="107"/>
        <v>0</v>
      </c>
      <c r="AG88" s="42">
        <f t="shared" si="108"/>
        <v>0</v>
      </c>
      <c r="AH88" s="26"/>
      <c r="AI88" s="118">
        <f t="shared" si="109"/>
        <v>0</v>
      </c>
      <c r="AJ88" s="41">
        <f t="shared" si="71"/>
        <v>0</v>
      </c>
      <c r="AK88" s="2"/>
      <c r="AL88" s="41">
        <f>SUM(DIRECTION!K91+COMPTA!K91+ACCUEIL!K91+ADV!K91+COMMERCIAUX!K91+MARKETING!K91+MAINTENANCE!K91+PRODUCTION!K91+EMBALLAGE!K91+EXPEDITION!K91+RECEPTION!K91+LABO!K91+'R&amp;D'!K91+QUALITE!K91)</f>
        <v>0</v>
      </c>
      <c r="AM88" s="26"/>
      <c r="AN88" s="26"/>
      <c r="AO88" s="42">
        <f t="shared" si="110"/>
        <v>0</v>
      </c>
      <c r="AP88" s="42">
        <f t="shared" si="111"/>
        <v>0</v>
      </c>
      <c r="AQ88" s="26"/>
      <c r="AR88" s="119">
        <f t="shared" si="112"/>
        <v>0</v>
      </c>
      <c r="AS88" s="41">
        <f t="shared" si="72"/>
        <v>0</v>
      </c>
      <c r="AT88" s="2"/>
      <c r="AU88" s="41">
        <f>SUM(DIRECTION!L91+COMPTA!L91+ACCUEIL!L91+ADV!L91+COMMERCIAUX!L91+MARKETING!L91+MAINTENANCE!L91+PRODUCTION!L91+EMBALLAGE!L91+EXPEDITION!L91+RECEPTION!L91+LABO!L91+'R&amp;D'!L91+QUALITE!L91)</f>
        <v>0</v>
      </c>
      <c r="AV88" s="26"/>
      <c r="AW88" s="26"/>
      <c r="AX88" s="42">
        <f t="shared" si="113"/>
        <v>0</v>
      </c>
      <c r="AY88" s="42">
        <f t="shared" si="114"/>
        <v>0</v>
      </c>
      <c r="AZ88" s="26"/>
      <c r="BA88" s="114">
        <f t="shared" si="73"/>
        <v>0</v>
      </c>
      <c r="BB88" s="41">
        <f t="shared" si="74"/>
        <v>0</v>
      </c>
      <c r="BC88" s="2"/>
      <c r="BD88" s="41">
        <f>SUM(DIRECTION!M91+COMPTA!M91+ACCUEIL!M91+ADV!M91+COMMERCIAUX!M91+MARKETING!M91+MAINTENANCE!M91+PRODUCTION!M91+EMBALLAGE!M91+EXPEDITION!M91+RECEPTION!M91+LABO!M91+'R&amp;D'!M91+QUALITE!M91)</f>
        <v>0</v>
      </c>
      <c r="BE88" s="26"/>
      <c r="BF88" s="26"/>
      <c r="BG88" s="42">
        <f t="shared" si="115"/>
        <v>0</v>
      </c>
      <c r="BH88" s="42">
        <f t="shared" si="116"/>
        <v>0</v>
      </c>
      <c r="BI88" s="26"/>
      <c r="BJ88" s="114">
        <f t="shared" si="75"/>
        <v>0</v>
      </c>
      <c r="BK88" s="41">
        <f t="shared" si="61"/>
        <v>0</v>
      </c>
      <c r="BM88" s="42">
        <f t="shared" si="96"/>
        <v>6</v>
      </c>
      <c r="BN88" s="42">
        <f t="shared" si="97"/>
        <v>0</v>
      </c>
      <c r="BO88" s="42">
        <f t="shared" si="98"/>
        <v>6</v>
      </c>
      <c r="BP88" s="42">
        <f t="shared" si="99"/>
        <v>0</v>
      </c>
    </row>
    <row r="89" spans="1:68" ht="15.75" customHeight="1">
      <c r="A89" s="34" t="s">
        <v>71</v>
      </c>
      <c r="B89" s="41">
        <f>SUM(DIRECTION!G92+COMPTA!G92+ACCUEIL!G92+ADV!G92+COMMERCIAUX!G92+MARKETING!G92+MAINTENANCE!G92+PRODUCTION!G92+EMBALLAGE!G92+EXPEDITION!G92+RECEPTION!G92+LABO!G92+'R&amp;D'!G92+QUALITE!G92)</f>
        <v>16</v>
      </c>
      <c r="C89" s="25"/>
      <c r="D89" s="25"/>
      <c r="E89" s="25">
        <f>80+35+12</f>
        <v>127</v>
      </c>
      <c r="F89" s="41">
        <f t="shared" si="100"/>
        <v>111</v>
      </c>
      <c r="G89" s="25">
        <v>111</v>
      </c>
      <c r="H89" s="113">
        <f t="shared" si="117"/>
        <v>16</v>
      </c>
      <c r="I89" s="41">
        <f t="shared" si="101"/>
        <v>0</v>
      </c>
      <c r="J89" s="2"/>
      <c r="K89" s="41">
        <f>SUM(DIRECTION!H92+COMPTA!H92+ACCUEIL!H92+ADV!H92+COMMERCIAUX!H92+MARKETING!H92+MAINTENANCE!H92+PRODUCTION!H92+EMBALLAGE!H92+EXPEDITION!H92+RECEPTION!H92+LABO!H92+'R&amp;D'!H92+QUALITE!H92)</f>
        <v>39</v>
      </c>
      <c r="L89" s="108"/>
      <c r="M89" s="108"/>
      <c r="N89" s="42">
        <f t="shared" si="102"/>
        <v>111</v>
      </c>
      <c r="O89" s="42">
        <f t="shared" si="103"/>
        <v>72</v>
      </c>
      <c r="P89" s="36">
        <v>75</v>
      </c>
      <c r="Q89" s="112">
        <f t="shared" si="68"/>
        <v>42</v>
      </c>
      <c r="R89" s="41">
        <f t="shared" si="69"/>
        <v>3</v>
      </c>
      <c r="S89" s="2"/>
      <c r="T89" s="41">
        <f>SUM(DIRECTION!I92+COMPTA!I92+ACCUEIL!I92+ADV!I92+COMMERCIAUX!I92+MARKETING!I92+MAINTENANCE!I92+PRODUCTION!I92+EMBALLAGE!I92+EXPEDITION!I92+RECEPTION!I92+LABO!I92+'R&amp;D'!I92+QUALITE!I92)</f>
        <v>0</v>
      </c>
      <c r="U89" s="108"/>
      <c r="V89" s="108"/>
      <c r="W89" s="42">
        <f t="shared" si="104"/>
        <v>75</v>
      </c>
      <c r="X89" s="42">
        <f t="shared" si="105"/>
        <v>75</v>
      </c>
      <c r="Y89" s="108"/>
      <c r="Z89" s="118">
        <f t="shared" si="106"/>
        <v>0</v>
      </c>
      <c r="AA89" s="41">
        <f t="shared" si="70"/>
        <v>0</v>
      </c>
      <c r="AB89" s="2"/>
      <c r="AC89" s="41">
        <f>SUM(DIRECTION!J92+COMPTA!J92+ACCUEIL!J92+ADV!J92+COMMERCIAUX!J92+MARKETING!J92+MAINTENANCE!J92+PRODUCTION!J92+EMBALLAGE!J92+EXPEDITION!J92+RECEPTION!J92+LABO!J92+'R&amp;D'!J92+QUALITE!J92)</f>
        <v>0</v>
      </c>
      <c r="AD89" s="26"/>
      <c r="AE89" s="26"/>
      <c r="AF89" s="42">
        <f t="shared" si="107"/>
        <v>0</v>
      </c>
      <c r="AG89" s="42">
        <f t="shared" si="108"/>
        <v>0</v>
      </c>
      <c r="AH89" s="26"/>
      <c r="AI89" s="118">
        <f t="shared" si="109"/>
        <v>0</v>
      </c>
      <c r="AJ89" s="41">
        <f t="shared" si="71"/>
        <v>0</v>
      </c>
      <c r="AK89" s="2"/>
      <c r="AL89" s="41">
        <f>SUM(DIRECTION!K92+COMPTA!K92+ACCUEIL!K92+ADV!K92+COMMERCIAUX!K92+MARKETING!K92+MAINTENANCE!K92+PRODUCTION!K92+EMBALLAGE!K92+EXPEDITION!K92+RECEPTION!K92+LABO!K92+'R&amp;D'!K92+QUALITE!K92)</f>
        <v>0</v>
      </c>
      <c r="AM89" s="26"/>
      <c r="AN89" s="26"/>
      <c r="AO89" s="42">
        <f t="shared" si="110"/>
        <v>0</v>
      </c>
      <c r="AP89" s="42">
        <f t="shared" si="111"/>
        <v>0</v>
      </c>
      <c r="AQ89" s="26"/>
      <c r="AR89" s="119">
        <f t="shared" si="112"/>
        <v>0</v>
      </c>
      <c r="AS89" s="41">
        <f t="shared" si="72"/>
        <v>0</v>
      </c>
      <c r="AT89" s="2"/>
      <c r="AU89" s="41">
        <f>SUM(DIRECTION!L92+COMPTA!L92+ACCUEIL!L92+ADV!L92+COMMERCIAUX!L92+MARKETING!L92+MAINTENANCE!L92+PRODUCTION!L92+EMBALLAGE!L92+EXPEDITION!L92+RECEPTION!L92+LABO!L92+'R&amp;D'!L92+QUALITE!L92)</f>
        <v>0</v>
      </c>
      <c r="AV89" s="26"/>
      <c r="AW89" s="26"/>
      <c r="AX89" s="42">
        <f t="shared" si="113"/>
        <v>0</v>
      </c>
      <c r="AY89" s="42">
        <f t="shared" si="114"/>
        <v>0</v>
      </c>
      <c r="AZ89" s="26"/>
      <c r="BA89" s="114">
        <f t="shared" si="73"/>
        <v>0</v>
      </c>
      <c r="BB89" s="41">
        <f t="shared" si="74"/>
        <v>0</v>
      </c>
      <c r="BC89" s="2"/>
      <c r="BD89" s="41">
        <f>SUM(DIRECTION!M92+COMPTA!M92+ACCUEIL!M92+ADV!M92+COMMERCIAUX!M92+MARKETING!M92+MAINTENANCE!M92+PRODUCTION!M92+EMBALLAGE!M92+EXPEDITION!M92+RECEPTION!M92+LABO!M92+'R&amp;D'!M92+QUALITE!M92)</f>
        <v>0</v>
      </c>
      <c r="BE89" s="26"/>
      <c r="BF89" s="26"/>
      <c r="BG89" s="42">
        <f t="shared" si="115"/>
        <v>0</v>
      </c>
      <c r="BH89" s="42">
        <f t="shared" si="116"/>
        <v>0</v>
      </c>
      <c r="BI89" s="26"/>
      <c r="BJ89" s="114">
        <f t="shared" si="75"/>
        <v>0</v>
      </c>
      <c r="BK89" s="41">
        <f t="shared" si="61"/>
        <v>0</v>
      </c>
      <c r="BM89" s="42">
        <f t="shared" si="96"/>
        <v>55</v>
      </c>
      <c r="BN89" s="42">
        <f t="shared" si="97"/>
        <v>0</v>
      </c>
      <c r="BO89" s="42">
        <f t="shared" si="98"/>
        <v>58</v>
      </c>
      <c r="BP89" s="42">
        <f t="shared" si="99"/>
        <v>3</v>
      </c>
    </row>
    <row r="90" spans="1:68" ht="15.75" customHeight="1">
      <c r="A90" s="34" t="s">
        <v>64</v>
      </c>
      <c r="B90" s="41">
        <f>SUM(DIRECTION!G93+COMPTA!G93+ACCUEIL!G93+ADV!G93+COMMERCIAUX!G93+MARKETING!G93+MAINTENANCE!G93+PRODUCTION!G93+EMBALLAGE!G93+EXPEDITION!G93+RECEPTION!G93+LABO!G93+'R&amp;D'!G93+QUALITE!G93)</f>
        <v>0</v>
      </c>
      <c r="C90" s="25"/>
      <c r="D90" s="25"/>
      <c r="E90" s="25">
        <v>23</v>
      </c>
      <c r="F90" s="41">
        <f t="shared" si="100"/>
        <v>23</v>
      </c>
      <c r="G90" s="25">
        <v>23</v>
      </c>
      <c r="H90" s="113">
        <f t="shared" si="117"/>
        <v>0</v>
      </c>
      <c r="I90" s="41">
        <f t="shared" si="101"/>
        <v>0</v>
      </c>
      <c r="J90" s="2"/>
      <c r="K90" s="41">
        <f>SUM(DIRECTION!H93+COMPTA!H93+ACCUEIL!H93+ADV!H93+COMMERCIAUX!H93+MARKETING!H93+MAINTENANCE!H93+PRODUCTION!H93+EMBALLAGE!H93+EXPEDITION!H93+RECEPTION!H93+LABO!H93+'R&amp;D'!H93+QUALITE!H93)</f>
        <v>0</v>
      </c>
      <c r="L90" s="108"/>
      <c r="M90" s="108"/>
      <c r="N90" s="42">
        <f t="shared" si="102"/>
        <v>23</v>
      </c>
      <c r="O90" s="42">
        <f t="shared" si="103"/>
        <v>23</v>
      </c>
      <c r="P90" s="36">
        <v>23</v>
      </c>
      <c r="Q90" s="112">
        <f t="shared" si="68"/>
        <v>0</v>
      </c>
      <c r="R90" s="41">
        <f t="shared" si="69"/>
        <v>0</v>
      </c>
      <c r="S90" s="2"/>
      <c r="T90" s="41">
        <f>SUM(DIRECTION!I93+COMPTA!I93+ACCUEIL!I93+ADV!I93+COMMERCIAUX!I93+MARKETING!I93+MAINTENANCE!I93+PRODUCTION!I93+EMBALLAGE!I93+EXPEDITION!I93+RECEPTION!I93+LABO!I93+'R&amp;D'!I93+QUALITE!I93)</f>
        <v>0</v>
      </c>
      <c r="U90" s="108"/>
      <c r="V90" s="108"/>
      <c r="W90" s="42">
        <f t="shared" si="104"/>
        <v>23</v>
      </c>
      <c r="X90" s="42">
        <f t="shared" si="105"/>
        <v>23</v>
      </c>
      <c r="Y90" s="108"/>
      <c r="Z90" s="118">
        <f t="shared" si="106"/>
        <v>0</v>
      </c>
      <c r="AA90" s="41">
        <f t="shared" si="70"/>
        <v>0</v>
      </c>
      <c r="AB90" s="2"/>
      <c r="AC90" s="41">
        <f>SUM(DIRECTION!J93+COMPTA!J93+ACCUEIL!J93+ADV!J93+COMMERCIAUX!J93+MARKETING!J93+MAINTENANCE!J93+PRODUCTION!J93+EMBALLAGE!J93+EXPEDITION!J93+RECEPTION!J93+LABO!J93+'R&amp;D'!J93+QUALITE!J93)</f>
        <v>0</v>
      </c>
      <c r="AD90" s="26"/>
      <c r="AE90" s="26"/>
      <c r="AF90" s="42">
        <f t="shared" si="107"/>
        <v>0</v>
      </c>
      <c r="AG90" s="42">
        <f t="shared" si="108"/>
        <v>0</v>
      </c>
      <c r="AH90" s="26"/>
      <c r="AI90" s="118">
        <f t="shared" si="109"/>
        <v>0</v>
      </c>
      <c r="AJ90" s="41">
        <f t="shared" si="71"/>
        <v>0</v>
      </c>
      <c r="AK90" s="2"/>
      <c r="AL90" s="41">
        <f>SUM(DIRECTION!K93+COMPTA!K93+ACCUEIL!K93+ADV!K93+COMMERCIAUX!K93+MARKETING!K93+MAINTENANCE!K93+PRODUCTION!K93+EMBALLAGE!K93+EXPEDITION!K93+RECEPTION!K93+LABO!K93+'R&amp;D'!K93+QUALITE!K93)</f>
        <v>0</v>
      </c>
      <c r="AM90" s="26"/>
      <c r="AN90" s="26"/>
      <c r="AO90" s="42">
        <f t="shared" si="110"/>
        <v>0</v>
      </c>
      <c r="AP90" s="42">
        <f t="shared" si="111"/>
        <v>0</v>
      </c>
      <c r="AQ90" s="26"/>
      <c r="AR90" s="119">
        <f t="shared" si="112"/>
        <v>0</v>
      </c>
      <c r="AS90" s="41">
        <f t="shared" si="72"/>
        <v>0</v>
      </c>
      <c r="AT90" s="2"/>
      <c r="AU90" s="41">
        <f>SUM(DIRECTION!L93+COMPTA!L93+ACCUEIL!L93+ADV!L93+COMMERCIAUX!L93+MARKETING!L93+MAINTENANCE!L93+PRODUCTION!L93+EMBALLAGE!L93+EXPEDITION!L93+RECEPTION!L93+LABO!L93+'R&amp;D'!L93+QUALITE!L93)</f>
        <v>0</v>
      </c>
      <c r="AV90" s="26"/>
      <c r="AW90" s="26"/>
      <c r="AX90" s="42">
        <f t="shared" si="113"/>
        <v>0</v>
      </c>
      <c r="AY90" s="42">
        <f t="shared" si="114"/>
        <v>0</v>
      </c>
      <c r="AZ90" s="26"/>
      <c r="BA90" s="114">
        <f t="shared" si="73"/>
        <v>0</v>
      </c>
      <c r="BB90" s="41">
        <f t="shared" si="74"/>
        <v>0</v>
      </c>
      <c r="BC90" s="2"/>
      <c r="BD90" s="41">
        <f>SUM(DIRECTION!M93+COMPTA!M93+ACCUEIL!M93+ADV!M93+COMMERCIAUX!M93+MARKETING!M93+MAINTENANCE!M93+PRODUCTION!M93+EMBALLAGE!M93+EXPEDITION!M93+RECEPTION!M93+LABO!M93+'R&amp;D'!M93+QUALITE!M93)</f>
        <v>0</v>
      </c>
      <c r="BE90" s="26"/>
      <c r="BF90" s="26"/>
      <c r="BG90" s="42">
        <f t="shared" si="115"/>
        <v>0</v>
      </c>
      <c r="BH90" s="42">
        <f t="shared" si="116"/>
        <v>0</v>
      </c>
      <c r="BI90" s="26"/>
      <c r="BJ90" s="114">
        <f t="shared" si="75"/>
        <v>0</v>
      </c>
      <c r="BK90" s="41">
        <f t="shared" si="61"/>
        <v>0</v>
      </c>
      <c r="BM90" s="42">
        <f t="shared" si="96"/>
        <v>0</v>
      </c>
      <c r="BN90" s="42">
        <f t="shared" si="97"/>
        <v>0</v>
      </c>
      <c r="BO90" s="42">
        <f t="shared" si="98"/>
        <v>0</v>
      </c>
      <c r="BP90" s="42">
        <f t="shared" si="99"/>
        <v>0</v>
      </c>
    </row>
    <row r="91" spans="1:68" ht="15.75" customHeight="1">
      <c r="A91" s="34" t="s">
        <v>69</v>
      </c>
      <c r="B91" s="41">
        <f>SUM(DIRECTION!G94+COMPTA!G94+ACCUEIL!G94+ADV!G94+COMMERCIAUX!G94+MARKETING!G94+MAINTENANCE!G94+PRODUCTION!G94+EMBALLAGE!G94+EXPEDITION!G94+RECEPTION!G94+LABO!G94+'R&amp;D'!G94+QUALITE!G94)</f>
        <v>0</v>
      </c>
      <c r="C91" s="25"/>
      <c r="D91" s="25"/>
      <c r="E91" s="25">
        <v>8</v>
      </c>
      <c r="F91" s="41">
        <f t="shared" si="100"/>
        <v>8</v>
      </c>
      <c r="G91" s="25">
        <v>8</v>
      </c>
      <c r="H91" s="113">
        <f t="shared" si="117"/>
        <v>0</v>
      </c>
      <c r="I91" s="41">
        <f t="shared" si="101"/>
        <v>0</v>
      </c>
      <c r="J91" s="2"/>
      <c r="K91" s="41">
        <f>SUM(DIRECTION!H94+COMPTA!H94+ACCUEIL!H94+ADV!H94+COMMERCIAUX!H94+MARKETING!H94+MAINTENANCE!H94+PRODUCTION!H94+EMBALLAGE!H94+EXPEDITION!H94+RECEPTION!H94+LABO!H94+'R&amp;D'!H94+QUALITE!H94)</f>
        <v>3</v>
      </c>
      <c r="L91" s="108">
        <v>5</v>
      </c>
      <c r="M91" s="108"/>
      <c r="N91" s="42">
        <f t="shared" si="102"/>
        <v>8</v>
      </c>
      <c r="O91" s="42">
        <f t="shared" si="103"/>
        <v>10</v>
      </c>
      <c r="P91" s="36">
        <v>6</v>
      </c>
      <c r="Q91" s="112">
        <f t="shared" si="68"/>
        <v>-7</v>
      </c>
      <c r="R91" s="41">
        <f t="shared" si="69"/>
        <v>-4</v>
      </c>
      <c r="S91" s="2"/>
      <c r="T91" s="41">
        <f>SUM(DIRECTION!I94+COMPTA!I94+ACCUEIL!I94+ADV!I94+COMMERCIAUX!I94+MARKETING!I94+MAINTENANCE!I94+PRODUCTION!I94+EMBALLAGE!I94+EXPEDITION!I94+RECEPTION!I94+LABO!I94+'R&amp;D'!I94+QUALITE!I94)</f>
        <v>0</v>
      </c>
      <c r="U91" s="108"/>
      <c r="V91" s="108"/>
      <c r="W91" s="42">
        <f t="shared" si="104"/>
        <v>6</v>
      </c>
      <c r="X91" s="42">
        <f t="shared" si="105"/>
        <v>6</v>
      </c>
      <c r="Y91" s="108"/>
      <c r="Z91" s="118">
        <f t="shared" si="106"/>
        <v>0</v>
      </c>
      <c r="AA91" s="41">
        <f t="shared" si="70"/>
        <v>0</v>
      </c>
      <c r="AB91" s="2"/>
      <c r="AC91" s="41">
        <f>SUM(DIRECTION!J94+COMPTA!J94+ACCUEIL!J94+ADV!J94+COMMERCIAUX!J94+MARKETING!J94+MAINTENANCE!J94+PRODUCTION!J94+EMBALLAGE!J94+EXPEDITION!J94+RECEPTION!J94+LABO!J94+'R&amp;D'!J94+QUALITE!J94)</f>
        <v>0</v>
      </c>
      <c r="AD91" s="26"/>
      <c r="AE91" s="26"/>
      <c r="AF91" s="42">
        <f t="shared" si="107"/>
        <v>0</v>
      </c>
      <c r="AG91" s="42">
        <f t="shared" si="108"/>
        <v>0</v>
      </c>
      <c r="AH91" s="26"/>
      <c r="AI91" s="118">
        <f t="shared" si="109"/>
        <v>0</v>
      </c>
      <c r="AJ91" s="41">
        <f t="shared" si="71"/>
        <v>0</v>
      </c>
      <c r="AK91" s="2"/>
      <c r="AL91" s="41">
        <f>SUM(DIRECTION!K94+COMPTA!K94+ACCUEIL!K94+ADV!K94+COMMERCIAUX!K94+MARKETING!K94+MAINTENANCE!K94+PRODUCTION!K94+EMBALLAGE!K94+EXPEDITION!K94+RECEPTION!K94+LABO!K94+'R&amp;D'!K94+QUALITE!K94)</f>
        <v>0</v>
      </c>
      <c r="AM91" s="26"/>
      <c r="AN91" s="26"/>
      <c r="AO91" s="42">
        <f t="shared" si="110"/>
        <v>0</v>
      </c>
      <c r="AP91" s="42">
        <f t="shared" si="111"/>
        <v>0</v>
      </c>
      <c r="AQ91" s="26"/>
      <c r="AR91" s="119">
        <f t="shared" si="112"/>
        <v>0</v>
      </c>
      <c r="AS91" s="41">
        <f t="shared" si="72"/>
        <v>0</v>
      </c>
      <c r="AT91" s="2"/>
      <c r="AU91" s="41">
        <f>SUM(DIRECTION!L94+COMPTA!L94+ACCUEIL!L94+ADV!L94+COMMERCIAUX!L94+MARKETING!L94+MAINTENANCE!L94+PRODUCTION!L94+EMBALLAGE!L94+EXPEDITION!L94+RECEPTION!L94+LABO!L94+'R&amp;D'!L94+QUALITE!L94)</f>
        <v>0</v>
      </c>
      <c r="AV91" s="26"/>
      <c r="AW91" s="26"/>
      <c r="AX91" s="42">
        <f t="shared" si="113"/>
        <v>0</v>
      </c>
      <c r="AY91" s="42">
        <f t="shared" si="114"/>
        <v>0</v>
      </c>
      <c r="AZ91" s="26"/>
      <c r="BA91" s="114">
        <f t="shared" si="73"/>
        <v>0</v>
      </c>
      <c r="BB91" s="41">
        <f t="shared" si="74"/>
        <v>0</v>
      </c>
      <c r="BC91" s="2"/>
      <c r="BD91" s="41">
        <f>SUM(DIRECTION!M94+COMPTA!M94+ACCUEIL!M94+ADV!M94+COMMERCIAUX!M94+MARKETING!M94+MAINTENANCE!M94+PRODUCTION!M94+EMBALLAGE!M94+EXPEDITION!M94+RECEPTION!M94+LABO!M94+'R&amp;D'!M94+QUALITE!M94)</f>
        <v>0</v>
      </c>
      <c r="BE91" s="26"/>
      <c r="BF91" s="26"/>
      <c r="BG91" s="42">
        <f t="shared" si="115"/>
        <v>0</v>
      </c>
      <c r="BH91" s="42">
        <f t="shared" si="116"/>
        <v>0</v>
      </c>
      <c r="BI91" s="26"/>
      <c r="BJ91" s="114">
        <f t="shared" si="75"/>
        <v>0</v>
      </c>
      <c r="BK91" s="41">
        <f t="shared" si="61"/>
        <v>0</v>
      </c>
      <c r="BM91" s="42">
        <f t="shared" si="96"/>
        <v>3</v>
      </c>
      <c r="BN91" s="42">
        <f t="shared" si="97"/>
        <v>5</v>
      </c>
      <c r="BO91" s="42">
        <f t="shared" si="98"/>
        <v>-7</v>
      </c>
      <c r="BP91" s="42">
        <f t="shared" si="99"/>
        <v>-4</v>
      </c>
    </row>
    <row r="92" spans="1:68" ht="15.75" customHeight="1">
      <c r="A92" s="34" t="s">
        <v>70</v>
      </c>
      <c r="B92" s="41">
        <f>SUM(DIRECTION!G95+COMPTA!G95+ACCUEIL!G95+ADV!G95+COMMERCIAUX!G95+MARKETING!G95+MAINTENANCE!G95+PRODUCTION!G95+EMBALLAGE!G95+EXPEDITION!G95+RECEPTION!G95+LABO!G95+'R&amp;D'!G95+QUALITE!G95)</f>
        <v>0</v>
      </c>
      <c r="C92" s="25"/>
      <c r="D92" s="25"/>
      <c r="E92" s="25">
        <v>2</v>
      </c>
      <c r="F92" s="41">
        <f t="shared" si="100"/>
        <v>2</v>
      </c>
      <c r="G92" s="25">
        <v>2</v>
      </c>
      <c r="H92" s="113">
        <f t="shared" si="117"/>
        <v>0</v>
      </c>
      <c r="I92" s="41">
        <f t="shared" si="101"/>
        <v>0</v>
      </c>
      <c r="J92" s="2"/>
      <c r="K92" s="41">
        <f>SUM(DIRECTION!H95+COMPTA!H95+ACCUEIL!H95+ADV!H95+COMMERCIAUX!H95+MARKETING!H95+MAINTENANCE!H95+PRODUCTION!H95+EMBALLAGE!H95+EXPEDITION!H95+RECEPTION!H95+LABO!H95+'R&amp;D'!H95+QUALITE!H95)</f>
        <v>0</v>
      </c>
      <c r="L92" s="108"/>
      <c r="M92" s="108"/>
      <c r="N92" s="42">
        <f t="shared" si="102"/>
        <v>2</v>
      </c>
      <c r="O92" s="42">
        <f t="shared" si="103"/>
        <v>2</v>
      </c>
      <c r="P92" s="36">
        <v>2</v>
      </c>
      <c r="Q92" s="112">
        <f t="shared" si="68"/>
        <v>0</v>
      </c>
      <c r="R92" s="41">
        <f t="shared" si="69"/>
        <v>0</v>
      </c>
      <c r="S92" s="2"/>
      <c r="T92" s="41">
        <f>SUM(DIRECTION!I95+COMPTA!I95+ACCUEIL!I95+ADV!I95+COMMERCIAUX!I95+MARKETING!I95+MAINTENANCE!I95+PRODUCTION!I95+EMBALLAGE!I95+EXPEDITION!I95+RECEPTION!I95+LABO!I95+'R&amp;D'!I95+QUALITE!I95)</f>
        <v>0</v>
      </c>
      <c r="U92" s="108"/>
      <c r="V92" s="108"/>
      <c r="W92" s="42">
        <f t="shared" si="104"/>
        <v>2</v>
      </c>
      <c r="X92" s="42">
        <f t="shared" si="105"/>
        <v>2</v>
      </c>
      <c r="Y92" s="108"/>
      <c r="Z92" s="118">
        <f t="shared" si="106"/>
        <v>0</v>
      </c>
      <c r="AA92" s="41">
        <f t="shared" si="70"/>
        <v>0</v>
      </c>
      <c r="AB92" s="2"/>
      <c r="AC92" s="41">
        <f>SUM(DIRECTION!J95+COMPTA!J95+ACCUEIL!J95+ADV!J95+COMMERCIAUX!J95+MARKETING!J95+MAINTENANCE!J95+PRODUCTION!J95+EMBALLAGE!J95+EXPEDITION!J95+RECEPTION!J95+LABO!J95+'R&amp;D'!J95+QUALITE!J95)</f>
        <v>0</v>
      </c>
      <c r="AD92" s="26"/>
      <c r="AE92" s="26"/>
      <c r="AF92" s="42">
        <f t="shared" si="107"/>
        <v>0</v>
      </c>
      <c r="AG92" s="42">
        <f t="shared" si="108"/>
        <v>0</v>
      </c>
      <c r="AH92" s="26"/>
      <c r="AI92" s="118">
        <f t="shared" si="109"/>
        <v>0</v>
      </c>
      <c r="AJ92" s="41">
        <f t="shared" si="71"/>
        <v>0</v>
      </c>
      <c r="AK92" s="2"/>
      <c r="AL92" s="41">
        <f>SUM(DIRECTION!K95+COMPTA!K95+ACCUEIL!K95+ADV!K95+COMMERCIAUX!K95+MARKETING!K95+MAINTENANCE!K95+PRODUCTION!K95+EMBALLAGE!K95+EXPEDITION!K95+RECEPTION!K95+LABO!K95+'R&amp;D'!K95+QUALITE!K95)</f>
        <v>0</v>
      </c>
      <c r="AM92" s="26"/>
      <c r="AN92" s="26"/>
      <c r="AO92" s="42">
        <f t="shared" si="110"/>
        <v>0</v>
      </c>
      <c r="AP92" s="42">
        <f t="shared" si="111"/>
        <v>0</v>
      </c>
      <c r="AQ92" s="26"/>
      <c r="AR92" s="119">
        <f t="shared" si="112"/>
        <v>0</v>
      </c>
      <c r="AS92" s="41">
        <f t="shared" si="72"/>
        <v>0</v>
      </c>
      <c r="AT92" s="2"/>
      <c r="AU92" s="41">
        <f>SUM(DIRECTION!L95+COMPTA!L95+ACCUEIL!L95+ADV!L95+COMMERCIAUX!L95+MARKETING!L95+MAINTENANCE!L95+PRODUCTION!L95+EMBALLAGE!L95+EXPEDITION!L95+RECEPTION!L95+LABO!L95+'R&amp;D'!L95+QUALITE!L95)</f>
        <v>0</v>
      </c>
      <c r="AV92" s="26"/>
      <c r="AW92" s="26"/>
      <c r="AX92" s="42">
        <f t="shared" si="113"/>
        <v>0</v>
      </c>
      <c r="AY92" s="42">
        <f t="shared" si="114"/>
        <v>0</v>
      </c>
      <c r="AZ92" s="26"/>
      <c r="BA92" s="114">
        <f t="shared" si="73"/>
        <v>0</v>
      </c>
      <c r="BB92" s="41">
        <f t="shared" si="74"/>
        <v>0</v>
      </c>
      <c r="BC92" s="2"/>
      <c r="BD92" s="41">
        <f>SUM(DIRECTION!M95+COMPTA!M95+ACCUEIL!M95+ADV!M95+COMMERCIAUX!M95+MARKETING!M95+MAINTENANCE!M95+PRODUCTION!M95+EMBALLAGE!M95+EXPEDITION!M95+RECEPTION!M95+LABO!M95+'R&amp;D'!M95+QUALITE!M95)</f>
        <v>0</v>
      </c>
      <c r="BE92" s="26"/>
      <c r="BF92" s="26"/>
      <c r="BG92" s="42">
        <f t="shared" si="115"/>
        <v>0</v>
      </c>
      <c r="BH92" s="42">
        <f t="shared" si="116"/>
        <v>0</v>
      </c>
      <c r="BI92" s="26"/>
      <c r="BJ92" s="114">
        <f t="shared" si="75"/>
        <v>0</v>
      </c>
      <c r="BK92" s="41">
        <f t="shared" si="61"/>
        <v>0</v>
      </c>
      <c r="BM92" s="42">
        <f t="shared" si="96"/>
        <v>0</v>
      </c>
      <c r="BN92" s="42">
        <f t="shared" si="97"/>
        <v>0</v>
      </c>
      <c r="BO92" s="42">
        <f t="shared" si="98"/>
        <v>0</v>
      </c>
      <c r="BP92" s="42">
        <f t="shared" si="99"/>
        <v>0</v>
      </c>
    </row>
    <row r="93" spans="1:68" ht="15.75" customHeight="1">
      <c r="A93" s="34" t="s">
        <v>62</v>
      </c>
      <c r="B93" s="41">
        <f>SUM(DIRECTION!G96+COMPTA!G96+ACCUEIL!G96+ADV!G96+COMMERCIAUX!G96+MARKETING!G96+MAINTENANCE!G96+PRODUCTION!G96+EMBALLAGE!G96+EXPEDITION!G96+RECEPTION!G96+LABO!G96+'R&amp;D'!G96+QUALITE!G96)</f>
        <v>0</v>
      </c>
      <c r="C93" s="25"/>
      <c r="D93" s="25"/>
      <c r="E93" s="25">
        <v>1</v>
      </c>
      <c r="F93" s="41">
        <f t="shared" si="100"/>
        <v>1</v>
      </c>
      <c r="G93" s="25">
        <v>1</v>
      </c>
      <c r="H93" s="113">
        <f t="shared" si="117"/>
        <v>0</v>
      </c>
      <c r="I93" s="41">
        <f t="shared" si="101"/>
        <v>0</v>
      </c>
      <c r="J93" s="2"/>
      <c r="K93" s="41">
        <f>SUM(DIRECTION!H96+COMPTA!H96+ACCUEIL!H96+ADV!H96+COMMERCIAUX!H96+MARKETING!H96+MAINTENANCE!H96+PRODUCTION!H96+EMBALLAGE!H96+EXPEDITION!H96+RECEPTION!H96+LABO!H96+'R&amp;D'!H96+QUALITE!H96)</f>
        <v>0</v>
      </c>
      <c r="L93" s="108"/>
      <c r="M93" s="108"/>
      <c r="N93" s="42">
        <f t="shared" si="102"/>
        <v>1</v>
      </c>
      <c r="O93" s="42">
        <f t="shared" si="103"/>
        <v>1</v>
      </c>
      <c r="P93" s="36">
        <v>1</v>
      </c>
      <c r="Q93" s="112">
        <f t="shared" si="68"/>
        <v>0</v>
      </c>
      <c r="R93" s="41">
        <f t="shared" si="69"/>
        <v>0</v>
      </c>
      <c r="S93" s="2"/>
      <c r="T93" s="41">
        <f>SUM(DIRECTION!I96+COMPTA!I96+ACCUEIL!I96+ADV!I96+COMMERCIAUX!I96+MARKETING!I96+MAINTENANCE!I96+PRODUCTION!I96+EMBALLAGE!I96+EXPEDITION!I96+RECEPTION!I96+LABO!I96+'R&amp;D'!I96+QUALITE!I96)</f>
        <v>0</v>
      </c>
      <c r="U93" s="108"/>
      <c r="V93" s="108"/>
      <c r="W93" s="42">
        <f t="shared" si="104"/>
        <v>1</v>
      </c>
      <c r="X93" s="42">
        <f t="shared" si="105"/>
        <v>1</v>
      </c>
      <c r="Y93" s="108"/>
      <c r="Z93" s="118">
        <f t="shared" si="106"/>
        <v>0</v>
      </c>
      <c r="AA93" s="41">
        <f t="shared" si="70"/>
        <v>0</v>
      </c>
      <c r="AB93" s="2"/>
      <c r="AC93" s="41">
        <f>SUM(DIRECTION!J96+COMPTA!J96+ACCUEIL!J96+ADV!J96+COMMERCIAUX!J96+MARKETING!J96+MAINTENANCE!J96+PRODUCTION!J96+EMBALLAGE!J96+EXPEDITION!J96+RECEPTION!J96+LABO!J96+'R&amp;D'!J96+QUALITE!J96)</f>
        <v>0</v>
      </c>
      <c r="AD93" s="26"/>
      <c r="AE93" s="26"/>
      <c r="AF93" s="42">
        <f t="shared" si="107"/>
        <v>0</v>
      </c>
      <c r="AG93" s="42">
        <f t="shared" si="108"/>
        <v>0</v>
      </c>
      <c r="AH93" s="26"/>
      <c r="AI93" s="118">
        <f t="shared" si="109"/>
        <v>0</v>
      </c>
      <c r="AJ93" s="41">
        <f t="shared" si="71"/>
        <v>0</v>
      </c>
      <c r="AK93" s="2"/>
      <c r="AL93" s="41">
        <f>SUM(DIRECTION!K96+COMPTA!K96+ACCUEIL!K96+ADV!K96+COMMERCIAUX!K96+MARKETING!K96+MAINTENANCE!K96+PRODUCTION!K96+EMBALLAGE!K96+EXPEDITION!K96+RECEPTION!K96+LABO!K96+'R&amp;D'!K96+QUALITE!K96)</f>
        <v>0</v>
      </c>
      <c r="AM93" s="26"/>
      <c r="AN93" s="26"/>
      <c r="AO93" s="42">
        <f t="shared" si="110"/>
        <v>0</v>
      </c>
      <c r="AP93" s="42">
        <f t="shared" si="111"/>
        <v>0</v>
      </c>
      <c r="AQ93" s="26"/>
      <c r="AR93" s="119">
        <f t="shared" si="112"/>
        <v>0</v>
      </c>
      <c r="AS93" s="41">
        <f t="shared" si="72"/>
        <v>0</v>
      </c>
      <c r="AT93" s="2"/>
      <c r="AU93" s="41">
        <f>SUM(DIRECTION!L96+COMPTA!L96+ACCUEIL!L96+ADV!L96+COMMERCIAUX!L96+MARKETING!L96+MAINTENANCE!L96+PRODUCTION!L96+EMBALLAGE!L96+EXPEDITION!L96+RECEPTION!L96+LABO!L96+'R&amp;D'!L96+QUALITE!L96)</f>
        <v>0</v>
      </c>
      <c r="AV93" s="26"/>
      <c r="AW93" s="26"/>
      <c r="AX93" s="42">
        <f t="shared" si="113"/>
        <v>0</v>
      </c>
      <c r="AY93" s="42">
        <f t="shared" si="114"/>
        <v>0</v>
      </c>
      <c r="AZ93" s="26"/>
      <c r="BA93" s="114">
        <f t="shared" si="73"/>
        <v>0</v>
      </c>
      <c r="BB93" s="41">
        <f t="shared" si="74"/>
        <v>0</v>
      </c>
      <c r="BC93" s="2"/>
      <c r="BD93" s="41">
        <f>SUM(DIRECTION!M96+COMPTA!M96+ACCUEIL!M96+ADV!M96+COMMERCIAUX!M96+MARKETING!M96+MAINTENANCE!M96+PRODUCTION!M96+EMBALLAGE!M96+EXPEDITION!M96+RECEPTION!M96+LABO!M96+'R&amp;D'!M96+QUALITE!M96)</f>
        <v>0</v>
      </c>
      <c r="BE93" s="26"/>
      <c r="BF93" s="26"/>
      <c r="BG93" s="42">
        <f t="shared" si="115"/>
        <v>0</v>
      </c>
      <c r="BH93" s="42">
        <f t="shared" si="116"/>
        <v>0</v>
      </c>
      <c r="BI93" s="26"/>
      <c r="BJ93" s="114">
        <f t="shared" si="75"/>
        <v>0</v>
      </c>
      <c r="BK93" s="41">
        <f t="shared" si="61"/>
        <v>0</v>
      </c>
      <c r="BM93" s="42">
        <f t="shared" si="96"/>
        <v>0</v>
      </c>
      <c r="BN93" s="42">
        <f t="shared" si="97"/>
        <v>0</v>
      </c>
      <c r="BO93" s="42">
        <f t="shared" si="98"/>
        <v>0</v>
      </c>
      <c r="BP93" s="42">
        <f t="shared" si="99"/>
        <v>0</v>
      </c>
    </row>
    <row r="94" spans="1:68" ht="15.75" customHeight="1">
      <c r="A94" s="34" t="s">
        <v>73</v>
      </c>
      <c r="B94" s="41">
        <f>SUM(DIRECTION!G97+COMPTA!G97+ACCUEIL!G97+ADV!G97+COMMERCIAUX!G97+MARKETING!G97+MAINTENANCE!G97+PRODUCTION!G97+EMBALLAGE!G97+EXPEDITION!G97+RECEPTION!G97+LABO!G97+'R&amp;D'!G97+QUALITE!G97)</f>
        <v>0</v>
      </c>
      <c r="C94" s="25"/>
      <c r="D94" s="25"/>
      <c r="E94" s="25">
        <v>45</v>
      </c>
      <c r="F94" s="41">
        <f t="shared" si="100"/>
        <v>45</v>
      </c>
      <c r="G94" s="25">
        <v>45</v>
      </c>
      <c r="H94" s="113">
        <f t="shared" si="117"/>
        <v>0</v>
      </c>
      <c r="I94" s="41">
        <f t="shared" si="101"/>
        <v>0</v>
      </c>
      <c r="J94" s="2"/>
      <c r="K94" s="41">
        <f>SUM(DIRECTION!H97+COMPTA!H97+ACCUEIL!H97+ADV!H97+COMMERCIAUX!H97+MARKETING!H97+MAINTENANCE!H97+PRODUCTION!H97+EMBALLAGE!H97+EXPEDITION!H97+RECEPTION!H97+LABO!H97+'R&amp;D'!H97+QUALITE!H97)</f>
        <v>0</v>
      </c>
      <c r="L94" s="108"/>
      <c r="M94" s="108"/>
      <c r="N94" s="42">
        <f t="shared" si="102"/>
        <v>45</v>
      </c>
      <c r="O94" s="42">
        <f t="shared" si="103"/>
        <v>45</v>
      </c>
      <c r="P94" s="36">
        <v>45</v>
      </c>
      <c r="Q94" s="112">
        <f t="shared" si="68"/>
        <v>0</v>
      </c>
      <c r="R94" s="41">
        <f t="shared" si="69"/>
        <v>0</v>
      </c>
      <c r="S94" s="2"/>
      <c r="T94" s="41">
        <f>SUM(DIRECTION!I97+COMPTA!I97+ACCUEIL!I97+ADV!I97+COMMERCIAUX!I97+MARKETING!I97+MAINTENANCE!I97+PRODUCTION!I97+EMBALLAGE!I97+EXPEDITION!I97+RECEPTION!I97+LABO!I97+'R&amp;D'!I97+QUALITE!I97)</f>
        <v>0</v>
      </c>
      <c r="U94" s="108"/>
      <c r="V94" s="108"/>
      <c r="W94" s="42">
        <f t="shared" si="104"/>
        <v>45</v>
      </c>
      <c r="X94" s="42">
        <f t="shared" si="105"/>
        <v>45</v>
      </c>
      <c r="Y94" s="108"/>
      <c r="Z94" s="118">
        <f t="shared" si="106"/>
        <v>0</v>
      </c>
      <c r="AA94" s="41">
        <f t="shared" si="70"/>
        <v>0</v>
      </c>
      <c r="AB94" s="2"/>
      <c r="AC94" s="41">
        <f>SUM(DIRECTION!J97+COMPTA!J97+ACCUEIL!J97+ADV!J97+COMMERCIAUX!J97+MARKETING!J97+MAINTENANCE!J97+PRODUCTION!J97+EMBALLAGE!J97+EXPEDITION!J97+RECEPTION!J97+LABO!J97+'R&amp;D'!J97+QUALITE!J97)</f>
        <v>0</v>
      </c>
      <c r="AD94" s="26"/>
      <c r="AE94" s="26"/>
      <c r="AF94" s="42">
        <f t="shared" si="107"/>
        <v>0</v>
      </c>
      <c r="AG94" s="42">
        <f t="shared" si="108"/>
        <v>0</v>
      </c>
      <c r="AH94" s="26"/>
      <c r="AI94" s="118">
        <f t="shared" si="109"/>
        <v>0</v>
      </c>
      <c r="AJ94" s="41">
        <f t="shared" si="71"/>
        <v>0</v>
      </c>
      <c r="AK94" s="2"/>
      <c r="AL94" s="41">
        <f>SUM(DIRECTION!K97+COMPTA!K97+ACCUEIL!K97+ADV!K97+COMMERCIAUX!K97+MARKETING!K97+MAINTENANCE!K97+PRODUCTION!K97+EMBALLAGE!K97+EXPEDITION!K97+RECEPTION!K97+LABO!K97+'R&amp;D'!K97+QUALITE!K97)</f>
        <v>0</v>
      </c>
      <c r="AM94" s="26"/>
      <c r="AN94" s="26"/>
      <c r="AO94" s="42">
        <f t="shared" si="110"/>
        <v>0</v>
      </c>
      <c r="AP94" s="42">
        <f t="shared" si="111"/>
        <v>0</v>
      </c>
      <c r="AQ94" s="26"/>
      <c r="AR94" s="119">
        <f t="shared" si="112"/>
        <v>0</v>
      </c>
      <c r="AS94" s="41">
        <f t="shared" si="72"/>
        <v>0</v>
      </c>
      <c r="AT94" s="2"/>
      <c r="AU94" s="41">
        <f>SUM(DIRECTION!L97+COMPTA!L97+ACCUEIL!L97+ADV!L97+COMMERCIAUX!L97+MARKETING!L97+MAINTENANCE!L97+PRODUCTION!L97+EMBALLAGE!L97+EXPEDITION!L97+RECEPTION!L97+LABO!L97+'R&amp;D'!L97+QUALITE!L97)</f>
        <v>0</v>
      </c>
      <c r="AV94" s="26"/>
      <c r="AW94" s="26"/>
      <c r="AX94" s="42">
        <f t="shared" si="113"/>
        <v>0</v>
      </c>
      <c r="AY94" s="42">
        <f t="shared" si="114"/>
        <v>0</v>
      </c>
      <c r="AZ94" s="26"/>
      <c r="BA94" s="114">
        <f t="shared" si="73"/>
        <v>0</v>
      </c>
      <c r="BB94" s="41">
        <f t="shared" si="74"/>
        <v>0</v>
      </c>
      <c r="BC94" s="2"/>
      <c r="BD94" s="41">
        <f>SUM(DIRECTION!M97+COMPTA!M97+ACCUEIL!M97+ADV!M97+COMMERCIAUX!M97+MARKETING!M97+MAINTENANCE!M97+PRODUCTION!M97+EMBALLAGE!M97+EXPEDITION!M97+RECEPTION!M97+LABO!M97+'R&amp;D'!M97+QUALITE!M97)</f>
        <v>0</v>
      </c>
      <c r="BE94" s="26"/>
      <c r="BF94" s="26"/>
      <c r="BG94" s="42">
        <f t="shared" si="115"/>
        <v>0</v>
      </c>
      <c r="BH94" s="42">
        <f t="shared" si="116"/>
        <v>0</v>
      </c>
      <c r="BI94" s="26"/>
      <c r="BJ94" s="114">
        <f t="shared" si="75"/>
        <v>0</v>
      </c>
      <c r="BK94" s="41">
        <f t="shared" si="61"/>
        <v>0</v>
      </c>
      <c r="BM94" s="42">
        <f t="shared" si="96"/>
        <v>0</v>
      </c>
      <c r="BN94" s="42">
        <f t="shared" si="97"/>
        <v>0</v>
      </c>
      <c r="BO94" s="42">
        <f t="shared" si="98"/>
        <v>0</v>
      </c>
      <c r="BP94" s="42">
        <f t="shared" si="99"/>
        <v>0</v>
      </c>
    </row>
    <row r="95" spans="1:68" ht="15.75" customHeight="1">
      <c r="A95" s="34" t="s">
        <v>72</v>
      </c>
      <c r="B95" s="41">
        <f>SUM(DIRECTION!G98+COMPTA!G98+ACCUEIL!G98+ADV!G98+COMMERCIAUX!G98+MARKETING!G98+MAINTENANCE!G98+PRODUCTION!G98+EMBALLAGE!G98+EXPEDITION!G98+RECEPTION!G98+LABO!G98+'R&amp;D'!G98+QUALITE!G98)</f>
        <v>0</v>
      </c>
      <c r="C95" s="25"/>
      <c r="D95" s="25"/>
      <c r="E95" s="25">
        <v>25</v>
      </c>
      <c r="F95" s="41">
        <f t="shared" si="100"/>
        <v>25</v>
      </c>
      <c r="G95" s="25">
        <v>25</v>
      </c>
      <c r="H95" s="113">
        <f t="shared" si="117"/>
        <v>0</v>
      </c>
      <c r="I95" s="41">
        <f t="shared" si="101"/>
        <v>0</v>
      </c>
      <c r="J95" s="2"/>
      <c r="K95" s="41">
        <f>SUM(DIRECTION!H98+COMPTA!H98+ACCUEIL!H98+ADV!H98+COMMERCIAUX!H98+MARKETING!H98+MAINTENANCE!H98+PRODUCTION!H98+EMBALLAGE!H98+EXPEDITION!H98+RECEPTION!H98+LABO!H98+'R&amp;D'!H98+QUALITE!H98)</f>
        <v>9</v>
      </c>
      <c r="L95" s="108">
        <v>17</v>
      </c>
      <c r="M95" s="108"/>
      <c r="N95" s="42">
        <f t="shared" si="102"/>
        <v>25</v>
      </c>
      <c r="O95" s="42">
        <f t="shared" si="103"/>
        <v>33</v>
      </c>
      <c r="P95" s="36">
        <v>29</v>
      </c>
      <c r="Q95" s="112">
        <f t="shared" si="68"/>
        <v>-13</v>
      </c>
      <c r="R95" s="41">
        <f t="shared" si="69"/>
        <v>-4</v>
      </c>
      <c r="S95" s="2"/>
      <c r="T95" s="41">
        <f>SUM(DIRECTION!I98+COMPTA!I98+ACCUEIL!I98+ADV!I98+COMMERCIAUX!I98+MARKETING!I98+MAINTENANCE!I98+PRODUCTION!I98+EMBALLAGE!I98+EXPEDITION!I98+RECEPTION!I98+LABO!I98+'R&amp;D'!I98+QUALITE!I98)</f>
        <v>0</v>
      </c>
      <c r="U95" s="108"/>
      <c r="V95" s="108"/>
      <c r="W95" s="42">
        <f t="shared" si="104"/>
        <v>29</v>
      </c>
      <c r="X95" s="42">
        <f t="shared" si="105"/>
        <v>29</v>
      </c>
      <c r="Y95" s="108"/>
      <c r="Z95" s="118">
        <f t="shared" si="106"/>
        <v>0</v>
      </c>
      <c r="AA95" s="41">
        <f t="shared" si="70"/>
        <v>0</v>
      </c>
      <c r="AB95" s="2"/>
      <c r="AC95" s="41">
        <f>SUM(DIRECTION!J98+COMPTA!J98+ACCUEIL!J98+ADV!J98+COMMERCIAUX!J98+MARKETING!J98+MAINTENANCE!J98+PRODUCTION!J98+EMBALLAGE!J98+EXPEDITION!J98+RECEPTION!J98+LABO!J98+'R&amp;D'!J98+QUALITE!J98)</f>
        <v>0</v>
      </c>
      <c r="AD95" s="26"/>
      <c r="AE95" s="26"/>
      <c r="AF95" s="42">
        <f t="shared" si="107"/>
        <v>0</v>
      </c>
      <c r="AG95" s="42">
        <f t="shared" si="108"/>
        <v>0</v>
      </c>
      <c r="AH95" s="26"/>
      <c r="AI95" s="118">
        <f t="shared" si="109"/>
        <v>0</v>
      </c>
      <c r="AJ95" s="41">
        <f t="shared" si="71"/>
        <v>0</v>
      </c>
      <c r="AK95" s="2"/>
      <c r="AL95" s="41">
        <f>SUM(DIRECTION!K98+COMPTA!K98+ACCUEIL!K98+ADV!K98+COMMERCIAUX!K98+MARKETING!K98+MAINTENANCE!K98+PRODUCTION!K98+EMBALLAGE!K98+EXPEDITION!K98+RECEPTION!K98+LABO!K98+'R&amp;D'!K98+QUALITE!K98)</f>
        <v>0</v>
      </c>
      <c r="AM95" s="26"/>
      <c r="AN95" s="26"/>
      <c r="AO95" s="42">
        <f t="shared" si="110"/>
        <v>0</v>
      </c>
      <c r="AP95" s="42">
        <f t="shared" si="111"/>
        <v>0</v>
      </c>
      <c r="AQ95" s="26"/>
      <c r="AR95" s="119">
        <f t="shared" si="112"/>
        <v>0</v>
      </c>
      <c r="AS95" s="41">
        <f t="shared" si="72"/>
        <v>0</v>
      </c>
      <c r="AT95" s="2"/>
      <c r="AU95" s="41">
        <f>SUM(DIRECTION!L98+COMPTA!L98+ACCUEIL!L98+ADV!L98+COMMERCIAUX!L98+MARKETING!L98+MAINTENANCE!L98+PRODUCTION!L98+EMBALLAGE!L98+EXPEDITION!L98+RECEPTION!L98+LABO!L98+'R&amp;D'!L98+QUALITE!L98)</f>
        <v>0</v>
      </c>
      <c r="AV95" s="26"/>
      <c r="AW95" s="26"/>
      <c r="AX95" s="42">
        <f t="shared" si="113"/>
        <v>0</v>
      </c>
      <c r="AY95" s="42">
        <f t="shared" si="114"/>
        <v>0</v>
      </c>
      <c r="AZ95" s="26"/>
      <c r="BA95" s="114">
        <f t="shared" si="73"/>
        <v>0</v>
      </c>
      <c r="BB95" s="41">
        <f t="shared" si="74"/>
        <v>0</v>
      </c>
      <c r="BC95" s="2"/>
      <c r="BD95" s="41">
        <f>SUM(DIRECTION!M98+COMPTA!M98+ACCUEIL!M98+ADV!M98+COMMERCIAUX!M98+MARKETING!M98+MAINTENANCE!M98+PRODUCTION!M98+EMBALLAGE!M98+EXPEDITION!M98+RECEPTION!M98+LABO!M98+'R&amp;D'!M98+QUALITE!M98)</f>
        <v>0</v>
      </c>
      <c r="BE95" s="26"/>
      <c r="BF95" s="26"/>
      <c r="BG95" s="42">
        <f t="shared" si="115"/>
        <v>0</v>
      </c>
      <c r="BH95" s="42">
        <f t="shared" si="116"/>
        <v>0</v>
      </c>
      <c r="BI95" s="26"/>
      <c r="BJ95" s="114">
        <f t="shared" si="75"/>
        <v>0</v>
      </c>
      <c r="BK95" s="41">
        <f t="shared" si="61"/>
        <v>0</v>
      </c>
      <c r="BM95" s="42">
        <f t="shared" si="96"/>
        <v>9</v>
      </c>
      <c r="BN95" s="42">
        <f t="shared" si="97"/>
        <v>17</v>
      </c>
      <c r="BO95" s="42">
        <f t="shared" si="98"/>
        <v>-13</v>
      </c>
      <c r="BP95" s="42">
        <f t="shared" si="99"/>
        <v>-4</v>
      </c>
    </row>
    <row r="96" spans="1:68" ht="15.75" customHeight="1">
      <c r="A96" s="34" t="s">
        <v>76</v>
      </c>
      <c r="B96" s="41">
        <f>SUM(DIRECTION!G99+COMPTA!G99+ACCUEIL!G99+ADV!G99+COMMERCIAUX!G99+MARKETING!G99+MAINTENANCE!G99+PRODUCTION!G99+EMBALLAGE!G99+EXPEDITION!G99+RECEPTION!G99+LABO!G99+'R&amp;D'!G99+QUALITE!G99)</f>
        <v>0</v>
      </c>
      <c r="C96" s="25"/>
      <c r="D96" s="25"/>
      <c r="E96" s="25">
        <v>0</v>
      </c>
      <c r="F96" s="41">
        <f t="shared" si="100"/>
        <v>0</v>
      </c>
      <c r="G96" s="25">
        <v>0</v>
      </c>
      <c r="H96" s="113">
        <f t="shared" si="117"/>
        <v>0</v>
      </c>
      <c r="I96" s="41">
        <f t="shared" si="101"/>
        <v>0</v>
      </c>
      <c r="J96" s="2"/>
      <c r="K96" s="41">
        <f>SUM(DIRECTION!H99+COMPTA!H99+ACCUEIL!H99+ADV!H99+COMMERCIAUX!H99+MARKETING!H99+MAINTENANCE!H99+PRODUCTION!H99+EMBALLAGE!H99+EXPEDITION!H99+RECEPTION!H99+LABO!H99+'R&amp;D'!H99+QUALITE!H99)</f>
        <v>0</v>
      </c>
      <c r="L96" s="108"/>
      <c r="M96" s="108"/>
      <c r="N96" s="42">
        <f t="shared" si="102"/>
        <v>0</v>
      </c>
      <c r="O96" s="42">
        <f t="shared" si="103"/>
        <v>0</v>
      </c>
      <c r="P96" s="36">
        <v>0</v>
      </c>
      <c r="Q96" s="112">
        <f t="shared" si="68"/>
        <v>0</v>
      </c>
      <c r="R96" s="41">
        <f t="shared" si="69"/>
        <v>0</v>
      </c>
      <c r="S96" s="2"/>
      <c r="T96" s="41">
        <f>SUM(DIRECTION!I99+COMPTA!I99+ACCUEIL!I99+ADV!I99+COMMERCIAUX!I99+MARKETING!I99+MAINTENANCE!I99+PRODUCTION!I99+EMBALLAGE!I99+EXPEDITION!I99+RECEPTION!I99+LABO!I99+'R&amp;D'!I99+QUALITE!I99)</f>
        <v>0</v>
      </c>
      <c r="U96" s="108"/>
      <c r="V96" s="108"/>
      <c r="W96" s="42">
        <f t="shared" si="104"/>
        <v>0</v>
      </c>
      <c r="X96" s="42">
        <f t="shared" si="105"/>
        <v>0</v>
      </c>
      <c r="Y96" s="108"/>
      <c r="Z96" s="118">
        <f t="shared" si="106"/>
        <v>0</v>
      </c>
      <c r="AA96" s="41">
        <f t="shared" si="70"/>
        <v>0</v>
      </c>
      <c r="AB96" s="2"/>
      <c r="AC96" s="41">
        <f>SUM(DIRECTION!J99+COMPTA!J99+ACCUEIL!J99+ADV!J99+COMMERCIAUX!J99+MARKETING!J99+MAINTENANCE!J99+PRODUCTION!J99+EMBALLAGE!J99+EXPEDITION!J99+RECEPTION!J99+LABO!J99+'R&amp;D'!J99+QUALITE!J99)</f>
        <v>0</v>
      </c>
      <c r="AD96" s="26"/>
      <c r="AE96" s="26"/>
      <c r="AF96" s="42">
        <f t="shared" si="107"/>
        <v>0</v>
      </c>
      <c r="AG96" s="42">
        <f t="shared" si="108"/>
        <v>0</v>
      </c>
      <c r="AH96" s="26"/>
      <c r="AI96" s="118">
        <f t="shared" si="109"/>
        <v>0</v>
      </c>
      <c r="AJ96" s="41">
        <f t="shared" si="71"/>
        <v>0</v>
      </c>
      <c r="AK96" s="2"/>
      <c r="AL96" s="41">
        <f>SUM(DIRECTION!K99+COMPTA!K99+ACCUEIL!K99+ADV!K99+COMMERCIAUX!K99+MARKETING!K99+MAINTENANCE!K99+PRODUCTION!K99+EMBALLAGE!K99+EXPEDITION!K99+RECEPTION!K99+LABO!K99+'R&amp;D'!K99+QUALITE!K99)</f>
        <v>0</v>
      </c>
      <c r="AM96" s="26"/>
      <c r="AN96" s="26"/>
      <c r="AO96" s="42">
        <f t="shared" si="110"/>
        <v>0</v>
      </c>
      <c r="AP96" s="42">
        <f t="shared" si="111"/>
        <v>0</v>
      </c>
      <c r="AQ96" s="26"/>
      <c r="AR96" s="119">
        <f t="shared" si="112"/>
        <v>0</v>
      </c>
      <c r="AS96" s="41">
        <f t="shared" si="72"/>
        <v>0</v>
      </c>
      <c r="AT96" s="2"/>
      <c r="AU96" s="41">
        <f>SUM(DIRECTION!L99+COMPTA!L99+ACCUEIL!L99+ADV!L99+COMMERCIAUX!L99+MARKETING!L99+MAINTENANCE!L99+PRODUCTION!L99+EMBALLAGE!L99+EXPEDITION!L99+RECEPTION!L99+LABO!L99+'R&amp;D'!L99+QUALITE!L99)</f>
        <v>0</v>
      </c>
      <c r="AV96" s="26"/>
      <c r="AW96" s="26"/>
      <c r="AX96" s="42">
        <f t="shared" si="113"/>
        <v>0</v>
      </c>
      <c r="AY96" s="42">
        <f t="shared" si="114"/>
        <v>0</v>
      </c>
      <c r="AZ96" s="26"/>
      <c r="BA96" s="114">
        <f t="shared" si="73"/>
        <v>0</v>
      </c>
      <c r="BB96" s="41">
        <f t="shared" si="74"/>
        <v>0</v>
      </c>
      <c r="BC96" s="2"/>
      <c r="BD96" s="41">
        <f>SUM(DIRECTION!M99+COMPTA!M99+ACCUEIL!M99+ADV!M99+COMMERCIAUX!M99+MARKETING!M99+MAINTENANCE!M99+PRODUCTION!M99+EMBALLAGE!M99+EXPEDITION!M99+RECEPTION!M99+LABO!M99+'R&amp;D'!M99+QUALITE!M99)</f>
        <v>0</v>
      </c>
      <c r="BE96" s="26"/>
      <c r="BF96" s="26"/>
      <c r="BG96" s="42">
        <f t="shared" si="115"/>
        <v>0</v>
      </c>
      <c r="BH96" s="42">
        <f t="shared" si="116"/>
        <v>0</v>
      </c>
      <c r="BI96" s="26"/>
      <c r="BJ96" s="114">
        <f t="shared" si="75"/>
        <v>0</v>
      </c>
      <c r="BK96" s="41">
        <f t="shared" si="61"/>
        <v>0</v>
      </c>
      <c r="BM96" s="42">
        <f t="shared" si="96"/>
        <v>0</v>
      </c>
      <c r="BN96" s="42">
        <f t="shared" si="97"/>
        <v>0</v>
      </c>
      <c r="BO96" s="42">
        <f t="shared" si="98"/>
        <v>0</v>
      </c>
      <c r="BP96" s="42">
        <f t="shared" si="99"/>
        <v>0</v>
      </c>
    </row>
    <row r="97" spans="1:68" ht="15.75" customHeight="1">
      <c r="A97" s="34" t="s">
        <v>59</v>
      </c>
      <c r="B97" s="41">
        <f>SUM(DIRECTION!G100+COMPTA!G100+ACCUEIL!G100+ADV!G100+COMMERCIAUX!G100+MARKETING!G100+MAINTENANCE!G100+PRODUCTION!G100+EMBALLAGE!G100+EXPEDITION!G100+RECEPTION!G100+LABO!G100+'R&amp;D'!G100+QUALITE!G100)</f>
        <v>0</v>
      </c>
      <c r="C97" s="25"/>
      <c r="D97" s="25"/>
      <c r="E97" s="25">
        <v>25</v>
      </c>
      <c r="F97" s="41">
        <f t="shared" si="100"/>
        <v>25</v>
      </c>
      <c r="G97" s="25">
        <v>25</v>
      </c>
      <c r="H97" s="113">
        <f t="shared" si="117"/>
        <v>0</v>
      </c>
      <c r="I97" s="41">
        <f t="shared" si="101"/>
        <v>0</v>
      </c>
      <c r="J97" s="2"/>
      <c r="K97" s="41">
        <f>SUM(DIRECTION!H100+COMPTA!H100+ACCUEIL!H100+ADV!H100+COMMERCIAUX!H100+MARKETING!H100+MAINTENANCE!H100+PRODUCTION!H100+EMBALLAGE!H100+EXPEDITION!H100+RECEPTION!H100+LABO!H100+'R&amp;D'!H100+QUALITE!H100)</f>
        <v>0</v>
      </c>
      <c r="L97" s="108"/>
      <c r="M97" s="108"/>
      <c r="N97" s="42">
        <f t="shared" si="102"/>
        <v>25</v>
      </c>
      <c r="O97" s="42">
        <f t="shared" si="103"/>
        <v>25</v>
      </c>
      <c r="P97" s="36">
        <v>25</v>
      </c>
      <c r="Q97" s="112">
        <f t="shared" si="68"/>
        <v>0</v>
      </c>
      <c r="R97" s="41">
        <f t="shared" si="69"/>
        <v>0</v>
      </c>
      <c r="S97" s="2"/>
      <c r="T97" s="41">
        <f>SUM(DIRECTION!I100+COMPTA!I100+ACCUEIL!I100+ADV!I100+COMMERCIAUX!I100+MARKETING!I100+MAINTENANCE!I100+PRODUCTION!I100+EMBALLAGE!I100+EXPEDITION!I100+RECEPTION!I100+LABO!I100+'R&amp;D'!I100+QUALITE!I100)</f>
        <v>0</v>
      </c>
      <c r="U97" s="108"/>
      <c r="V97" s="108"/>
      <c r="W97" s="42">
        <f t="shared" si="104"/>
        <v>25</v>
      </c>
      <c r="X97" s="42">
        <f t="shared" si="105"/>
        <v>25</v>
      </c>
      <c r="Y97" s="108"/>
      <c r="Z97" s="118">
        <f t="shared" si="106"/>
        <v>0</v>
      </c>
      <c r="AA97" s="41">
        <f t="shared" si="70"/>
        <v>0</v>
      </c>
      <c r="AB97" s="2"/>
      <c r="AC97" s="41">
        <f>SUM(DIRECTION!J100+COMPTA!J100+ACCUEIL!J100+ADV!J100+COMMERCIAUX!J100+MARKETING!J100+MAINTENANCE!J100+PRODUCTION!J100+EMBALLAGE!J100+EXPEDITION!J100+RECEPTION!J100+LABO!J100+'R&amp;D'!J100+QUALITE!J100)</f>
        <v>0</v>
      </c>
      <c r="AD97" s="26"/>
      <c r="AE97" s="26"/>
      <c r="AF97" s="42">
        <f t="shared" si="107"/>
        <v>0</v>
      </c>
      <c r="AG97" s="42">
        <f t="shared" si="108"/>
        <v>0</v>
      </c>
      <c r="AH97" s="26"/>
      <c r="AI97" s="118">
        <f t="shared" si="109"/>
        <v>0</v>
      </c>
      <c r="AJ97" s="41">
        <f t="shared" si="71"/>
        <v>0</v>
      </c>
      <c r="AK97" s="2"/>
      <c r="AL97" s="41">
        <f>SUM(DIRECTION!K100+COMPTA!K100+ACCUEIL!K100+ADV!K100+COMMERCIAUX!K100+MARKETING!K100+MAINTENANCE!K100+PRODUCTION!K100+EMBALLAGE!K100+EXPEDITION!K100+RECEPTION!K100+LABO!K100+'R&amp;D'!K100+QUALITE!K100)</f>
        <v>0</v>
      </c>
      <c r="AM97" s="26"/>
      <c r="AN97" s="26"/>
      <c r="AO97" s="42">
        <f t="shared" si="110"/>
        <v>0</v>
      </c>
      <c r="AP97" s="42">
        <f t="shared" si="111"/>
        <v>0</v>
      </c>
      <c r="AQ97" s="26"/>
      <c r="AR97" s="119">
        <f t="shared" si="112"/>
        <v>0</v>
      </c>
      <c r="AS97" s="41">
        <f t="shared" si="72"/>
        <v>0</v>
      </c>
      <c r="AT97" s="2"/>
      <c r="AU97" s="41">
        <f>SUM(DIRECTION!L100+COMPTA!L100+ACCUEIL!L100+ADV!L100+COMMERCIAUX!L100+MARKETING!L100+MAINTENANCE!L100+PRODUCTION!L100+EMBALLAGE!L100+EXPEDITION!L100+RECEPTION!L100+LABO!L100+'R&amp;D'!L100+QUALITE!L100)</f>
        <v>0</v>
      </c>
      <c r="AV97" s="26"/>
      <c r="AW97" s="26"/>
      <c r="AX97" s="42">
        <f t="shared" si="113"/>
        <v>0</v>
      </c>
      <c r="AY97" s="42">
        <f t="shared" si="114"/>
        <v>0</v>
      </c>
      <c r="AZ97" s="26"/>
      <c r="BA97" s="114">
        <f t="shared" si="73"/>
        <v>0</v>
      </c>
      <c r="BB97" s="41">
        <f t="shared" si="74"/>
        <v>0</v>
      </c>
      <c r="BC97" s="2"/>
      <c r="BD97" s="41">
        <f>SUM(DIRECTION!M100+COMPTA!M100+ACCUEIL!M100+ADV!M100+COMMERCIAUX!M100+MARKETING!M100+MAINTENANCE!M100+PRODUCTION!M100+EMBALLAGE!M100+EXPEDITION!M100+RECEPTION!M100+LABO!M100+'R&amp;D'!M100+QUALITE!M100)</f>
        <v>0</v>
      </c>
      <c r="BE97" s="26"/>
      <c r="BF97" s="26"/>
      <c r="BG97" s="42">
        <f t="shared" si="115"/>
        <v>0</v>
      </c>
      <c r="BH97" s="42">
        <f t="shared" si="116"/>
        <v>0</v>
      </c>
      <c r="BI97" s="26"/>
      <c r="BJ97" s="114">
        <f t="shared" si="75"/>
        <v>0</v>
      </c>
      <c r="BK97" s="41">
        <f t="shared" si="61"/>
        <v>0</v>
      </c>
      <c r="BM97" s="42">
        <f t="shared" si="96"/>
        <v>0</v>
      </c>
      <c r="BN97" s="42">
        <f t="shared" si="97"/>
        <v>0</v>
      </c>
      <c r="BO97" s="42">
        <f t="shared" si="98"/>
        <v>0</v>
      </c>
      <c r="BP97" s="42">
        <f t="shared" si="99"/>
        <v>0</v>
      </c>
    </row>
    <row r="98" spans="1:68" ht="15.75" customHeight="1">
      <c r="A98" s="34" t="s">
        <v>60</v>
      </c>
      <c r="B98" s="41">
        <f>SUM(DIRECTION!G101+COMPTA!G101+ACCUEIL!G101+ADV!G101+COMMERCIAUX!G101+MARKETING!G101+MAINTENANCE!G101+PRODUCTION!G101+EMBALLAGE!G101+EXPEDITION!G101+RECEPTION!G101+LABO!G101+'R&amp;D'!G101+QUALITE!G101)</f>
        <v>0</v>
      </c>
      <c r="C98" s="25"/>
      <c r="D98" s="25"/>
      <c r="E98" s="25">
        <v>33</v>
      </c>
      <c r="F98" s="41">
        <f t="shared" si="100"/>
        <v>33</v>
      </c>
      <c r="G98" s="25">
        <v>33</v>
      </c>
      <c r="H98" s="113">
        <f t="shared" si="117"/>
        <v>0</v>
      </c>
      <c r="I98" s="41">
        <f t="shared" si="101"/>
        <v>0</v>
      </c>
      <c r="J98" s="2"/>
      <c r="K98" s="41">
        <f>SUM(DIRECTION!H101+COMPTA!H101+ACCUEIL!H101+ADV!H101+COMMERCIAUX!H101+MARKETING!H101+MAINTENANCE!H101+PRODUCTION!H101+EMBALLAGE!H101+EXPEDITION!H101+RECEPTION!H101+LABO!H101+'R&amp;D'!H101+QUALITE!H101)</f>
        <v>0</v>
      </c>
      <c r="L98" s="108"/>
      <c r="M98" s="108"/>
      <c r="N98" s="42">
        <f t="shared" si="102"/>
        <v>33</v>
      </c>
      <c r="O98" s="42">
        <f t="shared" si="103"/>
        <v>33</v>
      </c>
      <c r="P98" s="36">
        <v>33</v>
      </c>
      <c r="Q98" s="112">
        <f t="shared" si="68"/>
        <v>0</v>
      </c>
      <c r="R98" s="41">
        <f t="shared" si="69"/>
        <v>0</v>
      </c>
      <c r="S98" s="2"/>
      <c r="T98" s="41">
        <f>SUM(DIRECTION!I101+COMPTA!I101+ACCUEIL!I101+ADV!I101+COMMERCIAUX!I101+MARKETING!I101+MAINTENANCE!I101+PRODUCTION!I101+EMBALLAGE!I101+EXPEDITION!I101+RECEPTION!I101+LABO!I101+'R&amp;D'!I101+QUALITE!I101)</f>
        <v>0</v>
      </c>
      <c r="U98" s="108"/>
      <c r="V98" s="108"/>
      <c r="W98" s="42">
        <f t="shared" si="104"/>
        <v>33</v>
      </c>
      <c r="X98" s="42">
        <f t="shared" si="105"/>
        <v>33</v>
      </c>
      <c r="Y98" s="108"/>
      <c r="Z98" s="118">
        <f t="shared" si="106"/>
        <v>0</v>
      </c>
      <c r="AA98" s="41">
        <f t="shared" si="70"/>
        <v>0</v>
      </c>
      <c r="AB98" s="2"/>
      <c r="AC98" s="41">
        <f>SUM(DIRECTION!J101+COMPTA!J101+ACCUEIL!J101+ADV!J101+COMMERCIAUX!J101+MARKETING!J101+MAINTENANCE!J101+PRODUCTION!J101+EMBALLAGE!J101+EXPEDITION!J101+RECEPTION!J101+LABO!J101+'R&amp;D'!J101+QUALITE!J101)</f>
        <v>0</v>
      </c>
      <c r="AD98" s="26"/>
      <c r="AE98" s="26"/>
      <c r="AF98" s="42">
        <f t="shared" si="107"/>
        <v>0</v>
      </c>
      <c r="AG98" s="42">
        <f t="shared" si="108"/>
        <v>0</v>
      </c>
      <c r="AH98" s="26"/>
      <c r="AI98" s="118">
        <f t="shared" si="109"/>
        <v>0</v>
      </c>
      <c r="AJ98" s="41">
        <f t="shared" si="71"/>
        <v>0</v>
      </c>
      <c r="AK98" s="2"/>
      <c r="AL98" s="41">
        <f>SUM(DIRECTION!K101+COMPTA!K101+ACCUEIL!K101+ADV!K101+COMMERCIAUX!K101+MARKETING!K101+MAINTENANCE!K101+PRODUCTION!K101+EMBALLAGE!K101+EXPEDITION!K101+RECEPTION!K101+LABO!K101+'R&amp;D'!K101+QUALITE!K101)</f>
        <v>0</v>
      </c>
      <c r="AM98" s="26"/>
      <c r="AN98" s="26"/>
      <c r="AO98" s="42">
        <f t="shared" si="110"/>
        <v>0</v>
      </c>
      <c r="AP98" s="42">
        <f t="shared" si="111"/>
        <v>0</v>
      </c>
      <c r="AQ98" s="26"/>
      <c r="AR98" s="119">
        <f t="shared" si="112"/>
        <v>0</v>
      </c>
      <c r="AS98" s="41">
        <f t="shared" si="72"/>
        <v>0</v>
      </c>
      <c r="AT98" s="2"/>
      <c r="AU98" s="41">
        <f>SUM(DIRECTION!L101+COMPTA!L101+ACCUEIL!L101+ADV!L101+COMMERCIAUX!L101+MARKETING!L101+MAINTENANCE!L101+PRODUCTION!L101+EMBALLAGE!L101+EXPEDITION!L101+RECEPTION!L101+LABO!L101+'R&amp;D'!L101+QUALITE!L101)</f>
        <v>0</v>
      </c>
      <c r="AV98" s="26"/>
      <c r="AW98" s="26"/>
      <c r="AX98" s="42">
        <f t="shared" si="113"/>
        <v>0</v>
      </c>
      <c r="AY98" s="42">
        <f t="shared" si="114"/>
        <v>0</v>
      </c>
      <c r="AZ98" s="26"/>
      <c r="BA98" s="114">
        <f t="shared" si="73"/>
        <v>0</v>
      </c>
      <c r="BB98" s="41">
        <f t="shared" si="74"/>
        <v>0</v>
      </c>
      <c r="BC98" s="2"/>
      <c r="BD98" s="41">
        <f>SUM(DIRECTION!M101+COMPTA!M101+ACCUEIL!M101+ADV!M101+COMMERCIAUX!M101+MARKETING!M101+MAINTENANCE!M101+PRODUCTION!M101+EMBALLAGE!M101+EXPEDITION!M101+RECEPTION!M101+LABO!M101+'R&amp;D'!M101+QUALITE!M101)</f>
        <v>0</v>
      </c>
      <c r="BE98" s="26"/>
      <c r="BF98" s="26"/>
      <c r="BG98" s="42">
        <f t="shared" si="115"/>
        <v>0</v>
      </c>
      <c r="BH98" s="42">
        <f t="shared" si="116"/>
        <v>0</v>
      </c>
      <c r="BI98" s="26"/>
      <c r="BJ98" s="114">
        <f t="shared" si="75"/>
        <v>0</v>
      </c>
      <c r="BK98" s="41">
        <f t="shared" si="61"/>
        <v>0</v>
      </c>
      <c r="BM98" s="42">
        <f t="shared" si="96"/>
        <v>0</v>
      </c>
      <c r="BN98" s="42">
        <f t="shared" si="97"/>
        <v>0</v>
      </c>
      <c r="BO98" s="42">
        <f t="shared" si="98"/>
        <v>0</v>
      </c>
      <c r="BP98" s="42">
        <f t="shared" si="99"/>
        <v>0</v>
      </c>
    </row>
    <row r="99" spans="1:68">
      <c r="L99" s="110"/>
    </row>
    <row r="100" spans="1:68">
      <c r="L100" s="110"/>
    </row>
  </sheetData>
  <mergeCells count="8">
    <mergeCell ref="BD1:BK1"/>
    <mergeCell ref="BM1:BP1"/>
    <mergeCell ref="B1:I1"/>
    <mergeCell ref="K1:R1"/>
    <mergeCell ref="T1:AA1"/>
    <mergeCell ref="AC1:AJ1"/>
    <mergeCell ref="AL1:AS1"/>
    <mergeCell ref="AU1:BB1"/>
  </mergeCells>
  <conditionalFormatting sqref="I3:I11 I13:I78">
    <cfRule type="cellIs" dxfId="15" priority="12" operator="lessThan">
      <formula>0</formula>
    </cfRule>
  </conditionalFormatting>
  <conditionalFormatting sqref="I80:I98">
    <cfRule type="cellIs" dxfId="14" priority="3" operator="lessThan">
      <formula>0</formula>
    </cfRule>
  </conditionalFormatting>
  <pageMargins left="0.7" right="0.7" top="0.75" bottom="0.75" header="0.3" footer="0.3"/>
  <pageSetup paperSize="9" orientation="portrait" verticalDpi="0"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4" operator="containsText" id="{F545F73D-32FF-48A6-97D4-AAE17EA56E1B}">
            <xm:f>NOT(ISERROR(SEARCH("-",R3)))</xm:f>
            <xm:f>"-"</xm:f>
            <x14:dxf>
              <fill>
                <patternFill>
                  <bgColor rgb="FFFFC7CE"/>
                </patternFill>
              </fill>
            </x14:dxf>
          </x14:cfRule>
          <xm:sqref>R3:R11 R80:R98 R13:R78 BK46:BK78 BK80:BK98</xm:sqref>
        </x14:conditionalFormatting>
        <x14:conditionalFormatting xmlns:xm="http://schemas.microsoft.com/office/excel/2006/main">
          <x14:cfRule type="containsText" priority="9" operator="containsText" id="{3211E8BC-5713-48A7-8233-0FA6C4F3000D}">
            <xm:f>NOT(ISERROR(SEARCH("-",AJ3)))</xm:f>
            <xm:f>"-"</xm:f>
            <x14:dxf>
              <fill>
                <patternFill>
                  <bgColor rgb="FFFFC7CE"/>
                </patternFill>
              </fill>
            </x14:dxf>
          </x14:cfRule>
          <xm:sqref>AJ3:AJ11 AJ80:AJ98 AJ13:AJ78 AS3:AS11 AS80:AS98 AS13:AS78 BB3:BB11 BB13:BB78 BB80:BB98 BK3:BK11 BK13:BK45</xm:sqref>
        </x14:conditionalFormatting>
        <x14:conditionalFormatting xmlns:xm="http://schemas.microsoft.com/office/excel/2006/main">
          <x14:cfRule type="containsText" priority="10" operator="containsText" id="{EEA7819D-B5D2-4322-8596-3E21F5F3F8EB}">
            <xm:f>NOT(ISERROR(SEARCH("-",AA3)))</xm:f>
            <xm:f>"-"</xm:f>
            <x14:dxf>
              <fill>
                <patternFill>
                  <bgColor rgb="FFFFC7CE"/>
                </patternFill>
              </fill>
            </x14:dxf>
          </x14:cfRule>
          <xm:sqref>AA3:AA11 AA80:AA98 AA13:AA78</xm:sqref>
        </x14:conditionalFormatting>
      </x14:conditionalFormattings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G209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K47" sqref="K47"/>
    </sheetView>
  </sheetViews>
  <sheetFormatPr baseColWidth="10" defaultColWidth="11.42578125" defaultRowHeight="12.75"/>
  <cols>
    <col min="1" max="1" width="15.85546875" style="49" customWidth="1"/>
    <col min="2" max="2" width="27.5703125" style="49" bestFit="1" customWidth="1"/>
    <col min="3" max="3" width="28.140625" style="49" bestFit="1" customWidth="1"/>
    <col min="4" max="4" width="18.140625" style="49" bestFit="1" customWidth="1"/>
    <col min="5" max="5" width="12.140625" style="49" bestFit="1" customWidth="1"/>
    <col min="6" max="8" width="10.140625" style="49" bestFit="1" customWidth="1"/>
    <col min="9" max="10" width="10.140625" style="49" customWidth="1"/>
    <col min="11" max="16" width="10.140625" style="49" bestFit="1" customWidth="1"/>
    <col min="17" max="17" width="9" style="54" customWidth="1"/>
    <col min="18" max="33" width="11.42578125" style="46"/>
    <col min="34" max="16384" width="11.42578125" style="49"/>
  </cols>
  <sheetData>
    <row r="1" spans="1:33" s="45" customFormat="1" ht="30.75" customHeight="1">
      <c r="A1" s="132" t="s">
        <v>146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  <c r="AF1" s="44"/>
      <c r="AG1" s="44"/>
    </row>
    <row r="2" spans="1:33" ht="6" customHeight="1" thickBot="1">
      <c r="A2" s="46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8"/>
    </row>
    <row r="3" spans="1:33" s="54" customFormat="1" ht="34.5" customHeight="1">
      <c r="A3" s="50" t="s">
        <v>147</v>
      </c>
      <c r="B3" s="51" t="s">
        <v>148</v>
      </c>
      <c r="C3" s="51" t="s">
        <v>149</v>
      </c>
      <c r="D3" s="51" t="s">
        <v>150</v>
      </c>
      <c r="E3" s="52">
        <v>42370</v>
      </c>
      <c r="F3" s="52">
        <v>42401</v>
      </c>
      <c r="G3" s="52">
        <v>42430</v>
      </c>
      <c r="H3" s="52">
        <v>42461</v>
      </c>
      <c r="I3" s="52">
        <v>42491</v>
      </c>
      <c r="J3" s="52">
        <v>42522</v>
      </c>
      <c r="K3" s="52">
        <v>42552</v>
      </c>
      <c r="L3" s="52">
        <v>42583</v>
      </c>
      <c r="M3" s="52">
        <v>42614</v>
      </c>
      <c r="N3" s="52">
        <v>42644</v>
      </c>
      <c r="O3" s="52">
        <v>42675</v>
      </c>
      <c r="P3" s="52">
        <v>42705</v>
      </c>
      <c r="Q3" s="53" t="s">
        <v>94</v>
      </c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</row>
    <row r="4" spans="1:33" ht="14.25" customHeight="1">
      <c r="A4" s="134" t="s">
        <v>102</v>
      </c>
      <c r="B4" s="55" t="s">
        <v>151</v>
      </c>
      <c r="C4" s="40" t="s">
        <v>152</v>
      </c>
      <c r="D4" s="56" t="s">
        <v>115</v>
      </c>
      <c r="E4" s="57"/>
      <c r="F4" s="57"/>
      <c r="G4" s="57">
        <v>42433</v>
      </c>
      <c r="H4" s="57"/>
      <c r="I4" s="58"/>
      <c r="J4" s="58"/>
      <c r="K4" s="58">
        <v>42566</v>
      </c>
      <c r="L4" s="58"/>
      <c r="M4" s="58"/>
      <c r="N4" s="58"/>
      <c r="O4" s="58"/>
      <c r="P4" s="58"/>
      <c r="Q4" s="59">
        <f t="shared" ref="Q4:Q53" si="0">IF(COUNTA(E4,F4,G4,H4,I4,J4,K4,L4,M4,N4,O4,P4)=0,"",COUNTA(E4,F4,G4,H4,I4,J4,K4,L4,M4,N4,O4,P4))</f>
        <v>2</v>
      </c>
    </row>
    <row r="5" spans="1:33" ht="14.25" customHeight="1">
      <c r="A5" s="135"/>
      <c r="B5" s="60" t="s">
        <v>153</v>
      </c>
      <c r="C5" s="61" t="s">
        <v>154</v>
      </c>
      <c r="D5" s="62" t="s">
        <v>155</v>
      </c>
      <c r="E5" s="63"/>
      <c r="F5" s="63"/>
      <c r="G5" s="63">
        <v>42438</v>
      </c>
      <c r="H5" s="63"/>
      <c r="I5" s="64"/>
      <c r="J5" s="64"/>
      <c r="K5" s="64"/>
      <c r="L5" s="64"/>
      <c r="M5" s="64"/>
      <c r="N5" s="64"/>
      <c r="O5" s="64"/>
      <c r="P5" s="64"/>
      <c r="Q5" s="59">
        <f t="shared" si="0"/>
        <v>1</v>
      </c>
    </row>
    <row r="6" spans="1:33" ht="14.25" customHeight="1">
      <c r="A6" s="135"/>
      <c r="B6" s="60"/>
      <c r="C6" s="61"/>
      <c r="D6" s="62" t="s">
        <v>118</v>
      </c>
      <c r="E6" s="63"/>
      <c r="F6" s="63"/>
      <c r="G6" s="63"/>
      <c r="H6" s="63">
        <v>42488</v>
      </c>
      <c r="I6" s="64"/>
      <c r="J6" s="64"/>
      <c r="K6" s="64"/>
      <c r="L6" s="64"/>
      <c r="M6" s="64"/>
      <c r="N6" s="64"/>
      <c r="O6" s="64"/>
      <c r="P6" s="64"/>
      <c r="Q6" s="59">
        <f t="shared" si="0"/>
        <v>1</v>
      </c>
    </row>
    <row r="7" spans="1:33" ht="14.25" customHeight="1">
      <c r="A7" s="135"/>
      <c r="B7" s="60" t="s">
        <v>156</v>
      </c>
      <c r="C7" s="61" t="s">
        <v>152</v>
      </c>
      <c r="D7" s="62" t="s">
        <v>115</v>
      </c>
      <c r="E7" s="63">
        <v>42397</v>
      </c>
      <c r="F7" s="63"/>
      <c r="G7" s="63"/>
      <c r="H7" s="63"/>
      <c r="I7" s="64"/>
      <c r="J7" s="64">
        <v>42527</v>
      </c>
      <c r="K7" s="64"/>
      <c r="L7" s="64"/>
      <c r="M7" s="64"/>
      <c r="N7" s="64"/>
      <c r="O7" s="64"/>
      <c r="P7" s="64"/>
      <c r="Q7" s="59">
        <f t="shared" si="0"/>
        <v>2</v>
      </c>
    </row>
    <row r="8" spans="1:33" ht="14.25" customHeight="1">
      <c r="A8" s="135"/>
      <c r="B8" s="60" t="s">
        <v>157</v>
      </c>
      <c r="C8" s="61" t="s">
        <v>152</v>
      </c>
      <c r="D8" s="62" t="s">
        <v>115</v>
      </c>
      <c r="E8" s="63">
        <v>42389</v>
      </c>
      <c r="F8" s="63"/>
      <c r="G8" s="63">
        <v>42454</v>
      </c>
      <c r="H8" s="63"/>
      <c r="I8" s="64">
        <v>42521</v>
      </c>
      <c r="J8" s="64"/>
      <c r="K8" s="64"/>
      <c r="L8" s="64">
        <v>42586</v>
      </c>
      <c r="M8" s="64"/>
      <c r="N8" s="64"/>
      <c r="O8" s="64"/>
      <c r="P8" s="63"/>
      <c r="Q8" s="59">
        <f t="shared" si="0"/>
        <v>4</v>
      </c>
    </row>
    <row r="9" spans="1:33" ht="14.25" customHeight="1">
      <c r="A9" s="135"/>
      <c r="B9" s="60" t="s">
        <v>158</v>
      </c>
      <c r="C9" s="61" t="s">
        <v>152</v>
      </c>
      <c r="D9" s="62" t="s">
        <v>115</v>
      </c>
      <c r="E9" s="63">
        <v>42391</v>
      </c>
      <c r="F9" s="63"/>
      <c r="G9" s="63"/>
      <c r="H9" s="63"/>
      <c r="I9" s="64">
        <v>42517</v>
      </c>
      <c r="J9" s="64"/>
      <c r="K9" s="64"/>
      <c r="L9" s="64"/>
      <c r="M9" s="64"/>
      <c r="N9" s="64"/>
      <c r="O9" s="64"/>
      <c r="P9" s="65"/>
      <c r="Q9" s="59">
        <f t="shared" si="0"/>
        <v>2</v>
      </c>
    </row>
    <row r="10" spans="1:33" ht="14.25" customHeight="1">
      <c r="A10" s="135"/>
      <c r="B10" s="60" t="s">
        <v>159</v>
      </c>
      <c r="C10" s="61" t="s">
        <v>221</v>
      </c>
      <c r="D10" s="62" t="s">
        <v>117</v>
      </c>
      <c r="E10" s="63"/>
      <c r="F10" s="63"/>
      <c r="G10" s="63">
        <v>42443</v>
      </c>
      <c r="H10" s="63"/>
      <c r="I10" s="64"/>
      <c r="J10" s="64"/>
      <c r="K10" s="64"/>
      <c r="L10" s="64"/>
      <c r="M10" s="64"/>
      <c r="N10" s="64"/>
      <c r="O10" s="64"/>
      <c r="P10" s="64"/>
      <c r="Q10" s="59">
        <f t="shared" si="0"/>
        <v>1</v>
      </c>
    </row>
    <row r="11" spans="1:33" ht="14.25" customHeight="1">
      <c r="A11" s="135"/>
      <c r="B11" s="60" t="s">
        <v>159</v>
      </c>
      <c r="C11" s="66" t="s">
        <v>160</v>
      </c>
      <c r="D11" s="62" t="s">
        <v>161</v>
      </c>
      <c r="E11" s="63"/>
      <c r="F11" s="63"/>
      <c r="G11" s="63"/>
      <c r="H11" s="63"/>
      <c r="I11" s="64"/>
      <c r="J11" s="64"/>
      <c r="K11" s="64"/>
      <c r="L11" s="64"/>
      <c r="M11" s="64"/>
      <c r="N11" s="64"/>
      <c r="O11" s="64"/>
      <c r="P11" s="64"/>
      <c r="Q11" s="59" t="str">
        <f t="shared" si="0"/>
        <v/>
      </c>
    </row>
    <row r="12" spans="1:33" ht="14.25" customHeight="1">
      <c r="A12" s="136"/>
      <c r="B12" s="67"/>
      <c r="C12" s="106" t="s">
        <v>220</v>
      </c>
      <c r="D12" s="68" t="s">
        <v>119</v>
      </c>
      <c r="E12" s="69">
        <v>42391</v>
      </c>
      <c r="F12" s="69"/>
      <c r="G12" s="69"/>
      <c r="H12" s="69">
        <v>42489</v>
      </c>
      <c r="I12" s="70"/>
      <c r="J12" s="70">
        <v>42538</v>
      </c>
      <c r="K12" s="70"/>
      <c r="L12" s="70">
        <v>42587</v>
      </c>
      <c r="M12" s="70"/>
      <c r="N12" s="70"/>
      <c r="O12" s="70"/>
      <c r="P12" s="70"/>
      <c r="Q12" s="59">
        <f>IF(COUNTA(E12,F12,G12,H12,I12,J12,K12,L12,M12,N12,O12,P12)=0,"",COUNTA(E12,F12,G12,H12,I12,J12,K12,L12,M12,N12,O12,P12))</f>
        <v>4</v>
      </c>
    </row>
    <row r="13" spans="1:33" ht="14.25" customHeight="1">
      <c r="A13" s="134" t="s">
        <v>162</v>
      </c>
      <c r="B13" s="55" t="s">
        <v>163</v>
      </c>
      <c r="C13" s="40" t="s">
        <v>164</v>
      </c>
      <c r="D13" s="56" t="s">
        <v>165</v>
      </c>
      <c r="E13" s="57"/>
      <c r="F13" s="57"/>
      <c r="G13" s="57"/>
      <c r="H13" s="57"/>
      <c r="I13" s="58"/>
      <c r="J13" s="58"/>
      <c r="K13" s="58"/>
      <c r="L13" s="58"/>
      <c r="M13" s="58"/>
      <c r="N13" s="58"/>
      <c r="O13" s="58"/>
      <c r="P13" s="58"/>
      <c r="Q13" s="71" t="str">
        <f t="shared" si="0"/>
        <v/>
      </c>
    </row>
    <row r="14" spans="1:33" ht="14.25" customHeight="1">
      <c r="A14" s="135"/>
      <c r="B14" s="60"/>
      <c r="C14" s="61"/>
      <c r="D14" s="62" t="s">
        <v>116</v>
      </c>
      <c r="E14" s="63"/>
      <c r="F14" s="63"/>
      <c r="G14" s="63">
        <v>42446</v>
      </c>
      <c r="H14" s="63"/>
      <c r="I14" s="64"/>
      <c r="J14" s="64"/>
      <c r="K14" s="64"/>
      <c r="L14" s="64"/>
      <c r="M14" s="64"/>
      <c r="N14" s="64"/>
      <c r="O14" s="64"/>
      <c r="P14" s="64"/>
      <c r="Q14" s="59">
        <f t="shared" si="0"/>
        <v>1</v>
      </c>
    </row>
    <row r="15" spans="1:33" ht="14.25" customHeight="1">
      <c r="A15" s="136"/>
      <c r="B15" s="72" t="s">
        <v>166</v>
      </c>
      <c r="C15" s="73" t="s">
        <v>167</v>
      </c>
      <c r="D15" s="68" t="s">
        <v>113</v>
      </c>
      <c r="E15" s="69"/>
      <c r="F15" s="69"/>
      <c r="G15" s="69"/>
      <c r="H15" s="69"/>
      <c r="I15" s="70"/>
      <c r="J15" s="70">
        <v>42529</v>
      </c>
      <c r="K15" s="70"/>
      <c r="L15" s="70"/>
      <c r="M15" s="70"/>
      <c r="N15" s="70"/>
      <c r="O15" s="70"/>
      <c r="P15" s="70"/>
      <c r="Q15" s="74">
        <f t="shared" si="0"/>
        <v>1</v>
      </c>
    </row>
    <row r="16" spans="1:33" ht="14.25" customHeight="1">
      <c r="A16" s="129" t="s">
        <v>104</v>
      </c>
      <c r="B16" s="55" t="s">
        <v>168</v>
      </c>
      <c r="C16" s="40" t="s">
        <v>169</v>
      </c>
      <c r="D16" s="56" t="s">
        <v>114</v>
      </c>
      <c r="E16" s="57">
        <v>42380</v>
      </c>
      <c r="F16" s="57"/>
      <c r="G16" s="57"/>
      <c r="H16" s="57"/>
      <c r="I16" s="58"/>
      <c r="J16" s="58"/>
      <c r="K16" s="58"/>
      <c r="L16" s="58"/>
      <c r="M16" s="58"/>
      <c r="N16" s="58"/>
      <c r="O16" s="58"/>
      <c r="P16" s="58"/>
      <c r="Q16" s="71">
        <f t="shared" si="0"/>
        <v>1</v>
      </c>
    </row>
    <row r="17" spans="1:33" ht="14.25" customHeight="1">
      <c r="A17" s="131"/>
      <c r="B17" s="60" t="s">
        <v>170</v>
      </c>
      <c r="C17" s="61" t="s">
        <v>169</v>
      </c>
      <c r="D17" s="62" t="s">
        <v>114</v>
      </c>
      <c r="E17" s="63">
        <v>42374</v>
      </c>
      <c r="F17" s="63"/>
      <c r="G17" s="63"/>
      <c r="H17" s="63"/>
      <c r="I17" s="64"/>
      <c r="J17" s="64"/>
      <c r="K17" s="64"/>
      <c r="L17" s="64"/>
      <c r="M17" s="64"/>
      <c r="N17" s="64"/>
      <c r="O17" s="64"/>
      <c r="P17" s="64"/>
      <c r="Q17" s="74">
        <f t="shared" si="0"/>
        <v>1</v>
      </c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49"/>
      <c r="AD17" s="49"/>
      <c r="AE17" s="49"/>
      <c r="AF17" s="49"/>
      <c r="AG17" s="49"/>
    </row>
    <row r="18" spans="1:33" ht="14.25" customHeight="1">
      <c r="A18" s="129" t="s">
        <v>112</v>
      </c>
      <c r="B18" s="55" t="s">
        <v>171</v>
      </c>
      <c r="C18" s="40" t="s">
        <v>172</v>
      </c>
      <c r="D18" s="56" t="s">
        <v>161</v>
      </c>
      <c r="E18" s="57"/>
      <c r="F18" s="57"/>
      <c r="G18" s="57"/>
      <c r="H18" s="57"/>
      <c r="I18" s="58"/>
      <c r="J18" s="58"/>
      <c r="K18" s="58"/>
      <c r="L18" s="58"/>
      <c r="M18" s="58"/>
      <c r="N18" s="58"/>
      <c r="O18" s="58"/>
      <c r="P18" s="58"/>
      <c r="Q18" s="59" t="str">
        <f t="shared" si="0"/>
        <v/>
      </c>
      <c r="R18" s="49"/>
      <c r="S18" s="49"/>
      <c r="T18" s="49"/>
      <c r="U18" s="49"/>
      <c r="V18" s="49"/>
      <c r="W18" s="49"/>
      <c r="X18" s="49"/>
      <c r="Y18" s="49"/>
      <c r="Z18" s="49"/>
      <c r="AA18" s="49"/>
      <c r="AB18" s="49"/>
      <c r="AC18" s="49"/>
      <c r="AD18" s="49"/>
      <c r="AE18" s="49"/>
      <c r="AF18" s="49"/>
      <c r="AG18" s="49"/>
    </row>
    <row r="19" spans="1:33" ht="14.25" customHeight="1">
      <c r="A19" s="131"/>
      <c r="B19" s="60"/>
      <c r="C19" s="61"/>
      <c r="D19" s="62" t="s">
        <v>119</v>
      </c>
      <c r="E19" s="63"/>
      <c r="F19" s="63"/>
      <c r="G19" s="63"/>
      <c r="H19" s="63"/>
      <c r="I19" s="64"/>
      <c r="J19" s="64"/>
      <c r="K19" s="64"/>
      <c r="L19" s="64"/>
      <c r="M19" s="64"/>
      <c r="N19" s="64"/>
      <c r="O19" s="64"/>
      <c r="P19" s="64"/>
      <c r="Q19" s="59" t="str">
        <f t="shared" si="0"/>
        <v/>
      </c>
      <c r="R19" s="49"/>
      <c r="S19" s="49"/>
      <c r="T19" s="49"/>
      <c r="U19" s="49"/>
      <c r="V19" s="49"/>
      <c r="W19" s="49"/>
      <c r="X19" s="49"/>
      <c r="Y19" s="49"/>
      <c r="Z19" s="49"/>
      <c r="AA19" s="49"/>
      <c r="AB19" s="49"/>
      <c r="AC19" s="49"/>
      <c r="AD19" s="49"/>
      <c r="AE19" s="49"/>
      <c r="AF19" s="49"/>
      <c r="AG19" s="49"/>
    </row>
    <row r="20" spans="1:33" ht="14.25" customHeight="1">
      <c r="A20" s="131"/>
      <c r="B20" s="75" t="s">
        <v>223</v>
      </c>
      <c r="C20" s="62" t="s">
        <v>176</v>
      </c>
      <c r="D20" s="62" t="s">
        <v>114</v>
      </c>
      <c r="E20" s="63"/>
      <c r="F20" s="63"/>
      <c r="G20" s="63"/>
      <c r="H20" s="63"/>
      <c r="I20" s="64"/>
      <c r="J20" s="64"/>
      <c r="K20" s="64"/>
      <c r="L20" s="64"/>
      <c r="M20" s="64"/>
      <c r="N20" s="64"/>
      <c r="O20" s="64"/>
      <c r="P20" s="64"/>
      <c r="Q20" s="59" t="str">
        <f t="shared" si="0"/>
        <v/>
      </c>
      <c r="R20" s="49"/>
      <c r="S20" s="49"/>
      <c r="T20" s="49"/>
      <c r="U20" s="49"/>
      <c r="V20" s="49"/>
      <c r="W20" s="49"/>
      <c r="X20" s="49"/>
      <c r="Y20" s="49"/>
      <c r="Z20" s="49"/>
      <c r="AA20" s="49"/>
      <c r="AB20" s="49"/>
      <c r="AC20" s="49"/>
      <c r="AD20" s="49"/>
      <c r="AE20" s="49"/>
      <c r="AF20" s="49"/>
      <c r="AG20" s="49"/>
    </row>
    <row r="21" spans="1:33" ht="14.25" customHeight="1">
      <c r="A21" s="131"/>
      <c r="B21" s="60" t="s">
        <v>173</v>
      </c>
      <c r="C21" s="61" t="s">
        <v>169</v>
      </c>
      <c r="D21" s="62" t="s">
        <v>114</v>
      </c>
      <c r="E21" s="63">
        <v>42388</v>
      </c>
      <c r="F21" s="63"/>
      <c r="G21" s="63"/>
      <c r="H21" s="63"/>
      <c r="I21" s="64">
        <v>42517</v>
      </c>
      <c r="J21" s="64"/>
      <c r="K21" s="64"/>
      <c r="L21" s="64"/>
      <c r="M21" s="64"/>
      <c r="N21" s="64"/>
      <c r="O21" s="64"/>
      <c r="P21" s="64"/>
      <c r="Q21" s="59">
        <f t="shared" si="0"/>
        <v>2</v>
      </c>
      <c r="R21" s="49"/>
      <c r="S21" s="49"/>
      <c r="T21" s="49"/>
      <c r="U21" s="49"/>
      <c r="V21" s="49"/>
      <c r="W21" s="49"/>
      <c r="X21" s="49"/>
      <c r="Y21" s="49"/>
      <c r="Z21" s="49"/>
      <c r="AA21" s="49"/>
      <c r="AB21" s="49"/>
      <c r="AC21" s="49"/>
      <c r="AD21" s="49"/>
      <c r="AE21" s="49"/>
      <c r="AF21" s="49"/>
      <c r="AG21" s="49"/>
    </row>
    <row r="22" spans="1:33" ht="14.25" customHeight="1">
      <c r="A22" s="131"/>
      <c r="B22" s="60" t="s">
        <v>174</v>
      </c>
      <c r="C22" s="61" t="s">
        <v>169</v>
      </c>
      <c r="D22" s="62" t="s">
        <v>114</v>
      </c>
      <c r="E22" s="63"/>
      <c r="F22" s="63"/>
      <c r="G22" s="63"/>
      <c r="H22" s="63"/>
      <c r="I22" s="64">
        <v>42507</v>
      </c>
      <c r="J22" s="64"/>
      <c r="K22" s="64"/>
      <c r="L22" s="64"/>
      <c r="M22" s="64"/>
      <c r="N22" s="64"/>
      <c r="O22" s="64"/>
      <c r="P22" s="64"/>
      <c r="Q22" s="59">
        <f t="shared" si="0"/>
        <v>1</v>
      </c>
      <c r="R22" s="49"/>
      <c r="S22" s="49"/>
      <c r="T22" s="49"/>
      <c r="U22" s="49"/>
      <c r="V22" s="49"/>
      <c r="W22" s="49"/>
      <c r="X22" s="49"/>
      <c r="Y22" s="49"/>
      <c r="Z22" s="49"/>
      <c r="AA22" s="49"/>
      <c r="AB22" s="49"/>
      <c r="AC22" s="49"/>
      <c r="AD22" s="49"/>
      <c r="AE22" s="49"/>
      <c r="AF22" s="49"/>
      <c r="AG22" s="49"/>
    </row>
    <row r="23" spans="1:33" ht="14.25" customHeight="1">
      <c r="A23" s="76" t="s">
        <v>111</v>
      </c>
      <c r="B23" s="77" t="s">
        <v>175</v>
      </c>
      <c r="C23" s="24" t="s">
        <v>176</v>
      </c>
      <c r="D23" s="78" t="s">
        <v>114</v>
      </c>
      <c r="E23" s="79"/>
      <c r="F23" s="79"/>
      <c r="G23" s="79"/>
      <c r="H23" s="79"/>
      <c r="I23" s="80"/>
      <c r="J23" s="80"/>
      <c r="K23" s="80"/>
      <c r="L23" s="80"/>
      <c r="M23" s="80"/>
      <c r="N23" s="80"/>
      <c r="O23" s="80"/>
      <c r="P23" s="80"/>
      <c r="Q23" s="71" t="str">
        <f t="shared" si="0"/>
        <v/>
      </c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  <c r="AE23" s="49"/>
      <c r="AF23" s="49"/>
      <c r="AG23" s="49"/>
    </row>
    <row r="24" spans="1:33" ht="14.25" customHeight="1">
      <c r="A24" s="129" t="s">
        <v>177</v>
      </c>
      <c r="B24" s="55" t="s">
        <v>178</v>
      </c>
      <c r="C24" s="40" t="s">
        <v>169</v>
      </c>
      <c r="D24" s="56" t="s">
        <v>114</v>
      </c>
      <c r="E24" s="57"/>
      <c r="F24" s="57">
        <v>42419</v>
      </c>
      <c r="G24" s="57"/>
      <c r="H24" s="57"/>
      <c r="I24" s="58">
        <v>42516</v>
      </c>
      <c r="J24" s="58"/>
      <c r="K24" s="58"/>
      <c r="L24" s="58"/>
      <c r="M24" s="58"/>
      <c r="N24" s="58"/>
      <c r="O24" s="58"/>
      <c r="P24" s="58"/>
      <c r="Q24" s="71">
        <f t="shared" si="0"/>
        <v>2</v>
      </c>
      <c r="R24" s="49"/>
      <c r="S24" s="49"/>
      <c r="T24" s="49"/>
      <c r="U24" s="49"/>
      <c r="V24" s="49"/>
      <c r="W24" s="49"/>
      <c r="X24" s="49"/>
      <c r="Y24" s="49"/>
      <c r="Z24" s="49"/>
      <c r="AA24" s="49"/>
      <c r="AB24" s="49"/>
      <c r="AC24" s="49"/>
      <c r="AD24" s="49"/>
      <c r="AE24" s="49"/>
      <c r="AF24" s="49"/>
      <c r="AG24" s="49"/>
    </row>
    <row r="25" spans="1:33" ht="14.25" customHeight="1">
      <c r="A25" s="130"/>
      <c r="B25" s="60" t="s">
        <v>179</v>
      </c>
      <c r="C25" s="73" t="s">
        <v>167</v>
      </c>
      <c r="D25" s="68" t="s">
        <v>113</v>
      </c>
      <c r="E25" s="69"/>
      <c r="F25" s="69"/>
      <c r="G25" s="69"/>
      <c r="H25" s="69"/>
      <c r="I25" s="70"/>
      <c r="J25" s="70">
        <v>42547</v>
      </c>
      <c r="K25" s="70"/>
      <c r="L25" s="70"/>
      <c r="M25" s="70"/>
      <c r="N25" s="70"/>
      <c r="O25" s="70"/>
      <c r="P25" s="70"/>
      <c r="Q25" s="74">
        <f t="shared" si="0"/>
        <v>1</v>
      </c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49"/>
      <c r="AC25" s="49"/>
      <c r="AD25" s="49"/>
      <c r="AE25" s="49"/>
      <c r="AF25" s="49"/>
      <c r="AG25" s="49"/>
    </row>
    <row r="26" spans="1:33" ht="14.25" customHeight="1">
      <c r="A26" s="129" t="s">
        <v>108</v>
      </c>
      <c r="B26" s="55" t="s">
        <v>180</v>
      </c>
      <c r="C26" s="81" t="s">
        <v>181</v>
      </c>
      <c r="D26" s="56" t="s">
        <v>120</v>
      </c>
      <c r="E26" s="57"/>
      <c r="F26" s="57"/>
      <c r="G26" s="57">
        <v>42430</v>
      </c>
      <c r="H26" s="57"/>
      <c r="I26" s="58"/>
      <c r="J26" s="58"/>
      <c r="K26" s="58"/>
      <c r="L26" s="58"/>
      <c r="M26" s="58"/>
      <c r="N26" s="58"/>
      <c r="O26" s="58"/>
      <c r="P26" s="58"/>
      <c r="Q26" s="59">
        <f t="shared" si="0"/>
        <v>1</v>
      </c>
      <c r="R26" s="49"/>
      <c r="S26" s="49"/>
      <c r="T26" s="49"/>
      <c r="U26" s="49"/>
      <c r="V26" s="49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</row>
    <row r="27" spans="1:33" ht="14.25" customHeight="1">
      <c r="A27" s="130"/>
      <c r="B27" s="82" t="s">
        <v>182</v>
      </c>
      <c r="C27" s="83"/>
      <c r="D27" s="62" t="s">
        <v>120</v>
      </c>
      <c r="E27" s="63">
        <v>42373</v>
      </c>
      <c r="F27" s="63">
        <v>42402</v>
      </c>
      <c r="G27" s="63">
        <v>42459</v>
      </c>
      <c r="H27" s="63">
        <v>42488</v>
      </c>
      <c r="I27" s="64">
        <v>42517</v>
      </c>
      <c r="J27" s="64">
        <v>42545</v>
      </c>
      <c r="K27" s="64">
        <v>42576</v>
      </c>
      <c r="L27" s="64"/>
      <c r="M27" s="64"/>
      <c r="N27" s="64"/>
      <c r="O27" s="64"/>
      <c r="P27" s="64"/>
      <c r="Q27" s="59">
        <f t="shared" si="0"/>
        <v>7</v>
      </c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</row>
    <row r="28" spans="1:33" ht="14.25" customHeight="1">
      <c r="A28" s="129" t="s">
        <v>105</v>
      </c>
      <c r="B28" s="84" t="s">
        <v>183</v>
      </c>
      <c r="C28" s="40" t="s">
        <v>169</v>
      </c>
      <c r="D28" s="56" t="s">
        <v>114</v>
      </c>
      <c r="E28" s="57"/>
      <c r="F28" s="57"/>
      <c r="G28" s="85">
        <v>42450</v>
      </c>
      <c r="H28" s="57"/>
      <c r="I28" s="58"/>
      <c r="J28" s="58"/>
      <c r="K28" s="58"/>
      <c r="L28" s="58"/>
      <c r="M28" s="58"/>
      <c r="N28" s="58"/>
      <c r="O28" s="58"/>
      <c r="P28" s="58"/>
      <c r="Q28" s="71">
        <f t="shared" si="0"/>
        <v>1</v>
      </c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49"/>
      <c r="AE28" s="49"/>
      <c r="AF28" s="49"/>
      <c r="AG28" s="49"/>
    </row>
    <row r="29" spans="1:33" ht="14.25" customHeight="1">
      <c r="A29" s="130"/>
      <c r="B29" s="86" t="s">
        <v>184</v>
      </c>
      <c r="C29" s="73" t="s">
        <v>167</v>
      </c>
      <c r="D29" s="68" t="s">
        <v>113</v>
      </c>
      <c r="E29" s="69"/>
      <c r="F29" s="69"/>
      <c r="G29" s="87">
        <v>42447</v>
      </c>
      <c r="H29" s="69"/>
      <c r="I29" s="70"/>
      <c r="J29" s="70"/>
      <c r="K29" s="70"/>
      <c r="L29" s="70"/>
      <c r="M29" s="70"/>
      <c r="N29" s="70"/>
      <c r="O29" s="70"/>
      <c r="P29" s="70"/>
      <c r="Q29" s="74">
        <f t="shared" si="0"/>
        <v>1</v>
      </c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49"/>
      <c r="AE29" s="49"/>
      <c r="AF29" s="49"/>
      <c r="AG29" s="49"/>
    </row>
    <row r="30" spans="1:33" ht="14.25" customHeight="1">
      <c r="A30" s="129" t="s">
        <v>185</v>
      </c>
      <c r="B30" s="60" t="s">
        <v>186</v>
      </c>
      <c r="C30" s="61" t="s">
        <v>187</v>
      </c>
      <c r="D30" s="62" t="s">
        <v>188</v>
      </c>
      <c r="E30" s="63"/>
      <c r="F30" s="63"/>
      <c r="G30" s="63"/>
      <c r="H30" s="63"/>
      <c r="I30" s="64"/>
      <c r="J30" s="64"/>
      <c r="K30" s="64"/>
      <c r="L30" s="64"/>
      <c r="M30" s="64"/>
      <c r="N30" s="64"/>
      <c r="O30" s="64"/>
      <c r="P30" s="64"/>
      <c r="Q30" s="59" t="str">
        <f t="shared" si="0"/>
        <v/>
      </c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49"/>
      <c r="AE30" s="49"/>
      <c r="AF30" s="49"/>
      <c r="AG30" s="49"/>
    </row>
    <row r="31" spans="1:33" ht="14.25" customHeight="1">
      <c r="A31" s="130"/>
      <c r="B31" s="67"/>
      <c r="C31" s="68"/>
      <c r="D31" s="68" t="s">
        <v>189</v>
      </c>
      <c r="E31" s="69"/>
      <c r="F31" s="69"/>
      <c r="G31" s="69"/>
      <c r="H31" s="69"/>
      <c r="I31" s="70"/>
      <c r="J31" s="70"/>
      <c r="K31" s="70"/>
      <c r="L31" s="70"/>
      <c r="M31" s="70"/>
      <c r="N31" s="70"/>
      <c r="O31" s="70"/>
      <c r="P31" s="70"/>
      <c r="Q31" s="59" t="str">
        <f t="shared" si="0"/>
        <v/>
      </c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49"/>
      <c r="AE31" s="49"/>
      <c r="AF31" s="49"/>
      <c r="AG31" s="49"/>
    </row>
    <row r="32" spans="1:33" ht="14.25" customHeight="1">
      <c r="A32" s="129" t="s">
        <v>103</v>
      </c>
      <c r="B32" s="55" t="s">
        <v>190</v>
      </c>
      <c r="C32" s="81" t="s">
        <v>191</v>
      </c>
      <c r="D32" s="56" t="s">
        <v>192</v>
      </c>
      <c r="E32" s="57"/>
      <c r="F32" s="57"/>
      <c r="G32" s="57">
        <v>42433</v>
      </c>
      <c r="H32" s="57"/>
      <c r="I32" s="58"/>
      <c r="J32" s="58"/>
      <c r="K32" s="58"/>
      <c r="L32" s="58"/>
      <c r="M32" s="58"/>
      <c r="N32" s="58"/>
      <c r="O32" s="58"/>
      <c r="P32" s="58"/>
      <c r="Q32" s="71">
        <f t="shared" si="0"/>
        <v>1</v>
      </c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49"/>
      <c r="AE32" s="49"/>
      <c r="AF32" s="49"/>
      <c r="AG32" s="49"/>
    </row>
    <row r="33" spans="1:33" ht="14.25" customHeight="1">
      <c r="A33" s="131"/>
      <c r="B33" s="60"/>
      <c r="C33" s="83"/>
      <c r="D33" s="62" t="s">
        <v>193</v>
      </c>
      <c r="E33" s="63"/>
      <c r="F33" s="63"/>
      <c r="G33" s="63"/>
      <c r="H33" s="63"/>
      <c r="I33" s="64"/>
      <c r="J33" s="64"/>
      <c r="K33" s="64"/>
      <c r="L33" s="64"/>
      <c r="M33" s="64"/>
      <c r="N33" s="64"/>
      <c r="O33" s="64"/>
      <c r="P33" s="64"/>
      <c r="Q33" s="59" t="str">
        <f t="shared" si="0"/>
        <v/>
      </c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49"/>
      <c r="AE33" s="49"/>
      <c r="AF33" s="49"/>
      <c r="AG33" s="49"/>
    </row>
    <row r="34" spans="1:33" ht="14.25" customHeight="1">
      <c r="A34" s="131"/>
      <c r="B34" s="60"/>
      <c r="C34" s="83"/>
      <c r="D34" s="62" t="s">
        <v>194</v>
      </c>
      <c r="E34" s="63"/>
      <c r="F34" s="63"/>
      <c r="G34" s="63"/>
      <c r="H34" s="63"/>
      <c r="I34" s="64"/>
      <c r="J34" s="64"/>
      <c r="K34" s="64"/>
      <c r="L34" s="64"/>
      <c r="M34" s="64"/>
      <c r="N34" s="64"/>
      <c r="O34" s="64"/>
      <c r="P34" s="64"/>
      <c r="Q34" s="59" t="str">
        <f t="shared" si="0"/>
        <v/>
      </c>
    </row>
    <row r="35" spans="1:33" ht="14.25" customHeight="1">
      <c r="A35" s="131"/>
      <c r="B35" s="60"/>
      <c r="C35" s="83"/>
      <c r="D35" s="62" t="s">
        <v>195</v>
      </c>
      <c r="E35" s="63"/>
      <c r="F35" s="63"/>
      <c r="G35" s="63"/>
      <c r="H35" s="63"/>
      <c r="I35" s="64"/>
      <c r="J35" s="64"/>
      <c r="K35" s="64"/>
      <c r="L35" s="64"/>
      <c r="M35" s="64"/>
      <c r="N35" s="64"/>
      <c r="O35" s="64"/>
      <c r="P35" s="64"/>
      <c r="Q35" s="59" t="str">
        <f t="shared" si="0"/>
        <v/>
      </c>
    </row>
    <row r="36" spans="1:33" ht="14.25" customHeight="1">
      <c r="A36" s="131"/>
      <c r="B36" s="60" t="s">
        <v>190</v>
      </c>
      <c r="C36" s="83" t="s">
        <v>169</v>
      </c>
      <c r="D36" s="62" t="s">
        <v>114</v>
      </c>
      <c r="E36" s="63"/>
      <c r="F36" s="63"/>
      <c r="G36" s="63"/>
      <c r="H36" s="63"/>
      <c r="I36" s="64"/>
      <c r="J36" s="64"/>
      <c r="K36" s="64"/>
      <c r="L36" s="64"/>
      <c r="M36" s="64"/>
      <c r="N36" s="64"/>
      <c r="O36" s="64"/>
      <c r="P36" s="64"/>
      <c r="Q36" s="59" t="str">
        <f t="shared" si="0"/>
        <v/>
      </c>
    </row>
    <row r="37" spans="1:33" s="89" customFormat="1" ht="14.25" customHeight="1">
      <c r="A37" s="131"/>
      <c r="B37" s="60" t="s">
        <v>196</v>
      </c>
      <c r="C37" s="83" t="s">
        <v>152</v>
      </c>
      <c r="D37" s="62" t="s">
        <v>115</v>
      </c>
      <c r="E37" s="63"/>
      <c r="F37" s="63"/>
      <c r="G37" s="63"/>
      <c r="H37" s="63"/>
      <c r="I37" s="64"/>
      <c r="J37" s="64"/>
      <c r="K37" s="64"/>
      <c r="L37" s="64"/>
      <c r="M37" s="64"/>
      <c r="N37" s="64"/>
      <c r="O37" s="64"/>
      <c r="P37" s="64"/>
      <c r="Q37" s="59" t="str">
        <f t="shared" si="0"/>
        <v/>
      </c>
      <c r="R37" s="88"/>
      <c r="S37" s="88"/>
      <c r="T37" s="88"/>
      <c r="U37" s="88"/>
      <c r="V37" s="88"/>
      <c r="W37" s="88"/>
      <c r="X37" s="88"/>
      <c r="Y37" s="88"/>
      <c r="Z37" s="88"/>
      <c r="AA37" s="88"/>
      <c r="AB37" s="88"/>
      <c r="AC37" s="88"/>
      <c r="AD37" s="88"/>
      <c r="AE37" s="88"/>
      <c r="AF37" s="88"/>
      <c r="AG37" s="88"/>
    </row>
    <row r="38" spans="1:33" s="89" customFormat="1" ht="14.25" customHeight="1">
      <c r="A38" s="131"/>
      <c r="B38" s="60" t="s">
        <v>197</v>
      </c>
      <c r="C38" s="83" t="s">
        <v>169</v>
      </c>
      <c r="D38" s="62" t="s">
        <v>114</v>
      </c>
      <c r="E38" s="63"/>
      <c r="F38" s="63"/>
      <c r="G38" s="63"/>
      <c r="H38" s="63"/>
      <c r="I38" s="64"/>
      <c r="J38" s="64"/>
      <c r="K38" s="64"/>
      <c r="L38" s="64"/>
      <c r="M38" s="64"/>
      <c r="N38" s="64"/>
      <c r="O38" s="64"/>
      <c r="P38" s="64"/>
      <c r="Q38" s="59" t="str">
        <f t="shared" si="0"/>
        <v/>
      </c>
      <c r="R38" s="88"/>
      <c r="S38" s="88"/>
      <c r="T38" s="88"/>
      <c r="U38" s="88"/>
      <c r="V38" s="88"/>
      <c r="W38" s="88"/>
      <c r="X38" s="88"/>
      <c r="Y38" s="88"/>
      <c r="Z38" s="88"/>
      <c r="AA38" s="88"/>
      <c r="AB38" s="88"/>
      <c r="AC38" s="88"/>
      <c r="AD38" s="88"/>
      <c r="AE38" s="88"/>
      <c r="AF38" s="88"/>
      <c r="AG38" s="88"/>
    </row>
    <row r="39" spans="1:33" s="89" customFormat="1" ht="14.25" customHeight="1">
      <c r="A39" s="131"/>
      <c r="B39" s="60" t="s">
        <v>198</v>
      </c>
      <c r="C39" s="83" t="s">
        <v>169</v>
      </c>
      <c r="D39" s="62" t="s">
        <v>114</v>
      </c>
      <c r="E39" s="63"/>
      <c r="F39" s="63"/>
      <c r="G39" s="63"/>
      <c r="H39" s="63"/>
      <c r="I39" s="64"/>
      <c r="J39" s="64"/>
      <c r="K39" s="64"/>
      <c r="L39" s="64"/>
      <c r="M39" s="64"/>
      <c r="N39" s="64"/>
      <c r="O39" s="64"/>
      <c r="P39" s="64"/>
      <c r="Q39" s="59" t="str">
        <f t="shared" si="0"/>
        <v/>
      </c>
      <c r="R39" s="88"/>
      <c r="S39" s="88"/>
      <c r="T39" s="88"/>
      <c r="U39" s="88"/>
      <c r="V39" s="88"/>
      <c r="W39" s="88"/>
      <c r="X39" s="88"/>
      <c r="Y39" s="88"/>
      <c r="Z39" s="88"/>
      <c r="AA39" s="88"/>
      <c r="AB39" s="88"/>
      <c r="AC39" s="88"/>
      <c r="AD39" s="88"/>
      <c r="AE39" s="88"/>
      <c r="AF39" s="88"/>
      <c r="AG39" s="88"/>
    </row>
    <row r="40" spans="1:33" s="89" customFormat="1" ht="14.25" customHeight="1">
      <c r="A40" s="131"/>
      <c r="B40" s="60" t="s">
        <v>199</v>
      </c>
      <c r="C40" s="83" t="s">
        <v>169</v>
      </c>
      <c r="D40" s="62" t="s">
        <v>114</v>
      </c>
      <c r="E40" s="63">
        <v>42375</v>
      </c>
      <c r="F40" s="63"/>
      <c r="G40" s="63"/>
      <c r="H40" s="63"/>
      <c r="I40" s="64"/>
      <c r="J40" s="64"/>
      <c r="K40" s="64"/>
      <c r="L40" s="64"/>
      <c r="M40" s="64"/>
      <c r="N40" s="64"/>
      <c r="O40" s="64"/>
      <c r="P40" s="64"/>
      <c r="Q40" s="59">
        <f t="shared" si="0"/>
        <v>1</v>
      </c>
      <c r="R40" s="88"/>
      <c r="S40" s="88"/>
      <c r="T40" s="88"/>
      <c r="U40" s="88"/>
      <c r="V40" s="88"/>
      <c r="W40" s="88"/>
      <c r="X40" s="88"/>
      <c r="Y40" s="88"/>
      <c r="Z40" s="88"/>
      <c r="AA40" s="88"/>
      <c r="AB40" s="88"/>
      <c r="AC40" s="88"/>
      <c r="AD40" s="88"/>
      <c r="AE40" s="88"/>
      <c r="AF40" s="88"/>
      <c r="AG40" s="88"/>
    </row>
    <row r="41" spans="1:33" s="89" customFormat="1" ht="14.25" customHeight="1">
      <c r="A41" s="130"/>
      <c r="B41" s="72" t="s">
        <v>200</v>
      </c>
      <c r="C41" s="107" t="s">
        <v>169</v>
      </c>
      <c r="D41" s="68" t="s">
        <v>114</v>
      </c>
      <c r="E41" s="69"/>
      <c r="F41" s="69"/>
      <c r="G41" s="69"/>
      <c r="H41" s="69"/>
      <c r="I41" s="70"/>
      <c r="J41" s="70"/>
      <c r="K41" s="70"/>
      <c r="L41" s="70"/>
      <c r="M41" s="70"/>
      <c r="N41" s="70"/>
      <c r="O41" s="70"/>
      <c r="P41" s="70"/>
      <c r="Q41" s="74" t="str">
        <f t="shared" si="0"/>
        <v/>
      </c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8"/>
      <c r="AE41" s="88"/>
      <c r="AF41" s="88"/>
      <c r="AG41" s="88"/>
    </row>
    <row r="42" spans="1:33" ht="14.25" customHeight="1">
      <c r="A42" s="131" t="s">
        <v>99</v>
      </c>
      <c r="B42" s="60" t="s">
        <v>201</v>
      </c>
      <c r="C42" s="61" t="s">
        <v>152</v>
      </c>
      <c r="D42" s="62" t="s">
        <v>115</v>
      </c>
      <c r="E42" s="63"/>
      <c r="F42" s="63"/>
      <c r="G42" s="63">
        <v>42445</v>
      </c>
      <c r="H42" s="63"/>
      <c r="I42" s="64"/>
      <c r="J42" s="64"/>
      <c r="K42" s="64"/>
      <c r="L42" s="64"/>
      <c r="M42" s="64"/>
      <c r="N42" s="64"/>
      <c r="O42" s="64"/>
      <c r="P42" s="64"/>
      <c r="Q42" s="59">
        <f t="shared" si="0"/>
        <v>1</v>
      </c>
    </row>
    <row r="43" spans="1:33" ht="14.25" customHeight="1">
      <c r="A43" s="131"/>
      <c r="B43" s="60" t="s">
        <v>202</v>
      </c>
      <c r="C43" s="61" t="s">
        <v>152</v>
      </c>
      <c r="D43" s="62" t="s">
        <v>115</v>
      </c>
      <c r="E43" s="63">
        <v>42394</v>
      </c>
      <c r="F43" s="63"/>
      <c r="G43" s="63"/>
      <c r="H43" s="63">
        <v>42461</v>
      </c>
      <c r="I43" s="63"/>
      <c r="J43" s="63">
        <v>42528</v>
      </c>
      <c r="K43" s="63"/>
      <c r="L43" s="64"/>
      <c r="M43" s="64"/>
      <c r="N43" s="64"/>
      <c r="O43" s="64"/>
      <c r="P43" s="64"/>
      <c r="Q43" s="59">
        <f t="shared" si="0"/>
        <v>3</v>
      </c>
    </row>
    <row r="44" spans="1:33" ht="14.25" customHeight="1">
      <c r="A44" s="131"/>
      <c r="B44" s="90" t="s">
        <v>203</v>
      </c>
      <c r="C44" s="66" t="s">
        <v>204</v>
      </c>
      <c r="D44" s="62"/>
      <c r="E44" s="63"/>
      <c r="F44" s="63"/>
      <c r="G44" s="63"/>
      <c r="H44" s="63"/>
      <c r="I44" s="63"/>
      <c r="J44" s="63"/>
      <c r="K44" s="63"/>
      <c r="L44" s="64"/>
      <c r="M44" s="64"/>
      <c r="N44" s="64"/>
      <c r="O44" s="64"/>
      <c r="P44" s="64"/>
      <c r="Q44" s="59" t="str">
        <f t="shared" si="0"/>
        <v/>
      </c>
    </row>
    <row r="45" spans="1:33" ht="14.25" customHeight="1">
      <c r="A45" s="131"/>
      <c r="B45" s="90"/>
      <c r="C45" s="66" t="s">
        <v>205</v>
      </c>
      <c r="D45" s="62"/>
      <c r="E45" s="63"/>
      <c r="F45" s="63"/>
      <c r="G45" s="63"/>
      <c r="H45" s="63"/>
      <c r="I45" s="63"/>
      <c r="J45" s="63"/>
      <c r="K45" s="63"/>
      <c r="L45" s="64"/>
      <c r="M45" s="64"/>
      <c r="N45" s="64"/>
      <c r="O45" s="64"/>
      <c r="P45" s="64"/>
      <c r="Q45" s="59" t="str">
        <f t="shared" si="0"/>
        <v/>
      </c>
    </row>
    <row r="46" spans="1:33" ht="14.25" customHeight="1">
      <c r="A46" s="131"/>
      <c r="B46" s="90"/>
      <c r="C46" s="66" t="s">
        <v>206</v>
      </c>
      <c r="D46" s="62"/>
      <c r="E46" s="63"/>
      <c r="F46" s="63"/>
      <c r="G46" s="63"/>
      <c r="H46" s="63"/>
      <c r="I46" s="64"/>
      <c r="J46" s="64"/>
      <c r="K46" s="64"/>
      <c r="L46" s="64"/>
      <c r="M46" s="64"/>
      <c r="N46" s="64"/>
      <c r="O46" s="64"/>
      <c r="P46" s="64"/>
      <c r="Q46" s="59" t="str">
        <f t="shared" si="0"/>
        <v/>
      </c>
    </row>
    <row r="47" spans="1:33" ht="14.25" customHeight="1">
      <c r="A47" s="131"/>
      <c r="B47" s="60" t="s">
        <v>207</v>
      </c>
      <c r="C47" s="61" t="s">
        <v>152</v>
      </c>
      <c r="D47" s="62" t="s">
        <v>115</v>
      </c>
      <c r="E47" s="63"/>
      <c r="F47" s="63">
        <v>42409</v>
      </c>
      <c r="G47" s="63"/>
      <c r="H47" s="63"/>
      <c r="I47" s="64"/>
      <c r="J47" s="64">
        <v>42541</v>
      </c>
      <c r="K47" s="64"/>
      <c r="L47" s="64"/>
      <c r="M47" s="64"/>
      <c r="N47" s="64"/>
      <c r="O47" s="64"/>
      <c r="P47" s="64"/>
      <c r="Q47" s="59">
        <f t="shared" si="0"/>
        <v>2</v>
      </c>
    </row>
    <row r="48" spans="1:33" ht="14.25" customHeight="1">
      <c r="A48" s="131"/>
      <c r="B48" s="60" t="s">
        <v>208</v>
      </c>
      <c r="C48" s="61" t="s">
        <v>152</v>
      </c>
      <c r="D48" s="62" t="s">
        <v>115</v>
      </c>
      <c r="E48" s="63"/>
      <c r="F48" s="63">
        <v>42409</v>
      </c>
      <c r="G48" s="63"/>
      <c r="H48" s="63">
        <v>42489</v>
      </c>
      <c r="I48" s="64"/>
      <c r="J48" s="64"/>
      <c r="K48" s="64">
        <v>42576</v>
      </c>
      <c r="L48" s="64"/>
      <c r="M48" s="64"/>
      <c r="N48" s="64"/>
      <c r="O48" s="64"/>
      <c r="P48" s="64"/>
      <c r="Q48" s="59">
        <f t="shared" si="0"/>
        <v>3</v>
      </c>
    </row>
    <row r="49" spans="1:33" ht="14.25" customHeight="1">
      <c r="A49" s="131"/>
      <c r="B49" s="60" t="s">
        <v>209</v>
      </c>
      <c r="C49" s="61" t="s">
        <v>210</v>
      </c>
      <c r="D49" s="91" t="s">
        <v>211</v>
      </c>
      <c r="E49" s="63"/>
      <c r="F49" s="63"/>
      <c r="G49" s="63"/>
      <c r="H49" s="63"/>
      <c r="I49" s="64"/>
      <c r="J49" s="64"/>
      <c r="K49" s="64"/>
      <c r="L49" s="64"/>
      <c r="M49" s="64"/>
      <c r="N49" s="64"/>
      <c r="O49" s="64"/>
      <c r="P49" s="64"/>
      <c r="Q49" s="59" t="str">
        <f t="shared" si="0"/>
        <v/>
      </c>
      <c r="R49" s="49"/>
      <c r="S49" s="49"/>
      <c r="T49" s="49"/>
      <c r="U49" s="49"/>
      <c r="V49" s="49"/>
      <c r="W49" s="49"/>
      <c r="X49" s="49"/>
      <c r="Y49" s="49"/>
      <c r="Z49" s="49"/>
      <c r="AA49" s="49"/>
      <c r="AB49" s="49"/>
      <c r="AC49" s="49"/>
      <c r="AD49" s="49"/>
      <c r="AE49" s="49"/>
      <c r="AF49" s="49"/>
      <c r="AG49" s="49"/>
    </row>
    <row r="50" spans="1:33" ht="14.25" customHeight="1">
      <c r="A50" s="131"/>
      <c r="B50" s="60"/>
      <c r="C50" s="91"/>
      <c r="D50" s="91" t="s">
        <v>212</v>
      </c>
      <c r="E50" s="63"/>
      <c r="F50" s="63"/>
      <c r="G50" s="63"/>
      <c r="H50" s="63"/>
      <c r="I50" s="64"/>
      <c r="J50" s="64"/>
      <c r="K50" s="64"/>
      <c r="L50" s="64"/>
      <c r="M50" s="64"/>
      <c r="N50" s="64"/>
      <c r="O50" s="64"/>
      <c r="P50" s="64"/>
      <c r="Q50" s="59" t="str">
        <f t="shared" si="0"/>
        <v/>
      </c>
      <c r="R50" s="49"/>
      <c r="S50" s="49"/>
      <c r="T50" s="49"/>
      <c r="U50" s="49"/>
      <c r="V50" s="49"/>
      <c r="W50" s="49"/>
      <c r="X50" s="49"/>
      <c r="Y50" s="49"/>
      <c r="Z50" s="49"/>
      <c r="AA50" s="49"/>
      <c r="AB50" s="49"/>
      <c r="AC50" s="49"/>
      <c r="AD50" s="49"/>
      <c r="AE50" s="49"/>
      <c r="AF50" s="49"/>
      <c r="AG50" s="49"/>
    </row>
    <row r="51" spans="1:33" ht="14.25" customHeight="1">
      <c r="A51" s="131"/>
      <c r="B51" s="60"/>
      <c r="C51" s="91"/>
      <c r="D51" s="91" t="s">
        <v>213</v>
      </c>
      <c r="E51" s="63"/>
      <c r="F51" s="63"/>
      <c r="G51" s="63"/>
      <c r="H51" s="63"/>
      <c r="I51" s="64"/>
      <c r="J51" s="64"/>
      <c r="K51" s="64"/>
      <c r="L51" s="64"/>
      <c r="M51" s="64"/>
      <c r="N51" s="64"/>
      <c r="O51" s="64"/>
      <c r="P51" s="64"/>
      <c r="Q51" s="59" t="str">
        <f t="shared" si="0"/>
        <v/>
      </c>
      <c r="R51" s="49"/>
      <c r="S51" s="49"/>
      <c r="T51" s="49"/>
      <c r="U51" s="49"/>
      <c r="V51" s="49"/>
      <c r="W51" s="49"/>
      <c r="X51" s="49"/>
      <c r="Y51" s="49"/>
      <c r="Z51" s="49"/>
      <c r="AA51" s="49"/>
      <c r="AB51" s="49"/>
      <c r="AC51" s="49"/>
      <c r="AD51" s="49"/>
      <c r="AE51" s="49"/>
      <c r="AF51" s="49"/>
      <c r="AG51" s="49"/>
    </row>
    <row r="52" spans="1:33" ht="14.25" customHeight="1">
      <c r="A52" s="130"/>
      <c r="B52" s="72"/>
      <c r="C52" s="92"/>
      <c r="D52" s="92" t="s">
        <v>214</v>
      </c>
      <c r="E52" s="69"/>
      <c r="F52" s="69"/>
      <c r="G52" s="69"/>
      <c r="H52" s="69"/>
      <c r="I52" s="70"/>
      <c r="J52" s="70"/>
      <c r="K52" s="70"/>
      <c r="L52" s="70"/>
      <c r="M52" s="70"/>
      <c r="N52" s="70"/>
      <c r="O52" s="70"/>
      <c r="P52" s="70"/>
      <c r="Q52" s="59" t="str">
        <f t="shared" si="0"/>
        <v/>
      </c>
      <c r="R52" s="49"/>
      <c r="S52" s="49"/>
      <c r="T52" s="49"/>
      <c r="U52" s="49"/>
      <c r="V52" s="49"/>
      <c r="W52" s="49"/>
      <c r="X52" s="49"/>
      <c r="Y52" s="49"/>
      <c r="Z52" s="49"/>
      <c r="AA52" s="49"/>
      <c r="AB52" s="49"/>
      <c r="AC52" s="49"/>
      <c r="AD52" s="49"/>
      <c r="AE52" s="49"/>
      <c r="AF52" s="49"/>
      <c r="AG52" s="49"/>
    </row>
    <row r="53" spans="1:33" ht="15.75" customHeight="1">
      <c r="A53" s="93" t="s">
        <v>101</v>
      </c>
      <c r="B53" s="94" t="s">
        <v>215</v>
      </c>
      <c r="C53" s="95" t="s">
        <v>216</v>
      </c>
      <c r="D53" s="78" t="s">
        <v>217</v>
      </c>
      <c r="E53" s="79"/>
      <c r="F53" s="79"/>
      <c r="G53" s="79"/>
      <c r="H53" s="79"/>
      <c r="I53" s="80"/>
      <c r="J53" s="80"/>
      <c r="K53" s="80"/>
      <c r="L53" s="80"/>
      <c r="M53" s="80"/>
      <c r="N53" s="80"/>
      <c r="O53" s="80"/>
      <c r="P53" s="80"/>
      <c r="Q53" s="96" t="str">
        <f t="shared" si="0"/>
        <v/>
      </c>
      <c r="R53" s="49"/>
      <c r="S53" s="49"/>
      <c r="T53" s="49"/>
      <c r="U53" s="49"/>
      <c r="V53" s="49"/>
      <c r="W53" s="49"/>
      <c r="X53" s="49"/>
      <c r="Y53" s="49"/>
      <c r="Z53" s="49"/>
      <c r="AA53" s="49"/>
      <c r="AB53" s="49"/>
      <c r="AC53" s="49"/>
      <c r="AD53" s="49"/>
      <c r="AE53" s="49"/>
      <c r="AF53" s="49"/>
      <c r="AG53" s="49"/>
    </row>
    <row r="54" spans="1:33" ht="15.75" customHeight="1">
      <c r="A54" s="97"/>
      <c r="B54" s="98"/>
      <c r="C54" s="98"/>
      <c r="D54" s="99"/>
      <c r="E54" s="100">
        <f>COUNTA(E4:E53)</f>
        <v>10</v>
      </c>
      <c r="F54" s="100">
        <f>COUNTA(F4:F53)</f>
        <v>4</v>
      </c>
      <c r="G54" s="100">
        <f t="shared" ref="G54:P54" si="1">COUNTA(G4:G53)</f>
        <v>11</v>
      </c>
      <c r="H54" s="100">
        <f t="shared" si="1"/>
        <v>5</v>
      </c>
      <c r="I54" s="100">
        <f t="shared" si="1"/>
        <v>6</v>
      </c>
      <c r="J54" s="100">
        <f t="shared" si="1"/>
        <v>7</v>
      </c>
      <c r="K54" s="100">
        <f t="shared" si="1"/>
        <v>3</v>
      </c>
      <c r="L54" s="100">
        <f t="shared" si="1"/>
        <v>2</v>
      </c>
      <c r="M54" s="100">
        <f t="shared" si="1"/>
        <v>0</v>
      </c>
      <c r="N54" s="100">
        <f t="shared" si="1"/>
        <v>0</v>
      </c>
      <c r="O54" s="100">
        <f t="shared" si="1"/>
        <v>0</v>
      </c>
      <c r="P54" s="100">
        <f t="shared" si="1"/>
        <v>0</v>
      </c>
      <c r="Q54" s="46"/>
      <c r="R54" s="49"/>
      <c r="S54" s="49"/>
      <c r="T54" s="49"/>
      <c r="U54" s="49"/>
      <c r="V54" s="49"/>
      <c r="W54" s="49"/>
      <c r="X54" s="49"/>
      <c r="Y54" s="49"/>
      <c r="Z54" s="49"/>
      <c r="AA54" s="49"/>
      <c r="AB54" s="49"/>
      <c r="AC54" s="49"/>
      <c r="AD54" s="49"/>
      <c r="AE54" s="49"/>
      <c r="AF54" s="49"/>
      <c r="AG54" s="49"/>
    </row>
    <row r="55" spans="1:33" s="48" customFormat="1" ht="25.5">
      <c r="B55" s="99"/>
      <c r="C55" s="99"/>
      <c r="D55" s="99"/>
      <c r="E55" s="99"/>
      <c r="F55" s="99"/>
      <c r="G55" s="99"/>
      <c r="H55" s="99"/>
      <c r="I55" s="99"/>
      <c r="J55" s="99"/>
      <c r="K55" s="99"/>
      <c r="L55" s="99"/>
      <c r="M55" s="99"/>
      <c r="N55" s="99"/>
      <c r="O55" s="99"/>
      <c r="P55" s="99"/>
      <c r="Q55" s="101">
        <f>SUM(Q4:Q53)</f>
        <v>48</v>
      </c>
    </row>
    <row r="56" spans="1:33" s="48" customFormat="1">
      <c r="B56" s="99"/>
      <c r="C56" s="99"/>
      <c r="D56" s="99"/>
      <c r="E56" s="99"/>
      <c r="F56" s="99"/>
      <c r="G56" s="99"/>
      <c r="H56" s="99"/>
      <c r="I56" s="99"/>
      <c r="J56" s="99"/>
      <c r="K56" s="99"/>
      <c r="L56" s="99"/>
      <c r="M56" s="99"/>
      <c r="N56" s="99"/>
      <c r="O56" s="99"/>
      <c r="P56" s="99"/>
    </row>
    <row r="57" spans="1:33" s="48" customFormat="1">
      <c r="A57" s="46"/>
      <c r="B57" s="102"/>
      <c r="C57" s="102"/>
      <c r="D57" s="102"/>
      <c r="E57" s="102"/>
      <c r="F57" s="102"/>
      <c r="G57" s="102"/>
      <c r="H57" s="102"/>
      <c r="I57" s="102"/>
      <c r="J57" s="102"/>
      <c r="K57" s="102"/>
      <c r="L57" s="102"/>
      <c r="M57" s="102"/>
      <c r="N57" s="102"/>
      <c r="O57" s="102"/>
      <c r="P57" s="102"/>
    </row>
    <row r="58" spans="1:33" s="48" customFormat="1">
      <c r="A58" s="46"/>
      <c r="B58" s="102"/>
      <c r="C58" s="102"/>
      <c r="D58" s="102"/>
      <c r="E58" s="102"/>
      <c r="F58" s="102"/>
      <c r="G58" s="102"/>
      <c r="H58" s="102"/>
      <c r="I58" s="102"/>
      <c r="J58" s="102"/>
      <c r="K58" s="102"/>
      <c r="L58" s="102"/>
      <c r="M58" s="102"/>
      <c r="N58" s="102"/>
      <c r="O58" s="102"/>
      <c r="P58" s="102"/>
    </row>
    <row r="59" spans="1:33" s="48" customFormat="1">
      <c r="A59" s="46"/>
      <c r="B59" s="102"/>
      <c r="C59" s="102"/>
      <c r="D59" s="102"/>
      <c r="E59" s="102"/>
      <c r="F59" s="102"/>
      <c r="G59" s="102"/>
      <c r="H59" s="102"/>
      <c r="I59" s="102"/>
      <c r="J59" s="102"/>
      <c r="K59" s="102"/>
      <c r="L59" s="102"/>
      <c r="M59" s="102"/>
      <c r="N59" s="102"/>
      <c r="O59" s="102"/>
      <c r="P59" s="102"/>
    </row>
    <row r="60" spans="1:33" s="48" customFormat="1">
      <c r="A60" s="46"/>
      <c r="B60" s="102"/>
      <c r="C60" s="102"/>
      <c r="D60" s="102"/>
      <c r="E60" s="102"/>
      <c r="F60" s="102"/>
      <c r="G60" s="102"/>
      <c r="H60" s="102"/>
      <c r="I60" s="102"/>
      <c r="J60" s="102"/>
      <c r="K60" s="102"/>
      <c r="L60" s="102"/>
      <c r="M60" s="102"/>
      <c r="N60" s="102"/>
      <c r="O60" s="102"/>
      <c r="P60" s="102"/>
    </row>
    <row r="61" spans="1:33" s="48" customFormat="1">
      <c r="A61" s="46"/>
      <c r="B61" s="102"/>
      <c r="C61" s="102"/>
      <c r="D61" s="102"/>
      <c r="E61" s="102"/>
      <c r="F61" s="102"/>
      <c r="G61" s="102"/>
      <c r="H61" s="102"/>
      <c r="I61" s="102"/>
      <c r="J61" s="102"/>
      <c r="K61" s="102"/>
      <c r="L61" s="102"/>
      <c r="M61" s="102"/>
      <c r="N61" s="102"/>
      <c r="O61" s="102"/>
      <c r="P61" s="102"/>
    </row>
    <row r="62" spans="1:33" s="48" customFormat="1">
      <c r="A62" s="46"/>
      <c r="B62" s="102"/>
      <c r="C62" s="102"/>
      <c r="D62" s="102"/>
      <c r="E62" s="102"/>
      <c r="F62" s="102"/>
      <c r="G62" s="102"/>
      <c r="H62" s="102"/>
      <c r="I62" s="102"/>
      <c r="J62" s="102"/>
      <c r="K62" s="102"/>
      <c r="L62" s="102"/>
      <c r="M62" s="102"/>
      <c r="N62" s="102"/>
      <c r="O62" s="102"/>
      <c r="P62" s="102"/>
    </row>
    <row r="63" spans="1:33" s="48" customFormat="1">
      <c r="A63" s="46"/>
      <c r="B63" s="102"/>
      <c r="C63" s="102"/>
      <c r="D63" s="102"/>
      <c r="E63" s="102"/>
      <c r="F63" s="102"/>
      <c r="G63" s="102"/>
      <c r="H63" s="102"/>
      <c r="I63" s="102"/>
      <c r="J63" s="102"/>
      <c r="K63" s="102"/>
      <c r="L63" s="102"/>
      <c r="M63" s="102"/>
      <c r="N63" s="102"/>
      <c r="O63" s="102"/>
      <c r="P63" s="102"/>
    </row>
    <row r="64" spans="1:33" s="48" customFormat="1">
      <c r="A64" s="46"/>
      <c r="B64" s="102"/>
      <c r="C64" s="102"/>
      <c r="D64" s="102"/>
      <c r="E64" s="102"/>
      <c r="F64" s="102"/>
      <c r="G64" s="102"/>
      <c r="H64" s="102"/>
      <c r="I64" s="102"/>
      <c r="J64" s="102"/>
      <c r="K64" s="102"/>
      <c r="L64" s="102"/>
      <c r="M64" s="102"/>
      <c r="N64" s="102"/>
      <c r="O64" s="102"/>
      <c r="P64" s="102"/>
    </row>
    <row r="65" spans="1:17" s="48" customFormat="1">
      <c r="A65" s="46"/>
      <c r="B65" s="102"/>
      <c r="C65" s="102"/>
      <c r="D65" s="102"/>
      <c r="E65" s="102"/>
      <c r="F65" s="102"/>
      <c r="G65" s="102"/>
      <c r="H65" s="102"/>
      <c r="I65" s="102"/>
      <c r="J65" s="102"/>
      <c r="K65" s="102"/>
      <c r="L65" s="102"/>
      <c r="M65" s="102"/>
      <c r="N65" s="102"/>
      <c r="O65" s="102"/>
      <c r="P65" s="102"/>
    </row>
    <row r="66" spans="1:17" s="48" customFormat="1">
      <c r="A66" s="46"/>
      <c r="B66" s="102"/>
      <c r="C66" s="102"/>
      <c r="D66" s="102"/>
      <c r="E66" s="102"/>
      <c r="F66" s="102"/>
      <c r="G66" s="102"/>
      <c r="H66" s="102"/>
      <c r="I66" s="102"/>
      <c r="J66" s="102"/>
      <c r="K66" s="102"/>
      <c r="L66" s="102"/>
      <c r="M66" s="102"/>
      <c r="N66" s="102"/>
      <c r="O66" s="102"/>
      <c r="P66" s="102"/>
    </row>
    <row r="67" spans="1:17" s="48" customFormat="1">
      <c r="A67" s="46"/>
      <c r="B67" s="102"/>
      <c r="C67" s="102"/>
      <c r="D67" s="102"/>
      <c r="E67" s="102"/>
      <c r="F67" s="102"/>
      <c r="G67" s="102"/>
      <c r="H67" s="102"/>
      <c r="I67" s="102"/>
      <c r="J67" s="102"/>
      <c r="K67" s="102"/>
      <c r="L67" s="102"/>
      <c r="M67" s="102"/>
      <c r="N67" s="102"/>
      <c r="O67" s="102"/>
      <c r="P67" s="102"/>
    </row>
    <row r="68" spans="1:17" s="48" customFormat="1">
      <c r="A68" s="46"/>
      <c r="B68" s="102"/>
      <c r="C68" s="102"/>
      <c r="D68" s="102"/>
      <c r="E68" s="102"/>
      <c r="F68" s="102"/>
      <c r="G68" s="102"/>
      <c r="H68" s="102"/>
      <c r="I68" s="102"/>
      <c r="J68" s="102"/>
      <c r="K68" s="102"/>
      <c r="L68" s="102"/>
      <c r="M68" s="102"/>
      <c r="N68" s="102"/>
      <c r="O68" s="102"/>
      <c r="P68" s="102"/>
    </row>
    <row r="69" spans="1:17" s="48" customFormat="1">
      <c r="A69" s="46"/>
      <c r="B69" s="102"/>
      <c r="C69" s="102"/>
      <c r="D69" s="102"/>
      <c r="E69" s="102"/>
      <c r="F69" s="102"/>
      <c r="G69" s="102"/>
      <c r="H69" s="102"/>
      <c r="I69" s="102"/>
      <c r="J69" s="102"/>
      <c r="K69" s="102"/>
      <c r="L69" s="102"/>
      <c r="M69" s="102"/>
      <c r="N69" s="102"/>
      <c r="O69" s="102"/>
      <c r="P69" s="102"/>
    </row>
    <row r="70" spans="1:17" s="48" customFormat="1">
      <c r="A70" s="46"/>
      <c r="B70" s="102"/>
      <c r="C70" s="102"/>
      <c r="D70" s="102"/>
      <c r="E70" s="102"/>
      <c r="F70" s="102"/>
      <c r="G70" s="102"/>
      <c r="H70" s="102"/>
      <c r="I70" s="102"/>
      <c r="J70" s="102"/>
      <c r="K70" s="102"/>
      <c r="L70" s="102"/>
      <c r="M70" s="102"/>
      <c r="N70" s="102"/>
      <c r="O70" s="102"/>
      <c r="P70" s="102"/>
    </row>
    <row r="71" spans="1:17" s="48" customFormat="1">
      <c r="A71" s="46"/>
      <c r="B71" s="102"/>
      <c r="C71" s="102"/>
      <c r="D71" s="102"/>
      <c r="E71" s="102"/>
      <c r="F71" s="102"/>
      <c r="G71" s="102"/>
      <c r="H71" s="102"/>
      <c r="I71" s="102"/>
      <c r="J71" s="102"/>
      <c r="K71" s="102"/>
      <c r="L71" s="102"/>
      <c r="M71" s="102"/>
      <c r="N71" s="102"/>
      <c r="O71" s="102"/>
      <c r="P71" s="102"/>
    </row>
    <row r="72" spans="1:17" s="48" customFormat="1">
      <c r="A72" s="46"/>
      <c r="B72" s="102"/>
      <c r="C72" s="102"/>
      <c r="D72" s="102"/>
      <c r="E72" s="102"/>
      <c r="F72" s="102"/>
      <c r="G72" s="102"/>
      <c r="H72" s="102"/>
      <c r="I72" s="102"/>
      <c r="J72" s="102"/>
      <c r="K72" s="102"/>
      <c r="L72" s="102"/>
      <c r="M72" s="102"/>
      <c r="N72" s="102"/>
      <c r="O72" s="102"/>
      <c r="P72" s="102"/>
    </row>
    <row r="73" spans="1:17" s="48" customFormat="1">
      <c r="A73" s="46"/>
      <c r="B73" s="102"/>
      <c r="C73" s="102"/>
      <c r="D73" s="102"/>
      <c r="E73" s="102"/>
      <c r="F73" s="102"/>
      <c r="G73" s="102"/>
      <c r="H73" s="102"/>
      <c r="I73" s="102"/>
      <c r="J73" s="102"/>
      <c r="K73" s="102"/>
      <c r="L73" s="102"/>
      <c r="M73" s="102"/>
      <c r="N73" s="102"/>
      <c r="O73" s="102"/>
      <c r="P73" s="102"/>
    </row>
    <row r="74" spans="1:17" s="46" customFormat="1">
      <c r="Q74" s="48"/>
    </row>
    <row r="75" spans="1:17" s="46" customFormat="1">
      <c r="Q75" s="48"/>
    </row>
    <row r="76" spans="1:17" s="46" customFormat="1">
      <c r="Q76" s="48"/>
    </row>
    <row r="77" spans="1:17" s="46" customFormat="1">
      <c r="Q77" s="48"/>
    </row>
    <row r="78" spans="1:17" s="46" customFormat="1">
      <c r="Q78" s="48"/>
    </row>
    <row r="79" spans="1:17" s="46" customFormat="1">
      <c r="Q79" s="48"/>
    </row>
    <row r="80" spans="1:17" s="46" customFormat="1">
      <c r="Q80" s="48"/>
    </row>
    <row r="81" spans="17:17" s="46" customFormat="1">
      <c r="Q81" s="48"/>
    </row>
    <row r="82" spans="17:17" s="46" customFormat="1">
      <c r="Q82" s="48"/>
    </row>
    <row r="83" spans="17:17" s="46" customFormat="1">
      <c r="Q83" s="48"/>
    </row>
    <row r="84" spans="17:17" s="46" customFormat="1">
      <c r="Q84" s="48"/>
    </row>
    <row r="85" spans="17:17" s="46" customFormat="1">
      <c r="Q85" s="48"/>
    </row>
    <row r="86" spans="17:17" s="46" customFormat="1">
      <c r="Q86" s="48"/>
    </row>
    <row r="87" spans="17:17" s="46" customFormat="1">
      <c r="Q87" s="48"/>
    </row>
    <row r="88" spans="17:17" s="46" customFormat="1">
      <c r="Q88" s="48"/>
    </row>
    <row r="89" spans="17:17" s="46" customFormat="1">
      <c r="Q89" s="48"/>
    </row>
    <row r="90" spans="17:17" s="46" customFormat="1">
      <c r="Q90" s="48"/>
    </row>
    <row r="91" spans="17:17" s="46" customFormat="1">
      <c r="Q91" s="48"/>
    </row>
    <row r="92" spans="17:17" s="46" customFormat="1">
      <c r="Q92" s="48"/>
    </row>
    <row r="93" spans="17:17" s="46" customFormat="1">
      <c r="Q93" s="48"/>
    </row>
    <row r="94" spans="17:17" s="46" customFormat="1">
      <c r="Q94" s="48"/>
    </row>
    <row r="95" spans="17:17" s="46" customFormat="1">
      <c r="Q95" s="48"/>
    </row>
    <row r="96" spans="17:17" s="46" customFormat="1">
      <c r="Q96" s="48"/>
    </row>
    <row r="97" spans="17:17" s="46" customFormat="1">
      <c r="Q97" s="48"/>
    </row>
    <row r="98" spans="17:17" s="46" customFormat="1">
      <c r="Q98" s="48"/>
    </row>
    <row r="99" spans="17:17" s="46" customFormat="1">
      <c r="Q99" s="48"/>
    </row>
    <row r="100" spans="17:17" s="46" customFormat="1">
      <c r="Q100" s="48"/>
    </row>
    <row r="101" spans="17:17" s="46" customFormat="1">
      <c r="Q101" s="48"/>
    </row>
    <row r="102" spans="17:17" s="46" customFormat="1">
      <c r="Q102" s="48"/>
    </row>
    <row r="103" spans="17:17" s="46" customFormat="1">
      <c r="Q103" s="48"/>
    </row>
    <row r="104" spans="17:17" s="46" customFormat="1">
      <c r="Q104" s="48"/>
    </row>
    <row r="105" spans="17:17" s="46" customFormat="1">
      <c r="Q105" s="48"/>
    </row>
    <row r="106" spans="17:17" s="46" customFormat="1">
      <c r="Q106" s="48"/>
    </row>
    <row r="107" spans="17:17" s="46" customFormat="1">
      <c r="Q107" s="48"/>
    </row>
    <row r="108" spans="17:17" s="46" customFormat="1">
      <c r="Q108" s="48"/>
    </row>
    <row r="109" spans="17:17" s="46" customFormat="1">
      <c r="Q109" s="48"/>
    </row>
    <row r="110" spans="17:17" s="46" customFormat="1">
      <c r="Q110" s="48"/>
    </row>
    <row r="111" spans="17:17" s="46" customFormat="1">
      <c r="Q111" s="48"/>
    </row>
    <row r="112" spans="17:17" s="46" customFormat="1">
      <c r="Q112" s="48"/>
    </row>
    <row r="113" spans="17:17" s="46" customFormat="1">
      <c r="Q113" s="48"/>
    </row>
    <row r="114" spans="17:17" s="46" customFormat="1">
      <c r="Q114" s="48"/>
    </row>
    <row r="115" spans="17:17" s="46" customFormat="1">
      <c r="Q115" s="48"/>
    </row>
    <row r="116" spans="17:17" s="46" customFormat="1">
      <c r="Q116" s="48"/>
    </row>
    <row r="117" spans="17:17" s="46" customFormat="1">
      <c r="Q117" s="48"/>
    </row>
    <row r="118" spans="17:17" s="46" customFormat="1">
      <c r="Q118" s="48"/>
    </row>
    <row r="119" spans="17:17" s="46" customFormat="1">
      <c r="Q119" s="48"/>
    </row>
    <row r="120" spans="17:17" s="46" customFormat="1">
      <c r="Q120" s="48"/>
    </row>
    <row r="121" spans="17:17" s="46" customFormat="1">
      <c r="Q121" s="48"/>
    </row>
    <row r="122" spans="17:17" s="46" customFormat="1">
      <c r="Q122" s="48"/>
    </row>
    <row r="123" spans="17:17" s="46" customFormat="1">
      <c r="Q123" s="48"/>
    </row>
    <row r="124" spans="17:17" s="46" customFormat="1">
      <c r="Q124" s="48"/>
    </row>
    <row r="125" spans="17:17" s="46" customFormat="1">
      <c r="Q125" s="48"/>
    </row>
    <row r="126" spans="17:17" s="46" customFormat="1">
      <c r="Q126" s="48"/>
    </row>
    <row r="127" spans="17:17" s="46" customFormat="1">
      <c r="Q127" s="48"/>
    </row>
    <row r="128" spans="17:17" s="46" customFormat="1">
      <c r="Q128" s="48"/>
    </row>
    <row r="129" spans="17:17" s="46" customFormat="1">
      <c r="Q129" s="48"/>
    </row>
    <row r="130" spans="17:17" s="46" customFormat="1">
      <c r="Q130" s="48"/>
    </row>
    <row r="131" spans="17:17" s="46" customFormat="1">
      <c r="Q131" s="48"/>
    </row>
    <row r="132" spans="17:17" s="46" customFormat="1">
      <c r="Q132" s="48"/>
    </row>
    <row r="133" spans="17:17" s="46" customFormat="1">
      <c r="Q133" s="48"/>
    </row>
    <row r="134" spans="17:17" s="46" customFormat="1">
      <c r="Q134" s="48"/>
    </row>
    <row r="135" spans="17:17" s="46" customFormat="1">
      <c r="Q135" s="48"/>
    </row>
    <row r="136" spans="17:17" s="46" customFormat="1">
      <c r="Q136" s="48"/>
    </row>
    <row r="137" spans="17:17" s="46" customFormat="1">
      <c r="Q137" s="48"/>
    </row>
    <row r="138" spans="17:17" s="46" customFormat="1">
      <c r="Q138" s="48"/>
    </row>
    <row r="139" spans="17:17" s="46" customFormat="1">
      <c r="Q139" s="48"/>
    </row>
    <row r="140" spans="17:17" s="46" customFormat="1">
      <c r="Q140" s="48"/>
    </row>
    <row r="141" spans="17:17" s="46" customFormat="1">
      <c r="Q141" s="48"/>
    </row>
    <row r="142" spans="17:17" s="46" customFormat="1">
      <c r="Q142" s="48"/>
    </row>
    <row r="143" spans="17:17" s="46" customFormat="1">
      <c r="Q143" s="48"/>
    </row>
    <row r="144" spans="17:17" s="46" customFormat="1">
      <c r="Q144" s="48"/>
    </row>
    <row r="145" spans="17:17" s="46" customFormat="1">
      <c r="Q145" s="48"/>
    </row>
    <row r="146" spans="17:17" s="46" customFormat="1">
      <c r="Q146" s="48"/>
    </row>
    <row r="147" spans="17:17" s="46" customFormat="1">
      <c r="Q147" s="48"/>
    </row>
    <row r="148" spans="17:17" s="46" customFormat="1">
      <c r="Q148" s="48"/>
    </row>
    <row r="149" spans="17:17" s="46" customFormat="1">
      <c r="Q149" s="48"/>
    </row>
    <row r="150" spans="17:17" s="46" customFormat="1">
      <c r="Q150" s="48"/>
    </row>
    <row r="151" spans="17:17" s="46" customFormat="1">
      <c r="Q151" s="48"/>
    </row>
    <row r="152" spans="17:17" s="46" customFormat="1">
      <c r="Q152" s="48"/>
    </row>
    <row r="153" spans="17:17" s="46" customFormat="1">
      <c r="Q153" s="48"/>
    </row>
    <row r="154" spans="17:17" s="46" customFormat="1">
      <c r="Q154" s="48"/>
    </row>
    <row r="155" spans="17:17" s="46" customFormat="1">
      <c r="Q155" s="48"/>
    </row>
    <row r="156" spans="17:17" s="46" customFormat="1">
      <c r="Q156" s="48"/>
    </row>
    <row r="157" spans="17:17" s="46" customFormat="1">
      <c r="Q157" s="48"/>
    </row>
    <row r="158" spans="17:17" s="46" customFormat="1">
      <c r="Q158" s="48"/>
    </row>
    <row r="159" spans="17:17" s="46" customFormat="1">
      <c r="Q159" s="48"/>
    </row>
    <row r="160" spans="17:17" s="46" customFormat="1">
      <c r="Q160" s="48"/>
    </row>
    <row r="161" spans="17:17" s="46" customFormat="1">
      <c r="Q161" s="48"/>
    </row>
    <row r="162" spans="17:17" s="46" customFormat="1">
      <c r="Q162" s="48"/>
    </row>
    <row r="163" spans="17:17" s="46" customFormat="1">
      <c r="Q163" s="48"/>
    </row>
    <row r="164" spans="17:17" s="46" customFormat="1">
      <c r="Q164" s="48"/>
    </row>
    <row r="165" spans="17:17" s="46" customFormat="1">
      <c r="Q165" s="48"/>
    </row>
    <row r="166" spans="17:17" s="46" customFormat="1">
      <c r="Q166" s="48"/>
    </row>
    <row r="167" spans="17:17" s="46" customFormat="1">
      <c r="Q167" s="48"/>
    </row>
    <row r="168" spans="17:17" s="46" customFormat="1">
      <c r="Q168" s="48"/>
    </row>
    <row r="169" spans="17:17" s="46" customFormat="1">
      <c r="Q169" s="48"/>
    </row>
    <row r="170" spans="17:17" s="46" customFormat="1">
      <c r="Q170" s="48"/>
    </row>
    <row r="171" spans="17:17" s="46" customFormat="1">
      <c r="Q171" s="48"/>
    </row>
    <row r="172" spans="17:17" s="46" customFormat="1">
      <c r="Q172" s="48"/>
    </row>
    <row r="173" spans="17:17" s="46" customFormat="1">
      <c r="Q173" s="48"/>
    </row>
    <row r="174" spans="17:17" s="46" customFormat="1">
      <c r="Q174" s="48"/>
    </row>
    <row r="175" spans="17:17" s="46" customFormat="1">
      <c r="Q175" s="48"/>
    </row>
    <row r="176" spans="17:17" s="46" customFormat="1">
      <c r="Q176" s="48"/>
    </row>
    <row r="177" spans="17:17" s="46" customFormat="1">
      <c r="Q177" s="48"/>
    </row>
    <row r="178" spans="17:17" s="46" customFormat="1">
      <c r="Q178" s="48"/>
    </row>
    <row r="179" spans="17:17" s="46" customFormat="1">
      <c r="Q179" s="48"/>
    </row>
    <row r="180" spans="17:17" s="46" customFormat="1">
      <c r="Q180" s="48"/>
    </row>
    <row r="181" spans="17:17" s="46" customFormat="1">
      <c r="Q181" s="48"/>
    </row>
    <row r="182" spans="17:17" s="46" customFormat="1">
      <c r="Q182" s="48"/>
    </row>
    <row r="183" spans="17:17" s="46" customFormat="1">
      <c r="Q183" s="48"/>
    </row>
    <row r="184" spans="17:17" s="46" customFormat="1">
      <c r="Q184" s="48"/>
    </row>
    <row r="185" spans="17:17" s="46" customFormat="1">
      <c r="Q185" s="48"/>
    </row>
    <row r="186" spans="17:17" s="46" customFormat="1">
      <c r="Q186" s="48"/>
    </row>
    <row r="187" spans="17:17" s="46" customFormat="1">
      <c r="Q187" s="48"/>
    </row>
    <row r="188" spans="17:17" s="46" customFormat="1">
      <c r="Q188" s="48"/>
    </row>
    <row r="189" spans="17:17" s="46" customFormat="1">
      <c r="Q189" s="48"/>
    </row>
    <row r="190" spans="17:17" s="46" customFormat="1">
      <c r="Q190" s="48"/>
    </row>
    <row r="191" spans="17:17" s="46" customFormat="1">
      <c r="Q191" s="48"/>
    </row>
    <row r="192" spans="17:17" s="46" customFormat="1">
      <c r="Q192" s="48"/>
    </row>
    <row r="193" spans="2:33" s="46" customFormat="1">
      <c r="Q193" s="48"/>
    </row>
    <row r="194" spans="2:33" s="46" customFormat="1">
      <c r="Q194" s="48"/>
    </row>
    <row r="195" spans="2:33" s="46" customFormat="1">
      <c r="Q195" s="48"/>
    </row>
    <row r="196" spans="2:33" s="46" customFormat="1">
      <c r="Q196" s="48"/>
    </row>
    <row r="197" spans="2:33" s="46" customFormat="1">
      <c r="Q197" s="48"/>
    </row>
    <row r="198" spans="2:33" s="46" customFormat="1">
      <c r="Q198" s="48"/>
    </row>
    <row r="199" spans="2:33" s="46" customFormat="1">
      <c r="Q199" s="48"/>
    </row>
    <row r="200" spans="2:33" s="46" customFormat="1">
      <c r="Q200" s="48"/>
    </row>
    <row r="201" spans="2:33" s="46" customFormat="1">
      <c r="Q201" s="48"/>
    </row>
    <row r="202" spans="2:33">
      <c r="B202" s="46"/>
      <c r="C202" s="46"/>
      <c r="D202" s="46"/>
      <c r="E202" s="46"/>
      <c r="F202" s="46"/>
      <c r="G202" s="46"/>
      <c r="H202" s="46"/>
      <c r="I202" s="46"/>
      <c r="J202" s="46"/>
      <c r="K202" s="46"/>
      <c r="L202" s="46"/>
      <c r="M202" s="46"/>
      <c r="N202" s="46"/>
      <c r="O202" s="46"/>
      <c r="P202" s="46"/>
      <c r="Q202" s="48"/>
      <c r="R202" s="49"/>
      <c r="S202" s="49"/>
      <c r="T202" s="49"/>
      <c r="U202" s="49"/>
      <c r="V202" s="49"/>
      <c r="W202" s="49"/>
      <c r="X202" s="49"/>
      <c r="Y202" s="49"/>
      <c r="Z202" s="49"/>
      <c r="AA202" s="49"/>
      <c r="AB202" s="49"/>
      <c r="AC202" s="49"/>
      <c r="AD202" s="49"/>
      <c r="AE202" s="49"/>
      <c r="AF202" s="49"/>
      <c r="AG202" s="49"/>
    </row>
    <row r="203" spans="2:33">
      <c r="B203" s="46"/>
      <c r="C203" s="46"/>
      <c r="D203" s="46"/>
      <c r="E203" s="46"/>
      <c r="F203" s="46"/>
      <c r="G203" s="46"/>
      <c r="H203" s="46"/>
      <c r="I203" s="46"/>
      <c r="J203" s="46"/>
      <c r="K203" s="46"/>
      <c r="L203" s="46"/>
      <c r="M203" s="46"/>
      <c r="N203" s="46"/>
      <c r="O203" s="46"/>
      <c r="P203" s="46"/>
      <c r="Q203" s="48"/>
      <c r="R203" s="49"/>
      <c r="S203" s="49"/>
      <c r="T203" s="49"/>
      <c r="U203" s="49"/>
      <c r="V203" s="49"/>
      <c r="W203" s="49"/>
      <c r="X203" s="49"/>
      <c r="Y203" s="49"/>
      <c r="Z203" s="49"/>
      <c r="AA203" s="49"/>
      <c r="AB203" s="49"/>
      <c r="AC203" s="49"/>
      <c r="AD203" s="49"/>
      <c r="AE203" s="49"/>
      <c r="AF203" s="49"/>
      <c r="AG203" s="49"/>
    </row>
    <row r="204" spans="2:33">
      <c r="B204" s="46"/>
      <c r="C204" s="46"/>
      <c r="D204" s="46"/>
      <c r="E204" s="46"/>
      <c r="F204" s="46"/>
      <c r="G204" s="46"/>
      <c r="H204" s="46"/>
      <c r="I204" s="46"/>
      <c r="J204" s="46"/>
      <c r="K204" s="46"/>
      <c r="L204" s="46"/>
      <c r="M204" s="46"/>
      <c r="N204" s="46"/>
      <c r="O204" s="46"/>
      <c r="P204" s="46"/>
      <c r="Q204" s="48"/>
      <c r="R204" s="49"/>
      <c r="S204" s="49"/>
      <c r="T204" s="49"/>
      <c r="U204" s="49"/>
      <c r="V204" s="49"/>
      <c r="W204" s="49"/>
      <c r="X204" s="49"/>
      <c r="Y204" s="49"/>
      <c r="Z204" s="49"/>
      <c r="AA204" s="49"/>
      <c r="AB204" s="49"/>
      <c r="AC204" s="49"/>
      <c r="AD204" s="49"/>
      <c r="AE204" s="49"/>
      <c r="AF204" s="49"/>
      <c r="AG204" s="49"/>
    </row>
    <row r="205" spans="2:33">
      <c r="B205" s="46"/>
      <c r="C205" s="46"/>
      <c r="D205" s="46"/>
      <c r="E205" s="46"/>
      <c r="F205" s="46"/>
      <c r="G205" s="46"/>
      <c r="H205" s="46"/>
      <c r="I205" s="46"/>
      <c r="J205" s="46"/>
      <c r="K205" s="46"/>
      <c r="L205" s="46"/>
      <c r="M205" s="46"/>
      <c r="N205" s="46"/>
      <c r="O205" s="46"/>
      <c r="P205" s="46"/>
      <c r="Q205" s="48"/>
      <c r="R205" s="49"/>
      <c r="S205" s="49"/>
      <c r="T205" s="49"/>
      <c r="U205" s="49"/>
      <c r="V205" s="49"/>
      <c r="W205" s="49"/>
      <c r="X205" s="49"/>
      <c r="Y205" s="49"/>
      <c r="Z205" s="49"/>
      <c r="AA205" s="49"/>
      <c r="AB205" s="49"/>
      <c r="AC205" s="49"/>
      <c r="AD205" s="49"/>
      <c r="AE205" s="49"/>
      <c r="AF205" s="49"/>
      <c r="AG205" s="49"/>
    </row>
    <row r="206" spans="2:33">
      <c r="B206" s="46"/>
      <c r="C206" s="46"/>
      <c r="D206" s="46"/>
      <c r="E206" s="46"/>
      <c r="F206" s="46"/>
      <c r="G206" s="46"/>
      <c r="H206" s="46"/>
      <c r="I206" s="46"/>
      <c r="J206" s="46"/>
      <c r="K206" s="46"/>
      <c r="L206" s="46"/>
      <c r="M206" s="46"/>
      <c r="N206" s="46"/>
      <c r="O206" s="46"/>
      <c r="P206" s="46"/>
      <c r="Q206" s="48"/>
      <c r="R206" s="49"/>
      <c r="S206" s="49"/>
      <c r="T206" s="49"/>
      <c r="U206" s="49"/>
      <c r="V206" s="49"/>
      <c r="W206" s="49"/>
      <c r="X206" s="49"/>
      <c r="Y206" s="49"/>
      <c r="Z206" s="49"/>
      <c r="AA206" s="49"/>
      <c r="AB206" s="49"/>
      <c r="AC206" s="49"/>
      <c r="AD206" s="49"/>
      <c r="AE206" s="49"/>
      <c r="AF206" s="49"/>
      <c r="AG206" s="49"/>
    </row>
    <row r="207" spans="2:33">
      <c r="B207" s="46"/>
      <c r="C207" s="46"/>
      <c r="D207" s="46"/>
      <c r="E207" s="46"/>
      <c r="F207" s="46"/>
      <c r="G207" s="46"/>
      <c r="H207" s="46"/>
      <c r="I207" s="46"/>
      <c r="J207" s="46"/>
      <c r="K207" s="46"/>
      <c r="L207" s="46"/>
      <c r="M207" s="46"/>
      <c r="N207" s="46"/>
      <c r="O207" s="46"/>
      <c r="P207" s="46"/>
      <c r="Q207" s="48"/>
      <c r="R207" s="49"/>
      <c r="S207" s="49"/>
      <c r="T207" s="49"/>
      <c r="U207" s="49"/>
      <c r="V207" s="49"/>
      <c r="W207" s="49"/>
      <c r="X207" s="49"/>
      <c r="Y207" s="49"/>
      <c r="Z207" s="49"/>
      <c r="AA207" s="49"/>
      <c r="AB207" s="49"/>
      <c r="AC207" s="49"/>
      <c r="AD207" s="49"/>
      <c r="AE207" s="49"/>
      <c r="AF207" s="49"/>
      <c r="AG207" s="49"/>
    </row>
    <row r="208" spans="2:33">
      <c r="B208" s="46"/>
      <c r="C208" s="46"/>
      <c r="D208" s="46"/>
      <c r="E208" s="46"/>
      <c r="F208" s="46"/>
      <c r="G208" s="46"/>
      <c r="H208" s="46"/>
      <c r="I208" s="46"/>
      <c r="J208" s="46"/>
      <c r="K208" s="46"/>
      <c r="L208" s="46"/>
      <c r="M208" s="46"/>
      <c r="N208" s="46"/>
      <c r="O208" s="46"/>
      <c r="P208" s="46"/>
      <c r="Q208" s="48"/>
      <c r="R208" s="49"/>
      <c r="S208" s="49"/>
      <c r="T208" s="49"/>
      <c r="U208" s="49"/>
      <c r="V208" s="49"/>
      <c r="W208" s="49"/>
      <c r="X208" s="49"/>
      <c r="Y208" s="49"/>
      <c r="Z208" s="49"/>
      <c r="AA208" s="49"/>
      <c r="AB208" s="49"/>
      <c r="AC208" s="49"/>
      <c r="AD208" s="49"/>
      <c r="AE208" s="49"/>
      <c r="AF208" s="49"/>
      <c r="AG208" s="49"/>
    </row>
    <row r="209" spans="2:33">
      <c r="B209" s="46"/>
      <c r="C209" s="46"/>
      <c r="D209" s="46"/>
      <c r="E209" s="46"/>
      <c r="F209" s="46"/>
      <c r="G209" s="46"/>
      <c r="H209" s="46"/>
      <c r="I209" s="46"/>
      <c r="J209" s="46"/>
      <c r="K209" s="46"/>
      <c r="L209" s="46"/>
      <c r="M209" s="46"/>
      <c r="N209" s="46"/>
      <c r="O209" s="46"/>
      <c r="P209" s="46"/>
      <c r="Q209" s="48"/>
      <c r="R209" s="49"/>
      <c r="S209" s="49"/>
      <c r="T209" s="49"/>
      <c r="U209" s="49"/>
      <c r="V209" s="49"/>
      <c r="W209" s="49"/>
      <c r="X209" s="49"/>
      <c r="Y209" s="49"/>
      <c r="Z209" s="49"/>
      <c r="AA209" s="49"/>
      <c r="AB209" s="49"/>
      <c r="AC209" s="49"/>
      <c r="AD209" s="49"/>
      <c r="AE209" s="49"/>
      <c r="AF209" s="49"/>
      <c r="AG209" s="49"/>
    </row>
  </sheetData>
  <mergeCells count="11">
    <mergeCell ref="A24:A25"/>
    <mergeCell ref="A1:Q1"/>
    <mergeCell ref="A4:A12"/>
    <mergeCell ref="A13:A15"/>
    <mergeCell ref="A16:A17"/>
    <mergeCell ref="A18:A22"/>
    <mergeCell ref="A26:A27"/>
    <mergeCell ref="A28:A29"/>
    <mergeCell ref="A30:A31"/>
    <mergeCell ref="A32:A41"/>
    <mergeCell ref="A42:A52"/>
  </mergeCells>
  <pageMargins left="0.25" right="0.25" top="0.75" bottom="0.75" header="0.3" footer="0.3"/>
  <pageSetup paperSize="9" scale="9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18</vt:i4>
      </vt:variant>
      <vt:variant>
        <vt:lpstr>Plages nommées</vt:lpstr>
      </vt:variant>
      <vt:variant>
        <vt:i4>1</vt:i4>
      </vt:variant>
    </vt:vector>
  </HeadingPairs>
  <TitlesOfParts>
    <vt:vector size="19" baseType="lpstr">
      <vt:lpstr>DIRECTION</vt:lpstr>
      <vt:lpstr>COMPTA</vt:lpstr>
      <vt:lpstr>ACCUEIL</vt:lpstr>
      <vt:lpstr>ADV</vt:lpstr>
      <vt:lpstr>COMMERCIAUX</vt:lpstr>
      <vt:lpstr>MARKETING</vt:lpstr>
      <vt:lpstr>MAINTENANCE</vt:lpstr>
      <vt:lpstr>PRODUCTION</vt:lpstr>
      <vt:lpstr>EMBALLAGE</vt:lpstr>
      <vt:lpstr>EXPEDITION</vt:lpstr>
      <vt:lpstr>RECEPTION</vt:lpstr>
      <vt:lpstr>LABO</vt:lpstr>
      <vt:lpstr>R&amp;D</vt:lpstr>
      <vt:lpstr>QUALITE</vt:lpstr>
      <vt:lpstr>UCIA</vt:lpstr>
      <vt:lpstr>GLOBAL 2016 SERVICES</vt:lpstr>
      <vt:lpstr>INVENTAIRE</vt:lpstr>
      <vt:lpstr>CONSO CARTOUCHE PAR AGENT</vt:lpstr>
      <vt:lpstr>'CONSO CARTOUCHE PAR AGENT'!Zone_d_impression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elisabeth</dc:creator>
  <cp:lastModifiedBy>PASSET</cp:lastModifiedBy>
  <cp:lastPrinted>2016-07-22T06:42:47Z</cp:lastPrinted>
  <dcterms:created xsi:type="dcterms:W3CDTF">2001-01-26T07:36:07Z</dcterms:created>
  <dcterms:modified xsi:type="dcterms:W3CDTF">2016-08-10T07:18:19Z</dcterms:modified>
</cp:coreProperties>
</file>