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.drouin\Desktop\"/>
    </mc:Choice>
  </mc:AlternateContent>
  <xr:revisionPtr revIDLastSave="0" documentId="8_{244B7FA2-3BC7-4F70-8D98-513C516AB99A}" xr6:coauthVersionLast="45" xr6:coauthVersionMax="45" xr10:uidLastSave="{00000000-0000-0000-0000-000000000000}"/>
  <bookViews>
    <workbookView xWindow="-120" yWindow="-120" windowWidth="29040" windowHeight="15840" xr2:uid="{A86EF490-20D8-419F-BCD5-671FA4CBDE6C}"/>
  </bookViews>
  <sheets>
    <sheet name="Feuil1" sheetId="1" r:id="rId1"/>
    <sheet name="tâches" sheetId="2" r:id="rId2"/>
  </sheets>
  <definedNames>
    <definedName name="_xlnm._FilterDatabase" localSheetId="0" hidden="1">Feuil1!$A$1:$H$1</definedName>
    <definedName name="solver_adj" localSheetId="0" hidden="1">Feuil1!$A$2:$A$30</definedName>
    <definedName name="solver_cvg" localSheetId="0" hidden="1">0.000001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Feuil1!$A$2:$A$30</definedName>
    <definedName name="solver_lhs2" localSheetId="0" hidden="1">Feuil1!$A$2:$A$30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Feuil1!$L$4</definedName>
    <definedName name="solver_pre" localSheetId="0" hidden="1">0.000001</definedName>
    <definedName name="solver_rbv" localSheetId="0" hidden="1">1</definedName>
    <definedName name="solver_rel1" localSheetId="0" hidden="1">6</definedName>
    <definedName name="solver_rel2" localSheetId="0" hidden="1">4</definedName>
    <definedName name="solver_rhs1" localSheetId="0" hidden="1">TousDifférents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" i="1" l="1"/>
  <c r="C25" i="1" l="1" a="1"/>
  <c r="C25" i="1" s="1"/>
  <c r="C12" i="1" a="1"/>
  <c r="C12" i="1" s="1"/>
  <c r="C4" i="1" a="1"/>
  <c r="C4" i="1" s="1"/>
  <c r="C2" i="1" a="1"/>
  <c r="C2" i="1" s="1"/>
  <c r="C17" i="1" a="1"/>
  <c r="C17" i="1" s="1"/>
  <c r="C28" i="1" a="1"/>
  <c r="C28" i="1" s="1"/>
  <c r="C16" i="1" a="1"/>
  <c r="C16" i="1" s="1"/>
  <c r="C9" i="1" a="1"/>
  <c r="C9" i="1" s="1"/>
  <c r="C22" i="1" a="1"/>
  <c r="C22" i="1" s="1"/>
  <c r="C5" i="1" a="1"/>
  <c r="C5" i="1" s="1"/>
  <c r="C29" i="1" a="1"/>
  <c r="C29" i="1" s="1"/>
  <c r="C20" i="1" a="1"/>
  <c r="C20" i="1" s="1"/>
  <c r="C6" i="1" a="1"/>
  <c r="C6" i="1" s="1"/>
  <c r="C13" i="1" a="1"/>
  <c r="C13" i="1" s="1"/>
  <c r="C14" i="1" a="1"/>
  <c r="C14" i="1" s="1"/>
  <c r="C11" i="1" a="1"/>
  <c r="C11" i="1" s="1"/>
  <c r="C30" i="1" a="1"/>
  <c r="C30" i="1" s="1"/>
  <c r="C18" i="1" a="1"/>
  <c r="C18" i="1" s="1"/>
  <c r="C8" i="1" a="1"/>
  <c r="C8" i="1" s="1"/>
  <c r="C3" i="1" a="1"/>
  <c r="C3" i="1" s="1"/>
  <c r="C15" i="1" a="1"/>
  <c r="C15" i="1" s="1"/>
  <c r="C7" i="1" a="1"/>
  <c r="C7" i="1" s="1"/>
  <c r="C27" i="1" a="1"/>
  <c r="C27" i="1" s="1"/>
  <c r="C21" i="1" a="1"/>
  <c r="C21" i="1" s="1"/>
  <c r="C19" i="1" a="1"/>
  <c r="C19" i="1" s="1"/>
  <c r="C24" i="1" a="1"/>
  <c r="C24" i="1" s="1"/>
  <c r="C26" i="1" a="1"/>
  <c r="C26" i="1" s="1"/>
  <c r="C23" i="1" a="1"/>
  <c r="C23" i="1" s="1"/>
  <c r="C10" i="1" a="1"/>
  <c r="C10" i="1" s="1"/>
  <c r="D2" i="1" l="1"/>
  <c r="F2" i="1" l="1"/>
  <c r="H2" i="1" s="1"/>
  <c r="D3" i="1"/>
  <c r="G2" i="1" l="1"/>
  <c r="D4" i="1"/>
  <c r="F3" i="1"/>
  <c r="H3" i="1" l="1"/>
  <c r="G3" i="1"/>
  <c r="D5" i="1"/>
  <c r="F4" i="1"/>
  <c r="F5" i="1" l="1"/>
  <c r="D6" i="1"/>
  <c r="H4" i="1"/>
  <c r="G4" i="1"/>
  <c r="F6" i="1" l="1"/>
  <c r="D7" i="1"/>
  <c r="H5" i="1"/>
  <c r="G5" i="1"/>
  <c r="F7" i="1" l="1"/>
  <c r="D8" i="1"/>
  <c r="H6" i="1"/>
  <c r="G6" i="1"/>
  <c r="D9" i="1" l="1"/>
  <c r="F8" i="1"/>
  <c r="H7" i="1"/>
  <c r="G7" i="1"/>
  <c r="F9" i="1" l="1"/>
  <c r="D10" i="1"/>
  <c r="H8" i="1"/>
  <c r="G8" i="1"/>
  <c r="D11" i="1" l="1"/>
  <c r="F10" i="1"/>
  <c r="H9" i="1"/>
  <c r="G9" i="1"/>
  <c r="H10" i="1" l="1"/>
  <c r="G10" i="1"/>
  <c r="D12" i="1"/>
  <c r="F11" i="1"/>
  <c r="H11" i="1" l="1"/>
  <c r="G11" i="1"/>
  <c r="F12" i="1"/>
  <c r="D13" i="1"/>
  <c r="D14" i="1" l="1"/>
  <c r="F13" i="1"/>
  <c r="H12" i="1"/>
  <c r="G12" i="1"/>
  <c r="H13" i="1" l="1"/>
  <c r="G13" i="1"/>
  <c r="D15" i="1"/>
  <c r="F14" i="1"/>
  <c r="H14" i="1" l="1"/>
  <c r="G14" i="1"/>
  <c r="F15" i="1"/>
  <c r="D16" i="1"/>
  <c r="D17" i="1" l="1"/>
  <c r="F16" i="1"/>
  <c r="G15" i="1"/>
  <c r="H15" i="1"/>
  <c r="H16" i="1" l="1"/>
  <c r="G16" i="1"/>
  <c r="F17" i="1"/>
  <c r="D18" i="1"/>
  <c r="D19" i="1" l="1"/>
  <c r="F18" i="1"/>
  <c r="H17" i="1"/>
  <c r="G17" i="1"/>
  <c r="H18" i="1" l="1"/>
  <c r="G18" i="1"/>
  <c r="F19" i="1"/>
  <c r="D20" i="1"/>
  <c r="F20" i="1" l="1"/>
  <c r="D21" i="1"/>
  <c r="H19" i="1"/>
  <c r="G19" i="1"/>
  <c r="D22" i="1" l="1"/>
  <c r="F21" i="1"/>
  <c r="H20" i="1"/>
  <c r="G20" i="1"/>
  <c r="H21" i="1" l="1"/>
  <c r="G21" i="1"/>
  <c r="F22" i="1"/>
  <c r="D23" i="1"/>
  <c r="H22" i="1" l="1"/>
  <c r="G22" i="1"/>
  <c r="D24" i="1"/>
  <c r="F24" i="1" s="1"/>
  <c r="F23" i="1"/>
  <c r="D25" i="1" l="1"/>
  <c r="H23" i="1"/>
  <c r="G23" i="1"/>
  <c r="H24" i="1"/>
  <c r="G24" i="1"/>
  <c r="F25" i="1" l="1"/>
  <c r="D26" i="1"/>
  <c r="D27" i="1" l="1"/>
  <c r="F26" i="1"/>
  <c r="H25" i="1"/>
  <c r="G25" i="1"/>
  <c r="H26" i="1" l="1"/>
  <c r="G26" i="1"/>
  <c r="D28" i="1"/>
  <c r="F27" i="1"/>
  <c r="H27" i="1" l="1"/>
  <c r="G27" i="1"/>
  <c r="F28" i="1"/>
  <c r="D29" i="1"/>
  <c r="H28" i="1" l="1"/>
  <c r="G28" i="1"/>
  <c r="D30" i="1"/>
  <c r="F30" i="1" s="1"/>
  <c r="F29" i="1"/>
  <c r="H29" i="1" l="1"/>
  <c r="G29" i="1"/>
  <c r="H30" i="1"/>
  <c r="G30" i="1"/>
  <c r="L3" i="1" l="1"/>
  <c r="L2" i="1"/>
  <c r="L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<sst xmlns="http://schemas.openxmlformats.org/spreadsheetml/2006/main" count="64" uniqueCount="32">
  <si>
    <t>Date butoir</t>
  </si>
  <si>
    <t>Durée (h)</t>
  </si>
  <si>
    <t>Date fin estimée</t>
  </si>
  <si>
    <t>Retard ?</t>
  </si>
  <si>
    <t>Total "Oui"</t>
  </si>
  <si>
    <t>Ordre Tache</t>
  </si>
  <si>
    <t>Nombre jours retard</t>
  </si>
  <si>
    <t>Cumul durée (h)</t>
  </si>
  <si>
    <t>jours de retard</t>
  </si>
  <si>
    <t>OF</t>
  </si>
  <si>
    <t>Couleur</t>
  </si>
  <si>
    <t>AT</t>
  </si>
  <si>
    <t>JA</t>
  </si>
  <si>
    <t>VJ</t>
  </si>
  <si>
    <t>VF</t>
  </si>
  <si>
    <t>GT</t>
  </si>
  <si>
    <t>RN</t>
  </si>
  <si>
    <t>BN</t>
  </si>
  <si>
    <t>BC</t>
  </si>
  <si>
    <t>GP</t>
  </si>
  <si>
    <t>JS</t>
  </si>
  <si>
    <t>BB</t>
  </si>
  <si>
    <t>KI</t>
  </si>
  <si>
    <t>IL</t>
  </si>
  <si>
    <t>VH</t>
  </si>
  <si>
    <t>BE</t>
  </si>
  <si>
    <t>RG</t>
  </si>
  <si>
    <t>MO</t>
  </si>
  <si>
    <t>BV</t>
  </si>
  <si>
    <t>MS</t>
  </si>
  <si>
    <t>NR</t>
  </si>
  <si>
    <t>Ordre couleur du plus clair au plus foncé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</si>
</sst>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d/mm/yyyy\ hh:mm;@"/>
  </numFmts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" fontId="0" fillId="0" borderId="0" xfId="0" applyNumberFormat="1"/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9FCFF-9606-4936-8791-51C4676D6F2C}">
  <sheetPr codeName="Feuil1"/>
  <dimension ref="A1:P32"/>
  <sheetViews>
    <sheetView tabSelected="1" workbookViewId="0">
      <selection activeCell="I18" sqref="I18"/>
    </sheetView>
  </sheetViews>
  <sheetFormatPr baseColWidth="10" defaultColWidth="11.42578125" defaultRowHeight="15" x14ac:dyDescent="0.25"/>
  <cols>
    <col min="1" max="2" width="14.28515625" style="3" customWidth="1"/>
    <col min="3" max="3" width="20.28515625" style="3" customWidth="1"/>
    <col min="4" max="4" width="16.42578125" style="3" customWidth="1"/>
    <col min="5" max="5" width="18.7109375" style="4" customWidth="1"/>
    <col min="6" max="6" width="21.5703125" style="10" bestFit="1" customWidth="1"/>
    <col min="7" max="7" width="23" style="3" customWidth="1"/>
    <col min="8" max="8" width="11.42578125" style="3"/>
    <col min="11" max="11" width="16" bestFit="1" customWidth="1"/>
    <col min="16" max="16" width="37.140625" bestFit="1" customWidth="1"/>
  </cols>
  <sheetData>
    <row r="1" spans="1:16" x14ac:dyDescent="0.25">
      <c r="A1" s="6" t="s">
        <v>5</v>
      </c>
      <c r="B1" s="13" t="s">
        <v>10</v>
      </c>
      <c r="C1" s="6" t="s">
        <v>1</v>
      </c>
      <c r="D1" s="6" t="s">
        <v>7</v>
      </c>
      <c r="E1" s="7" t="s">
        <v>0</v>
      </c>
      <c r="F1" s="9" t="s">
        <v>2</v>
      </c>
      <c r="G1" s="6" t="s">
        <v>6</v>
      </c>
      <c r="H1" s="6" t="s">
        <v>3</v>
      </c>
      <c r="K1" s="1">
        <f ca="1">NOW()-5</f>
        <v>44265.704612731482</v>
      </c>
    </row>
    <row r="2" spans="1:16" x14ac:dyDescent="0.25">
      <c r="A2" s="3">
        <v>1</v>
      </c>
      <c r="B2" s="14" t="s">
        <v>11</v>
      </c>
      <c r="C2" s="5" cm="1">
        <f t="array" ref="C2">INDEX(tâches!$B$2:$B$30,A2)</f>
        <v>0.37879050925925922</v>
      </c>
      <c r="D2" s="11">
        <f t="shared" ref="D2:D30" si="0">IFERROR(C2+D1,C2)</f>
        <v>0.37879050925925922</v>
      </c>
      <c r="E2" s="4">
        <v>44266</v>
      </c>
      <c r="F2" s="10">
        <f t="shared" ref="F2:F30" ca="1" si="1">$K$1+D2</f>
        <v>44266.083403240744</v>
      </c>
      <c r="G2" s="8">
        <f t="shared" ref="G2:G30" ca="1" si="2">IF(F2-E2&lt;=0,"",F2-E2)</f>
        <v>8.3403240743791685E-2</v>
      </c>
      <c r="H2" s="3">
        <f t="shared" ref="H2:H30" ca="1" si="3">IF(F2&gt;E2,1,0)</f>
        <v>1</v>
      </c>
      <c r="K2" s="2" t="s">
        <v>4</v>
      </c>
      <c r="L2" s="2">
        <f ca="1">SUM(H2:H30)</f>
        <v>9</v>
      </c>
    </row>
    <row r="3" spans="1:16" x14ac:dyDescent="0.25">
      <c r="A3" s="3">
        <v>2</v>
      </c>
      <c r="B3" s="14" t="s">
        <v>11</v>
      </c>
      <c r="C3" s="5" cm="1">
        <f t="array" ref="C3">INDEX(tâches!$B$2:$B$30,A3)</f>
        <v>0.12314814814814816</v>
      </c>
      <c r="D3" s="11">
        <f t="shared" si="0"/>
        <v>0.5019386574074074</v>
      </c>
      <c r="E3" s="4">
        <v>44270</v>
      </c>
      <c r="F3" s="10">
        <f t="shared" ca="1" si="1"/>
        <v>44266.206551388888</v>
      </c>
      <c r="G3" s="8" t="str">
        <f t="shared" ca="1" si="2"/>
        <v/>
      </c>
      <c r="H3" s="3">
        <f t="shared" ca="1" si="3"/>
        <v>0</v>
      </c>
      <c r="K3" t="s">
        <v>8</v>
      </c>
      <c r="L3" s="12">
        <f ca="1">SUM(G2:G30)</f>
        <v>37.492643055564258</v>
      </c>
    </row>
    <row r="4" spans="1:16" x14ac:dyDescent="0.25">
      <c r="A4" s="3">
        <v>3</v>
      </c>
      <c r="B4" s="14" t="s">
        <v>11</v>
      </c>
      <c r="C4" s="5" cm="1">
        <f t="array" ref="C4">INDEX(tâches!$B$2:$B$30,A4)</f>
        <v>5.7175925925925929E-2</v>
      </c>
      <c r="D4" s="11">
        <f t="shared" si="0"/>
        <v>0.5591145833333333</v>
      </c>
      <c r="E4" s="4">
        <v>44266</v>
      </c>
      <c r="F4" s="10">
        <f t="shared" ca="1" si="1"/>
        <v>44266.263727314814</v>
      </c>
      <c r="G4" s="8">
        <f t="shared" ca="1" si="2"/>
        <v>0.26372731481387746</v>
      </c>
      <c r="H4" s="3">
        <f t="shared" ca="1" si="3"/>
        <v>1</v>
      </c>
      <c r="L4">
        <f ca="1">SUM(L2:L3)</f>
        <v>46.492643055564258</v>
      </c>
    </row>
    <row r="5" spans="1:16" x14ac:dyDescent="0.25">
      <c r="A5" s="3">
        <v>4</v>
      </c>
      <c r="B5" s="14" t="s">
        <v>11</v>
      </c>
      <c r="C5" s="5" cm="1">
        <f t="array" ref="C5">INDEX(tâches!$B$2:$B$30,A5)</f>
        <v>2.0341435185185185E-2</v>
      </c>
      <c r="D5" s="11">
        <f t="shared" si="0"/>
        <v>0.57945601851851847</v>
      </c>
      <c r="E5" s="4">
        <v>44267</v>
      </c>
      <c r="F5" s="10">
        <f t="shared" ca="1" si="1"/>
        <v>44266.284068749999</v>
      </c>
      <c r="G5" s="8" t="str">
        <f t="shared" ca="1" si="2"/>
        <v/>
      </c>
      <c r="H5" s="3">
        <f t="shared" ca="1" si="3"/>
        <v>0</v>
      </c>
    </row>
    <row r="6" spans="1:16" x14ac:dyDescent="0.25">
      <c r="A6" s="3">
        <v>5</v>
      </c>
      <c r="B6" s="14" t="s">
        <v>11</v>
      </c>
      <c r="C6" s="5" cm="1">
        <f t="array" ref="C6">INDEX(tâches!$B$2:$B$30,A6)</f>
        <v>2.8587962962962964E-2</v>
      </c>
      <c r="D6" s="11">
        <f t="shared" si="0"/>
        <v>0.60804398148148142</v>
      </c>
      <c r="E6" s="4">
        <v>44270</v>
      </c>
      <c r="F6" s="10">
        <f t="shared" ca="1" si="1"/>
        <v>44266.312656712966</v>
      </c>
      <c r="G6" s="8" t="str">
        <f t="shared" ca="1" si="2"/>
        <v/>
      </c>
      <c r="H6" s="3">
        <f t="shared" ca="1" si="3"/>
        <v>0</v>
      </c>
    </row>
    <row r="7" spans="1:16" x14ac:dyDescent="0.25">
      <c r="A7" s="3">
        <v>6</v>
      </c>
      <c r="B7" s="14" t="s">
        <v>11</v>
      </c>
      <c r="C7" s="5" cm="1">
        <f t="array" ref="C7">INDEX(tâches!$B$2:$B$30,A7)</f>
        <v>5.4976851851851853E-2</v>
      </c>
      <c r="D7" s="11">
        <f t="shared" si="0"/>
        <v>0.66302083333333328</v>
      </c>
      <c r="E7" s="4">
        <v>44260</v>
      </c>
      <c r="F7" s="10">
        <f t="shared" ca="1" si="1"/>
        <v>44266.367633564812</v>
      </c>
      <c r="G7" s="8">
        <f t="shared" ca="1" si="2"/>
        <v>6.3676335648124223</v>
      </c>
      <c r="H7" s="3">
        <f t="shared" ca="1" si="3"/>
        <v>1</v>
      </c>
    </row>
    <row r="8" spans="1:16" x14ac:dyDescent="0.25">
      <c r="A8" s="3">
        <v>7</v>
      </c>
      <c r="B8" s="14" t="s">
        <v>11</v>
      </c>
      <c r="C8" s="5" cm="1">
        <f t="array" ref="C8">INDEX(tâches!$B$2:$B$30,A8)</f>
        <v>0.17592592592592593</v>
      </c>
      <c r="D8" s="11">
        <f t="shared" si="0"/>
        <v>0.83894675925925921</v>
      </c>
      <c r="E8" s="4">
        <v>44270</v>
      </c>
      <c r="F8" s="10">
        <f t="shared" ca="1" si="1"/>
        <v>44266.543559490739</v>
      </c>
      <c r="G8" s="8" t="str">
        <f t="shared" ca="1" si="2"/>
        <v/>
      </c>
      <c r="H8" s="3">
        <f t="shared" ca="1" si="3"/>
        <v>0</v>
      </c>
    </row>
    <row r="9" spans="1:16" x14ac:dyDescent="0.25">
      <c r="A9" s="3">
        <v>8</v>
      </c>
      <c r="B9" s="14" t="s">
        <v>11</v>
      </c>
      <c r="C9" s="5" cm="1">
        <f t="array" ref="C9">INDEX(tâches!$B$2:$B$30,A9)</f>
        <v>2.7488425925925927E-2</v>
      </c>
      <c r="D9" s="11">
        <f t="shared" si="0"/>
        <v>0.86643518518518514</v>
      </c>
      <c r="E9" s="4">
        <v>44270</v>
      </c>
      <c r="F9" s="10">
        <f t="shared" ca="1" si="1"/>
        <v>44266.571047916666</v>
      </c>
      <c r="G9" s="8" t="str">
        <f t="shared" ca="1" si="2"/>
        <v/>
      </c>
      <c r="H9" s="3">
        <f t="shared" ca="1" si="3"/>
        <v>0</v>
      </c>
    </row>
    <row r="10" spans="1:16" x14ac:dyDescent="0.25">
      <c r="A10" s="3">
        <v>9</v>
      </c>
      <c r="B10" s="14" t="s">
        <v>11</v>
      </c>
      <c r="C10" s="5" cm="1">
        <f t="array" ref="C10">INDEX(tâches!$B$2:$B$30,A10)</f>
        <v>5.4976851851851853E-2</v>
      </c>
      <c r="D10" s="11">
        <f t="shared" si="0"/>
        <v>0.921412037037037</v>
      </c>
      <c r="E10" s="4">
        <v>44270</v>
      </c>
      <c r="F10" s="10">
        <f t="shared" ca="1" si="1"/>
        <v>44266.62602476852</v>
      </c>
      <c r="G10" s="8" t="str">
        <f t="shared" ca="1" si="2"/>
        <v/>
      </c>
      <c r="H10" s="3">
        <f t="shared" ca="1" si="3"/>
        <v>0</v>
      </c>
    </row>
    <row r="11" spans="1:16" x14ac:dyDescent="0.25">
      <c r="A11" s="3">
        <v>10</v>
      </c>
      <c r="B11" s="14" t="s">
        <v>11</v>
      </c>
      <c r="C11" s="5" cm="1">
        <f t="array" ref="C11">INDEX(tâches!$B$2:$B$30,A11)</f>
        <v>1.0995370370370371E-2</v>
      </c>
      <c r="D11" s="11">
        <f t="shared" si="0"/>
        <v>0.93240740740740735</v>
      </c>
      <c r="E11" s="4">
        <v>44270</v>
      </c>
      <c r="F11" s="10">
        <f t="shared" ca="1" si="1"/>
        <v>44266.637020138893</v>
      </c>
      <c r="G11" s="8" t="str">
        <f t="shared" ca="1" si="2"/>
        <v/>
      </c>
      <c r="H11" s="3">
        <f t="shared" ca="1" si="3"/>
        <v>0</v>
      </c>
      <c r="O11" t="s">
        <v>10</v>
      </c>
      <c r="P11" t="s">
        <v>31</v>
      </c>
    </row>
    <row r="12" spans="1:16" x14ac:dyDescent="0.25">
      <c r="A12" s="3">
        <v>11</v>
      </c>
      <c r="B12" s="14" t="s">
        <v>11</v>
      </c>
      <c r="C12" s="5" cm="1">
        <f t="array" ref="C12">INDEX(tâches!$B$2:$B$30,A12)</f>
        <v>1.0995370370370371E-3</v>
      </c>
      <c r="D12" s="11">
        <f t="shared" si="0"/>
        <v>0.93350694444444438</v>
      </c>
      <c r="E12" s="4">
        <v>44267</v>
      </c>
      <c r="F12" s="10">
        <f t="shared" ca="1" si="1"/>
        <v>44266.638119675925</v>
      </c>
      <c r="G12" s="8" t="str">
        <f t="shared" ca="1" si="2"/>
        <v/>
      </c>
      <c r="H12" s="3">
        <f t="shared" ca="1" si="3"/>
        <v>0</v>
      </c>
      <c r="O12" t="s">
        <v>18</v>
      </c>
      <c r="P12">
        <v>1</v>
      </c>
    </row>
    <row r="13" spans="1:16" x14ac:dyDescent="0.25">
      <c r="A13" s="3">
        <v>12</v>
      </c>
      <c r="B13" s="14" t="s">
        <v>15</v>
      </c>
      <c r="C13" s="5" cm="1">
        <f t="array" ref="C13">INDEX(tâches!$B$2:$B$30,A13)</f>
        <v>5.4976851851851853E-2</v>
      </c>
      <c r="D13" s="11">
        <f t="shared" si="0"/>
        <v>0.98848379629629624</v>
      </c>
      <c r="E13" s="4">
        <v>44270</v>
      </c>
      <c r="F13" s="10">
        <f t="shared" ca="1" si="1"/>
        <v>44266.693096527779</v>
      </c>
      <c r="G13" s="8" t="str">
        <f t="shared" ca="1" si="2"/>
        <v/>
      </c>
      <c r="H13" s="3">
        <f t="shared" ca="1" si="3"/>
        <v>0</v>
      </c>
      <c r="O13" t="s">
        <v>19</v>
      </c>
      <c r="P13">
        <v>2</v>
      </c>
    </row>
    <row r="14" spans="1:16" x14ac:dyDescent="0.25">
      <c r="A14" s="3">
        <v>13</v>
      </c>
      <c r="B14" s="14" t="s">
        <v>15</v>
      </c>
      <c r="C14" s="5" cm="1">
        <f t="array" ref="C14">INDEX(tâches!$B$2:$B$30,A14)</f>
        <v>5.4976851851851853E-2</v>
      </c>
      <c r="D14" s="11">
        <f t="shared" si="0"/>
        <v>1.0434606481481481</v>
      </c>
      <c r="E14" s="4">
        <v>44270</v>
      </c>
      <c r="F14" s="10">
        <f t="shared" ca="1" si="1"/>
        <v>44266.748073379633</v>
      </c>
      <c r="G14" s="8" t="str">
        <f t="shared" ca="1" si="2"/>
        <v/>
      </c>
      <c r="H14" s="3">
        <f t="shared" ca="1" si="3"/>
        <v>0</v>
      </c>
      <c r="O14" t="s">
        <v>12</v>
      </c>
      <c r="P14">
        <v>3</v>
      </c>
    </row>
    <row r="15" spans="1:16" x14ac:dyDescent="0.25">
      <c r="A15" s="3">
        <v>14</v>
      </c>
      <c r="B15" s="14" t="s">
        <v>15</v>
      </c>
      <c r="C15" s="5" cm="1">
        <f t="array" ref="C15">INDEX(tâches!$B$2:$B$30,A15)</f>
        <v>5.4976851851851855E-4</v>
      </c>
      <c r="D15" s="11">
        <f t="shared" si="0"/>
        <v>1.0440104166666666</v>
      </c>
      <c r="E15" s="4">
        <v>44259</v>
      </c>
      <c r="F15" s="10">
        <f t="shared" ca="1" si="1"/>
        <v>44266.748623148153</v>
      </c>
      <c r="G15" s="8">
        <f t="shared" ca="1" si="2"/>
        <v>7.7486231481525465</v>
      </c>
      <c r="H15" s="3">
        <f t="shared" ca="1" si="3"/>
        <v>1</v>
      </c>
      <c r="O15" t="s">
        <v>20</v>
      </c>
      <c r="P15">
        <v>4</v>
      </c>
    </row>
    <row r="16" spans="1:16" x14ac:dyDescent="0.25">
      <c r="A16" s="3">
        <v>15</v>
      </c>
      <c r="B16" s="14" t="s">
        <v>15</v>
      </c>
      <c r="C16" s="5" cm="1">
        <f t="array" ref="C16">INDEX(tâches!$B$2:$B$30,A16)</f>
        <v>3.8483796296296301E-2</v>
      </c>
      <c r="D16" s="11">
        <f t="shared" si="0"/>
        <v>1.0824942129629629</v>
      </c>
      <c r="E16" s="4">
        <v>44270</v>
      </c>
      <c r="F16" s="10">
        <f t="shared" ca="1" si="1"/>
        <v>44266.787106944445</v>
      </c>
      <c r="G16" s="8" t="str">
        <f t="shared" ca="1" si="2"/>
        <v/>
      </c>
      <c r="H16" s="3">
        <f t="shared" ca="1" si="3"/>
        <v>0</v>
      </c>
      <c r="O16" t="s">
        <v>21</v>
      </c>
      <c r="P16">
        <v>5</v>
      </c>
    </row>
    <row r="17" spans="1:16" x14ac:dyDescent="0.25">
      <c r="A17" s="3">
        <v>16</v>
      </c>
      <c r="B17" s="14" t="s">
        <v>15</v>
      </c>
      <c r="C17" s="5" cm="1">
        <f t="array" ref="C17">INDEX(tâches!$B$2:$B$30,A17)</f>
        <v>1.6493055555555556E-2</v>
      </c>
      <c r="D17" s="11">
        <f t="shared" si="0"/>
        <v>1.0989872685185185</v>
      </c>
      <c r="E17" s="4">
        <v>44270</v>
      </c>
      <c r="F17" s="10">
        <f t="shared" ca="1" si="1"/>
        <v>44266.803599999999</v>
      </c>
      <c r="G17" s="8" t="str">
        <f t="shared" ca="1" si="2"/>
        <v/>
      </c>
      <c r="H17" s="3">
        <f t="shared" ca="1" si="3"/>
        <v>0</v>
      </c>
      <c r="O17" t="s">
        <v>22</v>
      </c>
      <c r="P17">
        <v>6</v>
      </c>
    </row>
    <row r="18" spans="1:16" x14ac:dyDescent="0.25">
      <c r="A18" s="3">
        <v>17</v>
      </c>
      <c r="B18" s="14" t="s">
        <v>15</v>
      </c>
      <c r="C18" s="5" cm="1">
        <f t="array" ref="C18">INDEX(tâches!$B$2:$B$30,A18)</f>
        <v>2.1440972222222219E-2</v>
      </c>
      <c r="D18" s="11">
        <f t="shared" si="0"/>
        <v>1.1204282407407407</v>
      </c>
      <c r="E18" s="4">
        <v>44270</v>
      </c>
      <c r="F18" s="10">
        <f t="shared" ca="1" si="1"/>
        <v>44266.825040972224</v>
      </c>
      <c r="G18" s="8" t="str">
        <f t="shared" ca="1" si="2"/>
        <v/>
      </c>
      <c r="H18" s="3">
        <f t="shared" ca="1" si="3"/>
        <v>0</v>
      </c>
      <c r="O18" t="s">
        <v>23</v>
      </c>
      <c r="P18">
        <v>7</v>
      </c>
    </row>
    <row r="19" spans="1:16" x14ac:dyDescent="0.25">
      <c r="A19" s="3">
        <v>18</v>
      </c>
      <c r="B19" s="14" t="s">
        <v>17</v>
      </c>
      <c r="C19" s="5" cm="1">
        <f t="array" ref="C19">INDEX(tâches!$B$2:$B$30,A19)</f>
        <v>2.1440972222222219E-2</v>
      </c>
      <c r="D19" s="11">
        <f t="shared" si="0"/>
        <v>1.1418692129629628</v>
      </c>
      <c r="E19" s="4">
        <v>44270</v>
      </c>
      <c r="F19" s="10">
        <f t="shared" ca="1" si="1"/>
        <v>44266.846481944449</v>
      </c>
      <c r="G19" s="8" t="str">
        <f t="shared" ca="1" si="2"/>
        <v/>
      </c>
      <c r="H19" s="3">
        <f t="shared" ca="1" si="3"/>
        <v>0</v>
      </c>
      <c r="O19" t="s">
        <v>9</v>
      </c>
      <c r="P19">
        <v>8</v>
      </c>
    </row>
    <row r="20" spans="1:16" x14ac:dyDescent="0.25">
      <c r="A20" s="3">
        <v>19</v>
      </c>
      <c r="B20" s="14" t="s">
        <v>16</v>
      </c>
      <c r="C20" s="5" cm="1">
        <f t="array" ref="C20">INDEX(tâches!$B$2:$B$30,A20)</f>
        <v>2.1440972222222219E-2</v>
      </c>
      <c r="D20" s="11">
        <f t="shared" si="0"/>
        <v>1.163310185185185</v>
      </c>
      <c r="E20" s="4">
        <v>44270</v>
      </c>
      <c r="F20" s="10">
        <f t="shared" ca="1" si="1"/>
        <v>44266.867922916666</v>
      </c>
      <c r="G20" s="8" t="str">
        <f t="shared" ca="1" si="2"/>
        <v/>
      </c>
      <c r="H20" s="3">
        <f t="shared" ca="1" si="3"/>
        <v>0</v>
      </c>
      <c r="O20" t="s">
        <v>24</v>
      </c>
      <c r="P20">
        <v>9</v>
      </c>
    </row>
    <row r="21" spans="1:16" x14ac:dyDescent="0.25">
      <c r="A21" s="3">
        <v>20</v>
      </c>
      <c r="B21" s="14" t="s">
        <v>12</v>
      </c>
      <c r="C21" s="5" cm="1">
        <f t="array" ref="C21">INDEX(tâches!$B$2:$B$30,A21)</f>
        <v>1.0995370370370371E-2</v>
      </c>
      <c r="D21" s="11">
        <f t="shared" si="0"/>
        <v>1.1743055555555555</v>
      </c>
      <c r="E21" s="4">
        <v>44264</v>
      </c>
      <c r="F21" s="10">
        <f t="shared" ca="1" si="1"/>
        <v>44266.878918287039</v>
      </c>
      <c r="G21" s="8">
        <f t="shared" ca="1" si="2"/>
        <v>2.8789182870386867</v>
      </c>
      <c r="H21" s="3">
        <f t="shared" ca="1" si="3"/>
        <v>1</v>
      </c>
      <c r="O21" t="s">
        <v>13</v>
      </c>
      <c r="P21">
        <v>10</v>
      </c>
    </row>
    <row r="22" spans="1:16" x14ac:dyDescent="0.25">
      <c r="A22" s="3">
        <v>21</v>
      </c>
      <c r="B22" s="14" t="s">
        <v>12</v>
      </c>
      <c r="C22" s="5" cm="1">
        <f t="array" ref="C22">INDEX(tâches!$B$2:$B$30,A22)</f>
        <v>5.4976851851851855E-4</v>
      </c>
      <c r="D22" s="11">
        <f t="shared" si="0"/>
        <v>1.174855324074074</v>
      </c>
      <c r="E22" s="4">
        <v>44265</v>
      </c>
      <c r="F22" s="10">
        <f t="shared" ca="1" si="1"/>
        <v>44266.879468055558</v>
      </c>
      <c r="G22" s="8">
        <f t="shared" ca="1" si="2"/>
        <v>1.8794680555583909</v>
      </c>
      <c r="H22" s="3">
        <f t="shared" ca="1" si="3"/>
        <v>1</v>
      </c>
      <c r="O22" t="s">
        <v>17</v>
      </c>
      <c r="P22">
        <v>11</v>
      </c>
    </row>
    <row r="23" spans="1:16" x14ac:dyDescent="0.25">
      <c r="A23" s="3">
        <v>22</v>
      </c>
      <c r="B23" s="14" t="s">
        <v>12</v>
      </c>
      <c r="C23" s="5" cm="1">
        <f t="array" ref="C23">INDEX(tâches!$B$2:$B$30,A23)</f>
        <v>0.61464120370370368</v>
      </c>
      <c r="D23" s="11">
        <f t="shared" si="0"/>
        <v>1.7894965277777777</v>
      </c>
      <c r="E23" s="4">
        <v>44277</v>
      </c>
      <c r="F23" s="10">
        <f t="shared" ca="1" si="1"/>
        <v>44267.494109259263</v>
      </c>
      <c r="G23" s="8" t="str">
        <f t="shared" ca="1" si="2"/>
        <v/>
      </c>
      <c r="H23" s="3">
        <f t="shared" ca="1" si="3"/>
        <v>0</v>
      </c>
      <c r="O23" t="s">
        <v>25</v>
      </c>
      <c r="P23">
        <v>12</v>
      </c>
    </row>
    <row r="24" spans="1:16" x14ac:dyDescent="0.25">
      <c r="A24" s="3">
        <v>23</v>
      </c>
      <c r="B24" s="14" t="s">
        <v>12</v>
      </c>
      <c r="C24" s="5" cm="1">
        <f t="array" ref="C24">INDEX(tâches!$B$2:$B$30,A24)</f>
        <v>0.61464120370370368</v>
      </c>
      <c r="D24" s="11">
        <f t="shared" si="0"/>
        <v>2.4041377314814811</v>
      </c>
      <c r="E24" s="4">
        <v>44271</v>
      </c>
      <c r="F24" s="10">
        <f t="shared" ca="1" si="1"/>
        <v>44268.108750462961</v>
      </c>
      <c r="G24" s="8" t="str">
        <f t="shared" ca="1" si="2"/>
        <v/>
      </c>
      <c r="H24" s="3">
        <f t="shared" ca="1" si="3"/>
        <v>0</v>
      </c>
      <c r="O24" t="s">
        <v>16</v>
      </c>
      <c r="P24">
        <v>13</v>
      </c>
    </row>
    <row r="25" spans="1:16" x14ac:dyDescent="0.25">
      <c r="A25" s="3">
        <v>24</v>
      </c>
      <c r="B25" s="14" t="s">
        <v>11</v>
      </c>
      <c r="C25" s="5" cm="1">
        <f t="array" ref="C25">INDEX(tâches!$B$2:$B$30,A25)</f>
        <v>0.61464120370370368</v>
      </c>
      <c r="D25" s="11">
        <f t="shared" si="0"/>
        <v>3.0187789351851846</v>
      </c>
      <c r="E25" s="4">
        <v>44271</v>
      </c>
      <c r="F25" s="10">
        <f t="shared" ca="1" si="1"/>
        <v>44268.723391666666</v>
      </c>
      <c r="G25" s="8" t="str">
        <f t="shared" ca="1" si="2"/>
        <v/>
      </c>
      <c r="H25" s="3">
        <f t="shared" ca="1" si="3"/>
        <v>0</v>
      </c>
      <c r="O25" t="s">
        <v>26</v>
      </c>
      <c r="P25">
        <v>14</v>
      </c>
    </row>
    <row r="26" spans="1:16" x14ac:dyDescent="0.25">
      <c r="A26" s="3">
        <v>25</v>
      </c>
      <c r="B26" s="14" t="s">
        <v>11</v>
      </c>
      <c r="C26" s="5" cm="1">
        <f t="array" ref="C26">INDEX(tâches!$B$2:$B$30,A26)</f>
        <v>0.61464120370370368</v>
      </c>
      <c r="D26" s="11">
        <f t="shared" si="0"/>
        <v>3.633420138888888</v>
      </c>
      <c r="E26" s="4">
        <v>44274</v>
      </c>
      <c r="F26" s="10">
        <f t="shared" ca="1" si="1"/>
        <v>44269.338032870372</v>
      </c>
      <c r="G26" s="8" t="str">
        <f t="shared" ca="1" si="2"/>
        <v/>
      </c>
      <c r="H26" s="3">
        <f t="shared" ca="1" si="3"/>
        <v>0</v>
      </c>
      <c r="O26" t="s">
        <v>15</v>
      </c>
      <c r="P26">
        <v>15</v>
      </c>
    </row>
    <row r="27" spans="1:16" x14ac:dyDescent="0.25">
      <c r="A27" s="3">
        <v>26</v>
      </c>
      <c r="B27" s="14" t="s">
        <v>13</v>
      </c>
      <c r="C27" s="5" cm="1">
        <f t="array" ref="C27">INDEX(tâches!$B$2:$B$30,A27)</f>
        <v>0.1572337962962963</v>
      </c>
      <c r="D27" s="11">
        <f t="shared" si="0"/>
        <v>3.7906539351851842</v>
      </c>
      <c r="E27" s="4">
        <v>44260</v>
      </c>
      <c r="F27" s="10">
        <f t="shared" ca="1" si="1"/>
        <v>44269.495266666665</v>
      </c>
      <c r="G27" s="8">
        <f t="shared" ca="1" si="2"/>
        <v>9.4952666666649748</v>
      </c>
      <c r="H27" s="3">
        <f t="shared" ca="1" si="3"/>
        <v>1</v>
      </c>
      <c r="O27" t="s">
        <v>14</v>
      </c>
      <c r="P27">
        <v>16</v>
      </c>
    </row>
    <row r="28" spans="1:16" x14ac:dyDescent="0.25">
      <c r="A28" s="3">
        <v>27</v>
      </c>
      <c r="B28" s="14" t="s">
        <v>13</v>
      </c>
      <c r="C28" s="5" cm="1">
        <f t="array" ref="C28">INDEX(tâches!$B$2:$B$30,A28)</f>
        <v>0.12314814814814816</v>
      </c>
      <c r="D28" s="11">
        <f t="shared" si="0"/>
        <v>3.9138020833333322</v>
      </c>
      <c r="E28" s="4">
        <v>44270</v>
      </c>
      <c r="F28" s="10">
        <f t="shared" ca="1" si="1"/>
        <v>44269.618414814817</v>
      </c>
      <c r="G28" s="8" t="str">
        <f t="shared" ca="1" si="2"/>
        <v/>
      </c>
      <c r="H28" s="3">
        <f t="shared" ca="1" si="3"/>
        <v>0</v>
      </c>
      <c r="O28" t="s">
        <v>27</v>
      </c>
      <c r="P28">
        <v>17</v>
      </c>
    </row>
    <row r="29" spans="1:16" x14ac:dyDescent="0.25">
      <c r="A29" s="3">
        <v>28</v>
      </c>
      <c r="B29" s="14" t="s">
        <v>13</v>
      </c>
      <c r="C29" s="5" cm="1">
        <f t="array" ref="C29">INDEX(tâches!$B$2:$B$30,A29)</f>
        <v>0.2556423611111111</v>
      </c>
      <c r="D29" s="11">
        <f t="shared" si="0"/>
        <v>4.1694444444444434</v>
      </c>
      <c r="E29" s="4">
        <v>44264</v>
      </c>
      <c r="F29" s="10">
        <f t="shared" ca="1" si="1"/>
        <v>44269.874057175926</v>
      </c>
      <c r="G29" s="8">
        <f t="shared" ca="1" si="2"/>
        <v>5.8740571759262821</v>
      </c>
      <c r="H29" s="3">
        <f t="shared" ca="1" si="3"/>
        <v>1</v>
      </c>
      <c r="O29" t="s">
        <v>28</v>
      </c>
      <c r="P29">
        <v>18</v>
      </c>
    </row>
    <row r="30" spans="1:16" x14ac:dyDescent="0.25">
      <c r="A30" s="3">
        <v>29</v>
      </c>
      <c r="B30" s="14" t="s">
        <v>13</v>
      </c>
      <c r="C30" s="5" cm="1">
        <f t="array" ref="C30">INDEX(tâches!$B$2:$B$30,A30)</f>
        <v>2.7488425925925927E-2</v>
      </c>
      <c r="D30" s="11">
        <f t="shared" si="0"/>
        <v>4.196932870370369</v>
      </c>
      <c r="E30" s="4">
        <v>44267</v>
      </c>
      <c r="F30" s="10">
        <f t="shared" ca="1" si="1"/>
        <v>44269.901545601853</v>
      </c>
      <c r="G30" s="8">
        <f t="shared" ca="1" si="2"/>
        <v>2.9015456018532859</v>
      </c>
      <c r="H30" s="3">
        <f t="shared" ca="1" si="3"/>
        <v>1</v>
      </c>
      <c r="O30" t="s">
        <v>29</v>
      </c>
      <c r="P30">
        <v>19</v>
      </c>
    </row>
    <row r="31" spans="1:16" x14ac:dyDescent="0.25">
      <c r="O31" t="s">
        <v>11</v>
      </c>
      <c r="P31">
        <v>20</v>
      </c>
    </row>
    <row r="32" spans="1:16" x14ac:dyDescent="0.25">
      <c r="O32" t="s">
        <v>30</v>
      </c>
      <c r="P32">
        <v>21</v>
      </c>
    </row>
  </sheetData>
  <scenarios current="1" sqref="K4">
    <scenario name="test1" count="29" user="DROUIN, Vincent" comment="Créé par DROUIN, Vincent le 3/15/2021">
      <inputCells r="A10" val="14"/>
      <inputCells r="A25" val="11"/>
      <inputCells r="A12" val="21"/>
      <inputCells r="A4" val="10"/>
      <inputCells r="A2" val="20"/>
      <inputCells r="A17" val="16"/>
      <inputCells r="A28" val="4"/>
      <inputCells r="A16" val="17"/>
      <inputCells r="A9" val="18"/>
      <inputCells r="A22" val="19"/>
      <inputCells r="A5" val="8"/>
      <inputCells r="A29" val="29"/>
      <inputCells r="A20" val="5"/>
      <inputCells r="A6" val="15"/>
      <inputCells r="A13" val="6"/>
      <inputCells r="A14" val="9"/>
      <inputCells r="A11" val="13"/>
      <inputCells r="A30" val="12"/>
      <inputCells r="A18" val="3"/>
      <inputCells r="A8" val="27"/>
      <inputCells r="A3" val="2"/>
      <inputCells r="A15" val="26"/>
      <inputCells r="A7" val="7"/>
      <inputCells r="A27" val="28"/>
      <inputCells r="A21" val="1"/>
      <inputCells r="A19" val="23"/>
      <inputCells r="A24" val="24"/>
      <inputCells r="A26" val="25"/>
      <inputCells r="A23" val="22"/>
    </scenario>
    <scenario name="test3" count="29" user="DROUIN, Vincent" comment="Créé par DROUIN, Vincent le 3/15/2021">
      <inputCells r="A15" val="21"/>
      <inputCells r="A12" val="11"/>
      <inputCells r="A22" val="14"/>
      <inputCells r="A5" val="15"/>
      <inputCells r="A11" val="18"/>
      <inputCells r="A17" val="19"/>
      <inputCells r="A19" val="17"/>
      <inputCells r="A30" val="20"/>
      <inputCells r="A6" val="29"/>
      <inputCells r="A20" val="8"/>
      <inputCells r="A18" val="10"/>
      <inputCells r="A16" val="16"/>
      <inputCells r="A9" val="5"/>
      <inputCells r="A21" val="4"/>
      <inputCells r="A10" val="3"/>
      <inputCells r="A13" val="13"/>
      <inputCells r="A14" val="12"/>
      <inputCells r="A7" val="9"/>
      <inputCells r="A4" val="6"/>
      <inputCells r="A28" val="2"/>
      <inputCells r="A3" val="7"/>
      <inputCells r="A8" val="27"/>
      <inputCells r="A27" val="26"/>
      <inputCells r="A29" val="28"/>
      <inputCells r="A26" val="1"/>
      <inputCells r="A24" val="24"/>
      <inputCells r="A2" val="22"/>
      <inputCells r="A23" val="23"/>
      <inputCells r="A25" val="25"/>
    </scenario>
  </scenarios>
  <autoFilter ref="A1:H1" xr:uid="{59ADF2AD-A291-4D65-ADC8-C708810095C4}">
    <sortState xmlns:xlrd2="http://schemas.microsoft.com/office/spreadsheetml/2017/richdata2" ref="A2:H30">
      <sortCondition ref="A1"/>
    </sortState>
  </autoFilter>
  <sortState xmlns:xlrd2="http://schemas.microsoft.com/office/spreadsheetml/2017/richdata2" ref="A2:H19">
    <sortCondition ref="E2:E19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DB1C7-767A-4B86-995D-4C37F407C296}">
  <sheetPr codeName="Feuil2"/>
  <dimension ref="A1:B30"/>
  <sheetViews>
    <sheetView workbookViewId="0">
      <selection sqref="A1:B30"/>
    </sheetView>
  </sheetViews>
  <sheetFormatPr baseColWidth="10" defaultColWidth="9.140625" defaultRowHeight="15" x14ac:dyDescent="0.25"/>
  <cols>
    <col min="1" max="1" width="12.140625" bestFit="1" customWidth="1"/>
  </cols>
  <sheetData>
    <row r="1" spans="1:2" x14ac:dyDescent="0.25">
      <c r="A1" s="6" t="s">
        <v>5</v>
      </c>
      <c r="B1" s="6" t="s">
        <v>1</v>
      </c>
    </row>
    <row r="2" spans="1:2" x14ac:dyDescent="0.25">
      <c r="A2" s="3">
        <v>1</v>
      </c>
      <c r="B2" s="5">
        <v>0.37879050925925922</v>
      </c>
    </row>
    <row r="3" spans="1:2" x14ac:dyDescent="0.25">
      <c r="A3" s="3">
        <v>2</v>
      </c>
      <c r="B3" s="5">
        <v>0.12314814814814816</v>
      </c>
    </row>
    <row r="4" spans="1:2" x14ac:dyDescent="0.25">
      <c r="A4" s="3">
        <v>3</v>
      </c>
      <c r="B4" s="5">
        <v>5.7175925925925929E-2</v>
      </c>
    </row>
    <row r="5" spans="1:2" x14ac:dyDescent="0.25">
      <c r="A5" s="3">
        <v>4</v>
      </c>
      <c r="B5" s="5">
        <v>2.0341435185185185E-2</v>
      </c>
    </row>
    <row r="6" spans="1:2" x14ac:dyDescent="0.25">
      <c r="A6" s="3">
        <v>5</v>
      </c>
      <c r="B6" s="5">
        <v>2.8587962962962964E-2</v>
      </c>
    </row>
    <row r="7" spans="1:2" x14ac:dyDescent="0.25">
      <c r="A7" s="3">
        <v>6</v>
      </c>
      <c r="B7" s="5">
        <v>5.4976851851851853E-2</v>
      </c>
    </row>
    <row r="8" spans="1:2" x14ac:dyDescent="0.25">
      <c r="A8" s="3">
        <v>7</v>
      </c>
      <c r="B8" s="5">
        <v>0.17592592592592593</v>
      </c>
    </row>
    <row r="9" spans="1:2" x14ac:dyDescent="0.25">
      <c r="A9" s="3">
        <v>8</v>
      </c>
      <c r="B9" s="5">
        <v>2.7488425925925927E-2</v>
      </c>
    </row>
    <row r="10" spans="1:2" x14ac:dyDescent="0.25">
      <c r="A10" s="3">
        <v>9</v>
      </c>
      <c r="B10" s="5">
        <v>5.4976851851851853E-2</v>
      </c>
    </row>
    <row r="11" spans="1:2" x14ac:dyDescent="0.25">
      <c r="A11" s="3">
        <v>10</v>
      </c>
      <c r="B11" s="5">
        <v>1.0995370370370371E-2</v>
      </c>
    </row>
    <row r="12" spans="1:2" x14ac:dyDescent="0.25">
      <c r="A12" s="3">
        <v>11</v>
      </c>
      <c r="B12" s="5">
        <v>1.0995370370370371E-3</v>
      </c>
    </row>
    <row r="13" spans="1:2" x14ac:dyDescent="0.25">
      <c r="A13" s="3">
        <v>12</v>
      </c>
      <c r="B13" s="5">
        <v>5.4976851851851853E-2</v>
      </c>
    </row>
    <row r="14" spans="1:2" x14ac:dyDescent="0.25">
      <c r="A14" s="3">
        <v>13</v>
      </c>
      <c r="B14" s="5">
        <v>5.4976851851851853E-2</v>
      </c>
    </row>
    <row r="15" spans="1:2" x14ac:dyDescent="0.25">
      <c r="A15" s="3">
        <v>14</v>
      </c>
      <c r="B15" s="5">
        <v>5.4976851851851855E-4</v>
      </c>
    </row>
    <row r="16" spans="1:2" x14ac:dyDescent="0.25">
      <c r="A16" s="3">
        <v>15</v>
      </c>
      <c r="B16" s="5">
        <v>3.8483796296296301E-2</v>
      </c>
    </row>
    <row r="17" spans="1:2" x14ac:dyDescent="0.25">
      <c r="A17" s="3">
        <v>16</v>
      </c>
      <c r="B17" s="5">
        <v>1.6493055555555556E-2</v>
      </c>
    </row>
    <row r="18" spans="1:2" x14ac:dyDescent="0.25">
      <c r="A18" s="3">
        <v>17</v>
      </c>
      <c r="B18" s="5">
        <v>2.1440972222222219E-2</v>
      </c>
    </row>
    <row r="19" spans="1:2" x14ac:dyDescent="0.25">
      <c r="A19" s="3">
        <v>18</v>
      </c>
      <c r="B19" s="5">
        <v>2.1440972222222219E-2</v>
      </c>
    </row>
    <row r="20" spans="1:2" x14ac:dyDescent="0.25">
      <c r="A20" s="3">
        <v>19</v>
      </c>
      <c r="B20" s="5">
        <v>2.1440972222222219E-2</v>
      </c>
    </row>
    <row r="21" spans="1:2" x14ac:dyDescent="0.25">
      <c r="A21" s="3">
        <v>20</v>
      </c>
      <c r="B21" s="5">
        <v>1.0995370370370371E-2</v>
      </c>
    </row>
    <row r="22" spans="1:2" x14ac:dyDescent="0.25">
      <c r="A22" s="3">
        <v>21</v>
      </c>
      <c r="B22" s="5">
        <v>5.4976851851851855E-4</v>
      </c>
    </row>
    <row r="23" spans="1:2" x14ac:dyDescent="0.25">
      <c r="A23" s="3">
        <v>22</v>
      </c>
      <c r="B23" s="5">
        <v>0.61464120370370368</v>
      </c>
    </row>
    <row r="24" spans="1:2" x14ac:dyDescent="0.25">
      <c r="A24" s="3">
        <v>23</v>
      </c>
      <c r="B24" s="5">
        <v>0.61464120370370368</v>
      </c>
    </row>
    <row r="25" spans="1:2" x14ac:dyDescent="0.25">
      <c r="A25" s="3">
        <v>24</v>
      </c>
      <c r="B25" s="5">
        <v>0.61464120370370368</v>
      </c>
    </row>
    <row r="26" spans="1:2" x14ac:dyDescent="0.25">
      <c r="A26" s="3">
        <v>25</v>
      </c>
      <c r="B26" s="5">
        <v>0.61464120370370368</v>
      </c>
    </row>
    <row r="27" spans="1:2" x14ac:dyDescent="0.25">
      <c r="A27" s="3">
        <v>26</v>
      </c>
      <c r="B27" s="5">
        <v>0.1572337962962963</v>
      </c>
    </row>
    <row r="28" spans="1:2" x14ac:dyDescent="0.25">
      <c r="A28" s="3">
        <v>27</v>
      </c>
      <c r="B28" s="5">
        <v>0.12314814814814816</v>
      </c>
    </row>
    <row r="29" spans="1:2" x14ac:dyDescent="0.25">
      <c r="A29" s="3">
        <v>28</v>
      </c>
      <c r="B29" s="5">
        <v>0.2556423611111111</v>
      </c>
    </row>
    <row r="30" spans="1:2" x14ac:dyDescent="0.25">
      <c r="A30" s="3">
        <v>29</v>
      </c>
      <c r="B30" s="5">
        <v>2.7488425925925927E-2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tâches</vt:lpstr>
    </vt:vector>
  </TitlesOfParts>
  <Company>SULO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DROUIN, Vincent</cp:lastModifiedBy>
  <dcterms:created xsi:type="dcterms:W3CDTF">2021-03-11T16:10:38Z</dcterms:created>
  <dcterms:modified xsi:type="dcterms:W3CDTF">2021-03-15T15:54:50Z</dcterms:modified>
</cp:coreProperties>
</file>