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ncent.drouin\Desktop\"/>
    </mc:Choice>
  </mc:AlternateContent>
  <xr:revisionPtr revIDLastSave="0" documentId="13_ncr:1_{2968D8B4-E443-451E-B182-AAD9AE05BD7C}" xr6:coauthVersionLast="45" xr6:coauthVersionMax="45" xr10:uidLastSave="{00000000-0000-0000-0000-000000000000}"/>
  <bookViews>
    <workbookView xWindow="-23148" yWindow="-108" windowWidth="23256" windowHeight="12576" activeTab="2" xr2:uid="{3FBC31F7-9574-48AC-8D04-11B8BC8D83A3}"/>
  </bookViews>
  <sheets>
    <sheet name="Liste" sheetId="1" r:id="rId1"/>
    <sheet name="Couleurs" sheetId="2" r:id="rId2"/>
    <sheet name="ORDO" sheetId="3" r:id="rId3"/>
  </sheets>
  <definedNames>
    <definedName name="_xlnm._FilterDatabase" localSheetId="2" hidden="1">ORDO!$A$1:$J$1</definedName>
    <definedName name="DonnéesExternes_1" localSheetId="1" hidden="1">Couleurs!$A$1:$B$22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" i="3" l="1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2" i="3"/>
  <c r="I1" i="3"/>
  <c r="I2" i="3" l="1"/>
  <c r="I3" i="3" l="1"/>
  <c r="J2" i="3"/>
  <c r="I4" i="3" l="1"/>
  <c r="J3" i="3"/>
  <c r="I5" i="3" l="1"/>
  <c r="J4" i="3"/>
  <c r="I6" i="3" l="1"/>
  <c r="J5" i="3"/>
  <c r="I7" i="3" l="1"/>
  <c r="J6" i="3"/>
  <c r="I8" i="3" l="1"/>
  <c r="J7" i="3"/>
  <c r="I9" i="3" l="1"/>
  <c r="J8" i="3"/>
  <c r="I10" i="3" l="1"/>
  <c r="J9" i="3"/>
  <c r="I11" i="3" l="1"/>
  <c r="J10" i="3"/>
  <c r="I12" i="3" l="1"/>
  <c r="J11" i="3"/>
  <c r="I13" i="3" l="1"/>
  <c r="J12" i="3"/>
  <c r="I14" i="3" l="1"/>
  <c r="J13" i="3"/>
  <c r="I15" i="3" l="1"/>
  <c r="J14" i="3"/>
  <c r="I16" i="3" l="1"/>
  <c r="J15" i="3"/>
  <c r="I17" i="3" l="1"/>
  <c r="J16" i="3"/>
  <c r="I18" i="3" l="1"/>
  <c r="J17" i="3"/>
  <c r="I19" i="3" l="1"/>
  <c r="J18" i="3"/>
  <c r="I20" i="3" l="1"/>
  <c r="J19" i="3"/>
  <c r="I21" i="3" l="1"/>
  <c r="J20" i="3"/>
  <c r="I22" i="3" l="1"/>
  <c r="J21" i="3"/>
  <c r="I23" i="3" l="1"/>
  <c r="J22" i="3"/>
  <c r="I24" i="3" l="1"/>
  <c r="J23" i="3"/>
  <c r="I25" i="3" l="1"/>
  <c r="J24" i="3"/>
  <c r="I26" i="3" l="1"/>
  <c r="J25" i="3"/>
  <c r="I27" i="3" l="1"/>
  <c r="J26" i="3"/>
  <c r="I28" i="3" l="1"/>
  <c r="J27" i="3"/>
  <c r="I29" i="3" l="1"/>
  <c r="J28" i="3"/>
  <c r="I30" i="3" l="1"/>
  <c r="J29" i="3"/>
  <c r="I31" i="3" l="1"/>
  <c r="J30" i="3"/>
  <c r="I32" i="3" l="1"/>
  <c r="J31" i="3"/>
  <c r="I33" i="3" l="1"/>
  <c r="J32" i="3"/>
  <c r="I34" i="3" l="1"/>
  <c r="J33" i="3"/>
  <c r="I35" i="3" l="1"/>
  <c r="J34" i="3"/>
  <c r="I36" i="3" l="1"/>
  <c r="J35" i="3"/>
  <c r="I37" i="3" l="1"/>
  <c r="J36" i="3"/>
  <c r="I38" i="3" l="1"/>
  <c r="J37" i="3"/>
  <c r="I39" i="3" l="1"/>
  <c r="J38" i="3"/>
  <c r="I40" i="3" l="1"/>
  <c r="J40" i="3" s="1"/>
  <c r="J39" i="3"/>
  <c r="O3" i="3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FD35106-0972-490C-8F78-7EE3E051AB42}" keepAlive="1" name="Requête - Tableaucouleur" description="Connexion à la requête « Tableaucouleur » dans le classeur." type="5" refreshedVersion="6" background="1" saveData="1">
    <dbPr connection="Provider=Microsoft.Mashup.OleDb.1;Data Source=$Workbook$;Location=Tableaucouleur;Extended Properties=&quot;&quot;" command="SELECT * FROM [Tableaucouleur]"/>
  </connection>
</connections>
</file>

<file path=xl/sharedStrings.xml><?xml version="1.0" encoding="utf-8"?>
<sst xmlns="http://schemas.openxmlformats.org/spreadsheetml/2006/main" count="4294919593" uniqueCount="53">
  <si>
    <t>OF</t>
  </si>
  <si>
    <t>AT</t>
  </si>
  <si>
    <t>GT</t>
  </si>
  <si>
    <t>BN</t>
  </si>
  <si>
    <t>VJ</t>
  </si>
  <si>
    <t>JA</t>
  </si>
  <si>
    <t>Couleur</t>
  </si>
  <si>
    <t>Perso</t>
  </si>
  <si>
    <t>L6919</t>
  </si>
  <si>
    <t>L756</t>
  </si>
  <si>
    <t>L7486</t>
  </si>
  <si>
    <t>L7688</t>
  </si>
  <si>
    <t>L7779</t>
  </si>
  <si>
    <t>L7974</t>
  </si>
  <si>
    <t>L874</t>
  </si>
  <si>
    <t>L875</t>
  </si>
  <si>
    <t>L694</t>
  </si>
  <si>
    <t>L896</t>
  </si>
  <si>
    <t>L742</t>
  </si>
  <si>
    <t>L6543</t>
  </si>
  <si>
    <t>L7984</t>
  </si>
  <si>
    <t/>
  </si>
  <si>
    <t>L7479</t>
  </si>
  <si>
    <t>L7995</t>
  </si>
  <si>
    <t>L638</t>
  </si>
  <si>
    <t>L6597</t>
  </si>
  <si>
    <t>L7968</t>
  </si>
  <si>
    <t>MAD Prev</t>
  </si>
  <si>
    <t>Qté restante</t>
  </si>
  <si>
    <t>Sort.March</t>
  </si>
  <si>
    <t>Poids</t>
  </si>
  <si>
    <t>BC</t>
  </si>
  <si>
    <t>GP</t>
  </si>
  <si>
    <t>JS</t>
  </si>
  <si>
    <t>BB</t>
  </si>
  <si>
    <t>KI</t>
  </si>
  <si>
    <t>IL</t>
  </si>
  <si>
    <t>VH</t>
  </si>
  <si>
    <t>BE</t>
  </si>
  <si>
    <t>RN</t>
  </si>
  <si>
    <t>RG</t>
  </si>
  <si>
    <t>VF</t>
  </si>
  <si>
    <t>MO</t>
  </si>
  <si>
    <t>BV</t>
  </si>
  <si>
    <t>MS</t>
  </si>
  <si>
    <t>NR</t>
  </si>
  <si>
    <t>Du plus clair (1) au plus foncé (21)</t>
  </si>
  <si>
    <t>Cycle machine</t>
  </si>
  <si>
    <t>secondes</t>
  </si>
  <si>
    <t>Temps de production (h)</t>
  </si>
  <si>
    <t>Ordre</t>
  </si>
  <si>
    <t>Retard ?</t>
  </si>
  <si>
    <t>TOTAL retard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</si>
</sst>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-F400]h:mm:ss\ AM/PM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2" borderId="0" xfId="0" applyFill="1"/>
    <xf numFmtId="2" fontId="0" fillId="0" borderId="0" xfId="0" applyNumberFormat="1"/>
    <xf numFmtId="22" fontId="0" fillId="0" borderId="0" xfId="0" applyNumberFormat="1"/>
    <xf numFmtId="166" fontId="0" fillId="0" borderId="0" xfId="0" applyNumberFormat="1"/>
    <xf numFmtId="22" fontId="0" fillId="2" borderId="0" xfId="0" applyNumberFormat="1" applyFill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4EB5E13-24E2-46D6-B6AA-EF38FF36B909}" autoFormatId="16" applyNumberFormats="0" applyBorderFormats="0" applyFontFormats="0" applyPatternFormats="0" applyAlignmentFormats="0" applyWidthHeightFormats="0">
  <queryTableRefresh nextId="3">
    <queryTableFields count="2">
      <queryTableField id="1" name="Couleur" tableColumnId="1"/>
      <queryTableField id="2" name="Poids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4AC93AA-E7FB-4B0D-9157-1462BDE27E1B}" name="Tableaucouleur_2" displayName="Tableaucouleur_2" ref="A1:B22" tableType="queryTable" totalsRowShown="0">
  <autoFilter ref="A1:B22" xr:uid="{7E1F105B-4285-4491-B6E4-9E9043DC8464}"/>
  <tableColumns count="2">
    <tableColumn id="1" xr3:uid="{76333F0A-73D5-42FF-A02D-3A6F0B7028D4}" uniqueName="1" name="Couleur" queryTableFieldId="1" dataDxfId="0"/>
    <tableColumn id="2" xr3:uid="{6F9049F3-C80D-4195-BF49-855CB2EF6B33}" uniqueName="2" name="Poids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C89DE-091D-4DA9-BA13-72EB53CF3DBE}">
  <dimension ref="A1:F40"/>
  <sheetViews>
    <sheetView workbookViewId="0">
      <selection sqref="A1:F1048576"/>
    </sheetView>
  </sheetViews>
  <sheetFormatPr baseColWidth="10" defaultRowHeight="15" x14ac:dyDescent="0.25"/>
  <cols>
    <col min="1" max="1" width="8" bestFit="1" customWidth="1"/>
    <col min="2" max="2" width="10.28515625" bestFit="1" customWidth="1"/>
    <col min="3" max="3" width="8.28515625" bestFit="1" customWidth="1"/>
    <col min="4" max="4" width="12.140625" bestFit="1" customWidth="1"/>
    <col min="5" max="5" width="14.42578125" bestFit="1" customWidth="1"/>
    <col min="6" max="6" width="13" bestFit="1" customWidth="1"/>
  </cols>
  <sheetData>
    <row r="1" spans="1:6" x14ac:dyDescent="0.25">
      <c r="A1" t="s">
        <v>0</v>
      </c>
      <c r="B1" t="s">
        <v>6</v>
      </c>
      <c r="C1" t="s">
        <v>7</v>
      </c>
      <c r="D1" t="s">
        <v>27</v>
      </c>
      <c r="E1" t="s">
        <v>28</v>
      </c>
      <c r="F1" t="s">
        <v>29</v>
      </c>
    </row>
    <row r="2" spans="1:6" x14ac:dyDescent="0.25">
      <c r="A2">
        <v>6818711</v>
      </c>
      <c r="B2" t="s">
        <v>1</v>
      </c>
      <c r="C2" t="s">
        <v>8</v>
      </c>
      <c r="D2" s="1">
        <v>44258</v>
      </c>
      <c r="E2">
        <v>185</v>
      </c>
      <c r="F2" s="1">
        <v>44264</v>
      </c>
    </row>
    <row r="3" spans="1:6" x14ac:dyDescent="0.25">
      <c r="A3">
        <v>6817758</v>
      </c>
      <c r="B3" t="s">
        <v>1</v>
      </c>
      <c r="C3" t="s">
        <v>9</v>
      </c>
      <c r="D3" s="1">
        <v>44258</v>
      </c>
      <c r="E3">
        <v>150</v>
      </c>
      <c r="F3" s="1">
        <v>44264</v>
      </c>
    </row>
    <row r="4" spans="1:6" x14ac:dyDescent="0.25">
      <c r="A4">
        <v>6814834</v>
      </c>
      <c r="B4" t="s">
        <v>2</v>
      </c>
      <c r="C4" t="s">
        <v>10</v>
      </c>
      <c r="D4" s="1">
        <v>44256</v>
      </c>
      <c r="E4">
        <v>50</v>
      </c>
      <c r="F4" s="1">
        <v>44260</v>
      </c>
    </row>
    <row r="5" spans="1:6" x14ac:dyDescent="0.25">
      <c r="A5">
        <v>6817737</v>
      </c>
      <c r="B5" t="s">
        <v>2</v>
      </c>
      <c r="C5" t="s">
        <v>11</v>
      </c>
      <c r="D5" s="1">
        <v>44258</v>
      </c>
      <c r="E5">
        <v>10</v>
      </c>
      <c r="F5" s="1">
        <v>44264</v>
      </c>
    </row>
    <row r="6" spans="1:6" x14ac:dyDescent="0.25">
      <c r="A6">
        <v>6815273</v>
      </c>
      <c r="B6" t="s">
        <v>1</v>
      </c>
      <c r="C6" t="s">
        <v>12</v>
      </c>
      <c r="D6" s="1">
        <v>44263</v>
      </c>
      <c r="E6">
        <v>36</v>
      </c>
      <c r="F6" s="1">
        <v>44267</v>
      </c>
    </row>
    <row r="7" spans="1:6" x14ac:dyDescent="0.25">
      <c r="A7">
        <v>6811533</v>
      </c>
      <c r="B7" t="s">
        <v>1</v>
      </c>
      <c r="C7" t="s">
        <v>13</v>
      </c>
      <c r="D7" s="1">
        <v>44264</v>
      </c>
      <c r="E7">
        <v>387</v>
      </c>
      <c r="F7" s="1">
        <v>44270</v>
      </c>
    </row>
    <row r="8" spans="1:6" x14ac:dyDescent="0.25">
      <c r="A8">
        <v>6815722</v>
      </c>
      <c r="B8" t="s">
        <v>1</v>
      </c>
      <c r="C8" t="s">
        <v>14</v>
      </c>
      <c r="D8" s="1">
        <v>44264</v>
      </c>
      <c r="E8">
        <v>456</v>
      </c>
      <c r="F8" s="1">
        <v>44270</v>
      </c>
    </row>
    <row r="9" spans="1:6" x14ac:dyDescent="0.25">
      <c r="A9">
        <v>6815714</v>
      </c>
      <c r="B9" t="s">
        <v>1</v>
      </c>
      <c r="C9" t="s">
        <v>15</v>
      </c>
      <c r="D9" s="1">
        <v>44264</v>
      </c>
      <c r="E9">
        <v>144</v>
      </c>
      <c r="F9" s="1">
        <v>44270</v>
      </c>
    </row>
    <row r="10" spans="1:6" x14ac:dyDescent="0.25">
      <c r="A10">
        <v>6814371</v>
      </c>
      <c r="B10" t="s">
        <v>1</v>
      </c>
      <c r="C10" t="s">
        <v>8</v>
      </c>
      <c r="D10" s="1">
        <v>44265</v>
      </c>
      <c r="E10">
        <v>320</v>
      </c>
      <c r="F10" s="1">
        <v>44271</v>
      </c>
    </row>
    <row r="11" spans="1:6" x14ac:dyDescent="0.25">
      <c r="A11">
        <v>6814380</v>
      </c>
      <c r="B11" t="s">
        <v>1</v>
      </c>
      <c r="C11" t="s">
        <v>8</v>
      </c>
      <c r="D11" s="1">
        <v>44265</v>
      </c>
      <c r="E11">
        <v>320</v>
      </c>
      <c r="F11" s="1">
        <v>44271</v>
      </c>
    </row>
    <row r="12" spans="1:6" x14ac:dyDescent="0.25">
      <c r="A12">
        <v>6819647</v>
      </c>
      <c r="B12" t="s">
        <v>1</v>
      </c>
      <c r="C12" t="s">
        <v>16</v>
      </c>
      <c r="D12" s="1">
        <v>44265</v>
      </c>
      <c r="E12">
        <v>160</v>
      </c>
      <c r="F12" s="1">
        <v>44271</v>
      </c>
    </row>
    <row r="13" spans="1:6" x14ac:dyDescent="0.25">
      <c r="A13">
        <v>6816316</v>
      </c>
      <c r="B13" t="s">
        <v>1</v>
      </c>
      <c r="C13" t="s">
        <v>17</v>
      </c>
      <c r="D13" s="1">
        <v>44265</v>
      </c>
      <c r="E13">
        <v>320</v>
      </c>
      <c r="F13" s="1">
        <v>44271</v>
      </c>
    </row>
    <row r="14" spans="1:6" x14ac:dyDescent="0.25">
      <c r="A14">
        <v>6819645</v>
      </c>
      <c r="B14" t="s">
        <v>1</v>
      </c>
      <c r="C14" t="s">
        <v>16</v>
      </c>
      <c r="D14" s="1">
        <v>44266</v>
      </c>
      <c r="E14">
        <v>40</v>
      </c>
      <c r="F14" s="1">
        <v>44272</v>
      </c>
    </row>
    <row r="15" spans="1:6" x14ac:dyDescent="0.25">
      <c r="A15">
        <v>6819649</v>
      </c>
      <c r="B15" t="s">
        <v>1</v>
      </c>
      <c r="C15" t="s">
        <v>16</v>
      </c>
      <c r="D15" s="1">
        <v>44266</v>
      </c>
      <c r="E15">
        <v>40</v>
      </c>
      <c r="F15" s="1">
        <v>44272</v>
      </c>
    </row>
    <row r="16" spans="1:6" x14ac:dyDescent="0.25">
      <c r="A16">
        <v>6818891</v>
      </c>
      <c r="B16" t="s">
        <v>1</v>
      </c>
      <c r="C16" t="s">
        <v>18</v>
      </c>
      <c r="D16" s="1">
        <v>44266</v>
      </c>
      <c r="E16">
        <v>96</v>
      </c>
      <c r="F16" s="1">
        <v>44272</v>
      </c>
    </row>
    <row r="17" spans="1:6" x14ac:dyDescent="0.25">
      <c r="A17">
        <v>6818893</v>
      </c>
      <c r="B17" t="s">
        <v>1</v>
      </c>
      <c r="C17" t="s">
        <v>18</v>
      </c>
      <c r="D17" s="1">
        <v>44266</v>
      </c>
      <c r="E17">
        <v>48</v>
      </c>
      <c r="F17" s="1">
        <v>44272</v>
      </c>
    </row>
    <row r="18" spans="1:6" x14ac:dyDescent="0.25">
      <c r="A18">
        <v>6820946</v>
      </c>
      <c r="B18" t="s">
        <v>1</v>
      </c>
      <c r="C18" t="s">
        <v>19</v>
      </c>
      <c r="D18" s="1">
        <v>44267</v>
      </c>
      <c r="E18">
        <v>1</v>
      </c>
      <c r="F18" s="1">
        <v>44273</v>
      </c>
    </row>
    <row r="19" spans="1:6" x14ac:dyDescent="0.25">
      <c r="A19">
        <v>6817764</v>
      </c>
      <c r="B19" t="s">
        <v>1</v>
      </c>
      <c r="C19" t="s">
        <v>20</v>
      </c>
      <c r="D19" s="1">
        <v>44267</v>
      </c>
      <c r="E19">
        <v>250</v>
      </c>
      <c r="F19" s="1">
        <v>44273</v>
      </c>
    </row>
    <row r="20" spans="1:6" x14ac:dyDescent="0.25">
      <c r="A20">
        <v>6817745</v>
      </c>
      <c r="B20" t="s">
        <v>1</v>
      </c>
      <c r="C20" t="s">
        <v>21</v>
      </c>
      <c r="D20" s="1">
        <v>44270</v>
      </c>
      <c r="E20">
        <v>20</v>
      </c>
      <c r="F20" s="1">
        <v>44274</v>
      </c>
    </row>
    <row r="21" spans="1:6" x14ac:dyDescent="0.25">
      <c r="A21">
        <v>6816126</v>
      </c>
      <c r="B21" t="s">
        <v>1</v>
      </c>
      <c r="C21" t="s">
        <v>21</v>
      </c>
      <c r="D21" s="1">
        <v>44270</v>
      </c>
      <c r="E21">
        <v>30</v>
      </c>
      <c r="F21" s="1">
        <v>44274</v>
      </c>
    </row>
    <row r="22" spans="1:6" x14ac:dyDescent="0.25">
      <c r="A22">
        <v>6817744</v>
      </c>
      <c r="B22" t="s">
        <v>1</v>
      </c>
      <c r="C22" t="s">
        <v>21</v>
      </c>
      <c r="D22" s="1">
        <v>44270</v>
      </c>
      <c r="E22">
        <v>40</v>
      </c>
      <c r="F22" s="1">
        <v>44274</v>
      </c>
    </row>
    <row r="23" spans="1:6" x14ac:dyDescent="0.25">
      <c r="A23">
        <v>6815466</v>
      </c>
      <c r="B23" t="s">
        <v>2</v>
      </c>
      <c r="C23" t="s">
        <v>21</v>
      </c>
      <c r="D23" s="1">
        <v>44263</v>
      </c>
      <c r="E23">
        <v>30</v>
      </c>
      <c r="F23" s="1">
        <v>44267</v>
      </c>
    </row>
    <row r="24" spans="1:6" x14ac:dyDescent="0.25">
      <c r="A24">
        <v>6815658</v>
      </c>
      <c r="B24" t="s">
        <v>2</v>
      </c>
      <c r="C24" t="s">
        <v>22</v>
      </c>
      <c r="D24" s="1">
        <v>44263</v>
      </c>
      <c r="E24">
        <v>30</v>
      </c>
      <c r="F24" s="1">
        <v>44267</v>
      </c>
    </row>
    <row r="25" spans="1:6" x14ac:dyDescent="0.25">
      <c r="A25">
        <v>6816691</v>
      </c>
      <c r="B25" t="s">
        <v>2</v>
      </c>
      <c r="C25" t="s">
        <v>23</v>
      </c>
      <c r="D25" s="1">
        <v>44265</v>
      </c>
      <c r="E25">
        <v>38</v>
      </c>
      <c r="F25" s="1">
        <v>44271</v>
      </c>
    </row>
    <row r="26" spans="1:6" x14ac:dyDescent="0.25">
      <c r="A26">
        <v>6820476</v>
      </c>
      <c r="B26" t="s">
        <v>2</v>
      </c>
      <c r="C26" t="s">
        <v>24</v>
      </c>
      <c r="D26" s="1">
        <v>44266</v>
      </c>
      <c r="E26">
        <v>20</v>
      </c>
      <c r="F26" s="1">
        <v>44272</v>
      </c>
    </row>
    <row r="27" spans="1:6" x14ac:dyDescent="0.25">
      <c r="A27">
        <v>6820268</v>
      </c>
      <c r="B27" t="s">
        <v>2</v>
      </c>
      <c r="C27" t="s">
        <v>24</v>
      </c>
      <c r="D27" s="1">
        <v>44266</v>
      </c>
      <c r="E27">
        <v>50</v>
      </c>
      <c r="F27" s="1">
        <v>44272</v>
      </c>
    </row>
    <row r="28" spans="1:6" x14ac:dyDescent="0.25">
      <c r="A28">
        <v>6816665</v>
      </c>
      <c r="B28" t="s">
        <v>2</v>
      </c>
      <c r="C28" t="s">
        <v>21</v>
      </c>
      <c r="D28" s="1">
        <v>44270</v>
      </c>
      <c r="E28">
        <v>108</v>
      </c>
      <c r="F28" s="1">
        <v>44274</v>
      </c>
    </row>
    <row r="29" spans="1:6" x14ac:dyDescent="0.25">
      <c r="A29">
        <v>6818709</v>
      </c>
      <c r="B29" t="s">
        <v>2</v>
      </c>
      <c r="C29" t="s">
        <v>21</v>
      </c>
      <c r="D29" s="1">
        <v>44270</v>
      </c>
      <c r="E29">
        <v>50</v>
      </c>
      <c r="F29" s="1">
        <v>44274</v>
      </c>
    </row>
    <row r="30" spans="1:6" x14ac:dyDescent="0.25">
      <c r="A30">
        <v>6818001</v>
      </c>
      <c r="B30" t="s">
        <v>3</v>
      </c>
      <c r="C30" t="s">
        <v>25</v>
      </c>
      <c r="D30" s="1">
        <v>44270</v>
      </c>
      <c r="E30">
        <v>18</v>
      </c>
      <c r="F30" s="1">
        <v>44274</v>
      </c>
    </row>
    <row r="31" spans="1:6" x14ac:dyDescent="0.25">
      <c r="A31">
        <v>6815075</v>
      </c>
      <c r="B31" t="s">
        <v>4</v>
      </c>
      <c r="C31" t="s">
        <v>21</v>
      </c>
      <c r="D31" s="1">
        <v>44263</v>
      </c>
      <c r="E31">
        <v>108</v>
      </c>
      <c r="F31" s="1">
        <v>44267</v>
      </c>
    </row>
    <row r="32" spans="1:6" x14ac:dyDescent="0.25">
      <c r="A32">
        <v>6815265</v>
      </c>
      <c r="B32" t="s">
        <v>4</v>
      </c>
      <c r="C32" t="s">
        <v>12</v>
      </c>
      <c r="D32" s="1">
        <v>44263</v>
      </c>
      <c r="E32">
        <v>108</v>
      </c>
      <c r="F32" s="1">
        <v>44267</v>
      </c>
    </row>
    <row r="33" spans="1:6" x14ac:dyDescent="0.25">
      <c r="A33">
        <v>6812442</v>
      </c>
      <c r="B33" t="s">
        <v>4</v>
      </c>
      <c r="C33" t="s">
        <v>26</v>
      </c>
      <c r="D33" s="1">
        <v>44263</v>
      </c>
      <c r="E33">
        <v>558</v>
      </c>
      <c r="F33" s="1">
        <v>44267</v>
      </c>
    </row>
    <row r="34" spans="1:6" x14ac:dyDescent="0.25">
      <c r="A34">
        <v>6815080</v>
      </c>
      <c r="B34" t="s">
        <v>4</v>
      </c>
      <c r="C34" t="s">
        <v>21</v>
      </c>
      <c r="D34" s="1">
        <v>44264</v>
      </c>
      <c r="E34">
        <v>64</v>
      </c>
      <c r="F34" s="1">
        <v>44270</v>
      </c>
    </row>
    <row r="35" spans="1:6" x14ac:dyDescent="0.25">
      <c r="A35">
        <v>6812077</v>
      </c>
      <c r="B35" t="s">
        <v>4</v>
      </c>
      <c r="C35" t="s">
        <v>26</v>
      </c>
      <c r="D35" s="1">
        <v>44265</v>
      </c>
      <c r="E35">
        <v>558</v>
      </c>
      <c r="F35" s="1">
        <v>44271</v>
      </c>
    </row>
    <row r="36" spans="1:6" x14ac:dyDescent="0.25">
      <c r="A36">
        <v>6815929</v>
      </c>
      <c r="B36" t="s">
        <v>4</v>
      </c>
      <c r="C36" t="s">
        <v>21</v>
      </c>
      <c r="D36" s="1">
        <v>44270</v>
      </c>
      <c r="E36">
        <v>10</v>
      </c>
      <c r="F36" s="1">
        <v>44274</v>
      </c>
    </row>
    <row r="37" spans="1:6" x14ac:dyDescent="0.25">
      <c r="A37">
        <v>6817977</v>
      </c>
      <c r="B37" t="s">
        <v>4</v>
      </c>
      <c r="C37" t="s">
        <v>25</v>
      </c>
      <c r="D37" s="1">
        <v>44270</v>
      </c>
      <c r="E37">
        <v>135</v>
      </c>
      <c r="F37" s="1">
        <v>44274</v>
      </c>
    </row>
    <row r="38" spans="1:6" x14ac:dyDescent="0.25">
      <c r="A38">
        <v>6817748</v>
      </c>
      <c r="B38" t="s">
        <v>5</v>
      </c>
      <c r="C38" t="s">
        <v>21</v>
      </c>
      <c r="D38" s="1">
        <v>44270</v>
      </c>
      <c r="E38">
        <v>50</v>
      </c>
      <c r="F38" s="1">
        <v>44274</v>
      </c>
    </row>
    <row r="39" spans="1:6" x14ac:dyDescent="0.25">
      <c r="A39">
        <v>6818713</v>
      </c>
      <c r="B39" t="s">
        <v>5</v>
      </c>
      <c r="C39" t="s">
        <v>21</v>
      </c>
      <c r="D39" s="1">
        <v>44270</v>
      </c>
      <c r="E39">
        <v>50</v>
      </c>
      <c r="F39" s="1">
        <v>44274</v>
      </c>
    </row>
    <row r="40" spans="1:6" x14ac:dyDescent="0.25">
      <c r="A40">
        <v>6817994</v>
      </c>
      <c r="B40" t="s">
        <v>5</v>
      </c>
      <c r="C40" t="s">
        <v>25</v>
      </c>
      <c r="D40" s="1">
        <v>44270</v>
      </c>
      <c r="E40">
        <v>63</v>
      </c>
      <c r="F40" s="1">
        <v>44274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D4AC1-1B24-4EF4-9EE1-3400982E6291}">
  <dimension ref="A1:E22"/>
  <sheetViews>
    <sheetView workbookViewId="0">
      <selection activeCell="E13" sqref="E13"/>
    </sheetView>
  </sheetViews>
  <sheetFormatPr baseColWidth="10" defaultRowHeight="15" x14ac:dyDescent="0.25"/>
  <cols>
    <col min="5" max="5" width="31" bestFit="1" customWidth="1"/>
  </cols>
  <sheetData>
    <row r="1" spans="1:5" x14ac:dyDescent="0.25">
      <c r="A1" t="s">
        <v>6</v>
      </c>
      <c r="B1" t="s">
        <v>30</v>
      </c>
    </row>
    <row r="2" spans="1:5" x14ac:dyDescent="0.25">
      <c r="A2" t="s">
        <v>31</v>
      </c>
      <c r="B2">
        <v>1</v>
      </c>
      <c r="E2" s="2" t="s">
        <v>46</v>
      </c>
    </row>
    <row r="3" spans="1:5" x14ac:dyDescent="0.25">
      <c r="A3" t="s">
        <v>32</v>
      </c>
      <c r="B3">
        <v>2</v>
      </c>
    </row>
    <row r="4" spans="1:5" x14ac:dyDescent="0.25">
      <c r="A4" t="s">
        <v>5</v>
      </c>
      <c r="B4">
        <v>3</v>
      </c>
    </row>
    <row r="5" spans="1:5" x14ac:dyDescent="0.25">
      <c r="A5" t="s">
        <v>33</v>
      </c>
      <c r="B5">
        <v>4</v>
      </c>
    </row>
    <row r="6" spans="1:5" x14ac:dyDescent="0.25">
      <c r="A6" t="s">
        <v>34</v>
      </c>
      <c r="B6">
        <v>5</v>
      </c>
    </row>
    <row r="7" spans="1:5" x14ac:dyDescent="0.25">
      <c r="A7" t="s">
        <v>35</v>
      </c>
      <c r="B7">
        <v>6</v>
      </c>
    </row>
    <row r="8" spans="1:5" x14ac:dyDescent="0.25">
      <c r="A8" t="s">
        <v>36</v>
      </c>
      <c r="B8">
        <v>7</v>
      </c>
    </row>
    <row r="9" spans="1:5" x14ac:dyDescent="0.25">
      <c r="A9" t="s">
        <v>0</v>
      </c>
      <c r="B9">
        <v>8</v>
      </c>
    </row>
    <row r="10" spans="1:5" x14ac:dyDescent="0.25">
      <c r="A10" t="s">
        <v>37</v>
      </c>
      <c r="B10">
        <v>9</v>
      </c>
    </row>
    <row r="11" spans="1:5" x14ac:dyDescent="0.25">
      <c r="A11" t="s">
        <v>4</v>
      </c>
      <c r="B11">
        <v>10</v>
      </c>
    </row>
    <row r="12" spans="1:5" x14ac:dyDescent="0.25">
      <c r="A12" t="s">
        <v>3</v>
      </c>
      <c r="B12">
        <v>11</v>
      </c>
    </row>
    <row r="13" spans="1:5" x14ac:dyDescent="0.25">
      <c r="A13" t="s">
        <v>38</v>
      </c>
      <c r="B13">
        <v>12</v>
      </c>
    </row>
    <row r="14" spans="1:5" x14ac:dyDescent="0.25">
      <c r="A14" t="s">
        <v>39</v>
      </c>
      <c r="B14">
        <v>13</v>
      </c>
    </row>
    <row r="15" spans="1:5" x14ac:dyDescent="0.25">
      <c r="A15" t="s">
        <v>40</v>
      </c>
      <c r="B15">
        <v>14</v>
      </c>
    </row>
    <row r="16" spans="1:5" x14ac:dyDescent="0.25">
      <c r="A16" t="s">
        <v>2</v>
      </c>
      <c r="B16">
        <v>15</v>
      </c>
    </row>
    <row r="17" spans="1:2" x14ac:dyDescent="0.25">
      <c r="A17" t="s">
        <v>41</v>
      </c>
      <c r="B17">
        <v>16</v>
      </c>
    </row>
    <row r="18" spans="1:2" x14ac:dyDescent="0.25">
      <c r="A18" t="s">
        <v>42</v>
      </c>
      <c r="B18">
        <v>17</v>
      </c>
    </row>
    <row r="19" spans="1:2" x14ac:dyDescent="0.25">
      <c r="A19" t="s">
        <v>43</v>
      </c>
      <c r="B19">
        <v>18</v>
      </c>
    </row>
    <row r="20" spans="1:2" x14ac:dyDescent="0.25">
      <c r="A20" t="s">
        <v>44</v>
      </c>
      <c r="B20">
        <v>19</v>
      </c>
    </row>
    <row r="21" spans="1:2" x14ac:dyDescent="0.25">
      <c r="A21" t="s">
        <v>1</v>
      </c>
      <c r="B21">
        <v>20</v>
      </c>
    </row>
    <row r="22" spans="1:2" x14ac:dyDescent="0.25">
      <c r="A22" t="s">
        <v>45</v>
      </c>
      <c r="B22">
        <v>21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A2C05-FFA8-47D8-AD39-D232CE6D7E80}">
  <dimension ref="A1:P40"/>
  <sheetViews>
    <sheetView tabSelected="1" workbookViewId="0">
      <selection activeCell="F25" sqref="E23:F25"/>
    </sheetView>
  </sheetViews>
  <sheetFormatPr baseColWidth="10" defaultRowHeight="15" x14ac:dyDescent="0.25"/>
  <cols>
    <col min="2" max="2" width="8" bestFit="1" customWidth="1"/>
    <col min="3" max="3" width="10.28515625" bestFit="1" customWidth="1"/>
    <col min="4" max="4" width="8.28515625" bestFit="1" customWidth="1"/>
    <col min="5" max="5" width="12.140625" bestFit="1" customWidth="1"/>
    <col min="6" max="6" width="14.42578125" bestFit="1" customWidth="1"/>
    <col min="7" max="7" width="13" bestFit="1" customWidth="1"/>
    <col min="8" max="8" width="23" style="3" bestFit="1" customWidth="1"/>
    <col min="9" max="9" width="24.28515625" customWidth="1"/>
    <col min="10" max="10" width="15.7109375" bestFit="1" customWidth="1"/>
    <col min="14" max="14" width="13.7109375" bestFit="1" customWidth="1"/>
  </cols>
  <sheetData>
    <row r="1" spans="1:16" x14ac:dyDescent="0.25">
      <c r="A1" t="s">
        <v>50</v>
      </c>
      <c r="B1" t="s">
        <v>0</v>
      </c>
      <c r="C1" t="s">
        <v>6</v>
      </c>
      <c r="D1" t="s">
        <v>7</v>
      </c>
      <c r="E1" t="s">
        <v>27</v>
      </c>
      <c r="F1" t="s">
        <v>28</v>
      </c>
      <c r="G1" t="s">
        <v>29</v>
      </c>
      <c r="H1" s="3" t="s">
        <v>49</v>
      </c>
      <c r="I1" s="6">
        <f ca="1">NOW()</f>
        <v>44264.424494791667</v>
      </c>
      <c r="J1" s="4" t="s">
        <v>51</v>
      </c>
      <c r="N1" t="s">
        <v>47</v>
      </c>
      <c r="O1" s="2">
        <v>80</v>
      </c>
      <c r="P1" t="s">
        <v>48</v>
      </c>
    </row>
    <row r="2" spans="1:16" x14ac:dyDescent="0.25">
      <c r="A2">
        <v>1</v>
      </c>
      <c r="B2">
        <v>6818711</v>
      </c>
      <c r="C2" t="s">
        <v>1</v>
      </c>
      <c r="D2" t="s">
        <v>8</v>
      </c>
      <c r="E2" s="1">
        <v>44258</v>
      </c>
      <c r="F2">
        <v>185</v>
      </c>
      <c r="G2" s="1">
        <v>44264</v>
      </c>
      <c r="H2" s="5">
        <f>(F2*$O$1)/3600/24</f>
        <v>0.17129629629629628</v>
      </c>
      <c r="I2" s="4">
        <f ca="1">H2+I1</f>
        <v>44264.595791087966</v>
      </c>
      <c r="J2">
        <f ca="1">IF(I2&gt;=G2,1,0)</f>
        <v>1</v>
      </c>
    </row>
    <row r="3" spans="1:16" x14ac:dyDescent="0.25">
      <c r="A3">
        <v>2</v>
      </c>
      <c r="B3">
        <v>6817758</v>
      </c>
      <c r="C3" t="s">
        <v>1</v>
      </c>
      <c r="D3" t="s">
        <v>9</v>
      </c>
      <c r="E3" s="1">
        <v>44258</v>
      </c>
      <c r="F3">
        <v>150</v>
      </c>
      <c r="G3" s="1">
        <v>44264</v>
      </c>
      <c r="H3" s="5">
        <f>(F3*$O$1)/3600/24</f>
        <v>0.1388888888888889</v>
      </c>
      <c r="I3" s="4">
        <f ca="1">H3+I2</f>
        <v>44264.734679976857</v>
      </c>
      <c r="J3">
        <f ca="1">IF(I3&gt;=G3,1,0)</f>
        <v>1</v>
      </c>
      <c r="N3" t="s">
        <v>52</v>
      </c>
      <c r="O3" s="2">
        <f ca="1">SUM(J2:J40)</f>
        <v>9</v>
      </c>
    </row>
    <row r="4" spans="1:16" x14ac:dyDescent="0.25">
      <c r="A4">
        <v>3</v>
      </c>
      <c r="B4">
        <v>6814834</v>
      </c>
      <c r="C4" t="s">
        <v>2</v>
      </c>
      <c r="D4" t="s">
        <v>10</v>
      </c>
      <c r="E4" s="1">
        <v>44256</v>
      </c>
      <c r="F4">
        <v>50</v>
      </c>
      <c r="G4" s="1">
        <v>44260</v>
      </c>
      <c r="H4" s="5">
        <f>(F4*$O$1)/3600/24</f>
        <v>4.6296296296296301E-2</v>
      </c>
      <c r="I4" s="4">
        <f ca="1">H4+I3</f>
        <v>44264.780976273156</v>
      </c>
      <c r="J4">
        <f ca="1">IF(I4&gt;=G4,1,0)</f>
        <v>1</v>
      </c>
    </row>
    <row r="5" spans="1:16" x14ac:dyDescent="0.25">
      <c r="A5">
        <v>4</v>
      </c>
      <c r="B5">
        <v>6817737</v>
      </c>
      <c r="C5" t="s">
        <v>2</v>
      </c>
      <c r="D5" t="s">
        <v>11</v>
      </c>
      <c r="E5" s="1">
        <v>44258</v>
      </c>
      <c r="F5">
        <v>10</v>
      </c>
      <c r="G5" s="1">
        <v>44264</v>
      </c>
      <c r="H5" s="5">
        <f>(F5*$O$1)/3600/24</f>
        <v>9.2592592592592587E-3</v>
      </c>
      <c r="I5" s="4">
        <f ca="1">H5+I4</f>
        <v>44264.790235532419</v>
      </c>
      <c r="J5">
        <f ca="1">IF(I5&gt;=G5,1,0)</f>
        <v>1</v>
      </c>
    </row>
    <row r="6" spans="1:16" x14ac:dyDescent="0.25">
      <c r="A6">
        <v>5</v>
      </c>
      <c r="B6">
        <v>6815273</v>
      </c>
      <c r="C6" t="s">
        <v>1</v>
      </c>
      <c r="D6" t="s">
        <v>12</v>
      </c>
      <c r="E6" s="1">
        <v>44263</v>
      </c>
      <c r="F6">
        <v>36</v>
      </c>
      <c r="G6" s="1">
        <v>44267</v>
      </c>
      <c r="H6" s="5">
        <f>(F6*$O$1)/3600/24</f>
        <v>3.3333333333333333E-2</v>
      </c>
      <c r="I6" s="4">
        <f ca="1">H6+I5</f>
        <v>44264.823568865751</v>
      </c>
      <c r="J6">
        <f ca="1">IF(I6&gt;=G6,1,0)</f>
        <v>0</v>
      </c>
    </row>
    <row r="7" spans="1:16" x14ac:dyDescent="0.25">
      <c r="A7">
        <v>6</v>
      </c>
      <c r="B7">
        <v>6811533</v>
      </c>
      <c r="C7" t="s">
        <v>1</v>
      </c>
      <c r="D7" t="s">
        <v>13</v>
      </c>
      <c r="E7" s="1">
        <v>44264</v>
      </c>
      <c r="F7">
        <v>387</v>
      </c>
      <c r="G7" s="1">
        <v>44270</v>
      </c>
      <c r="H7" s="5">
        <f>(F7*$O$1)/3600/24</f>
        <v>0.35833333333333334</v>
      </c>
      <c r="I7" s="4">
        <f ca="1">H7+I6</f>
        <v>44265.181902199081</v>
      </c>
      <c r="J7">
        <f ca="1">IF(I7&gt;=G7,1,0)</f>
        <v>0</v>
      </c>
    </row>
    <row r="8" spans="1:16" x14ac:dyDescent="0.25">
      <c r="A8">
        <v>7</v>
      </c>
      <c r="B8">
        <v>6815722</v>
      </c>
      <c r="C8" t="s">
        <v>1</v>
      </c>
      <c r="D8" t="s">
        <v>14</v>
      </c>
      <c r="E8" s="1">
        <v>44264</v>
      </c>
      <c r="F8">
        <v>456</v>
      </c>
      <c r="G8" s="1">
        <v>44270</v>
      </c>
      <c r="H8" s="5">
        <f>(F8*$O$1)/3600/24</f>
        <v>0.42222222222222222</v>
      </c>
      <c r="I8" s="4">
        <f ca="1">H8+I7</f>
        <v>44265.604124421305</v>
      </c>
      <c r="J8">
        <f ca="1">IF(I8&gt;=G8,1,0)</f>
        <v>0</v>
      </c>
    </row>
    <row r="9" spans="1:16" x14ac:dyDescent="0.25">
      <c r="A9">
        <v>8</v>
      </c>
      <c r="B9">
        <v>6815714</v>
      </c>
      <c r="C9" t="s">
        <v>1</v>
      </c>
      <c r="D9" t="s">
        <v>15</v>
      </c>
      <c r="E9" s="1">
        <v>44264</v>
      </c>
      <c r="F9">
        <v>144</v>
      </c>
      <c r="G9" s="1">
        <v>44270</v>
      </c>
      <c r="H9" s="5">
        <f>(F9*$O$1)/3600/24</f>
        <v>0.13333333333333333</v>
      </c>
      <c r="I9" s="4">
        <f ca="1">H9+I8</f>
        <v>44265.737457754636</v>
      </c>
      <c r="J9">
        <f ca="1">IF(I9&gt;=G9,1,0)</f>
        <v>0</v>
      </c>
    </row>
    <row r="10" spans="1:16" x14ac:dyDescent="0.25">
      <c r="A10">
        <v>9</v>
      </c>
      <c r="B10">
        <v>6814371</v>
      </c>
      <c r="C10" t="s">
        <v>1</v>
      </c>
      <c r="D10" t="s">
        <v>8</v>
      </c>
      <c r="E10" s="1">
        <v>44265</v>
      </c>
      <c r="F10">
        <v>320</v>
      </c>
      <c r="G10" s="1">
        <v>44271</v>
      </c>
      <c r="H10" s="5">
        <f>(F10*$O$1)/3600/24</f>
        <v>0.29629629629629628</v>
      </c>
      <c r="I10" s="4">
        <f ca="1">H10+I9</f>
        <v>44266.033754050935</v>
      </c>
      <c r="J10">
        <f ca="1">IF(I10&gt;=G10,1,0)</f>
        <v>0</v>
      </c>
    </row>
    <row r="11" spans="1:16" x14ac:dyDescent="0.25">
      <c r="A11">
        <v>10</v>
      </c>
      <c r="B11">
        <v>6814380</v>
      </c>
      <c r="C11" t="s">
        <v>1</v>
      </c>
      <c r="D11" t="s">
        <v>8</v>
      </c>
      <c r="E11" s="1">
        <v>44265</v>
      </c>
      <c r="F11">
        <v>320</v>
      </c>
      <c r="G11" s="1">
        <v>44271</v>
      </c>
      <c r="H11" s="5">
        <f>(F11*$O$1)/3600/24</f>
        <v>0.29629629629629628</v>
      </c>
      <c r="I11" s="4">
        <f ca="1">H11+I10</f>
        <v>44266.330050347235</v>
      </c>
      <c r="J11">
        <f ca="1">IF(I11&gt;=G11,1,0)</f>
        <v>0</v>
      </c>
    </row>
    <row r="12" spans="1:16" x14ac:dyDescent="0.25">
      <c r="A12">
        <v>11</v>
      </c>
      <c r="B12">
        <v>6819647</v>
      </c>
      <c r="C12" t="s">
        <v>1</v>
      </c>
      <c r="D12" t="s">
        <v>16</v>
      </c>
      <c r="E12" s="1">
        <v>44265</v>
      </c>
      <c r="F12">
        <v>160</v>
      </c>
      <c r="G12" s="1">
        <v>44271</v>
      </c>
      <c r="H12" s="5">
        <f>(F12*$O$1)/3600/24</f>
        <v>0.14814814814814814</v>
      </c>
      <c r="I12" s="4">
        <f ca="1">H12+I11</f>
        <v>44266.478198495381</v>
      </c>
      <c r="J12">
        <f ca="1">IF(I12&gt;=G12,1,0)</f>
        <v>0</v>
      </c>
    </row>
    <row r="13" spans="1:16" x14ac:dyDescent="0.25">
      <c r="A13">
        <v>12</v>
      </c>
      <c r="B13">
        <v>6816316</v>
      </c>
      <c r="C13" t="s">
        <v>1</v>
      </c>
      <c r="D13" t="s">
        <v>17</v>
      </c>
      <c r="E13" s="1">
        <v>44265</v>
      </c>
      <c r="F13">
        <v>320</v>
      </c>
      <c r="G13" s="1">
        <v>44271</v>
      </c>
      <c r="H13" s="5">
        <f>(F13*$O$1)/3600/24</f>
        <v>0.29629629629629628</v>
      </c>
      <c r="I13" s="4">
        <f ca="1">H13+I12</f>
        <v>44266.77449479168</v>
      </c>
      <c r="J13">
        <f ca="1">IF(I13&gt;=G13,1,0)</f>
        <v>0</v>
      </c>
    </row>
    <row r="14" spans="1:16" x14ac:dyDescent="0.25">
      <c r="A14">
        <v>13</v>
      </c>
      <c r="B14">
        <v>6819645</v>
      </c>
      <c r="C14" t="s">
        <v>1</v>
      </c>
      <c r="D14" t="s">
        <v>16</v>
      </c>
      <c r="E14" s="1">
        <v>44266</v>
      </c>
      <c r="F14">
        <v>40</v>
      </c>
      <c r="G14" s="1">
        <v>44272</v>
      </c>
      <c r="H14" s="5">
        <f>(F14*$O$1)/3600/24</f>
        <v>3.7037037037037035E-2</v>
      </c>
      <c r="I14" s="4">
        <f ca="1">H14+I13</f>
        <v>44266.811531828716</v>
      </c>
      <c r="J14">
        <f ca="1">IF(I14&gt;=G14,1,0)</f>
        <v>0</v>
      </c>
    </row>
    <row r="15" spans="1:16" x14ac:dyDescent="0.25">
      <c r="A15">
        <v>14</v>
      </c>
      <c r="B15">
        <v>6819649</v>
      </c>
      <c r="C15" t="s">
        <v>1</v>
      </c>
      <c r="D15" t="s">
        <v>16</v>
      </c>
      <c r="E15" s="1">
        <v>44266</v>
      </c>
      <c r="F15">
        <v>40</v>
      </c>
      <c r="G15" s="1">
        <v>44272</v>
      </c>
      <c r="H15" s="5">
        <f>(F15*$O$1)/3600/24</f>
        <v>3.7037037037037035E-2</v>
      </c>
      <c r="I15" s="4">
        <f ca="1">H15+I14</f>
        <v>44266.848568865753</v>
      </c>
      <c r="J15">
        <f ca="1">IF(I15&gt;=G15,1,0)</f>
        <v>0</v>
      </c>
    </row>
    <row r="16" spans="1:16" x14ac:dyDescent="0.25">
      <c r="A16">
        <v>15</v>
      </c>
      <c r="B16">
        <v>6818891</v>
      </c>
      <c r="C16" t="s">
        <v>1</v>
      </c>
      <c r="D16" t="s">
        <v>18</v>
      </c>
      <c r="E16" s="1">
        <v>44266</v>
      </c>
      <c r="F16">
        <v>96</v>
      </c>
      <c r="G16" s="1">
        <v>44272</v>
      </c>
      <c r="H16" s="5">
        <f>(F16*$O$1)/3600/24</f>
        <v>8.8888888888888892E-2</v>
      </c>
      <c r="I16" s="4">
        <f ca="1">H16+I15</f>
        <v>44266.93745775464</v>
      </c>
      <c r="J16">
        <f ca="1">IF(I16&gt;=G16,1,0)</f>
        <v>0</v>
      </c>
    </row>
    <row r="17" spans="1:10" x14ac:dyDescent="0.25">
      <c r="A17">
        <v>16</v>
      </c>
      <c r="B17">
        <v>6818893</v>
      </c>
      <c r="C17" t="s">
        <v>1</v>
      </c>
      <c r="D17" t="s">
        <v>18</v>
      </c>
      <c r="E17" s="1">
        <v>44266</v>
      </c>
      <c r="F17">
        <v>48</v>
      </c>
      <c r="G17" s="1">
        <v>44272</v>
      </c>
      <c r="H17" s="5">
        <f>(F17*$O$1)/3600/24</f>
        <v>4.4444444444444446E-2</v>
      </c>
      <c r="I17" s="4">
        <f ca="1">H17+I16</f>
        <v>44266.981902199084</v>
      </c>
      <c r="J17">
        <f ca="1">IF(I17&gt;=G17,1,0)</f>
        <v>0</v>
      </c>
    </row>
    <row r="18" spans="1:10" x14ac:dyDescent="0.25">
      <c r="A18">
        <v>17</v>
      </c>
      <c r="B18">
        <v>6820946</v>
      </c>
      <c r="C18" t="s">
        <v>1</v>
      </c>
      <c r="D18" t="s">
        <v>19</v>
      </c>
      <c r="E18" s="1">
        <v>44267</v>
      </c>
      <c r="F18">
        <v>1</v>
      </c>
      <c r="G18" s="1">
        <v>44273</v>
      </c>
      <c r="H18" s="5">
        <f>(F18*$O$1)/3600/24</f>
        <v>9.2592592592592596E-4</v>
      </c>
      <c r="I18" s="4">
        <f ca="1">H18+I17</f>
        <v>44266.982828125008</v>
      </c>
      <c r="J18">
        <f ca="1">IF(I18&gt;=G18,1,0)</f>
        <v>0</v>
      </c>
    </row>
    <row r="19" spans="1:10" x14ac:dyDescent="0.25">
      <c r="A19">
        <v>18</v>
      </c>
      <c r="B19">
        <v>6817764</v>
      </c>
      <c r="C19" t="s">
        <v>1</v>
      </c>
      <c r="D19" t="s">
        <v>20</v>
      </c>
      <c r="E19" s="1">
        <v>44267</v>
      </c>
      <c r="F19">
        <v>250</v>
      </c>
      <c r="G19" s="1">
        <v>44273</v>
      </c>
      <c r="H19" s="5">
        <f>(F19*$O$1)/3600/24</f>
        <v>0.23148148148148148</v>
      </c>
      <c r="I19" s="4">
        <f ca="1">H19+I18</f>
        <v>44267.21430960649</v>
      </c>
      <c r="J19">
        <f ca="1">IF(I19&gt;=G19,1,0)</f>
        <v>0</v>
      </c>
    </row>
    <row r="20" spans="1:10" x14ac:dyDescent="0.25">
      <c r="A20">
        <v>19</v>
      </c>
      <c r="B20">
        <v>6817745</v>
      </c>
      <c r="C20" t="s">
        <v>1</v>
      </c>
      <c r="D20" t="s">
        <v>21</v>
      </c>
      <c r="E20" s="1">
        <v>44270</v>
      </c>
      <c r="F20">
        <v>20</v>
      </c>
      <c r="G20" s="1">
        <v>44274</v>
      </c>
      <c r="H20" s="5">
        <f>(F20*$O$1)/3600/24</f>
        <v>1.8518518518518517E-2</v>
      </c>
      <c r="I20" s="4">
        <f ca="1">H20+I19</f>
        <v>44267.232828125008</v>
      </c>
      <c r="J20">
        <f ca="1">IF(I20&gt;=G20,1,0)</f>
        <v>0</v>
      </c>
    </row>
    <row r="21" spans="1:10" x14ac:dyDescent="0.25">
      <c r="A21">
        <v>20</v>
      </c>
      <c r="B21">
        <v>6816126</v>
      </c>
      <c r="C21" t="s">
        <v>1</v>
      </c>
      <c r="D21" t="s">
        <v>21</v>
      </c>
      <c r="E21" s="1">
        <v>44270</v>
      </c>
      <c r="F21">
        <v>30</v>
      </c>
      <c r="G21" s="1">
        <v>44274</v>
      </c>
      <c r="H21" s="5">
        <f>(F21*$O$1)/3600/24</f>
        <v>2.7777777777777776E-2</v>
      </c>
      <c r="I21" s="4">
        <f ca="1">H21+I20</f>
        <v>44267.260605902789</v>
      </c>
      <c r="J21">
        <f ca="1">IF(I21&gt;=G21,1,0)</f>
        <v>0</v>
      </c>
    </row>
    <row r="22" spans="1:10" x14ac:dyDescent="0.25">
      <c r="A22">
        <v>21</v>
      </c>
      <c r="B22">
        <v>6817744</v>
      </c>
      <c r="C22" t="s">
        <v>1</v>
      </c>
      <c r="D22" t="s">
        <v>21</v>
      </c>
      <c r="E22" s="1">
        <v>44270</v>
      </c>
      <c r="F22">
        <v>40</v>
      </c>
      <c r="G22" s="1">
        <v>44274</v>
      </c>
      <c r="H22" s="5">
        <f>(F22*$O$1)/3600/24</f>
        <v>3.7037037037037035E-2</v>
      </c>
      <c r="I22" s="4">
        <f ca="1">H22+I21</f>
        <v>44267.297642939826</v>
      </c>
      <c r="J22">
        <f ca="1">IF(I22&gt;=G22,1,0)</f>
        <v>0</v>
      </c>
    </row>
    <row r="23" spans="1:10" x14ac:dyDescent="0.25">
      <c r="A23">
        <v>22</v>
      </c>
      <c r="B23">
        <v>6815466</v>
      </c>
      <c r="C23" t="s">
        <v>2</v>
      </c>
      <c r="D23" t="s">
        <v>21</v>
      </c>
      <c r="E23" s="1">
        <v>44263</v>
      </c>
      <c r="F23">
        <v>30</v>
      </c>
      <c r="G23" s="1">
        <v>44267</v>
      </c>
      <c r="H23" s="5">
        <f>(F23*$O$1)/3600/24</f>
        <v>2.7777777777777776E-2</v>
      </c>
      <c r="I23" s="4">
        <f ca="1">H23+I22</f>
        <v>44267.325420717607</v>
      </c>
      <c r="J23">
        <f ca="1">IF(I23&gt;=G23,1,0)</f>
        <v>1</v>
      </c>
    </row>
    <row r="24" spans="1:10" x14ac:dyDescent="0.25">
      <c r="A24">
        <v>23</v>
      </c>
      <c r="B24">
        <v>6815658</v>
      </c>
      <c r="C24" t="s">
        <v>2</v>
      </c>
      <c r="D24" t="s">
        <v>22</v>
      </c>
      <c r="E24" s="1">
        <v>44263</v>
      </c>
      <c r="F24">
        <v>30</v>
      </c>
      <c r="G24" s="1">
        <v>44267</v>
      </c>
      <c r="H24" s="5">
        <f>(F24*$O$1)/3600/24</f>
        <v>2.7777777777777776E-2</v>
      </c>
      <c r="I24" s="4">
        <f ca="1">H24+I23</f>
        <v>44267.353198495388</v>
      </c>
      <c r="J24">
        <f ca="1">IF(I24&gt;=G24,1,0)</f>
        <v>1</v>
      </c>
    </row>
    <row r="25" spans="1:10" x14ac:dyDescent="0.25">
      <c r="A25">
        <v>24</v>
      </c>
      <c r="B25">
        <v>6816691</v>
      </c>
      <c r="C25" t="s">
        <v>2</v>
      </c>
      <c r="D25" t="s">
        <v>23</v>
      </c>
      <c r="E25" s="1">
        <v>44265</v>
      </c>
      <c r="F25">
        <v>38</v>
      </c>
      <c r="G25" s="1">
        <v>44271</v>
      </c>
      <c r="H25" s="5">
        <f>(F25*$O$1)/3600/24</f>
        <v>3.5185185185185187E-2</v>
      </c>
      <c r="I25" s="4">
        <f ca="1">H25+I24</f>
        <v>44267.388383680576</v>
      </c>
      <c r="J25">
        <f ca="1">IF(I25&gt;=G25,1,0)</f>
        <v>0</v>
      </c>
    </row>
    <row r="26" spans="1:10" x14ac:dyDescent="0.25">
      <c r="A26">
        <v>25</v>
      </c>
      <c r="B26">
        <v>6820476</v>
      </c>
      <c r="C26" t="s">
        <v>2</v>
      </c>
      <c r="D26" t="s">
        <v>24</v>
      </c>
      <c r="E26" s="1">
        <v>44266</v>
      </c>
      <c r="F26">
        <v>20</v>
      </c>
      <c r="G26" s="1">
        <v>44272</v>
      </c>
      <c r="H26" s="5">
        <f>(F26*$O$1)/3600/24</f>
        <v>1.8518518518518517E-2</v>
      </c>
      <c r="I26" s="4">
        <f ca="1">H26+I25</f>
        <v>44267.406902199094</v>
      </c>
      <c r="J26">
        <f ca="1">IF(I26&gt;=G26,1,0)</f>
        <v>0</v>
      </c>
    </row>
    <row r="27" spans="1:10" x14ac:dyDescent="0.25">
      <c r="A27">
        <v>26</v>
      </c>
      <c r="B27">
        <v>6820268</v>
      </c>
      <c r="C27" t="s">
        <v>2</v>
      </c>
      <c r="D27" t="s">
        <v>24</v>
      </c>
      <c r="E27" s="1">
        <v>44266</v>
      </c>
      <c r="F27">
        <v>50</v>
      </c>
      <c r="G27" s="1">
        <v>44272</v>
      </c>
      <c r="H27" s="5">
        <f>(F27*$O$1)/3600/24</f>
        <v>4.6296296296296301E-2</v>
      </c>
      <c r="I27" s="4">
        <f ca="1">H27+I26</f>
        <v>44267.453198495394</v>
      </c>
      <c r="J27">
        <f ca="1">IF(I27&gt;=G27,1,0)</f>
        <v>0</v>
      </c>
    </row>
    <row r="28" spans="1:10" x14ac:dyDescent="0.25">
      <c r="A28">
        <v>27</v>
      </c>
      <c r="B28">
        <v>6816665</v>
      </c>
      <c r="C28" t="s">
        <v>2</v>
      </c>
      <c r="D28" t="s">
        <v>21</v>
      </c>
      <c r="E28" s="1">
        <v>44270</v>
      </c>
      <c r="F28">
        <v>108</v>
      </c>
      <c r="G28" s="1">
        <v>44274</v>
      </c>
      <c r="H28" s="5">
        <f>(F28*$O$1)/3600/24</f>
        <v>9.9999999999999992E-2</v>
      </c>
      <c r="I28" s="4">
        <f ca="1">H28+I27</f>
        <v>44267.553198495392</v>
      </c>
      <c r="J28">
        <f ca="1">IF(I28&gt;=G28,1,0)</f>
        <v>0</v>
      </c>
    </row>
    <row r="29" spans="1:10" x14ac:dyDescent="0.25">
      <c r="A29">
        <v>28</v>
      </c>
      <c r="B29">
        <v>6818709</v>
      </c>
      <c r="C29" t="s">
        <v>2</v>
      </c>
      <c r="D29" t="s">
        <v>21</v>
      </c>
      <c r="E29" s="1">
        <v>44270</v>
      </c>
      <c r="F29">
        <v>50</v>
      </c>
      <c r="G29" s="1">
        <v>44274</v>
      </c>
      <c r="H29" s="5">
        <f>(F29*$O$1)/3600/24</f>
        <v>4.6296296296296301E-2</v>
      </c>
      <c r="I29" s="4">
        <f ca="1">H29+I28</f>
        <v>44267.599494791692</v>
      </c>
      <c r="J29">
        <f ca="1">IF(I29&gt;=G29,1,0)</f>
        <v>0</v>
      </c>
    </row>
    <row r="30" spans="1:10" x14ac:dyDescent="0.25">
      <c r="A30">
        <v>29</v>
      </c>
      <c r="B30">
        <v>6818001</v>
      </c>
      <c r="C30" t="s">
        <v>3</v>
      </c>
      <c r="D30" t="s">
        <v>25</v>
      </c>
      <c r="E30" s="1">
        <v>44270</v>
      </c>
      <c r="F30">
        <v>18</v>
      </c>
      <c r="G30" s="1">
        <v>44274</v>
      </c>
      <c r="H30" s="5">
        <f>(F30*$O$1)/3600/24</f>
        <v>1.6666666666666666E-2</v>
      </c>
      <c r="I30" s="4">
        <f ca="1">H30+I29</f>
        <v>44267.616161458362</v>
      </c>
      <c r="J30">
        <f ca="1">IF(I30&gt;=G30,1,0)</f>
        <v>0</v>
      </c>
    </row>
    <row r="31" spans="1:10" x14ac:dyDescent="0.25">
      <c r="A31">
        <v>30</v>
      </c>
      <c r="B31">
        <v>6815075</v>
      </c>
      <c r="C31" t="s">
        <v>4</v>
      </c>
      <c r="D31" t="s">
        <v>21</v>
      </c>
      <c r="E31" s="1">
        <v>44263</v>
      </c>
      <c r="F31">
        <v>108</v>
      </c>
      <c r="G31" s="1">
        <v>44267</v>
      </c>
      <c r="H31" s="5">
        <f>(F31*$O$1)/3600/24</f>
        <v>9.9999999999999992E-2</v>
      </c>
      <c r="I31" s="4">
        <f ca="1">H31+I30</f>
        <v>44267.71616145836</v>
      </c>
      <c r="J31">
        <f ca="1">IF(I31&gt;=G31,1,0)</f>
        <v>1</v>
      </c>
    </row>
    <row r="32" spans="1:10" x14ac:dyDescent="0.25">
      <c r="A32">
        <v>31</v>
      </c>
      <c r="B32">
        <v>6815265</v>
      </c>
      <c r="C32" t="s">
        <v>4</v>
      </c>
      <c r="D32" t="s">
        <v>12</v>
      </c>
      <c r="E32" s="1">
        <v>44263</v>
      </c>
      <c r="F32">
        <v>108</v>
      </c>
      <c r="G32" s="1">
        <v>44267</v>
      </c>
      <c r="H32" s="5">
        <f>(F32*$O$1)/3600/24</f>
        <v>9.9999999999999992E-2</v>
      </c>
      <c r="I32" s="4">
        <f ca="1">H32+I31</f>
        <v>44267.816161458359</v>
      </c>
      <c r="J32">
        <f ca="1">IF(I32&gt;=G32,1,0)</f>
        <v>1</v>
      </c>
    </row>
    <row r="33" spans="1:10" x14ac:dyDescent="0.25">
      <c r="A33">
        <v>32</v>
      </c>
      <c r="B33">
        <v>6812442</v>
      </c>
      <c r="C33" t="s">
        <v>4</v>
      </c>
      <c r="D33" t="s">
        <v>26</v>
      </c>
      <c r="E33" s="1">
        <v>44263</v>
      </c>
      <c r="F33">
        <v>558</v>
      </c>
      <c r="G33" s="1">
        <v>44267</v>
      </c>
      <c r="H33" s="5">
        <f>(F33*$O$1)/3600/24</f>
        <v>0.51666666666666672</v>
      </c>
      <c r="I33" s="4">
        <f ca="1">H33+I32</f>
        <v>44268.332828125029</v>
      </c>
      <c r="J33">
        <f ca="1">IF(I33&gt;=G33,1,0)</f>
        <v>1</v>
      </c>
    </row>
    <row r="34" spans="1:10" x14ac:dyDescent="0.25">
      <c r="A34">
        <v>33</v>
      </c>
      <c r="B34">
        <v>6815080</v>
      </c>
      <c r="C34" t="s">
        <v>4</v>
      </c>
      <c r="D34" t="s">
        <v>21</v>
      </c>
      <c r="E34" s="1">
        <v>44264</v>
      </c>
      <c r="F34">
        <v>64</v>
      </c>
      <c r="G34" s="1">
        <v>44270</v>
      </c>
      <c r="H34" s="5">
        <f>(F34*$O$1)/3600/24</f>
        <v>5.9259259259259262E-2</v>
      </c>
      <c r="I34" s="4">
        <f ca="1">H34+I33</f>
        <v>44268.392087384287</v>
      </c>
      <c r="J34">
        <f ca="1">IF(I34&gt;=G34,1,0)</f>
        <v>0</v>
      </c>
    </row>
    <row r="35" spans="1:10" x14ac:dyDescent="0.25">
      <c r="A35">
        <v>34</v>
      </c>
      <c r="B35">
        <v>6812077</v>
      </c>
      <c r="C35" t="s">
        <v>4</v>
      </c>
      <c r="D35" t="s">
        <v>26</v>
      </c>
      <c r="E35" s="1">
        <v>44265</v>
      </c>
      <c r="F35">
        <v>558</v>
      </c>
      <c r="G35" s="1">
        <v>44271</v>
      </c>
      <c r="H35" s="5">
        <f>(F35*$O$1)/3600/24</f>
        <v>0.51666666666666672</v>
      </c>
      <c r="I35" s="4">
        <f ca="1">H35+I34</f>
        <v>44268.908754050957</v>
      </c>
      <c r="J35">
        <f ca="1">IF(I35&gt;=G35,1,0)</f>
        <v>0</v>
      </c>
    </row>
    <row r="36" spans="1:10" x14ac:dyDescent="0.25">
      <c r="A36">
        <v>35</v>
      </c>
      <c r="B36">
        <v>6815929</v>
      </c>
      <c r="C36" t="s">
        <v>4</v>
      </c>
      <c r="D36" t="s">
        <v>21</v>
      </c>
      <c r="E36" s="1">
        <v>44270</v>
      </c>
      <c r="F36">
        <v>10</v>
      </c>
      <c r="G36" s="1">
        <v>44274</v>
      </c>
      <c r="H36" s="5">
        <f>(F36*$O$1)/3600/24</f>
        <v>9.2592592592592587E-3</v>
      </c>
      <c r="I36" s="4">
        <f ca="1">H36+I35</f>
        <v>44268.91801331022</v>
      </c>
      <c r="J36">
        <f ca="1">IF(I36&gt;=G36,1,0)</f>
        <v>0</v>
      </c>
    </row>
    <row r="37" spans="1:10" x14ac:dyDescent="0.25">
      <c r="A37">
        <v>36</v>
      </c>
      <c r="B37">
        <v>6817977</v>
      </c>
      <c r="C37" t="s">
        <v>4</v>
      </c>
      <c r="D37" t="s">
        <v>25</v>
      </c>
      <c r="E37" s="1">
        <v>44270</v>
      </c>
      <c r="F37">
        <v>135</v>
      </c>
      <c r="G37" s="1">
        <v>44274</v>
      </c>
      <c r="H37" s="5">
        <f>(F37*$O$1)/3600/24</f>
        <v>0.125</v>
      </c>
      <c r="I37" s="4">
        <f ca="1">H37+I36</f>
        <v>44269.04301331022</v>
      </c>
      <c r="J37">
        <f ca="1">IF(I37&gt;=G37,1,0)</f>
        <v>0</v>
      </c>
    </row>
    <row r="38" spans="1:10" x14ac:dyDescent="0.25">
      <c r="A38">
        <v>37</v>
      </c>
      <c r="B38">
        <v>6817748</v>
      </c>
      <c r="C38" t="s">
        <v>5</v>
      </c>
      <c r="D38" t="s">
        <v>21</v>
      </c>
      <c r="E38" s="1">
        <v>44270</v>
      </c>
      <c r="F38">
        <v>50</v>
      </c>
      <c r="G38" s="1">
        <v>44274</v>
      </c>
      <c r="H38" s="5">
        <f>(F38*$O$1)/3600/24</f>
        <v>4.6296296296296301E-2</v>
      </c>
      <c r="I38" s="4">
        <f ca="1">H38+I37</f>
        <v>44269.089309606519</v>
      </c>
      <c r="J38">
        <f ca="1">IF(I38&gt;=G38,1,0)</f>
        <v>0</v>
      </c>
    </row>
    <row r="39" spans="1:10" x14ac:dyDescent="0.25">
      <c r="A39">
        <v>38</v>
      </c>
      <c r="B39">
        <v>6818713</v>
      </c>
      <c r="C39" t="s">
        <v>5</v>
      </c>
      <c r="D39" t="s">
        <v>21</v>
      </c>
      <c r="E39" s="1">
        <v>44270</v>
      </c>
      <c r="F39">
        <v>50</v>
      </c>
      <c r="G39" s="1">
        <v>44274</v>
      </c>
      <c r="H39" s="5">
        <f>(F39*$O$1)/3600/24</f>
        <v>4.6296296296296301E-2</v>
      </c>
      <c r="I39" s="4">
        <f ca="1">H39+I38</f>
        <v>44269.135605902818</v>
      </c>
      <c r="J39">
        <f ca="1">IF(I39&gt;=G39,1,0)</f>
        <v>0</v>
      </c>
    </row>
    <row r="40" spans="1:10" x14ac:dyDescent="0.25">
      <c r="A40">
        <v>39</v>
      </c>
      <c r="B40">
        <v>6817994</v>
      </c>
      <c r="C40" t="s">
        <v>5</v>
      </c>
      <c r="D40" t="s">
        <v>25</v>
      </c>
      <c r="E40" s="1">
        <v>44270</v>
      </c>
      <c r="F40">
        <v>63</v>
      </c>
      <c r="G40" s="1">
        <v>44274</v>
      </c>
      <c r="H40" s="5">
        <f>(F40*$O$1)/3600/24</f>
        <v>5.8333333333333327E-2</v>
      </c>
      <c r="I40" s="4">
        <f ca="1">H40+I39</f>
        <v>44269.193939236153</v>
      </c>
      <c r="J40">
        <f ca="1">IF(I40&gt;=G40,1,0)</f>
        <v>0</v>
      </c>
    </row>
  </sheetData>
  <autoFilter ref="A1:J1" xr:uid="{C03B433F-A7DC-4818-8E8A-55E23E14FDC7}">
    <sortState xmlns:xlrd2="http://schemas.microsoft.com/office/spreadsheetml/2017/richdata2" ref="A2:J40">
      <sortCondition ref="A1"/>
    </sortState>
  </autoFilter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BF61047-48EF-46EF-A98B-6EE326485D7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Couleurs</vt:lpstr>
      <vt:lpstr>ORDO</vt:lpstr>
    </vt:vector>
  </TitlesOfParts>
  <Company>SULO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DROUIN, Vincent</dc:creator>
  <cp:lastModifiedBy>DROUIN, Vincent</cp:lastModifiedBy>
  <dcterms:created xsi:type="dcterms:W3CDTF">2021-03-09T08:48:28Z</dcterms:created>
  <dcterms:modified xsi:type="dcterms:W3CDTF">2021-03-09T09:13:14Z</dcterms:modified>
</cp:coreProperties>
</file>