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4915" windowHeight="12600" firstSheet="1" activeTab="1"/>
  </bookViews>
  <sheets>
    <sheet name="Feuil1" sheetId="1" r:id="rId1"/>
    <sheet name="Facture" sheetId="14" r:id="rId2"/>
    <sheet name="Produits" sheetId="15" r:id="rId3"/>
    <sheet name="Mode de règlement" sheetId="16" r:id="rId4"/>
    <sheet name="Tests" sheetId="3" r:id="rId5"/>
  </sheets>
  <definedNames>
    <definedName name="f_produit">OFFSET(p_produit,0,0,COUNTA(l_produit),1)</definedName>
    <definedName name="l_produit">Produits!$A:$A</definedName>
    <definedName name="p_produit">Produits!$A$5</definedName>
  </definedNames>
  <calcPr calcId="145621" concurrentCalc="0"/>
</workbook>
</file>

<file path=xl/calcChain.xml><?xml version="1.0" encoding="utf-8"?>
<calcChain xmlns="http://schemas.openxmlformats.org/spreadsheetml/2006/main">
  <c r="I17" i="14" l="1"/>
  <c r="J17" i="14"/>
  <c r="I18" i="14"/>
  <c r="J18" i="14"/>
  <c r="I19" i="14"/>
  <c r="J19" i="14"/>
  <c r="A56" i="14"/>
  <c r="C56" i="14"/>
  <c r="A18" i="14"/>
  <c r="A19" i="14"/>
  <c r="A20" i="14"/>
  <c r="K18" i="14"/>
  <c r="L18" i="14"/>
  <c r="K19" i="14"/>
  <c r="L19" i="14"/>
  <c r="L20" i="14"/>
  <c r="F20" i="14"/>
  <c r="A17" i="14"/>
  <c r="K17" i="14"/>
  <c r="L17" i="14"/>
  <c r="I56" i="14"/>
  <c r="K22" i="14"/>
  <c r="K23" i="14"/>
  <c r="K24" i="14"/>
  <c r="K25" i="14"/>
  <c r="K26" i="14"/>
  <c r="K27" i="14"/>
  <c r="K28" i="14"/>
  <c r="F18" i="14"/>
  <c r="F17" i="14"/>
  <c r="F19" i="14"/>
</calcChain>
</file>

<file path=xl/sharedStrings.xml><?xml version="1.0" encoding="utf-8"?>
<sst xmlns="http://schemas.openxmlformats.org/spreadsheetml/2006/main" count="221" uniqueCount="169">
  <si>
    <t>PBE 03</t>
  </si>
  <si>
    <t>PBE 01</t>
  </si>
  <si>
    <t>PBE 02</t>
  </si>
  <si>
    <t>PBE 04</t>
  </si>
  <si>
    <t>PBE 05</t>
  </si>
  <si>
    <t>PBE 06</t>
  </si>
  <si>
    <t>PBE 07</t>
  </si>
  <si>
    <t>PBE 08</t>
  </si>
  <si>
    <t>PBE 09</t>
  </si>
  <si>
    <t>PBE 10</t>
  </si>
  <si>
    <t>PBE 11</t>
  </si>
  <si>
    <t>PBE 12</t>
  </si>
  <si>
    <t>PBE 13</t>
  </si>
  <si>
    <t>PBE 14</t>
  </si>
  <si>
    <t>PBE 15</t>
  </si>
  <si>
    <t>PBE 16</t>
  </si>
  <si>
    <t>PBE 17</t>
  </si>
  <si>
    <t>PBE 18</t>
  </si>
  <si>
    <t>PBE 19</t>
  </si>
  <si>
    <t>PBE 20</t>
  </si>
  <si>
    <t>PBE 22</t>
  </si>
  <si>
    <t>PBE 23</t>
  </si>
  <si>
    <t>PBE 24</t>
  </si>
  <si>
    <t>PBE 25</t>
  </si>
  <si>
    <t>PBE 26</t>
  </si>
  <si>
    <t>PBE 27</t>
  </si>
  <si>
    <t>PBE 28</t>
  </si>
  <si>
    <t>PBE 29</t>
  </si>
  <si>
    <t>PBE 30</t>
  </si>
  <si>
    <t>PBE 32</t>
  </si>
  <si>
    <t>PBE 33</t>
  </si>
  <si>
    <t>PBE 34</t>
  </si>
  <si>
    <t>PBE 35</t>
  </si>
  <si>
    <t>PBE 36</t>
  </si>
  <si>
    <t>PBE 37</t>
  </si>
  <si>
    <t>PBE 38</t>
  </si>
  <si>
    <t>PBE 39</t>
  </si>
  <si>
    <t>PBE 40</t>
  </si>
  <si>
    <t>FACTURE</t>
  </si>
  <si>
    <t>CB</t>
  </si>
  <si>
    <t>Quantité</t>
  </si>
  <si>
    <t>PBE 21</t>
  </si>
  <si>
    <t>200 ML</t>
  </si>
  <si>
    <t>125 ML</t>
  </si>
  <si>
    <t>PBE 31</t>
  </si>
  <si>
    <t>500 ML</t>
  </si>
  <si>
    <t>PBE 41</t>
  </si>
  <si>
    <t>PBE 42</t>
  </si>
  <si>
    <t>PBE 43</t>
  </si>
  <si>
    <t>PBE 44</t>
  </si>
  <si>
    <t>PBE 45</t>
  </si>
  <si>
    <t>PBE 46</t>
  </si>
  <si>
    <t>PBEH 01</t>
  </si>
  <si>
    <t>PBEH 02</t>
  </si>
  <si>
    <t>PBEH 04</t>
  </si>
  <si>
    <t>PBEH 03</t>
    <phoneticPr fontId="0" type="noConversion"/>
  </si>
  <si>
    <t>Désignation</t>
  </si>
  <si>
    <t>PBEA 01</t>
    <phoneticPr fontId="0" type="noConversion"/>
  </si>
  <si>
    <t>PBEA 02</t>
  </si>
  <si>
    <t>PBEA 03</t>
  </si>
  <si>
    <t>PBEH 05</t>
  </si>
  <si>
    <t>PBEC 01</t>
  </si>
  <si>
    <t>PBEC 02</t>
  </si>
  <si>
    <t>PBEC 03</t>
  </si>
  <si>
    <t>PBEC 04</t>
  </si>
  <si>
    <t>PBEC 05</t>
  </si>
  <si>
    <t>PBEC 06</t>
  </si>
  <si>
    <t>FRAIS DE PORT</t>
  </si>
  <si>
    <t>Date</t>
  </si>
  <si>
    <t>N° de facture</t>
  </si>
  <si>
    <t>N° de client</t>
  </si>
  <si>
    <t>Paiement</t>
  </si>
  <si>
    <t>Destinataire</t>
  </si>
  <si>
    <t>Référence</t>
  </si>
  <si>
    <t>P.U HT</t>
  </si>
  <si>
    <t>//</t>
  </si>
  <si>
    <t>TOTAL HT EN €UROS</t>
  </si>
  <si>
    <t>TOTAL TTC</t>
  </si>
  <si>
    <t>FRAIS</t>
  </si>
  <si>
    <t>Participation aux frais de port et d'emballage</t>
  </si>
  <si>
    <t>60 comprimés</t>
  </si>
  <si>
    <t>60 capsules végétales</t>
  </si>
  <si>
    <t>60 gélules végétales</t>
  </si>
  <si>
    <t>30 gélules végétales</t>
  </si>
  <si>
    <t>60 capsules bio</t>
  </si>
  <si>
    <t>200 gélules végétales</t>
  </si>
  <si>
    <t>100 gélules végétales</t>
  </si>
  <si>
    <t>120 grammes</t>
  </si>
  <si>
    <t>100 capsules bio</t>
  </si>
  <si>
    <t>400 grammes</t>
  </si>
  <si>
    <t>300 comprimés</t>
  </si>
  <si>
    <t>120 capsules végétales</t>
  </si>
  <si>
    <t>50 grammes</t>
  </si>
  <si>
    <t>200 grammes</t>
  </si>
  <si>
    <t>10 ML</t>
  </si>
  <si>
    <t>TVA</t>
  </si>
  <si>
    <t>600 comprimés</t>
  </si>
  <si>
    <t>TOTAL GÉNÉRAL</t>
  </si>
  <si>
    <t>TOTAL HT</t>
  </si>
  <si>
    <t>CASH</t>
  </si>
  <si>
    <t>Chèque</t>
  </si>
  <si>
    <t>// PRODUITS EXCEPTIONNELS</t>
  </si>
  <si>
    <t>PBES 01</t>
  </si>
  <si>
    <t>PBES 02</t>
  </si>
  <si>
    <t xml:space="preserve">100 capsules </t>
  </si>
  <si>
    <t>Produit 1</t>
  </si>
  <si>
    <t>Produit 3</t>
  </si>
  <si>
    <t>Produit 2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</si>
  <si>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</si>
  <si>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</si>
  <si>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</si>
  <si>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</si>
  <si>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</si>
  <si>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</si>
  <si>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</si>
  <si>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</si>
  <si>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</si>
  <si>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</si>
  <si>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</si>
  <si>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</si>
  <si>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</si>
  <si>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</si>
  <si>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</si>
  <si>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</si>
  <si>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</si>
  <si>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</si>
  <si>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</si>
  <si>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</si>
  <si>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</si>
  <si>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</si>
  <si>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</si>
  <si>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</si>
  <si>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</si>
  <si>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</si>
  <si>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</si>
  <si>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</si>
  <si>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</si>
  <si>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</si>
  <si>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</si>
  <si>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</si>
  <si>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</si>
  <si>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</si>
  <si>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</si>
  <si>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</si>
  <si>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</si>
  <si>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</si>
  <si>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</si>
  <si>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</si>
  <si>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</si>
  <si>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</si>
  <si>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</si>
  <si>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Plante1</t>
  </si>
  <si>
    <t>Plante2</t>
  </si>
  <si>
    <t>Plante3</t>
  </si>
  <si>
    <t>Plante4</t>
  </si>
  <si>
    <t>Plante5</t>
  </si>
  <si>
    <t>Huile1</t>
  </si>
  <si>
    <t>Huile2</t>
  </si>
  <si>
    <t>Huile3</t>
  </si>
  <si>
    <t>Huile4</t>
  </si>
  <si>
    <t>Huile5</t>
  </si>
  <si>
    <t>Huile6</t>
  </si>
  <si>
    <t>Divers1</t>
  </si>
  <si>
    <t>Divers2</t>
  </si>
  <si>
    <t>Divers3</t>
  </si>
  <si>
    <t>Divers4</t>
  </si>
  <si>
    <t>Divers5</t>
  </si>
  <si>
    <t>Exceptionnel1</t>
  </si>
  <si>
    <t>Exceptionnel2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</si>
</sst>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-1]_-;\-* #,##0.00\ [$€-1]_-;_-* &quot;-&quot;??\ [$€-1]_-;_-@_-"/>
    <numFmt numFmtId="165" formatCode="_-* #,##0.00\ [$€-1]_-;\-* #,##0.00\ [$€-1]_-;_-* &quot;-&quot;??\ [$€-1]_-"/>
    <numFmt numFmtId="166" formatCode="#,##0.00\ &quot;€&quot;"/>
    <numFmt numFmtId="170" formatCode="dd/mm/yy;@"/>
    <numFmt numFmtId="171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name val="Arial"/>
      <family val="2"/>
    </font>
    <font>
      <sz val="15"/>
      <name val="Arial"/>
      <family val="2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165" fontId="2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Border="1"/>
    <xf numFmtId="14" fontId="3" fillId="0" borderId="0" xfId="1" applyNumberFormat="1" applyFont="1" applyBorder="1" applyAlignment="1">
      <alignment horizontal="left" vertical="center" shrinkToFit="1"/>
    </xf>
    <xf numFmtId="0" fontId="5" fillId="0" borderId="0" xfId="1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0" borderId="0" xfId="0" applyFont="1"/>
    <xf numFmtId="0" fontId="3" fillId="0" borderId="0" xfId="0" applyFont="1" applyBorder="1"/>
    <xf numFmtId="0" fontId="3" fillId="0" borderId="0" xfId="0" applyFont="1" applyBorder="1" applyAlignment="1"/>
    <xf numFmtId="0" fontId="3" fillId="0" borderId="0" xfId="0" applyFont="1" applyFill="1" applyBorder="1" applyAlignment="1"/>
    <xf numFmtId="0" fontId="3" fillId="0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vertical="center"/>
    </xf>
    <xf numFmtId="166" fontId="5" fillId="0" borderId="0" xfId="2" applyNumberFormat="1" applyFont="1" applyBorder="1" applyAlignment="1"/>
    <xf numFmtId="166" fontId="5" fillId="0" borderId="0" xfId="2" applyNumberFormat="1" applyFont="1" applyFill="1" applyBorder="1" applyAlignment="1"/>
    <xf numFmtId="166" fontId="5" fillId="0" borderId="0" xfId="0" applyNumberFormat="1" applyFont="1" applyBorder="1"/>
    <xf numFmtId="166" fontId="5" fillId="0" borderId="0" xfId="0" applyNumberFormat="1" applyFont="1" applyFill="1" applyBorder="1"/>
    <xf numFmtId="166" fontId="3" fillId="0" borderId="0" xfId="2" applyNumberFormat="1" applyFont="1" applyBorder="1" applyAlignment="1"/>
    <xf numFmtId="166" fontId="3" fillId="0" borderId="0" xfId="0" applyNumberFormat="1" applyFont="1" applyFill="1" applyBorder="1"/>
    <xf numFmtId="166" fontId="3" fillId="0" borderId="0" xfId="0" applyNumberFormat="1" applyFont="1" applyBorder="1"/>
    <xf numFmtId="166" fontId="3" fillId="0" borderId="0" xfId="2" applyNumberFormat="1" applyFont="1" applyFill="1" applyBorder="1" applyAlignment="1"/>
    <xf numFmtId="0" fontId="3" fillId="0" borderId="0" xfId="1" applyFont="1" applyBorder="1" applyAlignment="1">
      <alignment horizontal="center"/>
    </xf>
    <xf numFmtId="0" fontId="3" fillId="0" borderId="0" xfId="1" applyFont="1" applyBorder="1"/>
    <xf numFmtId="0" fontId="3" fillId="0" borderId="0" xfId="1" applyFont="1" applyBorder="1" applyAlignment="1"/>
    <xf numFmtId="164" fontId="5" fillId="0" borderId="0" xfId="1" applyNumberFormat="1" applyFont="1" applyBorder="1"/>
    <xf numFmtId="0" fontId="6" fillId="0" borderId="0" xfId="1" applyFont="1" applyBorder="1" applyAlignment="1"/>
    <xf numFmtId="0" fontId="6" fillId="0" borderId="0" xfId="1" applyFont="1" applyBorder="1" applyAlignment="1">
      <alignment horizontal="center"/>
    </xf>
    <xf numFmtId="0" fontId="6" fillId="0" borderId="0" xfId="1" applyFont="1" applyBorder="1"/>
    <xf numFmtId="164" fontId="6" fillId="0" borderId="0" xfId="1" applyNumberFormat="1" applyFont="1" applyBorder="1"/>
    <xf numFmtId="0" fontId="6" fillId="0" borderId="0" xfId="1" applyFont="1" applyBorder="1" applyAlignment="1">
      <alignment horizontal="left"/>
    </xf>
    <xf numFmtId="0" fontId="6" fillId="0" borderId="0" xfId="1" applyFont="1" applyBorder="1" applyAlignment="1">
      <alignment vertical="center"/>
    </xf>
    <xf numFmtId="0" fontId="7" fillId="0" borderId="0" xfId="1" applyFont="1" applyBorder="1" applyAlignment="1">
      <alignment vertical="center"/>
    </xf>
    <xf numFmtId="164" fontId="5" fillId="0" borderId="0" xfId="1" applyNumberFormat="1" applyFont="1" applyFill="1" applyBorder="1"/>
    <xf numFmtId="164" fontId="3" fillId="0" borderId="0" xfId="1" applyNumberFormat="1" applyFont="1" applyFill="1" applyBorder="1"/>
    <xf numFmtId="165" fontId="6" fillId="0" borderId="0" xfId="1" applyNumberFormat="1" applyFont="1" applyBorder="1"/>
    <xf numFmtId="0" fontId="0" fillId="0" borderId="0" xfId="0" applyBorder="1" applyAlignment="1">
      <alignment horizontal="center" vertical="center"/>
    </xf>
    <xf numFmtId="0" fontId="4" fillId="0" borderId="29" xfId="0" applyFont="1" applyBorder="1"/>
    <xf numFmtId="0" fontId="0" fillId="0" borderId="30" xfId="0" applyBorder="1"/>
    <xf numFmtId="0" fontId="8" fillId="0" borderId="1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8" fillId="0" borderId="28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0" xfId="0" applyFont="1"/>
    <xf numFmtId="0" fontId="12" fillId="0" borderId="31" xfId="0" applyFont="1" applyBorder="1" applyAlignment="1">
      <alignment horizontal="left"/>
    </xf>
    <xf numFmtId="1" fontId="12" fillId="0" borderId="0" xfId="0" applyNumberFormat="1" applyFont="1" applyBorder="1" applyAlignment="1">
      <alignment horizontal="center" vertical="center"/>
    </xf>
    <xf numFmtId="166" fontId="12" fillId="0" borderId="0" xfId="0" applyNumberFormat="1" applyFont="1" applyBorder="1" applyAlignment="1">
      <alignment horizontal="center" vertical="center"/>
    </xf>
    <xf numFmtId="2" fontId="12" fillId="0" borderId="0" xfId="0" applyNumberFormat="1" applyFont="1" applyBorder="1" applyAlignment="1">
      <alignment horizontal="center" vertical="center"/>
    </xf>
    <xf numFmtId="166" fontId="12" fillId="0" borderId="16" xfId="0" applyNumberFormat="1" applyFont="1" applyBorder="1" applyAlignment="1">
      <alignment horizontal="center" vertical="center"/>
    </xf>
    <xf numFmtId="1" fontId="12" fillId="0" borderId="0" xfId="0" applyNumberFormat="1" applyFont="1" applyBorder="1" applyAlignment="1">
      <alignment horizontal="center"/>
    </xf>
    <xf numFmtId="0" fontId="0" fillId="0" borderId="31" xfId="0" applyBorder="1"/>
    <xf numFmtId="0" fontId="0" fillId="0" borderId="16" xfId="0" applyBorder="1"/>
    <xf numFmtId="0" fontId="0" fillId="0" borderId="5" xfId="0" applyBorder="1"/>
    <xf numFmtId="0" fontId="0" fillId="0" borderId="6" xfId="0" applyBorder="1"/>
    <xf numFmtId="0" fontId="13" fillId="0" borderId="0" xfId="1" applyFont="1" applyAlignment="1">
      <alignment horizontal="left" vertical="center"/>
    </xf>
    <xf numFmtId="14" fontId="13" fillId="0" borderId="0" xfId="1" applyNumberFormat="1" applyFont="1" applyBorder="1" applyAlignment="1">
      <alignment horizontal="left" vertical="center" shrinkToFit="1"/>
    </xf>
    <xf numFmtId="0" fontId="14" fillId="0" borderId="0" xfId="1" applyFont="1" applyBorder="1" applyAlignment="1">
      <alignment horizontal="left" vertical="center"/>
    </xf>
    <xf numFmtId="0" fontId="6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vertical="center"/>
    </xf>
    <xf numFmtId="0" fontId="6" fillId="0" borderId="0" xfId="1" applyFont="1" applyFill="1" applyBorder="1" applyAlignment="1">
      <alignment horizontal="left"/>
    </xf>
    <xf numFmtId="165" fontId="6" fillId="0" borderId="0" xfId="1" applyNumberFormat="1" applyFont="1" applyFill="1" applyBorder="1"/>
    <xf numFmtId="171" fontId="8" fillId="0" borderId="15" xfId="0" applyNumberFormat="1" applyFont="1" applyBorder="1" applyAlignment="1">
      <alignment vertical="center"/>
    </xf>
    <xf numFmtId="0" fontId="12" fillId="0" borderId="19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70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29" xfId="0" applyFont="1" applyBorder="1"/>
    <xf numFmtId="0" fontId="8" fillId="0" borderId="0" xfId="0" applyFont="1" applyBorder="1"/>
    <xf numFmtId="0" fontId="8" fillId="0" borderId="30" xfId="0" applyFont="1" applyBorder="1"/>
    <xf numFmtId="0" fontId="8" fillId="0" borderId="13" xfId="0" applyFont="1" applyBorder="1"/>
    <xf numFmtId="0" fontId="8" fillId="0" borderId="12" xfId="0" applyFont="1" applyBorder="1"/>
    <xf numFmtId="0" fontId="8" fillId="0" borderId="25" xfId="0" applyFont="1" applyBorder="1"/>
    <xf numFmtId="166" fontId="8" fillId="0" borderId="2" xfId="0" applyNumberFormat="1" applyFont="1" applyBorder="1" applyAlignment="1">
      <alignment horizontal="center" vertical="center"/>
    </xf>
    <xf numFmtId="166" fontId="8" fillId="0" borderId="4" xfId="0" applyNumberFormat="1" applyFont="1" applyBorder="1" applyAlignment="1">
      <alignment horizontal="center" vertical="center"/>
    </xf>
    <xf numFmtId="166" fontId="8" fillId="0" borderId="5" xfId="0" applyNumberFormat="1" applyFont="1" applyBorder="1" applyAlignment="1">
      <alignment horizontal="center" vertical="center"/>
    </xf>
    <xf numFmtId="166" fontId="8" fillId="0" borderId="7" xfId="0" applyNumberFormat="1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166" fontId="8" fillId="0" borderId="23" xfId="0" applyNumberFormat="1" applyFont="1" applyBorder="1" applyAlignment="1">
      <alignment horizontal="center" vertical="center"/>
    </xf>
    <xf numFmtId="166" fontId="8" fillId="0" borderId="13" xfId="0" applyNumberFormat="1" applyFont="1" applyBorder="1" applyAlignment="1">
      <alignment horizontal="center" vertical="center"/>
    </xf>
    <xf numFmtId="166" fontId="8" fillId="0" borderId="20" xfId="0" applyNumberFormat="1" applyFont="1" applyBorder="1" applyAlignment="1">
      <alignment horizontal="center" vertical="center"/>
    </xf>
    <xf numFmtId="166" fontId="8" fillId="0" borderId="24" xfId="0" applyNumberFormat="1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166" fontId="8" fillId="0" borderId="31" xfId="0" applyNumberFormat="1" applyFont="1" applyBorder="1" applyAlignment="1">
      <alignment horizontal="center" vertical="center"/>
    </xf>
    <xf numFmtId="166" fontId="8" fillId="0" borderId="16" xfId="0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166" fontId="8" fillId="0" borderId="3" xfId="0" applyNumberFormat="1" applyFont="1" applyBorder="1" applyAlignment="1">
      <alignment horizontal="center" vertical="center"/>
    </xf>
    <xf numFmtId="166" fontId="8" fillId="0" borderId="6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1" fillId="0" borderId="0" xfId="0" applyFont="1" applyFill="1" applyAlignment="1">
      <alignment horizont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59"/>
  <sheetViews>
    <sheetView tabSelected="1" view="pageLayout" zoomScaleNormal="100" workbookViewId="0">
      <selection activeCell="L17" sqref="L17"/>
    </sheetView>
  </sheetViews>
  <sheetFormatPr baseColWidth="10" defaultRowHeight="15" x14ac:dyDescent="0.25"/>
  <cols>
    <col min="1" max="1" width="12.28515625" customWidth="1"/>
    <col min="2" max="2" width="15.28515625" customWidth="1"/>
    <col min="3" max="3" width="14.5703125" customWidth="1"/>
    <col min="4" max="4" width="13.42578125" customWidth="1"/>
    <col min="5" max="5" width="15.7109375" customWidth="1"/>
    <col min="7" max="7" width="14.140625" customWidth="1"/>
    <col min="8" max="8" width="10.42578125" customWidth="1"/>
    <col min="9" max="10" width="12.85546875" customWidth="1"/>
    <col min="11" max="11" width="10.42578125" hidden="1" customWidth="1"/>
    <col min="12" max="12" width="13.28515625" customWidth="1"/>
  </cols>
  <sheetData>
    <row r="1" spans="1:12" x14ac:dyDescent="0.25">
      <c r="G1" s="62" t="s">
        <v>38</v>
      </c>
      <c r="H1" s="63"/>
      <c r="I1" s="63"/>
      <c r="J1" s="63"/>
      <c r="K1" s="63"/>
      <c r="L1" s="64"/>
    </row>
    <row r="2" spans="1:12" x14ac:dyDescent="0.25">
      <c r="G2" s="65"/>
      <c r="H2" s="66"/>
      <c r="I2" s="66"/>
      <c r="J2" s="66"/>
      <c r="K2" s="66"/>
      <c r="L2" s="67"/>
    </row>
    <row r="3" spans="1:12" x14ac:dyDescent="0.25">
      <c r="G3" s="65"/>
      <c r="H3" s="66"/>
      <c r="I3" s="66"/>
      <c r="J3" s="66"/>
      <c r="K3" s="66"/>
      <c r="L3" s="67"/>
    </row>
    <row r="4" spans="1:12" ht="15.75" thickBot="1" x14ac:dyDescent="0.3">
      <c r="G4" s="68"/>
      <c r="H4" s="69"/>
      <c r="I4" s="69"/>
      <c r="J4" s="69"/>
      <c r="K4" s="69"/>
      <c r="L4" s="70"/>
    </row>
    <row r="5" spans="1:12" ht="46.5" x14ac:dyDescent="0.25">
      <c r="G5" s="38"/>
      <c r="H5" s="38"/>
      <c r="I5" s="38"/>
      <c r="J5" s="38"/>
      <c r="K5" s="38"/>
      <c r="L5" s="38"/>
    </row>
    <row r="7" spans="1:12" ht="19.5" x14ac:dyDescent="0.25">
      <c r="A7" s="52"/>
      <c r="B7" s="52"/>
      <c r="C7" s="52"/>
      <c r="D7" s="53"/>
      <c r="E7" s="53"/>
      <c r="F7" s="2"/>
      <c r="G7" s="73" t="s">
        <v>72</v>
      </c>
      <c r="H7" s="74"/>
      <c r="I7" s="74"/>
      <c r="J7" s="74"/>
      <c r="K7" s="74"/>
      <c r="L7" s="75"/>
    </row>
    <row r="8" spans="1:12" ht="19.5" x14ac:dyDescent="0.25">
      <c r="A8" s="52"/>
      <c r="B8" s="52"/>
      <c r="C8" s="52"/>
      <c r="D8" s="54"/>
      <c r="E8" s="54"/>
      <c r="F8" s="3"/>
      <c r="G8" s="35"/>
      <c r="H8" s="1"/>
      <c r="I8" s="1"/>
      <c r="J8" s="1"/>
      <c r="K8" s="1"/>
      <c r="L8" s="36"/>
    </row>
    <row r="9" spans="1:12" ht="18.75" x14ac:dyDescent="0.3">
      <c r="G9" s="76"/>
      <c r="H9" s="77"/>
      <c r="I9" s="77"/>
      <c r="J9" s="77"/>
      <c r="K9" s="77"/>
      <c r="L9" s="78"/>
    </row>
    <row r="10" spans="1:12" ht="18.75" x14ac:dyDescent="0.3">
      <c r="A10" s="37" t="s">
        <v>68</v>
      </c>
      <c r="B10" s="37" t="s">
        <v>69</v>
      </c>
      <c r="C10" s="37" t="s">
        <v>70</v>
      </c>
      <c r="D10" s="37" t="s">
        <v>71</v>
      </c>
      <c r="E10" s="34"/>
      <c r="F10" s="4"/>
      <c r="G10" s="76"/>
      <c r="H10" s="77"/>
      <c r="I10" s="77"/>
      <c r="J10" s="77"/>
      <c r="K10" s="77"/>
      <c r="L10" s="78"/>
    </row>
    <row r="11" spans="1:12" ht="18.75" x14ac:dyDescent="0.3">
      <c r="A11" s="71">
        <v>42579</v>
      </c>
      <c r="B11" s="72"/>
      <c r="C11" s="72"/>
      <c r="D11" s="72" t="s">
        <v>99</v>
      </c>
      <c r="E11" s="34"/>
      <c r="F11" s="4"/>
      <c r="G11" s="76"/>
      <c r="H11" s="77"/>
      <c r="I11" s="77"/>
      <c r="J11" s="77"/>
      <c r="K11" s="77"/>
      <c r="L11" s="78"/>
    </row>
    <row r="12" spans="1:12" ht="18.75" x14ac:dyDescent="0.3">
      <c r="A12" s="71"/>
      <c r="B12" s="72"/>
      <c r="C12" s="72"/>
      <c r="D12" s="72"/>
      <c r="E12" s="34"/>
      <c r="F12" s="4"/>
      <c r="G12" s="79"/>
      <c r="H12" s="80"/>
      <c r="I12" s="80"/>
      <c r="J12" s="80"/>
      <c r="K12" s="80"/>
      <c r="L12" s="81"/>
    </row>
    <row r="14" spans="1:12" ht="15.75" thickBot="1" x14ac:dyDescent="0.3"/>
    <row r="15" spans="1:12" x14ac:dyDescent="0.25">
      <c r="A15" s="102" t="s">
        <v>73</v>
      </c>
      <c r="B15" s="104" t="s">
        <v>56</v>
      </c>
      <c r="C15" s="104"/>
      <c r="D15" s="104"/>
      <c r="E15" s="104"/>
      <c r="F15" s="104"/>
      <c r="G15" s="104"/>
      <c r="H15" s="106" t="s">
        <v>40</v>
      </c>
      <c r="I15" s="86" t="s">
        <v>74</v>
      </c>
      <c r="J15" s="86" t="s">
        <v>98</v>
      </c>
      <c r="K15" s="86" t="s">
        <v>95</v>
      </c>
      <c r="L15" s="60" t="s">
        <v>77</v>
      </c>
    </row>
    <row r="16" spans="1:12" ht="15.75" thickBot="1" x14ac:dyDescent="0.3">
      <c r="A16" s="103"/>
      <c r="B16" s="105"/>
      <c r="C16" s="105"/>
      <c r="D16" s="105"/>
      <c r="E16" s="105"/>
      <c r="F16" s="105"/>
      <c r="G16" s="105"/>
      <c r="H16" s="107"/>
      <c r="I16" s="87"/>
      <c r="J16" s="87"/>
      <c r="K16" s="87"/>
      <c r="L16" s="61"/>
    </row>
    <row r="17" spans="1:12" ht="19.5" x14ac:dyDescent="0.3">
      <c r="A17" s="42" t="str">
        <f>VLOOKUP(B17,Produits!A:C,2,FALSE)</f>
        <v>PBE 24</v>
      </c>
      <c r="B17" s="88" t="s">
        <v>107</v>
      </c>
      <c r="C17" s="88"/>
      <c r="D17" s="88"/>
      <c r="E17" s="88"/>
      <c r="F17" s="89" t="str">
        <f>VLOOKUP(B17,Produits!A:D,4,FALSE)</f>
        <v>200 ML</v>
      </c>
      <c r="G17" s="89"/>
      <c r="H17" s="43">
        <v>1</v>
      </c>
      <c r="I17" s="44">
        <f>VLOOKUP(Facture!B17,Produits!A:C,3,FALSE)</f>
        <v>21.82</v>
      </c>
      <c r="J17" s="44">
        <f>H17*I17</f>
        <v>21.82</v>
      </c>
      <c r="K17" s="45" t="str">
        <f>IF(OR(A17="PBEC 01", A17="PBEC 02", A17="PBEC 03", A17="PBEC 04", A17="PBEC 05", A17= "PBEC 06"), "21%", "10%")</f>
        <v>10%</v>
      </c>
      <c r="L17" s="46">
        <f>IF(K17="10%",((H17*I17)*1.1),((H17*I17)*1.21))</f>
        <v>24.002000000000002</v>
      </c>
    </row>
    <row r="18" spans="1:12" ht="19.5" x14ac:dyDescent="0.3">
      <c r="A18" s="42" t="str">
        <f>VLOOKUP(B18,Produits!A:C,2,FALSE)</f>
        <v>PBE 28</v>
      </c>
      <c r="B18" s="88" t="s">
        <v>142</v>
      </c>
      <c r="C18" s="88"/>
      <c r="D18" s="88"/>
      <c r="E18" s="88"/>
      <c r="F18" s="89" t="str">
        <f>VLOOKUP(B18,Produits!A:D,4,FALSE)</f>
        <v>125 ML</v>
      </c>
      <c r="G18" s="89"/>
      <c r="H18" s="47">
        <v>2</v>
      </c>
      <c r="I18" s="44">
        <f>VLOOKUP(Facture!B18,Produits!A:C,3,FALSE)</f>
        <v>9.82</v>
      </c>
      <c r="J18" s="44">
        <f t="shared" ref="J18:J21" si="0">H18*I18</f>
        <v>19.64</v>
      </c>
      <c r="K18" s="45" t="str">
        <f>IF(OR(A18="PBEC 01", A18="PBEC 02", A18="PBEC 03", A18="PBEC 04", A18="PBEC 05", A18= "PBEC 06"), "21%", "10%")</f>
        <v>10%</v>
      </c>
      <c r="L18" s="46">
        <f t="shared" ref="L18:L21" si="1">IF(K18="10%",((H18*I18)*1.1),((H18*I18)*1.21))</f>
        <v>21.604000000000003</v>
      </c>
    </row>
    <row r="19" spans="1:12" ht="19.5" x14ac:dyDescent="0.3">
      <c r="A19" s="42" t="str">
        <f>VLOOKUP(B19,Produits!A:C,2,FALSE)</f>
        <v>PBEH 03</v>
      </c>
      <c r="B19" s="88" t="s">
        <v>151</v>
      </c>
      <c r="C19" s="88"/>
      <c r="D19" s="88"/>
      <c r="E19" s="88"/>
      <c r="F19" s="89" t="str">
        <f>VLOOKUP(B19,Produits!A:D,4,FALSE)</f>
        <v>50 grammes</v>
      </c>
      <c r="G19" s="89"/>
      <c r="H19" s="47">
        <v>2</v>
      </c>
      <c r="I19" s="44">
        <f>VLOOKUP(Facture!B19,Produits!A:C,3,FALSE)</f>
        <v>6.18</v>
      </c>
      <c r="J19" s="44">
        <f t="shared" si="0"/>
        <v>12.36</v>
      </c>
      <c r="K19" s="45" t="str">
        <f>IF(OR(A19="PBEC 01", A19="PBEC 02", A19="PBEC 03", A19="PBEC 04", A19="PBEC 05", A19= "PBEC 06"), "21%", "10%")</f>
        <v>10%</v>
      </c>
      <c r="L19" s="46">
        <f t="shared" si="1"/>
        <v>13.596</v>
      </c>
    </row>
    <row r="20" spans="1:12" ht="19.5" x14ac:dyDescent="0.3">
      <c r="A20" s="42" t="str">
        <f>VLOOKUP(B20,Produits!A:C,2,FALSE)</f>
        <v>PBEC 04</v>
      </c>
      <c r="B20" s="88" t="s">
        <v>159</v>
      </c>
      <c r="C20" s="88"/>
      <c r="D20" s="88"/>
      <c r="E20" s="88"/>
      <c r="F20" s="89" t="str">
        <f>VLOOKUP(B20,Produits!A:D,4,FALSE)</f>
        <v>10 ML</v>
      </c>
      <c r="G20" s="89"/>
      <c r="H20" s="47">
        <v>1</v>
      </c>
      <c r="I20" s="44">
        <v>8.1</v>
      </c>
      <c r="J20" s="44">
        <v>8.1</v>
      </c>
      <c r="K20" s="45"/>
      <c r="L20" s="46">
        <f t="shared" si="1"/>
        <v>9.8010000000000002</v>
      </c>
    </row>
    <row r="21" spans="1:12" ht="19.5" x14ac:dyDescent="0.3">
      <c r="A21" s="42"/>
      <c r="B21" s="88"/>
      <c r="C21" s="88"/>
      <c r="D21" s="88"/>
      <c r="E21" s="88"/>
      <c r="F21" s="89"/>
      <c r="G21" s="89"/>
      <c r="H21" s="47"/>
      <c r="I21" s="44"/>
      <c r="J21" s="44"/>
      <c r="K21" s="45"/>
      <c r="L21" s="46"/>
    </row>
    <row r="22" spans="1:12" ht="19.5" x14ac:dyDescent="0.3">
      <c r="A22" s="42"/>
      <c r="B22" s="88"/>
      <c r="C22" s="88"/>
      <c r="D22" s="88"/>
      <c r="E22" s="88"/>
      <c r="F22" s="89"/>
      <c r="G22" s="89"/>
      <c r="H22" s="47"/>
      <c r="I22" s="44"/>
      <c r="J22" s="44"/>
      <c r="K22" s="45" t="str">
        <f t="shared" ref="K21:K28" si="2">IF(OR(A22="PBEC 01", A22="PBEC 02", A22="PBEC 03", A22="PBEC 04", A22="PBEC 05", A22= "PBEC 06"), "21%", "10%")</f>
        <v>10%</v>
      </c>
      <c r="L22" s="46"/>
    </row>
    <row r="23" spans="1:12" ht="19.5" x14ac:dyDescent="0.3">
      <c r="A23" s="42"/>
      <c r="B23" s="88"/>
      <c r="C23" s="88"/>
      <c r="D23" s="88"/>
      <c r="E23" s="88"/>
      <c r="F23" s="89"/>
      <c r="G23" s="89"/>
      <c r="H23" s="47"/>
      <c r="I23" s="44"/>
      <c r="J23" s="44"/>
      <c r="K23" s="45" t="str">
        <f t="shared" si="2"/>
        <v>10%</v>
      </c>
      <c r="L23" s="46"/>
    </row>
    <row r="24" spans="1:12" ht="19.5" x14ac:dyDescent="0.3">
      <c r="A24" s="42"/>
      <c r="B24" s="88"/>
      <c r="C24" s="88"/>
      <c r="D24" s="88"/>
      <c r="E24" s="88"/>
      <c r="F24" s="89"/>
      <c r="G24" s="89"/>
      <c r="H24" s="47"/>
      <c r="I24" s="44"/>
      <c r="J24" s="44"/>
      <c r="K24" s="45" t="str">
        <f t="shared" si="2"/>
        <v>10%</v>
      </c>
      <c r="L24" s="46"/>
    </row>
    <row r="25" spans="1:12" ht="19.5" x14ac:dyDescent="0.3">
      <c r="A25" s="48"/>
      <c r="B25" s="88"/>
      <c r="C25" s="88"/>
      <c r="D25" s="88"/>
      <c r="E25" s="88"/>
      <c r="F25" s="89"/>
      <c r="G25" s="89"/>
      <c r="H25" s="1"/>
      <c r="I25" s="1"/>
      <c r="J25" s="1"/>
      <c r="K25" s="45" t="str">
        <f t="shared" si="2"/>
        <v>10%</v>
      </c>
      <c r="L25" s="49"/>
    </row>
    <row r="26" spans="1:12" ht="19.5" x14ac:dyDescent="0.3">
      <c r="A26" s="48"/>
      <c r="B26" s="88"/>
      <c r="C26" s="88"/>
      <c r="D26" s="88"/>
      <c r="E26" s="88"/>
      <c r="F26" s="89"/>
      <c r="G26" s="89"/>
      <c r="H26" s="1"/>
      <c r="I26" s="1"/>
      <c r="J26" s="1"/>
      <c r="K26" s="45" t="str">
        <f t="shared" si="2"/>
        <v>10%</v>
      </c>
      <c r="L26" s="49"/>
    </row>
    <row r="27" spans="1:12" ht="19.5" x14ac:dyDescent="0.3">
      <c r="A27" s="48"/>
      <c r="B27" s="88"/>
      <c r="C27" s="88"/>
      <c r="D27" s="88"/>
      <c r="E27" s="88"/>
      <c r="F27" s="89"/>
      <c r="G27" s="89"/>
      <c r="H27" s="1"/>
      <c r="I27" s="1"/>
      <c r="J27" s="1"/>
      <c r="K27" s="45" t="str">
        <f t="shared" si="2"/>
        <v>10%</v>
      </c>
      <c r="L27" s="49"/>
    </row>
    <row r="28" spans="1:12" ht="19.5" x14ac:dyDescent="0.3">
      <c r="A28" s="48"/>
      <c r="B28" s="88"/>
      <c r="C28" s="88"/>
      <c r="D28" s="88"/>
      <c r="E28" s="88"/>
      <c r="F28" s="89"/>
      <c r="G28" s="89"/>
      <c r="H28" s="1"/>
      <c r="I28" s="1"/>
      <c r="J28" s="1"/>
      <c r="K28" s="45" t="str">
        <f t="shared" si="2"/>
        <v>10%</v>
      </c>
      <c r="L28" s="49"/>
    </row>
    <row r="29" spans="1:12" x14ac:dyDescent="0.25">
      <c r="A29" s="48"/>
      <c r="B29" s="1"/>
      <c r="C29" s="1"/>
      <c r="D29" s="1"/>
      <c r="E29" s="1"/>
      <c r="F29" s="1"/>
      <c r="G29" s="1"/>
      <c r="H29" s="1"/>
      <c r="I29" s="1"/>
      <c r="J29" s="1"/>
      <c r="K29" s="1"/>
      <c r="L29" s="49"/>
    </row>
    <row r="30" spans="1:12" x14ac:dyDescent="0.25">
      <c r="A30" s="48"/>
      <c r="B30" s="1"/>
      <c r="C30" s="1"/>
      <c r="D30" s="1"/>
      <c r="E30" s="1"/>
      <c r="F30" s="1"/>
      <c r="G30" s="1"/>
      <c r="H30" s="1"/>
      <c r="I30" s="1"/>
      <c r="J30" s="1"/>
      <c r="K30" s="1"/>
      <c r="L30" s="49"/>
    </row>
    <row r="31" spans="1:12" x14ac:dyDescent="0.25">
      <c r="A31" s="48"/>
      <c r="B31" s="1"/>
      <c r="C31" s="1"/>
      <c r="D31" s="1"/>
      <c r="E31" s="1"/>
      <c r="F31" s="1"/>
      <c r="G31" s="1"/>
      <c r="H31" s="1"/>
      <c r="I31" s="1"/>
      <c r="J31" s="1"/>
      <c r="K31" s="1"/>
      <c r="L31" s="49"/>
    </row>
    <row r="32" spans="1:12" x14ac:dyDescent="0.25">
      <c r="A32" s="48"/>
      <c r="B32" s="1"/>
      <c r="C32" s="1"/>
      <c r="D32" s="1"/>
      <c r="E32" s="1"/>
      <c r="F32" s="1"/>
      <c r="G32" s="1"/>
      <c r="H32" s="1"/>
      <c r="I32" s="1"/>
      <c r="J32" s="1"/>
      <c r="K32" s="1"/>
      <c r="L32" s="49"/>
    </row>
    <row r="33" spans="1:12" x14ac:dyDescent="0.25">
      <c r="A33" s="48"/>
      <c r="B33" s="1"/>
      <c r="C33" s="1"/>
      <c r="D33" s="1"/>
      <c r="E33" s="1"/>
      <c r="F33" s="1"/>
      <c r="G33" s="1"/>
      <c r="H33" s="1"/>
      <c r="I33" s="1"/>
      <c r="J33" s="1"/>
      <c r="K33" s="1"/>
      <c r="L33" s="49"/>
    </row>
    <row r="34" spans="1:12" x14ac:dyDescent="0.25">
      <c r="A34" s="48"/>
      <c r="B34" s="1"/>
      <c r="C34" s="1"/>
      <c r="D34" s="1"/>
      <c r="E34" s="1"/>
      <c r="F34" s="1"/>
      <c r="G34" s="1"/>
      <c r="H34" s="1"/>
      <c r="I34" s="1"/>
      <c r="J34" s="1"/>
      <c r="K34" s="1"/>
      <c r="L34" s="49"/>
    </row>
    <row r="35" spans="1:12" x14ac:dyDescent="0.25">
      <c r="A35" s="48"/>
      <c r="B35" s="1"/>
      <c r="C35" s="1"/>
      <c r="D35" s="1"/>
      <c r="E35" s="1"/>
      <c r="F35" s="1"/>
      <c r="G35" s="1"/>
      <c r="H35" s="1"/>
      <c r="I35" s="1"/>
      <c r="J35" s="1"/>
      <c r="K35" s="1"/>
      <c r="L35" s="49"/>
    </row>
    <row r="36" spans="1:12" x14ac:dyDescent="0.25">
      <c r="A36" s="48"/>
      <c r="B36" s="1"/>
      <c r="C36" s="1"/>
      <c r="D36" s="1"/>
      <c r="E36" s="1"/>
      <c r="F36" s="1"/>
      <c r="G36" s="1"/>
      <c r="H36" s="1"/>
      <c r="I36" s="1"/>
      <c r="J36" s="1"/>
      <c r="K36" s="1"/>
      <c r="L36" s="49"/>
    </row>
    <row r="37" spans="1:12" x14ac:dyDescent="0.25">
      <c r="A37" s="48"/>
      <c r="B37" s="1"/>
      <c r="C37" s="1"/>
      <c r="D37" s="1"/>
      <c r="E37" s="1"/>
      <c r="F37" s="1"/>
      <c r="G37" s="1"/>
      <c r="H37" s="1"/>
      <c r="I37" s="1"/>
      <c r="J37" s="1"/>
      <c r="K37" s="1"/>
      <c r="L37" s="49"/>
    </row>
    <row r="38" spans="1:12" x14ac:dyDescent="0.25">
      <c r="A38" s="48"/>
      <c r="B38" s="1"/>
      <c r="C38" s="1"/>
      <c r="D38" s="1"/>
      <c r="E38" s="1"/>
      <c r="F38" s="1"/>
      <c r="G38" s="1"/>
      <c r="H38" s="1"/>
      <c r="I38" s="1"/>
      <c r="J38" s="1"/>
      <c r="K38" s="1"/>
      <c r="L38" s="49"/>
    </row>
    <row r="39" spans="1:12" x14ac:dyDescent="0.25">
      <c r="A39" s="48"/>
      <c r="B39" s="1"/>
      <c r="C39" s="1"/>
      <c r="D39" s="1"/>
      <c r="E39" s="1"/>
      <c r="F39" s="1"/>
      <c r="G39" s="1"/>
      <c r="H39" s="1"/>
      <c r="I39" s="1"/>
      <c r="J39" s="1"/>
      <c r="K39" s="1"/>
      <c r="L39" s="49"/>
    </row>
    <row r="40" spans="1:12" x14ac:dyDescent="0.25">
      <c r="A40" s="48"/>
      <c r="B40" s="1"/>
      <c r="C40" s="1"/>
      <c r="D40" s="1"/>
      <c r="E40" s="1"/>
      <c r="F40" s="1"/>
      <c r="G40" s="1"/>
      <c r="H40" s="1"/>
      <c r="I40" s="1"/>
      <c r="J40" s="1"/>
      <c r="K40" s="1"/>
      <c r="L40" s="49"/>
    </row>
    <row r="41" spans="1:12" x14ac:dyDescent="0.25">
      <c r="A41" s="48"/>
      <c r="B41" s="1"/>
      <c r="C41" s="1"/>
      <c r="D41" s="1"/>
      <c r="E41" s="1"/>
      <c r="F41" s="1"/>
      <c r="G41" s="1"/>
      <c r="H41" s="1"/>
      <c r="I41" s="1"/>
      <c r="J41" s="1"/>
      <c r="K41" s="1"/>
      <c r="L41" s="49"/>
    </row>
    <row r="42" spans="1:12" x14ac:dyDescent="0.25">
      <c r="A42" s="48"/>
      <c r="B42" s="1"/>
      <c r="C42" s="1"/>
      <c r="D42" s="1"/>
      <c r="E42" s="1"/>
      <c r="F42" s="1"/>
      <c r="G42" s="1"/>
      <c r="H42" s="1"/>
      <c r="I42" s="1"/>
      <c r="J42" s="1"/>
      <c r="K42" s="1"/>
      <c r="L42" s="49"/>
    </row>
    <row r="43" spans="1:12" x14ac:dyDescent="0.25">
      <c r="A43" s="48"/>
      <c r="B43" s="1"/>
      <c r="C43" s="1"/>
      <c r="D43" s="1"/>
      <c r="E43" s="1"/>
      <c r="F43" s="1"/>
      <c r="G43" s="1"/>
      <c r="H43" s="1"/>
      <c r="I43" s="1"/>
      <c r="J43" s="1"/>
      <c r="K43" s="1"/>
      <c r="L43" s="49"/>
    </row>
    <row r="44" spans="1:12" x14ac:dyDescent="0.25">
      <c r="A44" s="48"/>
      <c r="B44" s="1"/>
      <c r="C44" s="1"/>
      <c r="D44" s="1"/>
      <c r="E44" s="1"/>
      <c r="F44" s="1"/>
      <c r="G44" s="1"/>
      <c r="H44" s="1"/>
      <c r="I44" s="1"/>
      <c r="J44" s="1"/>
      <c r="K44" s="1"/>
      <c r="L44" s="49"/>
    </row>
    <row r="45" spans="1:12" x14ac:dyDescent="0.25">
      <c r="A45" s="48"/>
      <c r="B45" s="1"/>
      <c r="C45" s="1"/>
      <c r="D45" s="1"/>
      <c r="E45" s="1"/>
      <c r="F45" s="1"/>
      <c r="G45" s="1"/>
      <c r="H45" s="1"/>
      <c r="I45" s="1"/>
      <c r="J45" s="1"/>
      <c r="K45" s="1"/>
      <c r="L45" s="49"/>
    </row>
    <row r="46" spans="1:12" x14ac:dyDescent="0.25">
      <c r="A46" s="48"/>
      <c r="B46" s="1"/>
      <c r="C46" s="1"/>
      <c r="D46" s="1"/>
      <c r="E46" s="1"/>
      <c r="F46" s="1"/>
      <c r="G46" s="1"/>
      <c r="H46" s="1"/>
      <c r="I46" s="1"/>
      <c r="J46" s="1"/>
      <c r="K46" s="1"/>
      <c r="L46" s="49"/>
    </row>
    <row r="47" spans="1:12" x14ac:dyDescent="0.25">
      <c r="A47" s="48"/>
      <c r="B47" s="1"/>
      <c r="C47" s="1"/>
      <c r="D47" s="1"/>
      <c r="E47" s="1"/>
      <c r="F47" s="1"/>
      <c r="G47" s="1"/>
      <c r="H47" s="1"/>
      <c r="I47" s="114"/>
      <c r="J47" s="114"/>
      <c r="K47" s="114"/>
      <c r="L47" s="115"/>
    </row>
    <row r="48" spans="1:12" ht="15.75" thickBot="1" x14ac:dyDescent="0.3">
      <c r="A48" s="50"/>
      <c r="B48" s="51"/>
      <c r="C48" s="51"/>
      <c r="D48" s="51"/>
      <c r="E48" s="51"/>
      <c r="F48" s="51"/>
      <c r="G48" s="51"/>
      <c r="H48" s="51"/>
      <c r="I48" s="116"/>
      <c r="J48" s="116"/>
      <c r="K48" s="116"/>
      <c r="L48" s="117"/>
    </row>
    <row r="50" spans="1:12" ht="15.75" thickBot="1" x14ac:dyDescent="0.3"/>
    <row r="51" spans="1:12" ht="19.5" thickBot="1" x14ac:dyDescent="0.3">
      <c r="A51" s="39" t="s">
        <v>78</v>
      </c>
      <c r="B51" s="40" t="s">
        <v>79</v>
      </c>
      <c r="C51" s="40"/>
      <c r="D51" s="40"/>
      <c r="E51" s="40"/>
      <c r="F51" s="40"/>
      <c r="G51" s="40"/>
      <c r="H51" s="40"/>
      <c r="I51" s="40"/>
      <c r="J51" s="40"/>
      <c r="K51" s="40"/>
      <c r="L51" s="59"/>
    </row>
    <row r="52" spans="1:12" ht="18.75" x14ac:dyDescent="0.3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</row>
    <row r="53" spans="1:12" ht="19.5" thickBot="1" x14ac:dyDescent="0.35">
      <c r="A53" s="41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</row>
    <row r="54" spans="1:12" ht="18.75" x14ac:dyDescent="0.3">
      <c r="A54" s="94" t="s">
        <v>76</v>
      </c>
      <c r="B54" s="95"/>
      <c r="C54" s="90" t="s">
        <v>95</v>
      </c>
      <c r="D54" s="91"/>
      <c r="E54" s="90" t="s">
        <v>67</v>
      </c>
      <c r="F54" s="91"/>
      <c r="G54" s="41"/>
      <c r="H54" s="41"/>
      <c r="I54" s="90" t="s">
        <v>97</v>
      </c>
      <c r="J54" s="110"/>
      <c r="K54" s="110"/>
      <c r="L54" s="91"/>
    </row>
    <row r="55" spans="1:12" ht="19.5" thickBot="1" x14ac:dyDescent="0.35">
      <c r="A55" s="96"/>
      <c r="B55" s="97"/>
      <c r="C55" s="92"/>
      <c r="D55" s="93"/>
      <c r="E55" s="92"/>
      <c r="F55" s="93"/>
      <c r="G55" s="41"/>
      <c r="H55" s="41"/>
      <c r="I55" s="92"/>
      <c r="J55" s="111"/>
      <c r="K55" s="111"/>
      <c r="L55" s="93"/>
    </row>
    <row r="56" spans="1:12" ht="18.75" x14ac:dyDescent="0.3">
      <c r="A56" s="98">
        <f>SUM(J17:J24)</f>
        <v>61.92</v>
      </c>
      <c r="B56" s="99"/>
      <c r="C56" s="82">
        <f>A56*10/100</f>
        <v>6.1920000000000002</v>
      </c>
      <c r="D56" s="83"/>
      <c r="E56" s="108">
        <v>0</v>
      </c>
      <c r="F56" s="109"/>
      <c r="G56" s="41"/>
      <c r="H56" s="41"/>
      <c r="I56" s="82">
        <f>SUM(A56:F57)</f>
        <v>68.111999999999995</v>
      </c>
      <c r="J56" s="112"/>
      <c r="K56" s="112"/>
      <c r="L56" s="83"/>
    </row>
    <row r="57" spans="1:12" ht="19.5" thickBot="1" x14ac:dyDescent="0.35">
      <c r="A57" s="100"/>
      <c r="B57" s="101"/>
      <c r="C57" s="84"/>
      <c r="D57" s="85"/>
      <c r="E57" s="84"/>
      <c r="F57" s="85"/>
      <c r="G57" s="41"/>
      <c r="H57" s="41"/>
      <c r="I57" s="84"/>
      <c r="J57" s="113"/>
      <c r="K57" s="113"/>
      <c r="L57" s="85"/>
    </row>
    <row r="59" spans="1:12" ht="18.75" x14ac:dyDescent="0.3">
      <c r="I59" s="118"/>
      <c r="J59" s="118"/>
      <c r="K59" s="118"/>
      <c r="L59" s="118"/>
    </row>
  </sheetData>
  <mergeCells count="52">
    <mergeCell ref="I59:L59"/>
    <mergeCell ref="B25:E25"/>
    <mergeCell ref="B26:E26"/>
    <mergeCell ref="B27:E27"/>
    <mergeCell ref="B28:E28"/>
    <mergeCell ref="F25:G25"/>
    <mergeCell ref="F26:G26"/>
    <mergeCell ref="F27:G27"/>
    <mergeCell ref="F28:G28"/>
    <mergeCell ref="E54:F55"/>
    <mergeCell ref="E56:F57"/>
    <mergeCell ref="I54:L55"/>
    <mergeCell ref="I56:L57"/>
    <mergeCell ref="I47:L47"/>
    <mergeCell ref="I48:L48"/>
    <mergeCell ref="B22:E22"/>
    <mergeCell ref="B23:E23"/>
    <mergeCell ref="B24:E24"/>
    <mergeCell ref="F18:G18"/>
    <mergeCell ref="F19:G19"/>
    <mergeCell ref="F20:G20"/>
    <mergeCell ref="F21:G21"/>
    <mergeCell ref="F22:G22"/>
    <mergeCell ref="F23:G23"/>
    <mergeCell ref="F24:G24"/>
    <mergeCell ref="C56:D57"/>
    <mergeCell ref="I15:I16"/>
    <mergeCell ref="K15:K16"/>
    <mergeCell ref="B17:E17"/>
    <mergeCell ref="F17:G17"/>
    <mergeCell ref="C54:D55"/>
    <mergeCell ref="A54:B55"/>
    <mergeCell ref="A56:B57"/>
    <mergeCell ref="A15:A16"/>
    <mergeCell ref="B15:G16"/>
    <mergeCell ref="H15:H16"/>
    <mergeCell ref="B18:E18"/>
    <mergeCell ref="B19:E19"/>
    <mergeCell ref="B20:E20"/>
    <mergeCell ref="J15:J16"/>
    <mergeCell ref="B21:E21"/>
    <mergeCell ref="L15:L16"/>
    <mergeCell ref="G1:L4"/>
    <mergeCell ref="A11:A12"/>
    <mergeCell ref="B11:B12"/>
    <mergeCell ref="C11:C12"/>
    <mergeCell ref="D11:D12"/>
    <mergeCell ref="G7:L7"/>
    <mergeCell ref="G9:L9"/>
    <mergeCell ref="G10:L10"/>
    <mergeCell ref="G11:L11"/>
    <mergeCell ref="G12:L12"/>
  </mergeCells>
  <dataValidations count="2">
    <dataValidation type="list" allowBlank="1" showInputMessage="1" showErrorMessage="1" sqref="B17:B20">
      <formula1>IF(M2&lt;&gt;"",OFFSET(f_produit,MATCH(M2&amp;"*",f_produit,0)-1,,COUNTIF(f_produit,M2&amp;"*"),1),f_produit)</formula1>
    </dataValidation>
    <dataValidation type="list" allowBlank="1" showInputMessage="1" showErrorMessage="1" sqref="B21:B28">
      <formula1>IF(M7&lt;&gt;"",OFFSET(f_produit,MATCH(M7&amp;"*",f_produit,0)-1,,COUNTIF(f_produit,M7&amp;"*"),1),f_produit)</formula1>
    </dataValidation>
  </dataValidations>
  <pageMargins left="0.31496062992125984" right="0.31496062992125984" top="0.19685039370078741" bottom="0.74803149606299213" header="0.31496062992125984" footer="0.31496062992125984"/>
  <pageSetup paperSize="9" scale="66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'Mode de règlement'!$A$1:$A$3</xm:f>
          </x14:formula1>
          <xm:sqref>D11:D12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D72"/>
  <sheetViews>
    <sheetView topLeftCell="A46" workbookViewId="0">
      <selection activeCell="B76" sqref="B76"/>
    </sheetView>
  </sheetViews>
  <sheetFormatPr baseColWidth="10" defaultRowHeight="15" x14ac:dyDescent="0.25"/>
  <cols>
    <col min="1" max="1" width="58.42578125" customWidth="1"/>
    <col min="4" max="4" width="22.7109375" customWidth="1"/>
  </cols>
  <sheetData>
    <row r="5" spans="1:4" x14ac:dyDescent="0.25">
      <c r="A5" s="7" t="s">
        <v>105</v>
      </c>
      <c r="B5" s="5" t="s">
        <v>23</v>
      </c>
      <c r="C5" s="16">
        <v>13.64</v>
      </c>
      <c r="D5" t="s">
        <v>80</v>
      </c>
    </row>
    <row r="6" spans="1:4" x14ac:dyDescent="0.25">
      <c r="A6" s="7" t="s">
        <v>107</v>
      </c>
      <c r="B6" s="5" t="s">
        <v>22</v>
      </c>
      <c r="C6" s="16">
        <v>21.82</v>
      </c>
      <c r="D6" t="s">
        <v>42</v>
      </c>
    </row>
    <row r="7" spans="1:4" x14ac:dyDescent="0.25">
      <c r="A7" s="7" t="s">
        <v>106</v>
      </c>
      <c r="B7" s="5" t="s">
        <v>29</v>
      </c>
      <c r="C7" s="16">
        <v>15.45</v>
      </c>
      <c r="D7" t="s">
        <v>81</v>
      </c>
    </row>
    <row r="8" spans="1:4" x14ac:dyDescent="0.25">
      <c r="A8" s="7" t="s">
        <v>108</v>
      </c>
      <c r="B8" s="5" t="s">
        <v>37</v>
      </c>
      <c r="C8" s="17">
        <v>12.73</v>
      </c>
      <c r="D8" t="s">
        <v>81</v>
      </c>
    </row>
    <row r="9" spans="1:4" x14ac:dyDescent="0.25">
      <c r="A9" s="7" t="s">
        <v>109</v>
      </c>
      <c r="B9" s="5" t="s">
        <v>36</v>
      </c>
      <c r="C9" s="17">
        <v>25.45</v>
      </c>
      <c r="D9" t="s">
        <v>45</v>
      </c>
    </row>
    <row r="10" spans="1:4" x14ac:dyDescent="0.25">
      <c r="A10" s="7" t="s">
        <v>110</v>
      </c>
      <c r="B10" s="5" t="s">
        <v>15</v>
      </c>
      <c r="C10" s="16">
        <v>11.36</v>
      </c>
      <c r="D10" t="s">
        <v>82</v>
      </c>
    </row>
    <row r="11" spans="1:4" x14ac:dyDescent="0.25">
      <c r="A11" s="7" t="s">
        <v>111</v>
      </c>
      <c r="B11" s="5" t="s">
        <v>14</v>
      </c>
      <c r="C11" s="16">
        <v>15.45</v>
      </c>
      <c r="D11" t="s">
        <v>82</v>
      </c>
    </row>
    <row r="12" spans="1:4" x14ac:dyDescent="0.25">
      <c r="A12" s="7" t="s">
        <v>112</v>
      </c>
      <c r="B12" s="5" t="s">
        <v>25</v>
      </c>
      <c r="C12" s="16">
        <v>9.5500000000000007</v>
      </c>
      <c r="D12" t="s">
        <v>82</v>
      </c>
    </row>
    <row r="13" spans="1:4" x14ac:dyDescent="0.25">
      <c r="A13" s="7" t="s">
        <v>113</v>
      </c>
      <c r="B13" s="5" t="s">
        <v>35</v>
      </c>
      <c r="C13" s="18">
        <v>23.74</v>
      </c>
      <c r="D13" t="s">
        <v>83</v>
      </c>
    </row>
    <row r="14" spans="1:4" x14ac:dyDescent="0.25">
      <c r="A14" s="7" t="s">
        <v>114</v>
      </c>
      <c r="B14" s="5" t="s">
        <v>28</v>
      </c>
      <c r="C14" s="16">
        <v>20.91</v>
      </c>
      <c r="D14" t="s">
        <v>82</v>
      </c>
    </row>
    <row r="15" spans="1:4" x14ac:dyDescent="0.25">
      <c r="A15" s="7" t="s">
        <v>115</v>
      </c>
      <c r="B15" s="5" t="s">
        <v>0</v>
      </c>
      <c r="C15" s="16">
        <v>18.18</v>
      </c>
      <c r="D15" t="s">
        <v>84</v>
      </c>
    </row>
    <row r="16" spans="1:4" x14ac:dyDescent="0.25">
      <c r="A16" s="7" t="s">
        <v>116</v>
      </c>
      <c r="B16" s="5" t="s">
        <v>46</v>
      </c>
      <c r="C16" s="17">
        <v>13.5</v>
      </c>
      <c r="D16" t="s">
        <v>43</v>
      </c>
    </row>
    <row r="17" spans="1:4" x14ac:dyDescent="0.25">
      <c r="A17" s="7" t="s">
        <v>117</v>
      </c>
      <c r="B17" s="5" t="s">
        <v>17</v>
      </c>
      <c r="C17" s="16">
        <v>15.45</v>
      </c>
      <c r="D17" t="s">
        <v>82</v>
      </c>
    </row>
    <row r="18" spans="1:4" x14ac:dyDescent="0.25">
      <c r="A18" s="7" t="s">
        <v>118</v>
      </c>
      <c r="B18" s="5" t="s">
        <v>48</v>
      </c>
      <c r="C18" s="17">
        <v>9.5500000000000007</v>
      </c>
      <c r="D18" t="s">
        <v>82</v>
      </c>
    </row>
    <row r="19" spans="1:4" x14ac:dyDescent="0.25">
      <c r="A19" s="7" t="s">
        <v>119</v>
      </c>
      <c r="B19" s="5" t="s">
        <v>32</v>
      </c>
      <c r="C19" s="16">
        <v>35.450000000000003</v>
      </c>
      <c r="D19" t="s">
        <v>85</v>
      </c>
    </row>
    <row r="20" spans="1:4" x14ac:dyDescent="0.25">
      <c r="A20" s="7" t="s">
        <v>120</v>
      </c>
      <c r="B20" s="5" t="s">
        <v>5</v>
      </c>
      <c r="C20" s="16">
        <v>24.55</v>
      </c>
      <c r="D20" t="s">
        <v>45</v>
      </c>
    </row>
    <row r="21" spans="1:4" x14ac:dyDescent="0.25">
      <c r="A21" s="7" t="s">
        <v>121</v>
      </c>
      <c r="B21" s="5" t="s">
        <v>44</v>
      </c>
      <c r="C21" s="16">
        <v>10.91</v>
      </c>
      <c r="D21" t="s">
        <v>81</v>
      </c>
    </row>
    <row r="22" spans="1:4" x14ac:dyDescent="0.25">
      <c r="A22" s="7" t="s">
        <v>122</v>
      </c>
      <c r="B22" s="5" t="s">
        <v>11</v>
      </c>
      <c r="C22" s="19">
        <v>15.45</v>
      </c>
      <c r="D22" t="s">
        <v>82</v>
      </c>
    </row>
    <row r="23" spans="1:4" x14ac:dyDescent="0.25">
      <c r="A23" s="7" t="s">
        <v>123</v>
      </c>
      <c r="B23" s="5" t="s">
        <v>12</v>
      </c>
      <c r="C23" s="19">
        <v>8.64</v>
      </c>
      <c r="D23" t="s">
        <v>82</v>
      </c>
    </row>
    <row r="24" spans="1:4" x14ac:dyDescent="0.25">
      <c r="A24" s="7" t="s">
        <v>124</v>
      </c>
      <c r="B24" s="5" t="s">
        <v>10</v>
      </c>
      <c r="C24" s="19">
        <v>13.64</v>
      </c>
      <c r="D24" t="s">
        <v>82</v>
      </c>
    </row>
    <row r="25" spans="1:4" x14ac:dyDescent="0.25">
      <c r="A25" s="7" t="s">
        <v>125</v>
      </c>
      <c r="B25" s="5" t="s">
        <v>19</v>
      </c>
      <c r="C25" s="16">
        <v>15.45</v>
      </c>
      <c r="D25" t="s">
        <v>82</v>
      </c>
    </row>
    <row r="26" spans="1:4" x14ac:dyDescent="0.25">
      <c r="A26" s="7" t="s">
        <v>126</v>
      </c>
      <c r="B26" s="5" t="s">
        <v>7</v>
      </c>
      <c r="C26" s="19">
        <v>9.5500000000000007</v>
      </c>
      <c r="D26" t="s">
        <v>86</v>
      </c>
    </row>
    <row r="27" spans="1:4" x14ac:dyDescent="0.25">
      <c r="A27" s="7" t="s">
        <v>127</v>
      </c>
      <c r="B27" s="5" t="s">
        <v>24</v>
      </c>
      <c r="C27" s="16">
        <v>9.5500000000000007</v>
      </c>
      <c r="D27" t="s">
        <v>86</v>
      </c>
    </row>
    <row r="28" spans="1:4" x14ac:dyDescent="0.25">
      <c r="A28" s="7" t="s">
        <v>128</v>
      </c>
      <c r="B28" s="5" t="s">
        <v>16</v>
      </c>
      <c r="C28" s="16">
        <v>9.5500000000000007</v>
      </c>
      <c r="D28" t="s">
        <v>86</v>
      </c>
    </row>
    <row r="29" spans="1:4" x14ac:dyDescent="0.25">
      <c r="A29" s="7" t="s">
        <v>129</v>
      </c>
      <c r="B29" s="5" t="s">
        <v>30</v>
      </c>
      <c r="C29" s="16">
        <v>16.36</v>
      </c>
      <c r="D29" t="s">
        <v>87</v>
      </c>
    </row>
    <row r="30" spans="1:4" x14ac:dyDescent="0.25">
      <c r="A30" s="7" t="s">
        <v>130</v>
      </c>
      <c r="B30" s="5" t="s">
        <v>18</v>
      </c>
      <c r="C30" s="16">
        <v>15.45</v>
      </c>
      <c r="D30" t="s">
        <v>82</v>
      </c>
    </row>
    <row r="31" spans="1:4" x14ac:dyDescent="0.25">
      <c r="A31" s="7" t="s">
        <v>131</v>
      </c>
      <c r="B31" s="5" t="s">
        <v>3</v>
      </c>
      <c r="C31" s="16">
        <v>24.55</v>
      </c>
      <c r="D31" t="s">
        <v>104</v>
      </c>
    </row>
    <row r="32" spans="1:4" x14ac:dyDescent="0.25">
      <c r="A32" s="7" t="s">
        <v>132</v>
      </c>
      <c r="B32" s="5" t="s">
        <v>4</v>
      </c>
      <c r="C32" s="16">
        <v>18.18</v>
      </c>
      <c r="D32" t="s">
        <v>88</v>
      </c>
    </row>
    <row r="33" spans="1:4" x14ac:dyDescent="0.25">
      <c r="A33" s="7" t="s">
        <v>133</v>
      </c>
      <c r="B33" s="5" t="s">
        <v>2</v>
      </c>
      <c r="C33" s="16">
        <v>18.18</v>
      </c>
      <c r="D33" t="s">
        <v>88</v>
      </c>
    </row>
    <row r="34" spans="1:4" x14ac:dyDescent="0.25">
      <c r="A34" s="7" t="s">
        <v>134</v>
      </c>
      <c r="B34" s="5" t="s">
        <v>6</v>
      </c>
      <c r="C34" s="19">
        <v>9.5500000000000007</v>
      </c>
      <c r="D34" t="s">
        <v>86</v>
      </c>
    </row>
    <row r="35" spans="1:4" x14ac:dyDescent="0.25">
      <c r="A35" s="7" t="s">
        <v>135</v>
      </c>
      <c r="B35" s="5" t="s">
        <v>27</v>
      </c>
      <c r="C35" s="16">
        <v>14.56</v>
      </c>
      <c r="D35" t="s">
        <v>89</v>
      </c>
    </row>
    <row r="36" spans="1:4" x14ac:dyDescent="0.25">
      <c r="A36" s="7" t="s">
        <v>136</v>
      </c>
      <c r="B36" s="5" t="s">
        <v>51</v>
      </c>
      <c r="C36" s="17">
        <v>18.18</v>
      </c>
      <c r="D36" t="s">
        <v>43</v>
      </c>
    </row>
    <row r="37" spans="1:4" x14ac:dyDescent="0.25">
      <c r="A37" s="7" t="s">
        <v>137</v>
      </c>
      <c r="B37" s="5" t="s">
        <v>1</v>
      </c>
      <c r="C37" s="16">
        <v>25.45</v>
      </c>
      <c r="D37" t="s">
        <v>45</v>
      </c>
    </row>
    <row r="38" spans="1:4" x14ac:dyDescent="0.25">
      <c r="A38" s="7" t="s">
        <v>138</v>
      </c>
      <c r="B38" s="5" t="s">
        <v>9</v>
      </c>
      <c r="C38" s="19">
        <v>8.91</v>
      </c>
      <c r="D38" t="s">
        <v>82</v>
      </c>
    </row>
    <row r="39" spans="1:4" x14ac:dyDescent="0.25">
      <c r="A39" s="7" t="s">
        <v>139</v>
      </c>
      <c r="B39" s="5" t="s">
        <v>34</v>
      </c>
      <c r="C39" s="18">
        <v>16.36</v>
      </c>
      <c r="D39" t="s">
        <v>82</v>
      </c>
    </row>
    <row r="40" spans="1:4" x14ac:dyDescent="0.25">
      <c r="A40" s="7" t="s">
        <v>140</v>
      </c>
      <c r="B40" s="5" t="s">
        <v>13</v>
      </c>
      <c r="C40" s="19">
        <v>9.5500000000000007</v>
      </c>
      <c r="D40" t="s">
        <v>82</v>
      </c>
    </row>
    <row r="41" spans="1:4" x14ac:dyDescent="0.25">
      <c r="A41" s="7" t="s">
        <v>141</v>
      </c>
      <c r="B41" s="5" t="s">
        <v>47</v>
      </c>
      <c r="C41" s="17">
        <v>20</v>
      </c>
      <c r="D41" t="s">
        <v>45</v>
      </c>
    </row>
    <row r="42" spans="1:4" x14ac:dyDescent="0.25">
      <c r="A42" s="7" t="s">
        <v>142</v>
      </c>
      <c r="B42" s="5" t="s">
        <v>26</v>
      </c>
      <c r="C42" s="16">
        <v>9.82</v>
      </c>
      <c r="D42" t="s">
        <v>43</v>
      </c>
    </row>
    <row r="43" spans="1:4" x14ac:dyDescent="0.25">
      <c r="A43" s="7" t="s">
        <v>143</v>
      </c>
      <c r="B43" s="5" t="s">
        <v>20</v>
      </c>
      <c r="C43" s="16">
        <v>22.73</v>
      </c>
      <c r="D43" t="s">
        <v>90</v>
      </c>
    </row>
    <row r="44" spans="1:4" x14ac:dyDescent="0.25">
      <c r="A44" s="7" t="s">
        <v>144</v>
      </c>
      <c r="B44" s="5" t="s">
        <v>21</v>
      </c>
      <c r="C44" s="16">
        <v>38.18</v>
      </c>
      <c r="D44" t="s">
        <v>96</v>
      </c>
    </row>
    <row r="45" spans="1:4" x14ac:dyDescent="0.25">
      <c r="A45" s="7" t="s">
        <v>145</v>
      </c>
      <c r="B45" s="5" t="s">
        <v>33</v>
      </c>
      <c r="C45" s="18">
        <v>16.36</v>
      </c>
      <c r="D45" t="s">
        <v>82</v>
      </c>
    </row>
    <row r="46" spans="1:4" x14ac:dyDescent="0.25">
      <c r="A46" s="7" t="s">
        <v>146</v>
      </c>
      <c r="B46" s="5" t="s">
        <v>8</v>
      </c>
      <c r="C46" s="19">
        <v>10.45</v>
      </c>
      <c r="D46" t="s">
        <v>82</v>
      </c>
    </row>
    <row r="47" spans="1:4" x14ac:dyDescent="0.25">
      <c r="A47" s="7" t="s">
        <v>147</v>
      </c>
      <c r="B47" s="5" t="s">
        <v>50</v>
      </c>
      <c r="C47" s="17">
        <v>15.45</v>
      </c>
      <c r="D47" t="s">
        <v>82</v>
      </c>
    </row>
    <row r="48" spans="1:4" x14ac:dyDescent="0.25">
      <c r="A48" s="7" t="s">
        <v>148</v>
      </c>
      <c r="B48" s="5" t="s">
        <v>41</v>
      </c>
      <c r="C48" s="16">
        <v>8.64</v>
      </c>
      <c r="D48" t="s">
        <v>91</v>
      </c>
    </row>
    <row r="49" spans="1:4" x14ac:dyDescent="0.25">
      <c r="A49" s="7" t="s">
        <v>149</v>
      </c>
      <c r="B49" s="5" t="s">
        <v>31</v>
      </c>
      <c r="C49" s="18">
        <v>12.73</v>
      </c>
      <c r="D49" t="s">
        <v>82</v>
      </c>
    </row>
    <row r="50" spans="1:4" x14ac:dyDescent="0.25">
      <c r="A50" s="7" t="s">
        <v>150</v>
      </c>
      <c r="B50" s="5" t="s">
        <v>49</v>
      </c>
      <c r="C50" s="17">
        <v>8.91</v>
      </c>
      <c r="D50" t="s">
        <v>82</v>
      </c>
    </row>
    <row r="51" spans="1:4" x14ac:dyDescent="0.25">
      <c r="A51" s="8" t="s">
        <v>75</v>
      </c>
      <c r="B51" s="1"/>
    </row>
    <row r="52" spans="1:4" x14ac:dyDescent="0.25">
      <c r="A52" s="24" t="s">
        <v>151</v>
      </c>
      <c r="B52" s="28" t="s">
        <v>55</v>
      </c>
      <c r="C52" s="27">
        <v>6.18</v>
      </c>
      <c r="D52" t="s">
        <v>92</v>
      </c>
    </row>
    <row r="53" spans="1:4" x14ac:dyDescent="0.25">
      <c r="A53" s="24" t="s">
        <v>152</v>
      </c>
      <c r="B53" s="28" t="s">
        <v>54</v>
      </c>
      <c r="C53" s="27">
        <v>5.91</v>
      </c>
      <c r="D53" t="s">
        <v>92</v>
      </c>
    </row>
    <row r="54" spans="1:4" x14ac:dyDescent="0.25">
      <c r="A54" s="24" t="s">
        <v>153</v>
      </c>
      <c r="B54" s="28" t="s">
        <v>53</v>
      </c>
      <c r="C54" s="27">
        <v>5.45</v>
      </c>
      <c r="D54" t="s">
        <v>92</v>
      </c>
    </row>
    <row r="55" spans="1:4" x14ac:dyDescent="0.25">
      <c r="A55" s="24" t="s">
        <v>154</v>
      </c>
      <c r="B55" s="28" t="s">
        <v>60</v>
      </c>
      <c r="C55" s="27">
        <v>5.91</v>
      </c>
      <c r="D55" t="s">
        <v>92</v>
      </c>
    </row>
    <row r="56" spans="1:4" x14ac:dyDescent="0.25">
      <c r="A56" s="24" t="s">
        <v>155</v>
      </c>
      <c r="B56" s="28" t="s">
        <v>52</v>
      </c>
      <c r="C56" s="27">
        <v>9.5960000000000001</v>
      </c>
      <c r="D56" t="s">
        <v>93</v>
      </c>
    </row>
    <row r="57" spans="1:4" x14ac:dyDescent="0.25">
      <c r="A57" s="9" t="s">
        <v>75</v>
      </c>
      <c r="B57" s="1"/>
    </row>
    <row r="58" spans="1:4" x14ac:dyDescent="0.25">
      <c r="A58" s="26" t="s">
        <v>162</v>
      </c>
      <c r="B58" s="28" t="s">
        <v>57</v>
      </c>
      <c r="C58" s="32">
        <v>12.73</v>
      </c>
      <c r="D58" t="s">
        <v>82</v>
      </c>
    </row>
    <row r="59" spans="1:4" x14ac:dyDescent="0.25">
      <c r="A59" s="26" t="s">
        <v>163</v>
      </c>
      <c r="B59" s="28" t="s">
        <v>54</v>
      </c>
      <c r="C59" s="32">
        <v>12.73</v>
      </c>
      <c r="D59" t="s">
        <v>82</v>
      </c>
    </row>
    <row r="60" spans="1:4" x14ac:dyDescent="0.25">
      <c r="A60" s="26" t="s">
        <v>164</v>
      </c>
      <c r="B60" s="28" t="s">
        <v>58</v>
      </c>
      <c r="C60" s="32">
        <v>12.73</v>
      </c>
      <c r="D60" t="s">
        <v>82</v>
      </c>
    </row>
    <row r="61" spans="1:4" x14ac:dyDescent="0.25">
      <c r="A61" s="26" t="s">
        <v>165</v>
      </c>
      <c r="B61" s="28" t="s">
        <v>60</v>
      </c>
      <c r="C61" s="32">
        <v>12.73</v>
      </c>
      <c r="D61" t="s">
        <v>82</v>
      </c>
    </row>
    <row r="62" spans="1:4" x14ac:dyDescent="0.25">
      <c r="A62" s="26" t="s">
        <v>166</v>
      </c>
      <c r="B62" s="28" t="s">
        <v>59</v>
      </c>
      <c r="C62" s="32">
        <v>12.73</v>
      </c>
      <c r="D62" t="s">
        <v>82</v>
      </c>
    </row>
    <row r="63" spans="1:4" x14ac:dyDescent="0.25">
      <c r="A63" s="8" t="s">
        <v>75</v>
      </c>
      <c r="B63" s="1"/>
    </row>
    <row r="64" spans="1:4" x14ac:dyDescent="0.25">
      <c r="A64" s="26" t="s">
        <v>156</v>
      </c>
      <c r="B64" s="28" t="s">
        <v>61</v>
      </c>
      <c r="C64" s="33">
        <v>13.8</v>
      </c>
      <c r="D64" t="s">
        <v>43</v>
      </c>
    </row>
    <row r="65" spans="1:4" x14ac:dyDescent="0.25">
      <c r="A65" s="26" t="s">
        <v>157</v>
      </c>
      <c r="B65" s="28" t="s">
        <v>62</v>
      </c>
      <c r="C65" s="33">
        <v>13.8</v>
      </c>
      <c r="D65" t="s">
        <v>43</v>
      </c>
    </row>
    <row r="66" spans="1:4" x14ac:dyDescent="0.25">
      <c r="A66" s="26" t="s">
        <v>158</v>
      </c>
      <c r="B66" s="28" t="s">
        <v>63</v>
      </c>
      <c r="C66" s="33">
        <v>13.8</v>
      </c>
      <c r="D66" t="s">
        <v>43</v>
      </c>
    </row>
    <row r="67" spans="1:4" x14ac:dyDescent="0.25">
      <c r="A67" s="26" t="s">
        <v>159</v>
      </c>
      <c r="B67" s="28" t="s">
        <v>64</v>
      </c>
      <c r="C67" s="33">
        <v>7.36</v>
      </c>
      <c r="D67" t="s">
        <v>94</v>
      </c>
    </row>
    <row r="68" spans="1:4" x14ac:dyDescent="0.25">
      <c r="A68" s="26" t="s">
        <v>160</v>
      </c>
      <c r="B68" s="28" t="s">
        <v>65</v>
      </c>
      <c r="C68" s="33">
        <v>7.36</v>
      </c>
      <c r="D68" t="s">
        <v>94</v>
      </c>
    </row>
    <row r="69" spans="1:4" x14ac:dyDescent="0.25">
      <c r="A69" s="26" t="s">
        <v>161</v>
      </c>
      <c r="B69" s="28" t="s">
        <v>66</v>
      </c>
      <c r="C69" s="33">
        <v>7.36</v>
      </c>
      <c r="D69" t="s">
        <v>94</v>
      </c>
    </row>
    <row r="70" spans="1:4" x14ac:dyDescent="0.25">
      <c r="A70" s="56" t="s">
        <v>101</v>
      </c>
    </row>
    <row r="71" spans="1:4" x14ac:dyDescent="0.25">
      <c r="A71" s="55" t="s">
        <v>167</v>
      </c>
      <c r="B71" s="57" t="s">
        <v>102</v>
      </c>
      <c r="C71" s="58">
        <v>36.36</v>
      </c>
    </row>
    <row r="72" spans="1:4" x14ac:dyDescent="0.25">
      <c r="A72" s="55" t="s">
        <v>168</v>
      </c>
      <c r="B72" s="57" t="s">
        <v>103</v>
      </c>
      <c r="C72" s="58">
        <v>16.36</v>
      </c>
    </row>
  </sheetData>
  <sortState ref="A5:B50">
    <sortCondition ref="A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sqref="A1:A3"/>
    </sheetView>
  </sheetViews>
  <sheetFormatPr baseColWidth="10" defaultRowHeight="15" x14ac:dyDescent="0.25"/>
  <sheetData>
    <row r="1" spans="1:1" x14ac:dyDescent="0.25">
      <c r="A1" t="s">
        <v>39</v>
      </c>
    </row>
    <row r="2" spans="1:1" x14ac:dyDescent="0.25">
      <c r="A2" t="s">
        <v>100</v>
      </c>
    </row>
    <row r="3" spans="1:1" x14ac:dyDescent="0.25">
      <c r="A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E89"/>
  <sheetViews>
    <sheetView workbookViewId="0">
      <selection activeCell="B16" sqref="B16"/>
    </sheetView>
  </sheetViews>
  <sheetFormatPr baseColWidth="10" defaultRowHeight="15" x14ac:dyDescent="0.25"/>
  <cols>
    <col min="2" max="2" width="57.140625" customWidth="1"/>
    <col min="3" max="3" width="11.42578125" style="1"/>
    <col min="4" max="4" width="12.28515625" bestFit="1" customWidth="1"/>
  </cols>
  <sheetData>
    <row r="5" spans="2:4" x14ac:dyDescent="0.25">
      <c r="B5" s="7"/>
      <c r="C5" s="5"/>
      <c r="D5" s="12"/>
    </row>
    <row r="6" spans="2:4" x14ac:dyDescent="0.25">
      <c r="B6" s="6"/>
      <c r="C6" s="5"/>
      <c r="D6" s="12"/>
    </row>
    <row r="7" spans="2:4" x14ac:dyDescent="0.25">
      <c r="B7" s="6"/>
      <c r="C7" s="5"/>
      <c r="D7" s="12"/>
    </row>
    <row r="8" spans="2:4" x14ac:dyDescent="0.25">
      <c r="B8" s="7"/>
      <c r="C8" s="5"/>
      <c r="D8" s="15"/>
    </row>
    <row r="9" spans="2:4" x14ac:dyDescent="0.25">
      <c r="B9" s="6"/>
      <c r="C9" s="5"/>
      <c r="D9" s="15"/>
    </row>
    <row r="10" spans="2:4" x14ac:dyDescent="0.25">
      <c r="B10" s="6"/>
      <c r="C10" s="5"/>
      <c r="D10" s="12"/>
    </row>
    <row r="11" spans="2:4" x14ac:dyDescent="0.25">
      <c r="B11" s="7"/>
      <c r="C11" s="5"/>
      <c r="D11" s="12"/>
    </row>
    <row r="12" spans="2:4" x14ac:dyDescent="0.25">
      <c r="B12" s="6"/>
      <c r="C12" s="5"/>
      <c r="D12" s="12"/>
    </row>
    <row r="13" spans="2:4" x14ac:dyDescent="0.25">
      <c r="B13" s="7"/>
      <c r="C13" s="5"/>
      <c r="D13" s="14"/>
    </row>
    <row r="14" spans="2:4" x14ac:dyDescent="0.25">
      <c r="B14" s="7"/>
      <c r="C14" s="5"/>
      <c r="D14" s="12"/>
    </row>
    <row r="15" spans="2:4" x14ac:dyDescent="0.25">
      <c r="B15" s="6"/>
      <c r="C15" s="5"/>
      <c r="D15" s="12"/>
    </row>
    <row r="16" spans="2:4" x14ac:dyDescent="0.25">
      <c r="B16" s="7"/>
      <c r="C16" s="5"/>
      <c r="D16" s="15"/>
    </row>
    <row r="17" spans="2:4" x14ac:dyDescent="0.25">
      <c r="B17" s="7"/>
      <c r="C17" s="5"/>
      <c r="D17" s="12"/>
    </row>
    <row r="18" spans="2:4" x14ac:dyDescent="0.25">
      <c r="B18" s="8"/>
      <c r="C18" s="5"/>
      <c r="D18" s="15"/>
    </row>
    <row r="19" spans="2:4" x14ac:dyDescent="0.25">
      <c r="B19" s="6"/>
      <c r="C19" s="5"/>
      <c r="D19" s="12"/>
    </row>
    <row r="20" spans="2:4" x14ac:dyDescent="0.25">
      <c r="B20" s="7"/>
      <c r="C20" s="5"/>
      <c r="D20" s="12"/>
    </row>
    <row r="21" spans="2:4" x14ac:dyDescent="0.25">
      <c r="B21" s="7"/>
      <c r="C21" s="5"/>
      <c r="D21" s="12"/>
    </row>
    <row r="22" spans="2:4" x14ac:dyDescent="0.25">
      <c r="B22" s="8"/>
      <c r="C22" s="5"/>
      <c r="D22" s="13"/>
    </row>
    <row r="23" spans="2:4" x14ac:dyDescent="0.25">
      <c r="B23" s="9"/>
      <c r="C23" s="5"/>
      <c r="D23" s="13"/>
    </row>
    <row r="24" spans="2:4" x14ac:dyDescent="0.25">
      <c r="B24" s="9"/>
      <c r="C24" s="5"/>
      <c r="D24" s="13"/>
    </row>
    <row r="25" spans="2:4" x14ac:dyDescent="0.25">
      <c r="B25" s="6"/>
      <c r="C25" s="5"/>
      <c r="D25" s="12"/>
    </row>
    <row r="26" spans="2:4" x14ac:dyDescent="0.25">
      <c r="B26" s="8"/>
      <c r="C26" s="5"/>
      <c r="D26" s="13"/>
    </row>
    <row r="27" spans="2:4" x14ac:dyDescent="0.25">
      <c r="B27" s="7"/>
      <c r="C27" s="5"/>
      <c r="D27" s="12"/>
    </row>
    <row r="28" spans="2:4" x14ac:dyDescent="0.25">
      <c r="B28" s="6"/>
      <c r="C28" s="5"/>
      <c r="D28" s="12"/>
    </row>
    <row r="29" spans="2:4" x14ac:dyDescent="0.25">
      <c r="B29" s="10"/>
      <c r="C29" s="5"/>
      <c r="D29" s="12"/>
    </row>
    <row r="30" spans="2:4" x14ac:dyDescent="0.25">
      <c r="B30" s="7"/>
      <c r="C30" s="5"/>
      <c r="D30" s="12"/>
    </row>
    <row r="31" spans="2:4" x14ac:dyDescent="0.25">
      <c r="B31" s="6"/>
      <c r="C31" s="5"/>
      <c r="D31" s="12"/>
    </row>
    <row r="32" spans="2:4" x14ac:dyDescent="0.25">
      <c r="B32" s="6"/>
      <c r="C32" s="5"/>
      <c r="D32" s="12"/>
    </row>
    <row r="33" spans="2:4" x14ac:dyDescent="0.25">
      <c r="B33" s="6"/>
      <c r="C33" s="5"/>
      <c r="D33" s="12"/>
    </row>
    <row r="34" spans="2:4" x14ac:dyDescent="0.25">
      <c r="B34" s="8"/>
      <c r="C34" s="5"/>
      <c r="D34" s="13"/>
    </row>
    <row r="35" spans="2:4" x14ac:dyDescent="0.25">
      <c r="B35" s="6"/>
      <c r="C35" s="5"/>
      <c r="D35" s="12"/>
    </row>
    <row r="36" spans="2:4" x14ac:dyDescent="0.25">
      <c r="B36" s="8"/>
      <c r="C36" s="5"/>
      <c r="D36" s="15"/>
    </row>
    <row r="37" spans="2:4" x14ac:dyDescent="0.25">
      <c r="B37" s="6"/>
      <c r="C37" s="5"/>
      <c r="D37" s="12"/>
    </row>
    <row r="38" spans="2:4" x14ac:dyDescent="0.25">
      <c r="B38" s="9"/>
      <c r="C38" s="5"/>
      <c r="D38" s="13"/>
    </row>
    <row r="39" spans="2:4" x14ac:dyDescent="0.25">
      <c r="B39" s="7"/>
      <c r="C39" s="5"/>
      <c r="D39" s="14"/>
    </row>
    <row r="40" spans="2:4" x14ac:dyDescent="0.25">
      <c r="B40" s="9"/>
      <c r="C40" s="5"/>
      <c r="D40" s="13"/>
    </row>
    <row r="41" spans="2:4" x14ac:dyDescent="0.25">
      <c r="B41" s="8"/>
      <c r="C41" s="5"/>
      <c r="D41" s="15"/>
    </row>
    <row r="42" spans="2:4" x14ac:dyDescent="0.25">
      <c r="B42" s="6"/>
      <c r="C42" s="5"/>
      <c r="D42" s="12"/>
    </row>
    <row r="43" spans="2:4" x14ac:dyDescent="0.25">
      <c r="B43" s="6"/>
      <c r="C43" s="5"/>
      <c r="D43" s="12"/>
    </row>
    <row r="44" spans="2:4" x14ac:dyDescent="0.25">
      <c r="B44" s="6"/>
      <c r="C44" s="5"/>
      <c r="D44" s="12"/>
    </row>
    <row r="45" spans="2:4" x14ac:dyDescent="0.25">
      <c r="B45" s="7"/>
      <c r="C45" s="5"/>
      <c r="D45" s="14"/>
    </row>
    <row r="46" spans="2:4" x14ac:dyDescent="0.25">
      <c r="B46" s="9"/>
      <c r="C46" s="5"/>
      <c r="D46" s="13"/>
    </row>
    <row r="47" spans="2:4" x14ac:dyDescent="0.25">
      <c r="B47" s="8"/>
      <c r="C47" s="5"/>
      <c r="D47" s="15"/>
    </row>
    <row r="48" spans="2:4" x14ac:dyDescent="0.25">
      <c r="B48" s="7"/>
      <c r="C48" s="5"/>
      <c r="D48" s="12"/>
    </row>
    <row r="49" spans="1:4" x14ac:dyDescent="0.25">
      <c r="B49" s="7"/>
      <c r="C49" s="5"/>
      <c r="D49" s="14"/>
    </row>
    <row r="50" spans="1:4" x14ac:dyDescent="0.25">
      <c r="B50" s="8"/>
      <c r="C50" s="5"/>
      <c r="D50" s="15"/>
    </row>
    <row r="51" spans="1:4" x14ac:dyDescent="0.25">
      <c r="A51" s="5"/>
      <c r="B51" s="8"/>
    </row>
    <row r="52" spans="1:4" x14ac:dyDescent="0.25">
      <c r="A52" s="5"/>
      <c r="B52" s="6"/>
      <c r="C52" s="5"/>
    </row>
    <row r="53" spans="1:4" x14ac:dyDescent="0.25">
      <c r="A53" s="5"/>
      <c r="B53" s="6"/>
      <c r="C53" s="5"/>
    </row>
    <row r="54" spans="1:4" x14ac:dyDescent="0.25">
      <c r="A54" s="5"/>
      <c r="B54" s="7"/>
      <c r="C54" s="5"/>
    </row>
    <row r="55" spans="1:4" x14ac:dyDescent="0.25">
      <c r="A55" s="5"/>
      <c r="B55" s="6"/>
      <c r="C55" s="5"/>
    </row>
    <row r="56" spans="1:4" x14ac:dyDescent="0.25">
      <c r="A56" s="5"/>
      <c r="B56" s="6"/>
      <c r="C56" s="5"/>
    </row>
    <row r="57" spans="1:4" x14ac:dyDescent="0.25">
      <c r="A57" s="5"/>
      <c r="B57" s="9"/>
    </row>
    <row r="58" spans="1:4" x14ac:dyDescent="0.25">
      <c r="A58" s="5"/>
      <c r="B58" s="6"/>
      <c r="C58" s="5"/>
    </row>
    <row r="59" spans="1:4" x14ac:dyDescent="0.25">
      <c r="A59" s="5"/>
      <c r="B59" s="7"/>
      <c r="C59" s="5"/>
    </row>
    <row r="60" spans="1:4" x14ac:dyDescent="0.25">
      <c r="A60" s="5"/>
      <c r="B60" s="11"/>
      <c r="C60" s="5"/>
    </row>
    <row r="61" spans="1:4" x14ac:dyDescent="0.25">
      <c r="A61" s="5"/>
      <c r="B61" s="7"/>
      <c r="C61" s="5"/>
    </row>
    <row r="62" spans="1:4" x14ac:dyDescent="0.25">
      <c r="A62" s="5"/>
      <c r="B62" s="11"/>
      <c r="C62" s="5"/>
    </row>
    <row r="63" spans="1:4" x14ac:dyDescent="0.25">
      <c r="A63" s="5"/>
      <c r="B63" s="8"/>
    </row>
    <row r="64" spans="1:4" x14ac:dyDescent="0.25">
      <c r="A64" s="5"/>
      <c r="B64" s="6"/>
      <c r="C64" s="5"/>
    </row>
    <row r="65" spans="1:5" x14ac:dyDescent="0.25">
      <c r="A65" s="5"/>
      <c r="B65" s="11"/>
      <c r="C65" s="5"/>
    </row>
    <row r="66" spans="1:5" x14ac:dyDescent="0.25">
      <c r="A66" s="5"/>
      <c r="B66" s="11"/>
      <c r="C66" s="5"/>
    </row>
    <row r="67" spans="1:5" x14ac:dyDescent="0.25">
      <c r="A67" s="5"/>
      <c r="B67" s="11"/>
      <c r="C67" s="5"/>
    </row>
    <row r="68" spans="1:5" x14ac:dyDescent="0.25">
      <c r="A68" s="5"/>
      <c r="B68" s="11"/>
      <c r="C68" s="5"/>
    </row>
    <row r="69" spans="1:5" x14ac:dyDescent="0.25">
      <c r="A69" s="5"/>
      <c r="B69" s="11"/>
      <c r="C69" s="5"/>
    </row>
    <row r="72" spans="1:5" x14ac:dyDescent="0.25">
      <c r="B72" s="22"/>
      <c r="C72" s="20"/>
      <c r="D72" s="23"/>
    </row>
    <row r="73" spans="1:5" x14ac:dyDescent="0.25">
      <c r="B73" s="21"/>
      <c r="C73" s="20"/>
      <c r="D73" s="23"/>
    </row>
    <row r="74" spans="1:5" x14ac:dyDescent="0.25">
      <c r="B74" s="21"/>
      <c r="C74" s="20"/>
      <c r="D74" s="23"/>
    </row>
    <row r="75" spans="1:5" x14ac:dyDescent="0.25">
      <c r="B75" s="21"/>
      <c r="C75" s="20"/>
      <c r="D75" s="23"/>
    </row>
    <row r="76" spans="1:5" x14ac:dyDescent="0.25">
      <c r="B76" s="21"/>
      <c r="C76" s="20"/>
      <c r="D76" s="23"/>
    </row>
    <row r="78" spans="1:5" x14ac:dyDescent="0.25">
      <c r="B78" s="26"/>
      <c r="C78" s="25"/>
      <c r="D78" s="31"/>
      <c r="E78" s="26"/>
    </row>
    <row r="79" spans="1:5" x14ac:dyDescent="0.25">
      <c r="B79" s="24"/>
      <c r="C79" s="25"/>
      <c r="D79" s="31"/>
      <c r="E79" s="30"/>
    </row>
    <row r="80" spans="1:5" x14ac:dyDescent="0.25">
      <c r="B80" s="29"/>
      <c r="C80" s="25"/>
      <c r="D80" s="31"/>
      <c r="E80" s="30"/>
    </row>
    <row r="81" spans="2:5" x14ac:dyDescent="0.25">
      <c r="B81" s="24"/>
      <c r="C81" s="25"/>
      <c r="D81" s="31"/>
      <c r="E81" s="24"/>
    </row>
    <row r="82" spans="2:5" x14ac:dyDescent="0.25">
      <c r="B82" s="29"/>
      <c r="C82" s="25"/>
      <c r="D82" s="31"/>
      <c r="E82" s="24"/>
    </row>
    <row r="84" spans="2:5" x14ac:dyDescent="0.25">
      <c r="B84" s="26"/>
      <c r="C84" s="25"/>
      <c r="D84" s="33"/>
    </row>
    <row r="85" spans="2:5" x14ac:dyDescent="0.25">
      <c r="B85" s="29"/>
      <c r="C85" s="25"/>
      <c r="D85" s="33"/>
    </row>
    <row r="86" spans="2:5" x14ac:dyDescent="0.25">
      <c r="B86" s="29"/>
      <c r="C86" s="25"/>
      <c r="D86" s="33"/>
    </row>
    <row r="87" spans="2:5" x14ac:dyDescent="0.25">
      <c r="B87" s="29"/>
      <c r="C87" s="25"/>
      <c r="D87" s="33"/>
    </row>
    <row r="88" spans="2:5" x14ac:dyDescent="0.25">
      <c r="B88" s="29"/>
      <c r="C88" s="25"/>
      <c r="D88" s="33"/>
    </row>
    <row r="89" spans="2:5" x14ac:dyDescent="0.25">
      <c r="B89" s="29"/>
      <c r="C89" s="25"/>
      <c r="D89" s="3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Facture</vt:lpstr>
      <vt:lpstr>Produits</vt:lpstr>
      <vt:lpstr>Mode de règlement</vt:lpstr>
      <vt:lpstr>Tests</vt:lpstr>
      <vt:lpstr>l_produit</vt:lpstr>
      <vt:lpstr>p_produit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Nick</cp:lastModifiedBy>
  <cp:lastPrinted>2016-07-28T20:54:50Z</cp:lastPrinted>
  <dcterms:created xsi:type="dcterms:W3CDTF">2016-06-12T13:04:16Z</dcterms:created>
  <dcterms:modified xsi:type="dcterms:W3CDTF">2016-07-28T21:06:45Z</dcterms:modified>
</cp:coreProperties>
</file>