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codeName="ThisWorkbook" defaultThemeVersion="166925"/>
  <mc:AlternateContent xmlns:mc="http://schemas.openxmlformats.org/markup-compatibility/2006">
    <mc:Choice Requires="x15">
      <x15ac:absPath xmlns:x15ac="http://schemas.microsoft.com/office/spreadsheetml/2010/11/ac" url="D:\TENNIS\TARIFS et INSCRIPTIONS\"/>
    </mc:Choice>
  </mc:AlternateContent>
  <xr:revisionPtr revIDLastSave="0" documentId="13_ncr:1_{704BC9D5-8ED8-4FD1-927D-6F919CF033BD}" xr6:coauthVersionLast="47" xr6:coauthVersionMax="47" xr10:uidLastSave="{00000000-0000-0000-0000-000000000000}"/>
  <bookViews>
    <workbookView xWindow="-98" yWindow="-98" windowWidth="23236" windowHeight="13875" xr2:uid="{C88849BB-3878-4E8A-931F-2045404F95B9}"/>
  </bookViews>
  <sheets>
    <sheet name="Inscription" sheetId="1" r:id="rId1"/>
    <sheet name="Base Tarifaire" sheetId="2" r:id="rId2"/>
  </sheets>
  <externalReferences>
    <externalReference r:id="rId3"/>
  </externalReferences>
  <definedNames>
    <definedName name="Code_Client">OFFSET('[1]Base Adhérents'!$A$2,,,COUNTA('[1]Base Adhérents'!$A:$A)-1)</definedName>
    <definedName name="Tab_Client">OFFSET('[1]Base Adhérents'!$A$2,,,COUNTA('[1]Base Adhérents'!$A:$A)-1,7)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3" i="1" l="1"/>
  <c r="I72" i="1"/>
  <c r="G42" i="1" l="1"/>
  <c r="I43" i="1"/>
  <c r="I51" i="1" s="1"/>
  <c r="I45" i="1"/>
  <c r="B48" i="1"/>
  <c r="B47" i="1"/>
  <c r="B46" i="1"/>
  <c r="B45" i="1"/>
  <c r="B44" i="1"/>
  <c r="I59" i="1"/>
  <c r="I44" i="1"/>
  <c r="I46" i="1"/>
  <c r="I47" i="1"/>
  <c r="I48" i="1"/>
  <c r="I42" i="1" l="1"/>
  <c r="I50" i="1" s="1"/>
  <c r="I52" i="1" s="1"/>
  <c r="I54" i="1"/>
  <c r="C50" i="1"/>
  <c r="I56" i="1" l="1"/>
  <c r="I57" i="1" s="1"/>
  <c r="I55" i="1"/>
  <c r="C52" i="1"/>
  <c r="C51" i="1"/>
  <c r="I64" i="1" l="1"/>
</calcChain>
</file>

<file path=xl/sharedStrings.xml><?xml version="1.0" encoding="utf-8"?>
<sst xmlns="http://schemas.openxmlformats.org/spreadsheetml/2006/main" count="214" uniqueCount="134">
  <si>
    <t xml:space="preserve">FICHE D'INSCRIPTION </t>
  </si>
  <si>
    <t>Date :</t>
  </si>
  <si>
    <t>Réf Inscription</t>
  </si>
  <si>
    <t>Saisie ADOC</t>
  </si>
  <si>
    <t>Cadre club :</t>
  </si>
  <si>
    <t>Adhérent 1</t>
  </si>
  <si>
    <t>Adhérent 2</t>
  </si>
  <si>
    <t>Portable :</t>
  </si>
  <si>
    <t>*Nationalité :</t>
  </si>
  <si>
    <t>*Pays de Naissance :</t>
  </si>
  <si>
    <t>Adhérent 3</t>
  </si>
  <si>
    <t>Adhérent 4</t>
  </si>
  <si>
    <t>Adhérent 5</t>
  </si>
  <si>
    <t>Adhérent 6</t>
  </si>
  <si>
    <t>Total</t>
  </si>
  <si>
    <t>Signature</t>
  </si>
  <si>
    <t>Adhésion Adulte 2023-2024</t>
  </si>
  <si>
    <t>Adhésion Couple</t>
  </si>
  <si>
    <t>Chéque</t>
  </si>
  <si>
    <t>Espèces</t>
  </si>
  <si>
    <t>Virement</t>
  </si>
  <si>
    <t>Chèque et Espèces</t>
  </si>
  <si>
    <t>Carte Bancaire</t>
  </si>
  <si>
    <t>Chèques Vacances</t>
  </si>
  <si>
    <t>Compétition-Perfectionnement Enfants 2*1h30</t>
  </si>
  <si>
    <t>Promo été Adulte / Jeune</t>
  </si>
  <si>
    <t>Promo été (Licence Découverte)</t>
  </si>
  <si>
    <t>Sponsoring 300</t>
  </si>
  <si>
    <t>Sponsoring 500</t>
  </si>
  <si>
    <t>Sponsoring 700</t>
  </si>
  <si>
    <t>Sponsoring 1000</t>
  </si>
  <si>
    <t>Sponsoring 2000 et plus</t>
  </si>
  <si>
    <t>Adhésion PARENTS</t>
  </si>
  <si>
    <t>Badge</t>
  </si>
  <si>
    <t>Licences</t>
  </si>
  <si>
    <t>Modes de Paiement</t>
  </si>
  <si>
    <t>Remises</t>
  </si>
  <si>
    <t>Prix</t>
  </si>
  <si>
    <t>Licence FFT (Seule)</t>
  </si>
  <si>
    <t>Adhésion Grand Sénior</t>
  </si>
  <si>
    <t>Galaxie  tennis (Enfants - 6 ans)</t>
  </si>
  <si>
    <t>Adhésion Adulte Extérieurs (Non licencié SMT)</t>
  </si>
  <si>
    <t>Adhésion Jeune  Extérieur (non licencié SMT)</t>
  </si>
  <si>
    <t>Ecole de tennis (7 à 18 ans) 1h30 par semaine</t>
  </si>
  <si>
    <t>Ecole de tennis (7 à 18 ans) 2*1h00 par semaine</t>
  </si>
  <si>
    <t>Ecole de tennis (7 à 18 ans) 1h00 par semaine</t>
  </si>
  <si>
    <t>Ados</t>
  </si>
  <si>
    <t>Adultes</t>
  </si>
  <si>
    <t>Enfants</t>
  </si>
  <si>
    <t>Offres Adultes</t>
  </si>
  <si>
    <t>Offres Ados de 7 à 18 ans</t>
  </si>
  <si>
    <t>Offres Enfants de 6 ans et moins</t>
  </si>
  <si>
    <t>Toutes les offres (Référence)</t>
  </si>
  <si>
    <t>Sponsoring</t>
  </si>
  <si>
    <t>Options :</t>
  </si>
  <si>
    <t>Mr</t>
  </si>
  <si>
    <t>Mme</t>
  </si>
  <si>
    <t>Genre</t>
  </si>
  <si>
    <t>Adhésion</t>
  </si>
  <si>
    <t>Non</t>
  </si>
  <si>
    <t xml:space="preserve">Licence Découverte </t>
  </si>
  <si>
    <t xml:space="preserve">Enfants 6 ans et moins </t>
  </si>
  <si>
    <t xml:space="preserve">Ado de 7 à 18 ans </t>
  </si>
  <si>
    <t xml:space="preserve">Adultes </t>
  </si>
  <si>
    <t>Coût</t>
  </si>
  <si>
    <t>Année de validité</t>
  </si>
  <si>
    <t>31/082024</t>
  </si>
  <si>
    <t>Cours collectifs adultes (1h30)</t>
  </si>
  <si>
    <t>Cours collectifs adultes (2*1h30)</t>
  </si>
  <si>
    <t>Pass'Sport:</t>
  </si>
  <si>
    <t>Modalités de règlement :</t>
  </si>
  <si>
    <t>CB</t>
  </si>
  <si>
    <t>Sponsoring Divers</t>
  </si>
  <si>
    <t>Pass Région et code :</t>
  </si>
  <si>
    <t xml:space="preserve">Nom societé : </t>
  </si>
  <si>
    <t>Chèque 1</t>
  </si>
  <si>
    <t>Chèque 2</t>
  </si>
  <si>
    <t>Chèque 3</t>
  </si>
  <si>
    <t>Chèque 4</t>
  </si>
  <si>
    <t>N° chèque</t>
  </si>
  <si>
    <t>Montant</t>
  </si>
  <si>
    <t>Nom Banque</t>
  </si>
  <si>
    <t>Crédit Agricole</t>
  </si>
  <si>
    <t>Crédit Mutuel</t>
  </si>
  <si>
    <t>CIC</t>
  </si>
  <si>
    <t>Banques</t>
  </si>
  <si>
    <t>Caisse d'Epargne</t>
  </si>
  <si>
    <t>Fortuneo</t>
  </si>
  <si>
    <t>Boursorama</t>
  </si>
  <si>
    <t>La Poste</t>
  </si>
  <si>
    <t>Lyonnaise de Banque</t>
  </si>
  <si>
    <t>Société Générale</t>
  </si>
  <si>
    <t>Banque Populaire</t>
  </si>
  <si>
    <t>LCL - Crédit Lyonnais</t>
  </si>
  <si>
    <t>BNP Paribas</t>
  </si>
  <si>
    <t>ING</t>
  </si>
  <si>
    <t>Total encaissements</t>
  </si>
  <si>
    <t>---</t>
  </si>
  <si>
    <t>Date Encaissement</t>
  </si>
  <si>
    <t xml:space="preserve">SAINT MAURICE TENNIS - SAISON 2024 - 2025 </t>
  </si>
  <si>
    <t xml:space="preserve">CP et Ville : </t>
  </si>
  <si>
    <t xml:space="preserve">Adresse société : </t>
  </si>
  <si>
    <t>Prénom Adhérent</t>
  </si>
  <si>
    <t>Formules proposées</t>
  </si>
  <si>
    <t>Remises familles</t>
  </si>
  <si>
    <t>Autorise le Club de Saint-Maurice Tennis, pour sa communication interne et/ou externe, à utiliser pour la saison sportive en cours, l'image de la personne objet de la présente fiche, et cela sur tout type de support (notament sur le site Internet du club)</t>
  </si>
  <si>
    <t>Reconnait avoir reçu un exemplaire du règlement intérieur du club et m'engage à le respecter.</t>
  </si>
  <si>
    <t>Conformément à la loi informatique et libertés, vous disposez d'un droit d'accès aux données qui vous concernent, ainsi qu'un droit de modification ou de suppression de celles-ci (articles 39 et 40 de la loi Informatique et Libertés du 6 janvier 1978), Pour exercer ce droit, veuillez vous adresser à la FFT : - fft@fft.fr
- ou Fédération Française de Tennis, Service Organisation et Systèmes d'Information, 2 avenue Gordon-Bennett, 75116 Paris</t>
  </si>
  <si>
    <t xml:space="preserve">Par ailleurs, les présentes informations recueillies font l'objet d'un traitement informatique. Ces données sont nécessaires à l'organisation des activités tant du club de Saint-Maurice Tennis (gestions des membres,…) que de la FFT (organisation des compétitions, lettre d'information,...), des Ligues et des Comités départementaux.
Vos noms et prénoms peuvent être affichés sur le site internet de la FFT, des Ligues, des Comités départementaux (par exemple au travers de la liste des licenciés, de la liste des classés, du palmarès des compétitions.)
</t>
  </si>
  <si>
    <t>Adhésion couple</t>
  </si>
  <si>
    <t>NouveL Adhérent :</t>
  </si>
  <si>
    <t>* A remplir obligatoirement</t>
  </si>
  <si>
    <t>1 = Oui</t>
  </si>
  <si>
    <r>
      <rPr>
        <b/>
        <sz val="9"/>
        <color theme="1"/>
        <rFont val="Calibri"/>
        <family val="2"/>
        <scheme val="minor"/>
      </rPr>
      <t>*</t>
    </r>
    <r>
      <rPr>
        <sz val="9"/>
        <color theme="1"/>
        <rFont val="Calibri"/>
        <family val="2"/>
        <scheme val="minor"/>
      </rPr>
      <t>Genre :</t>
    </r>
  </si>
  <si>
    <r>
      <rPr>
        <b/>
        <sz val="9"/>
        <color theme="1"/>
        <rFont val="Calibri"/>
        <family val="2"/>
        <scheme val="minor"/>
      </rPr>
      <t>*</t>
    </r>
    <r>
      <rPr>
        <sz val="9"/>
        <color theme="1"/>
        <rFont val="Calibri"/>
        <family val="2"/>
        <scheme val="minor"/>
      </rPr>
      <t>Nom:</t>
    </r>
  </si>
  <si>
    <r>
      <rPr>
        <b/>
        <sz val="9"/>
        <color theme="1"/>
        <rFont val="Calibri"/>
        <family val="2"/>
        <scheme val="minor"/>
      </rPr>
      <t>*</t>
    </r>
    <r>
      <rPr>
        <sz val="9"/>
        <color theme="1"/>
        <rFont val="Calibri"/>
        <family val="2"/>
        <scheme val="minor"/>
      </rPr>
      <t>Prénom:</t>
    </r>
  </si>
  <si>
    <r>
      <rPr>
        <b/>
        <sz val="9"/>
        <color theme="1"/>
        <rFont val="Calibri"/>
        <family val="2"/>
        <scheme val="minor"/>
      </rPr>
      <t>*</t>
    </r>
    <r>
      <rPr>
        <sz val="9"/>
        <color theme="1"/>
        <rFont val="Calibri"/>
        <family val="2"/>
        <scheme val="minor"/>
      </rPr>
      <t xml:space="preserve">Date et Lieu de Naissance:         </t>
    </r>
  </si>
  <si>
    <r>
      <rPr>
        <b/>
        <sz val="9"/>
        <color theme="1"/>
        <rFont val="Calibri"/>
        <family val="2"/>
        <scheme val="minor"/>
      </rPr>
      <t>*</t>
    </r>
    <r>
      <rPr>
        <sz val="9"/>
        <color theme="1"/>
        <rFont val="Calibri"/>
        <family val="2"/>
        <scheme val="minor"/>
      </rPr>
      <t>Courriel :</t>
    </r>
  </si>
  <si>
    <r>
      <rPr>
        <b/>
        <sz val="9"/>
        <color theme="1"/>
        <rFont val="Calibri"/>
        <family val="2"/>
        <scheme val="minor"/>
      </rPr>
      <t>*</t>
    </r>
    <r>
      <rPr>
        <sz val="9"/>
        <color theme="1"/>
        <rFont val="Calibri"/>
        <family val="2"/>
        <scheme val="minor"/>
      </rPr>
      <t xml:space="preserve">Adresse : </t>
    </r>
  </si>
  <si>
    <r>
      <rPr>
        <b/>
        <sz val="9"/>
        <color theme="1"/>
        <rFont val="Calibri"/>
        <family val="2"/>
        <scheme val="minor"/>
      </rPr>
      <t>*</t>
    </r>
    <r>
      <rPr>
        <sz val="9"/>
        <color theme="1"/>
        <rFont val="Calibri"/>
        <family val="2"/>
        <scheme val="minor"/>
      </rPr>
      <t>Code Postal :</t>
    </r>
  </si>
  <si>
    <r>
      <rPr>
        <b/>
        <sz val="9"/>
        <color theme="1"/>
        <rFont val="Calibri"/>
        <family val="2"/>
        <scheme val="minor"/>
      </rPr>
      <t>*</t>
    </r>
    <r>
      <rPr>
        <sz val="9"/>
        <color theme="1"/>
        <rFont val="Calibri"/>
        <family val="2"/>
        <scheme val="minor"/>
      </rPr>
      <t xml:space="preserve">Ville : </t>
    </r>
  </si>
  <si>
    <t>Taux Remise Famille</t>
  </si>
  <si>
    <t>Total à payer</t>
  </si>
  <si>
    <t>Adhésion Couple + cours</t>
  </si>
  <si>
    <t>Total remise Famille</t>
  </si>
  <si>
    <t>Total Couple</t>
  </si>
  <si>
    <t>Total Famille</t>
  </si>
  <si>
    <t>Couple</t>
  </si>
  <si>
    <t>Famille</t>
  </si>
  <si>
    <t>Formules et adhésions</t>
  </si>
  <si>
    <t>Remise Couple -20% sur cours</t>
  </si>
  <si>
    <t>Adhésion Etudiants de 19 à 25 ans</t>
  </si>
  <si>
    <t>Adhésion Jeunes et Etudiants -19 ans</t>
  </si>
  <si>
    <t>Pierre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</si>
</sst>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0#&quot; &quot;##&quot; &quot;##&quot; &quot;##&quot; &quot;##"/>
    <numFmt numFmtId="167" formatCode="#,##0\ &quot;€&quot;"/>
  </numFmts>
  <fonts count="26">
    <font>
      <sz val="11"/>
      <color theme="1"/>
      <name val="Calibri"/>
      <family val="2"/>
      <scheme val="minor"/>
    </font>
    <font>
      <b/>
      <i/>
      <sz val="11"/>
      <color theme="1"/>
      <name val="Calibri"/>
      <family val="2"/>
      <scheme val="minor"/>
    </font>
    <font>
      <sz val="8"/>
      <name val="Calibri"/>
      <family val="2"/>
      <scheme val="minor"/>
    </font>
    <font>
      <b/>
      <sz val="11"/>
      <color theme="1"/>
      <name val="Calibri"/>
      <family val="2"/>
      <scheme val="minor"/>
    </font>
    <font>
      <u/>
      <sz val="11"/>
      <color theme="10"/>
      <name val="Calibri"/>
      <family val="2"/>
      <scheme val="minor"/>
    </font>
    <font>
      <b/>
      <sz val="14"/>
      <color theme="1"/>
      <name val="Calibri"/>
      <family val="2"/>
      <scheme val="minor"/>
    </font>
    <font>
      <b/>
      <i/>
      <sz val="10"/>
      <color theme="1"/>
      <name val="Calibri"/>
      <family val="2"/>
      <scheme val="minor"/>
    </font>
    <font>
      <sz val="9"/>
      <color theme="1"/>
      <name val="Calibri"/>
      <family val="2"/>
      <scheme val="minor"/>
    </font>
    <font>
      <sz val="8"/>
      <color theme="1"/>
      <name val="Calibri"/>
      <family val="2"/>
      <scheme val="minor"/>
    </font>
    <font>
      <b/>
      <i/>
      <sz val="9"/>
      <color theme="1"/>
      <name val="Calibri"/>
      <family val="2"/>
      <scheme val="minor"/>
    </font>
    <font>
      <sz val="10"/>
      <color theme="1"/>
      <name val="Arial Unicode MS"/>
    </font>
    <font>
      <sz val="11"/>
      <color rgb="FF000000"/>
      <name val="Calibri"/>
      <family val="2"/>
    </font>
    <font>
      <b/>
      <sz val="9"/>
      <color theme="1"/>
      <name val="Calibri"/>
      <family val="2"/>
      <scheme val="minor"/>
    </font>
    <font>
      <b/>
      <sz val="10"/>
      <color theme="1"/>
      <name val="Calibri"/>
      <family val="2"/>
      <scheme val="minor"/>
    </font>
    <font>
      <i/>
      <sz val="9"/>
      <color theme="1"/>
      <name val="Calibri"/>
      <family val="2"/>
      <scheme val="minor"/>
    </font>
    <font>
      <b/>
      <sz val="18"/>
      <color theme="1"/>
      <name val="Calibri"/>
      <family val="2"/>
      <scheme val="minor"/>
    </font>
    <font>
      <b/>
      <i/>
      <sz val="8"/>
      <name val="Calibri"/>
      <family val="2"/>
      <scheme val="minor"/>
    </font>
    <font>
      <sz val="10"/>
      <color theme="1"/>
      <name val="Calibri"/>
      <family val="2"/>
      <scheme val="minor"/>
    </font>
    <font>
      <b/>
      <sz val="10"/>
      <color rgb="FFC00000"/>
      <name val="Calibri"/>
      <family val="2"/>
      <scheme val="minor"/>
    </font>
    <font>
      <i/>
      <sz val="10"/>
      <color theme="1"/>
      <name val="Calibri"/>
      <family val="2"/>
      <scheme val="minor"/>
    </font>
    <font>
      <sz val="14"/>
      <color theme="1"/>
      <name val="Calibri"/>
      <family val="2"/>
      <scheme val="minor"/>
    </font>
    <font>
      <sz val="12"/>
      <color theme="1"/>
      <name val="Calibri"/>
      <family val="2"/>
      <scheme val="minor"/>
    </font>
    <font>
      <sz val="11"/>
      <color theme="0"/>
      <name val="Calibri"/>
      <family val="2"/>
      <scheme val="minor"/>
    </font>
    <font>
      <sz val="10"/>
      <name val="Calibri"/>
      <family val="2"/>
      <scheme val="minor"/>
    </font>
    <font>
      <b/>
      <i/>
      <sz val="11"/>
      <color rgb="FFC00000"/>
      <name val="Calibri"/>
      <family val="2"/>
      <scheme val="minor"/>
    </font>
    <font>
      <b/>
      <i/>
      <sz val="9"/>
      <color rgb="FFC00000"/>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rgb="FFECF0F8"/>
        <bgColor indexed="64"/>
      </patternFill>
    </fill>
    <fill>
      <patternFill patternType="solid">
        <fgColor rgb="FFF5F5F5"/>
        <bgColor indexed="64"/>
      </patternFill>
    </fill>
    <fill>
      <patternFill patternType="gray0625">
        <fgColor rgb="FFFF0000"/>
      </patternFill>
    </fill>
  </fills>
  <borders count="7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ck">
        <color indexed="64"/>
      </right>
      <top style="thick">
        <color indexed="64"/>
      </top>
      <bottom style="thick">
        <color indexed="64"/>
      </bottom>
      <diagonal/>
    </border>
    <border>
      <left style="thick">
        <color indexed="64"/>
      </left>
      <right style="medium">
        <color indexed="64"/>
      </right>
      <top style="thick">
        <color indexed="64"/>
      </top>
      <bottom style="thick">
        <color indexed="64"/>
      </bottom>
      <diagonal/>
    </border>
    <border>
      <left style="medium">
        <color indexed="64"/>
      </left>
      <right style="thick">
        <color indexed="64"/>
      </right>
      <top/>
      <bottom style="thick">
        <color indexed="64"/>
      </bottom>
      <diagonal/>
    </border>
    <border>
      <left style="thick">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style="medium">
        <color indexed="64"/>
      </right>
      <top/>
      <bottom/>
      <diagonal/>
    </border>
    <border>
      <left style="medium">
        <color indexed="64"/>
      </left>
      <right style="thick">
        <color indexed="64"/>
      </right>
      <top/>
      <bottom/>
      <diagonal/>
    </border>
    <border>
      <left style="thick">
        <color indexed="64"/>
      </left>
      <right style="medium">
        <color indexed="64"/>
      </right>
      <top/>
      <bottom style="thick">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medium">
        <color indexed="64"/>
      </right>
      <top/>
      <bottom/>
      <diagonal/>
    </border>
    <border>
      <left style="medium">
        <color indexed="64"/>
      </left>
      <right style="medium">
        <color indexed="64"/>
      </right>
      <top style="thin">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s>
  <cellStyleXfs count="2">
    <xf numFmtId="0" fontId="0" fillId="0" borderId="0"/>
    <xf numFmtId="0" fontId="4" fillId="0" borderId="0" applyNumberFormat="0" applyFill="0" applyBorder="0" applyAlignment="0" applyProtection="0"/>
  </cellStyleXfs>
  <cellXfs count="257">
    <xf numFmtId="0" fontId="0" fillId="0" borderId="0" xfId="0"/>
    <xf numFmtId="167" fontId="0" fillId="0" borderId="0" xfId="0" applyNumberFormat="1"/>
    <xf numFmtId="0" fontId="0" fillId="0" borderId="1" xfId="0" applyBorder="1"/>
    <xf numFmtId="0" fontId="0" fillId="0" borderId="12" xfId="0" applyBorder="1"/>
    <xf numFmtId="0" fontId="0" fillId="0" borderId="4" xfId="0" applyBorder="1"/>
    <xf numFmtId="0" fontId="0" fillId="3" borderId="17" xfId="0" applyFill="1" applyBorder="1" applyAlignment="1">
      <alignment horizontal="center"/>
    </xf>
    <xf numFmtId="167" fontId="0" fillId="0" borderId="28" xfId="0" applyNumberFormat="1" applyBorder="1"/>
    <xf numFmtId="167" fontId="0" fillId="0" borderId="29" xfId="0" applyNumberFormat="1" applyBorder="1"/>
    <xf numFmtId="167" fontId="0" fillId="0" borderId="30" xfId="0" applyNumberFormat="1" applyBorder="1"/>
    <xf numFmtId="0" fontId="0" fillId="0" borderId="27" xfId="0" applyBorder="1"/>
    <xf numFmtId="0" fontId="0" fillId="0" borderId="31" xfId="0" applyBorder="1"/>
    <xf numFmtId="0" fontId="0" fillId="3" borderId="9" xfId="0" applyFill="1" applyBorder="1" applyAlignment="1">
      <alignment horizontal="center"/>
    </xf>
    <xf numFmtId="167" fontId="0" fillId="3" borderId="11" xfId="0" applyNumberFormat="1" applyFill="1" applyBorder="1" applyAlignment="1">
      <alignment horizontal="center"/>
    </xf>
    <xf numFmtId="9" fontId="0" fillId="0" borderId="29" xfId="0" applyNumberFormat="1" applyBorder="1"/>
    <xf numFmtId="0" fontId="0" fillId="3" borderId="26" xfId="0" applyFill="1" applyBorder="1" applyAlignment="1">
      <alignment horizontal="center"/>
    </xf>
    <xf numFmtId="9" fontId="0" fillId="0" borderId="0" xfId="0" applyNumberFormat="1"/>
    <xf numFmtId="9" fontId="0" fillId="0" borderId="28" xfId="0" applyNumberFormat="1" applyBorder="1"/>
    <xf numFmtId="0" fontId="1" fillId="0" borderId="0" xfId="0" applyFont="1"/>
    <xf numFmtId="167" fontId="0" fillId="0" borderId="5" xfId="0" applyNumberFormat="1" applyBorder="1"/>
    <xf numFmtId="167" fontId="0" fillId="0" borderId="2" xfId="0" applyNumberFormat="1" applyBorder="1"/>
    <xf numFmtId="0" fontId="0" fillId="0" borderId="33" xfId="0" applyBorder="1"/>
    <xf numFmtId="9" fontId="0" fillId="0" borderId="30" xfId="0" applyNumberFormat="1" applyBorder="1"/>
    <xf numFmtId="0" fontId="0" fillId="3" borderId="11" xfId="0" applyFill="1" applyBorder="1" applyAlignment="1">
      <alignment horizontal="center"/>
    </xf>
    <xf numFmtId="0" fontId="0" fillId="0" borderId="2" xfId="0" applyBorder="1"/>
    <xf numFmtId="0" fontId="0" fillId="0" borderId="5" xfId="0" applyBorder="1"/>
    <xf numFmtId="167" fontId="0" fillId="0" borderId="29" xfId="0" quotePrefix="1" applyNumberFormat="1" applyBorder="1"/>
    <xf numFmtId="0" fontId="3" fillId="0" borderId="0" xfId="0" applyFont="1" applyAlignment="1">
      <alignment vertical="center"/>
    </xf>
    <xf numFmtId="0" fontId="10" fillId="0" borderId="0" xfId="0" applyFont="1" applyAlignment="1">
      <alignment vertical="center"/>
    </xf>
    <xf numFmtId="164" fontId="13" fillId="0" borderId="0" xfId="0" applyNumberFormat="1" applyFont="1" applyAlignment="1">
      <alignment vertical="center"/>
    </xf>
    <xf numFmtId="164" fontId="5" fillId="6" borderId="14" xfId="0" applyNumberFormat="1" applyFont="1" applyFill="1" applyBorder="1" applyAlignment="1">
      <alignment horizontal="center" vertical="center"/>
    </xf>
    <xf numFmtId="0" fontId="0" fillId="0" borderId="0" xfId="0" applyAlignment="1">
      <alignment horizontal="right"/>
    </xf>
    <xf numFmtId="0" fontId="0" fillId="0" borderId="17" xfId="0" applyBorder="1" applyAlignment="1">
      <alignment vertical="center"/>
    </xf>
    <xf numFmtId="0" fontId="0" fillId="0" borderId="0" xfId="0" applyAlignment="1">
      <alignment vertical="center"/>
    </xf>
    <xf numFmtId="165" fontId="0" fillId="0" borderId="8" xfId="0" applyNumberFormat="1" applyBorder="1"/>
    <xf numFmtId="0" fontId="0" fillId="4" borderId="0" xfId="0" applyFill="1" applyAlignment="1">
      <alignment horizontal="right" vertical="center"/>
    </xf>
    <xf numFmtId="0" fontId="0" fillId="4" borderId="0" xfId="0" applyFill="1"/>
    <xf numFmtId="49" fontId="0" fillId="4" borderId="0" xfId="0" applyNumberFormat="1" applyFill="1"/>
    <xf numFmtId="0" fontId="0" fillId="0" borderId="0" xfId="0" applyAlignment="1">
      <alignment horizontal="center" vertical="center"/>
    </xf>
    <xf numFmtId="0" fontId="0" fillId="0" borderId="17" xfId="0" applyBorder="1" applyAlignment="1">
      <alignment horizontal="center"/>
    </xf>
    <xf numFmtId="164" fontId="0" fillId="0" borderId="18" xfId="0" applyNumberFormat="1" applyBorder="1" applyAlignment="1">
      <alignment horizontal="center" vertical="center"/>
    </xf>
    <xf numFmtId="164" fontId="14" fillId="0" borderId="0" xfId="0" applyNumberFormat="1" applyFont="1" applyAlignment="1">
      <alignment horizontal="center" vertical="center"/>
    </xf>
    <xf numFmtId="165" fontId="14" fillId="0" borderId="0" xfId="0" applyNumberFormat="1" applyFont="1" applyAlignment="1">
      <alignment horizontal="center" vertical="center"/>
    </xf>
    <xf numFmtId="164" fontId="3" fillId="0" borderId="0" xfId="0" applyNumberFormat="1" applyFont="1" applyAlignment="1">
      <alignment horizontal="right" vertical="center"/>
    </xf>
    <xf numFmtId="164" fontId="15" fillId="0" borderId="7" xfId="0" applyNumberFormat="1" applyFont="1" applyBorder="1" applyAlignment="1">
      <alignment horizontal="center" vertical="center"/>
    </xf>
    <xf numFmtId="0" fontId="7" fillId="0" borderId="12" xfId="0" applyFont="1" applyBorder="1" applyAlignment="1">
      <alignment horizontal="right" vertical="center" wrapText="1"/>
    </xf>
    <xf numFmtId="0" fontId="8" fillId="0" borderId="42" xfId="0" applyFont="1" applyBorder="1" applyAlignment="1">
      <alignment vertical="center"/>
    </xf>
    <xf numFmtId="0" fontId="8" fillId="0" borderId="44" xfId="0" applyFont="1" applyBorder="1" applyAlignment="1">
      <alignment vertical="center"/>
    </xf>
    <xf numFmtId="0" fontId="20" fillId="0" borderId="0" xfId="0" applyFont="1" applyAlignment="1">
      <alignment vertical="center"/>
    </xf>
    <xf numFmtId="0" fontId="8" fillId="0" borderId="40" xfId="0" applyFont="1" applyBorder="1" applyAlignment="1">
      <alignment vertical="center"/>
    </xf>
    <xf numFmtId="0" fontId="19" fillId="0" borderId="0" xfId="0" applyFont="1" applyAlignment="1">
      <alignment horizontal="left" vertical="center"/>
    </xf>
    <xf numFmtId="0" fontId="20" fillId="0" borderId="0" xfId="0" applyFont="1"/>
    <xf numFmtId="164" fontId="17" fillId="0" borderId="0" xfId="0" applyNumberFormat="1" applyFont="1"/>
    <xf numFmtId="164" fontId="21" fillId="0" borderId="0" xfId="0" applyNumberFormat="1" applyFont="1"/>
    <xf numFmtId="0" fontId="1" fillId="0" borderId="0" xfId="0" applyFont="1" applyAlignment="1">
      <alignment horizontal="left" vertical="center"/>
    </xf>
    <xf numFmtId="0" fontId="7" fillId="0" borderId="0" xfId="0" applyFont="1" applyAlignment="1">
      <alignment vertical="center"/>
    </xf>
    <xf numFmtId="0" fontId="7" fillId="0" borderId="0" xfId="0" applyFont="1"/>
    <xf numFmtId="164" fontId="7" fillId="0" borderId="0" xfId="0" applyNumberFormat="1" applyFont="1" applyAlignment="1">
      <alignment horizontal="center" vertical="center"/>
    </xf>
    <xf numFmtId="164" fontId="7" fillId="0" borderId="0" xfId="0" applyNumberFormat="1" applyFont="1"/>
    <xf numFmtId="0" fontId="7" fillId="6" borderId="9" xfId="0" applyFont="1" applyFill="1" applyBorder="1" applyAlignment="1">
      <alignment horizontal="center" vertical="center"/>
    </xf>
    <xf numFmtId="0" fontId="7" fillId="6" borderId="10" xfId="0" applyFont="1" applyFill="1" applyBorder="1" applyAlignment="1">
      <alignment horizontal="center" vertical="center"/>
    </xf>
    <xf numFmtId="0" fontId="7" fillId="6" borderId="11" xfId="0" applyFont="1" applyFill="1" applyBorder="1" applyAlignment="1">
      <alignment horizontal="center" vertical="center"/>
    </xf>
    <xf numFmtId="0" fontId="12" fillId="0" borderId="0" xfId="0" applyFont="1" applyAlignment="1">
      <alignment vertical="center"/>
    </xf>
    <xf numFmtId="0" fontId="7" fillId="0" borderId="46" xfId="0" applyFont="1" applyBorder="1" applyAlignment="1">
      <alignment horizontal="center" vertical="center"/>
    </xf>
    <xf numFmtId="165" fontId="7" fillId="0" borderId="19" xfId="0" applyNumberFormat="1" applyFont="1" applyBorder="1"/>
    <xf numFmtId="164" fontId="7" fillId="0" borderId="20" xfId="0" applyNumberFormat="1" applyFont="1" applyBorder="1" applyAlignment="1">
      <alignment horizontal="center" vertical="center"/>
    </xf>
    <xf numFmtId="165" fontId="7" fillId="0" borderId="21" xfId="0" applyNumberFormat="1" applyFont="1" applyBorder="1"/>
    <xf numFmtId="164" fontId="7" fillId="0" borderId="22" xfId="0" applyNumberFormat="1" applyFont="1" applyBorder="1" applyAlignment="1">
      <alignment horizontal="center" vertical="center"/>
    </xf>
    <xf numFmtId="165" fontId="7" fillId="0" borderId="23" xfId="0" applyNumberFormat="1" applyFont="1" applyBorder="1"/>
    <xf numFmtId="165" fontId="7" fillId="0" borderId="0" xfId="0" applyNumberFormat="1" applyFont="1"/>
    <xf numFmtId="164" fontId="3" fillId="0" borderId="17" xfId="0" applyNumberFormat="1" applyFont="1" applyBorder="1" applyAlignment="1">
      <alignment vertical="center"/>
    </xf>
    <xf numFmtId="0" fontId="8" fillId="0" borderId="21" xfId="0" applyFont="1" applyBorder="1" applyAlignment="1">
      <alignment horizontal="right" vertical="top"/>
    </xf>
    <xf numFmtId="0" fontId="7" fillId="0" borderId="0" xfId="0" applyFont="1" applyAlignment="1">
      <alignment horizontal="left" vertical="top" wrapText="1"/>
    </xf>
    <xf numFmtId="0" fontId="7" fillId="0" borderId="7" xfId="0" applyFont="1" applyBorder="1" applyAlignment="1">
      <alignment horizontal="center" vertical="center"/>
    </xf>
    <xf numFmtId="0" fontId="0" fillId="0" borderId="47" xfId="0" applyBorder="1" applyAlignment="1">
      <alignment horizontal="center" vertical="center"/>
    </xf>
    <xf numFmtId="0" fontId="7" fillId="0" borderId="46" xfId="0" applyFont="1" applyBorder="1"/>
    <xf numFmtId="0" fontId="7" fillId="0" borderId="48" xfId="0" applyFont="1" applyBorder="1"/>
    <xf numFmtId="0" fontId="25" fillId="0" borderId="39" xfId="0" applyFont="1" applyBorder="1" applyAlignment="1">
      <alignment horizontal="center" vertical="center" wrapText="1"/>
    </xf>
    <xf numFmtId="0" fontId="22" fillId="4" borderId="38" xfId="0" applyFont="1" applyFill="1" applyBorder="1" applyAlignment="1">
      <alignment horizontal="center" vertical="center"/>
    </xf>
    <xf numFmtId="0" fontId="8" fillId="0" borderId="10" xfId="0" applyFont="1" applyBorder="1" applyAlignment="1">
      <alignment horizontal="center" vertical="center"/>
    </xf>
    <xf numFmtId="0" fontId="7" fillId="0" borderId="11" xfId="0" applyFont="1" applyBorder="1" applyAlignment="1">
      <alignment horizontal="center" vertical="center"/>
    </xf>
    <xf numFmtId="0" fontId="7" fillId="0" borderId="49" xfId="0" applyFont="1" applyBorder="1" applyAlignment="1">
      <alignment horizontal="center" vertical="center"/>
    </xf>
    <xf numFmtId="0" fontId="7" fillId="0" borderId="17" xfId="0" applyFont="1" applyBorder="1" applyAlignment="1">
      <alignment horizontal="right" vertical="center"/>
    </xf>
    <xf numFmtId="0" fontId="7" fillId="0" borderId="26" xfId="0" applyFont="1" applyBorder="1" applyAlignment="1">
      <alignment horizontal="right" vertical="center"/>
    </xf>
    <xf numFmtId="0" fontId="7" fillId="0" borderId="53" xfId="0" applyFont="1" applyBorder="1" applyAlignment="1">
      <alignment horizontal="right" vertical="center"/>
    </xf>
    <xf numFmtId="0" fontId="7" fillId="0" borderId="54" xfId="0" applyFont="1" applyBorder="1" applyAlignment="1">
      <alignment horizontal="right" vertical="center"/>
    </xf>
    <xf numFmtId="0" fontId="7" fillId="0" borderId="54" xfId="0" applyFont="1" applyBorder="1" applyAlignment="1">
      <alignment horizontal="right" vertical="center" wrapText="1"/>
    </xf>
    <xf numFmtId="0" fontId="7" fillId="0" borderId="55" xfId="0" applyFont="1" applyBorder="1" applyAlignment="1">
      <alignment horizontal="right" vertical="center" wrapText="1"/>
    </xf>
    <xf numFmtId="166" fontId="6" fillId="0" borderId="7" xfId="0" applyNumberFormat="1" applyFont="1" applyBorder="1" applyAlignment="1">
      <alignment horizontal="left" vertical="center"/>
    </xf>
    <xf numFmtId="14" fontId="6" fillId="0" borderId="24" xfId="0" applyNumberFormat="1" applyFont="1" applyBorder="1" applyAlignment="1">
      <alignment horizontal="center" vertical="center"/>
    </xf>
    <xf numFmtId="166" fontId="6" fillId="0" borderId="24" xfId="0" applyNumberFormat="1" applyFont="1" applyBorder="1" applyAlignment="1">
      <alignment horizontal="left" vertical="center"/>
    </xf>
    <xf numFmtId="166" fontId="6" fillId="0" borderId="25" xfId="0" applyNumberFormat="1" applyFont="1" applyBorder="1" applyAlignment="1">
      <alignment horizontal="left" vertical="center"/>
    </xf>
    <xf numFmtId="0" fontId="6" fillId="0" borderId="61" xfId="0" applyFont="1" applyBorder="1" applyAlignment="1">
      <alignment horizontal="left" vertical="center" wrapText="1"/>
    </xf>
    <xf numFmtId="0" fontId="7" fillId="0" borderId="9" xfId="0" applyFont="1" applyBorder="1" applyAlignment="1">
      <alignment horizontal="center" vertical="center"/>
    </xf>
    <xf numFmtId="0" fontId="7" fillId="0" borderId="36" xfId="0" applyFont="1" applyBorder="1" applyAlignment="1">
      <alignment horizontal="center" vertical="center"/>
    </xf>
    <xf numFmtId="166" fontId="6" fillId="0" borderId="16" xfId="0" applyNumberFormat="1" applyFont="1" applyBorder="1" applyAlignment="1">
      <alignment horizontal="left" vertical="center"/>
    </xf>
    <xf numFmtId="0" fontId="7" fillId="0" borderId="65" xfId="0" applyFont="1" applyBorder="1" applyAlignment="1">
      <alignment horizontal="right" vertical="center"/>
    </xf>
    <xf numFmtId="0" fontId="7" fillId="0" borderId="37" xfId="0" applyFont="1" applyBorder="1" applyAlignment="1">
      <alignment horizontal="center" vertical="center"/>
    </xf>
    <xf numFmtId="0" fontId="8" fillId="0" borderId="34" xfId="0" applyFont="1" applyBorder="1" applyAlignment="1">
      <alignment horizontal="center" vertical="center"/>
    </xf>
    <xf numFmtId="0" fontId="7" fillId="0" borderId="28" xfId="0" applyFont="1" applyBorder="1" applyAlignment="1">
      <alignment horizontal="center" vertical="center"/>
    </xf>
    <xf numFmtId="14" fontId="6" fillId="5" borderId="24" xfId="0" applyNumberFormat="1" applyFont="1" applyFill="1" applyBorder="1" applyAlignment="1">
      <alignment horizontal="center" vertical="center"/>
    </xf>
    <xf numFmtId="167" fontId="23" fillId="0" borderId="17" xfId="0" applyNumberFormat="1" applyFont="1" applyBorder="1" applyAlignment="1">
      <alignment horizontal="center" vertical="center"/>
    </xf>
    <xf numFmtId="167" fontId="17" fillId="0" borderId="50" xfId="0" applyNumberFormat="1" applyFont="1" applyBorder="1" applyAlignment="1">
      <alignment horizontal="center" vertical="center"/>
    </xf>
    <xf numFmtId="167" fontId="17" fillId="0" borderId="51" xfId="0" applyNumberFormat="1" applyFont="1" applyBorder="1" applyAlignment="1">
      <alignment horizontal="center" vertical="center"/>
    </xf>
    <xf numFmtId="167" fontId="17" fillId="0" borderId="52" xfId="0" applyNumberFormat="1" applyFont="1" applyBorder="1" applyAlignment="1">
      <alignment horizontal="center"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55" xfId="0" applyFont="1" applyBorder="1" applyAlignment="1">
      <alignment horizontal="center" vertical="center"/>
    </xf>
    <xf numFmtId="14" fontId="17" fillId="0" borderId="64" xfId="0" applyNumberFormat="1" applyFont="1" applyBorder="1" applyAlignment="1">
      <alignment horizontal="left"/>
    </xf>
    <xf numFmtId="14" fontId="17" fillId="0" borderId="51" xfId="0" applyNumberFormat="1" applyFont="1" applyBorder="1" applyAlignment="1">
      <alignment horizontal="left"/>
    </xf>
    <xf numFmtId="14" fontId="17" fillId="0" borderId="52" xfId="0" applyNumberFormat="1" applyFont="1" applyBorder="1" applyAlignment="1">
      <alignment horizontal="left"/>
    </xf>
    <xf numFmtId="164" fontId="17" fillId="0" borderId="64" xfId="0" applyNumberFormat="1" applyFont="1" applyBorder="1"/>
    <xf numFmtId="167" fontId="17" fillId="0" borderId="64" xfId="0" applyNumberFormat="1" applyFont="1" applyBorder="1" applyAlignment="1">
      <alignment vertical="center"/>
    </xf>
    <xf numFmtId="9" fontId="17" fillId="0" borderId="51" xfId="0" applyNumberFormat="1" applyFont="1" applyBorder="1" applyAlignment="1">
      <alignment vertical="center"/>
    </xf>
    <xf numFmtId="164" fontId="17" fillId="0" borderId="69" xfId="0" applyNumberFormat="1" applyFont="1" applyBorder="1"/>
    <xf numFmtId="164" fontId="13" fillId="0" borderId="17" xfId="0" applyNumberFormat="1" applyFont="1" applyBorder="1"/>
    <xf numFmtId="164" fontId="17" fillId="0" borderId="69" xfId="0" applyNumberFormat="1" applyFont="1" applyBorder="1" applyAlignment="1">
      <alignment vertical="center"/>
    </xf>
    <xf numFmtId="0" fontId="7" fillId="0" borderId="64" xfId="0" applyFont="1" applyBorder="1" applyAlignment="1">
      <alignment vertical="center"/>
    </xf>
    <xf numFmtId="0" fontId="7" fillId="0" borderId="51" xfId="0" applyFont="1" applyBorder="1" applyAlignment="1">
      <alignment vertical="center"/>
    </xf>
    <xf numFmtId="0" fontId="7" fillId="0" borderId="33" xfId="0" applyFont="1" applyBorder="1" applyAlignment="1">
      <alignment vertical="center"/>
    </xf>
    <xf numFmtId="0" fontId="7" fillId="0" borderId="52" xfId="0" applyFont="1" applyBorder="1" applyAlignment="1">
      <alignment vertical="center" wrapText="1"/>
    </xf>
    <xf numFmtId="0" fontId="9" fillId="0" borderId="17" xfId="0" applyFont="1" applyBorder="1"/>
    <xf numFmtId="0" fontId="21" fillId="0" borderId="70" xfId="0" applyFont="1" applyBorder="1" applyAlignment="1">
      <alignment horizontal="center" vertical="center"/>
    </xf>
    <xf numFmtId="0" fontId="9" fillId="0" borderId="15" xfId="0" applyFont="1" applyBorder="1"/>
    <xf numFmtId="14" fontId="9" fillId="0" borderId="71" xfId="0" applyNumberFormat="1" applyFont="1" applyBorder="1"/>
    <xf numFmtId="0" fontId="21" fillId="0" borderId="64" xfId="0" applyFont="1" applyBorder="1" applyAlignment="1">
      <alignment horizontal="center" vertical="center"/>
    </xf>
    <xf numFmtId="0" fontId="9" fillId="0" borderId="51" xfId="0" applyFont="1" applyBorder="1"/>
    <xf numFmtId="14" fontId="9" fillId="0" borderId="52" xfId="0" applyNumberFormat="1" applyFont="1" applyBorder="1"/>
    <xf numFmtId="0" fontId="9" fillId="0" borderId="71" xfId="0" applyFont="1" applyBorder="1"/>
    <xf numFmtId="164" fontId="21" fillId="0" borderId="72" xfId="0" applyNumberFormat="1" applyFont="1" applyBorder="1" applyAlignment="1">
      <alignment horizontal="center" vertical="center"/>
    </xf>
    <xf numFmtId="164" fontId="9" fillId="0" borderId="73" xfId="0" applyNumberFormat="1" applyFont="1" applyBorder="1"/>
    <xf numFmtId="164" fontId="9" fillId="0" borderId="74" xfId="0" applyNumberFormat="1" applyFont="1" applyBorder="1"/>
    <xf numFmtId="164" fontId="21" fillId="0" borderId="64" xfId="0" applyNumberFormat="1" applyFont="1" applyBorder="1" applyAlignment="1">
      <alignment horizontal="center" vertical="center"/>
    </xf>
    <xf numFmtId="164" fontId="9" fillId="0" borderId="51" xfId="0" applyNumberFormat="1" applyFont="1" applyBorder="1" applyAlignment="1">
      <alignment horizontal="center" vertical="center"/>
    </xf>
    <xf numFmtId="164" fontId="9" fillId="0" borderId="52" xfId="0" applyNumberFormat="1" applyFont="1" applyBorder="1" applyAlignment="1">
      <alignment horizontal="center" vertical="center"/>
    </xf>
    <xf numFmtId="164" fontId="12" fillId="6" borderId="11" xfId="0" applyNumberFormat="1" applyFont="1" applyFill="1" applyBorder="1" applyAlignment="1">
      <alignment vertical="center"/>
    </xf>
    <xf numFmtId="0" fontId="0" fillId="0" borderId="20" xfId="0" applyBorder="1" applyAlignment="1">
      <alignment horizontal="center" vertical="center"/>
    </xf>
    <xf numFmtId="14" fontId="0" fillId="0" borderId="20" xfId="0" applyNumberFormat="1" applyBorder="1" applyAlignment="1">
      <alignment horizontal="center" vertical="center"/>
    </xf>
    <xf numFmtId="0" fontId="0" fillId="0" borderId="35" xfId="0" applyBorder="1" applyAlignment="1">
      <alignment horizontal="center" vertical="center"/>
    </xf>
    <xf numFmtId="0" fontId="0" fillId="0" borderId="3" xfId="0" applyBorder="1"/>
    <xf numFmtId="167" fontId="0" fillId="0" borderId="68" xfId="0" applyNumberFormat="1" applyBorder="1"/>
    <xf numFmtId="167" fontId="0" fillId="0" borderId="6" xfId="0" applyNumberFormat="1" applyBorder="1"/>
    <xf numFmtId="0" fontId="0" fillId="0" borderId="1" xfId="0" applyBorder="1" applyAlignment="1">
      <alignment horizontal="center" vertical="center"/>
    </xf>
    <xf numFmtId="14" fontId="0" fillId="0" borderId="75" xfId="0" applyNumberFormat="1" applyBorder="1" applyAlignment="1">
      <alignment horizontal="center" vertical="center"/>
    </xf>
    <xf numFmtId="14" fontId="0" fillId="0" borderId="28" xfId="0" applyNumberFormat="1" applyBorder="1" applyAlignment="1">
      <alignment horizontal="center" vertical="center"/>
    </xf>
    <xf numFmtId="0" fontId="0" fillId="0" borderId="29" xfId="0" applyBorder="1" applyAlignment="1">
      <alignment horizontal="center" vertical="center"/>
    </xf>
    <xf numFmtId="14" fontId="0" fillId="0" borderId="29" xfId="0" applyNumberFormat="1" applyBorder="1" applyAlignment="1">
      <alignment horizontal="center" vertical="center"/>
    </xf>
    <xf numFmtId="0" fontId="0" fillId="0" borderId="30" xfId="0" applyBorder="1" applyAlignment="1">
      <alignment horizontal="center" vertical="center"/>
    </xf>
    <xf numFmtId="0" fontId="5" fillId="0" borderId="0" xfId="0" applyFont="1" applyAlignment="1">
      <alignment horizontal="center" vertical="center"/>
    </xf>
    <xf numFmtId="0" fontId="8" fillId="0" borderId="56" xfId="0" applyFont="1" applyBorder="1" applyAlignment="1">
      <alignment horizontal="left"/>
    </xf>
    <xf numFmtId="0" fontId="8" fillId="0" borderId="58" xfId="0" applyFont="1" applyBorder="1" applyAlignment="1">
      <alignment horizontal="left"/>
    </xf>
    <xf numFmtId="0" fontId="6"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3" fillId="2" borderId="3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14" fontId="6" fillId="5" borderId="62" xfId="0" applyNumberFormat="1" applyFont="1" applyFill="1" applyBorder="1" applyAlignment="1">
      <alignment horizontal="left" vertical="center"/>
    </xf>
    <xf numFmtId="14" fontId="6" fillId="5" borderId="48" xfId="0" applyNumberFormat="1" applyFont="1" applyFill="1" applyBorder="1" applyAlignment="1">
      <alignment horizontal="left" vertical="center"/>
    </xf>
    <xf numFmtId="14" fontId="6" fillId="5" borderId="63" xfId="0" applyNumberFormat="1" applyFont="1" applyFill="1" applyBorder="1" applyAlignment="1">
      <alignment horizontal="left" vertical="center"/>
    </xf>
    <xf numFmtId="14" fontId="6" fillId="5" borderId="24" xfId="0" applyNumberFormat="1" applyFont="1" applyFill="1" applyBorder="1" applyAlignment="1">
      <alignment horizontal="left" vertical="center"/>
    </xf>
    <xf numFmtId="14" fontId="6" fillId="5" borderId="7" xfId="0" applyNumberFormat="1" applyFont="1" applyFill="1" applyBorder="1" applyAlignment="1">
      <alignment horizontal="left" vertical="center"/>
    </xf>
    <xf numFmtId="14" fontId="6" fillId="5" borderId="25" xfId="0" applyNumberFormat="1" applyFont="1" applyFill="1" applyBorder="1" applyAlignment="1">
      <alignment horizontal="left" vertical="center"/>
    </xf>
    <xf numFmtId="0" fontId="6" fillId="0" borderId="24" xfId="0" applyFont="1" applyBorder="1" applyAlignment="1">
      <alignment vertical="center"/>
    </xf>
    <xf numFmtId="0" fontId="6" fillId="0" borderId="7" xfId="0" applyFont="1" applyBorder="1" applyAlignment="1">
      <alignment vertical="center"/>
    </xf>
    <xf numFmtId="0" fontId="6" fillId="0" borderId="25" xfId="0" applyFont="1" applyBorder="1" applyAlignment="1">
      <alignment vertical="center"/>
    </xf>
    <xf numFmtId="0" fontId="17" fillId="6" borderId="1" xfId="0" applyFont="1" applyFill="1" applyBorder="1" applyAlignment="1">
      <alignment horizontal="center" vertical="center" wrapText="1"/>
    </xf>
    <xf numFmtId="0" fontId="17" fillId="6" borderId="3" xfId="0" applyFont="1" applyFill="1" applyBorder="1" applyAlignment="1">
      <alignment horizontal="center" vertical="center" wrapText="1"/>
    </xf>
    <xf numFmtId="0" fontId="17" fillId="6" borderId="12" xfId="0" applyFont="1" applyFill="1" applyBorder="1" applyAlignment="1">
      <alignment horizontal="center" vertical="center" wrapText="1"/>
    </xf>
    <xf numFmtId="0" fontId="17" fillId="6" borderId="68" xfId="0" applyFont="1" applyFill="1" applyBorder="1" applyAlignment="1">
      <alignment horizontal="center" vertical="center" wrapText="1"/>
    </xf>
    <xf numFmtId="0" fontId="18" fillId="7" borderId="9" xfId="0" applyFont="1" applyFill="1" applyBorder="1" applyAlignment="1">
      <alignment horizontal="left"/>
    </xf>
    <xf numFmtId="0" fontId="18" fillId="7" borderId="10" xfId="0" applyFont="1" applyFill="1" applyBorder="1" applyAlignment="1">
      <alignment horizontal="left"/>
    </xf>
    <xf numFmtId="0" fontId="18" fillId="7" borderId="36" xfId="0" applyFont="1" applyFill="1" applyBorder="1" applyAlignment="1">
      <alignment horizontal="left"/>
    </xf>
    <xf numFmtId="167" fontId="18" fillId="7" borderId="9" xfId="0" applyNumberFormat="1" applyFont="1" applyFill="1" applyBorder="1" applyAlignment="1">
      <alignment horizontal="left" vertical="center"/>
    </xf>
    <xf numFmtId="167" fontId="18" fillId="7" borderId="11" xfId="0" applyNumberFormat="1" applyFont="1" applyFill="1" applyBorder="1" applyAlignment="1">
      <alignment horizontal="left" vertical="center"/>
    </xf>
    <xf numFmtId="0" fontId="6" fillId="0" borderId="9" xfId="0" applyFont="1" applyBorder="1" applyAlignment="1">
      <alignment horizontal="left" vertical="center"/>
    </xf>
    <xf numFmtId="0" fontId="6" fillId="0" borderId="36" xfId="0" applyFont="1" applyBorder="1" applyAlignment="1">
      <alignment horizontal="left" vertical="center"/>
    </xf>
    <xf numFmtId="0" fontId="24" fillId="0" borderId="1" xfId="0" applyFont="1" applyBorder="1" applyAlignment="1">
      <alignment horizontal="center" vertical="center"/>
    </xf>
    <xf numFmtId="0" fontId="24" fillId="0" borderId="12" xfId="0" applyFont="1" applyBorder="1" applyAlignment="1">
      <alignment horizontal="center" vertical="center"/>
    </xf>
    <xf numFmtId="0" fontId="24" fillId="0" borderId="4" xfId="0" applyFont="1" applyBorder="1" applyAlignment="1">
      <alignment horizontal="center" vertical="center"/>
    </xf>
    <xf numFmtId="0" fontId="19" fillId="0" borderId="56" xfId="0" applyFont="1" applyBorder="1" applyAlignment="1">
      <alignment horizontal="left" vertical="center"/>
    </xf>
    <xf numFmtId="0" fontId="19" fillId="0" borderId="67" xfId="0" applyFont="1" applyBorder="1" applyAlignment="1">
      <alignment horizontal="left" vertical="center"/>
    </xf>
    <xf numFmtId="0" fontId="1" fillId="0" borderId="27" xfId="0" applyFont="1" applyBorder="1" applyAlignment="1">
      <alignment horizontal="center" vertical="center"/>
    </xf>
    <xf numFmtId="0" fontId="1" fillId="0" borderId="31" xfId="0" applyFont="1" applyBorder="1" applyAlignment="1">
      <alignment horizontal="center" vertical="center"/>
    </xf>
    <xf numFmtId="0" fontId="1" fillId="0" borderId="33" xfId="0" applyFont="1" applyBorder="1" applyAlignment="1">
      <alignment horizontal="center" vertical="center"/>
    </xf>
    <xf numFmtId="164" fontId="7" fillId="0" borderId="7" xfId="0" applyNumberFormat="1" applyFont="1" applyBorder="1" applyAlignment="1">
      <alignment horizontal="center" vertical="center"/>
    </xf>
    <xf numFmtId="0" fontId="3" fillId="2" borderId="9" xfId="0" applyFont="1" applyFill="1" applyBorder="1" applyAlignment="1">
      <alignment horizontal="center" vertical="center"/>
    </xf>
    <xf numFmtId="0" fontId="0" fillId="0" borderId="26" xfId="0" applyBorder="1" applyAlignment="1">
      <alignment horizontal="center" vertical="center"/>
    </xf>
    <xf numFmtId="0" fontId="0" fillId="0" borderId="14" xfId="0" applyBorder="1" applyAlignment="1">
      <alignment horizontal="center" vertical="center"/>
    </xf>
    <xf numFmtId="0" fontId="7" fillId="0" borderId="26" xfId="0" applyFont="1" applyBorder="1" applyAlignment="1">
      <alignment horizontal="left" vertical="top" wrapText="1"/>
    </xf>
    <xf numFmtId="0" fontId="7" fillId="0" borderId="13" xfId="0" applyFont="1" applyBorder="1" applyAlignment="1">
      <alignment horizontal="left" vertical="top" wrapText="1"/>
    </xf>
    <xf numFmtId="0" fontId="7" fillId="0" borderId="14" xfId="0" applyFont="1" applyBorder="1" applyAlignment="1">
      <alignment horizontal="left" vertical="top" wrapText="1"/>
    </xf>
    <xf numFmtId="0" fontId="7" fillId="0" borderId="9" xfId="0" applyFont="1" applyBorder="1" applyAlignment="1">
      <alignment horizontal="center"/>
    </xf>
    <xf numFmtId="0" fontId="7" fillId="0" borderId="10" xfId="0" applyFont="1" applyBorder="1" applyAlignment="1">
      <alignment horizontal="center"/>
    </xf>
    <xf numFmtId="0" fontId="7" fillId="0" borderId="34" xfId="0" applyFont="1" applyBorder="1" applyAlignment="1">
      <alignment horizontal="center"/>
    </xf>
    <xf numFmtId="0" fontId="7" fillId="0" borderId="28" xfId="0" applyFont="1" applyBorder="1" applyAlignment="1">
      <alignment horizontal="center"/>
    </xf>
    <xf numFmtId="0" fontId="17" fillId="6" borderId="46" xfId="0" applyFont="1" applyFill="1" applyBorder="1" applyAlignment="1">
      <alignment horizontal="center" vertical="center"/>
    </xf>
    <xf numFmtId="0" fontId="17" fillId="6" borderId="9" xfId="0" applyFont="1" applyFill="1" applyBorder="1" applyAlignment="1">
      <alignment horizontal="center" vertical="center"/>
    </xf>
    <xf numFmtId="0" fontId="17" fillId="6" borderId="10" xfId="0" applyFont="1" applyFill="1" applyBorder="1" applyAlignment="1">
      <alignment horizontal="center" vertical="center"/>
    </xf>
    <xf numFmtId="0" fontId="17" fillId="6" borderId="11" xfId="0" applyFont="1" applyFill="1" applyBorder="1" applyAlignment="1">
      <alignment horizontal="center" vertical="center"/>
    </xf>
    <xf numFmtId="0" fontId="0" fillId="6" borderId="64" xfId="0" applyFill="1" applyBorder="1" applyAlignment="1">
      <alignment horizontal="center" vertical="center"/>
    </xf>
    <xf numFmtId="0" fontId="0" fillId="6" borderId="69" xfId="0" applyFill="1" applyBorder="1" applyAlignment="1">
      <alignment horizontal="center" vertical="center"/>
    </xf>
    <xf numFmtId="0" fontId="7" fillId="0" borderId="27" xfId="0" applyFont="1" applyBorder="1" applyAlignment="1">
      <alignment horizontal="left" vertical="center" wrapText="1"/>
    </xf>
    <xf numFmtId="0" fontId="7" fillId="0" borderId="33" xfId="0" applyFont="1" applyBorder="1" applyAlignment="1">
      <alignment horizontal="left" vertical="center" wrapText="1"/>
    </xf>
    <xf numFmtId="0" fontId="7" fillId="0" borderId="17" xfId="0" applyFont="1" applyBorder="1" applyAlignment="1">
      <alignment horizontal="left" vertical="center" wrapText="1"/>
    </xf>
    <xf numFmtId="0" fontId="0" fillId="0" borderId="27" xfId="0" applyBorder="1" applyAlignment="1">
      <alignment horizontal="center"/>
    </xf>
    <xf numFmtId="0" fontId="0" fillId="0" borderId="33" xfId="0" applyBorder="1" applyAlignment="1">
      <alignment horizontal="center"/>
    </xf>
    <xf numFmtId="0" fontId="12" fillId="6" borderId="9" xfId="0" applyFont="1" applyFill="1" applyBorder="1" applyAlignment="1">
      <alignment horizontal="center" vertical="center"/>
    </xf>
    <xf numFmtId="0" fontId="12" fillId="6" borderId="10" xfId="0" applyFont="1" applyFill="1" applyBorder="1" applyAlignment="1">
      <alignment horizontal="center" vertical="center"/>
    </xf>
    <xf numFmtId="0" fontId="17" fillId="6" borderId="20" xfId="0" applyFont="1" applyFill="1" applyBorder="1" applyAlignment="1">
      <alignment horizontal="center" vertical="center"/>
    </xf>
    <xf numFmtId="0" fontId="6" fillId="6" borderId="26" xfId="0" applyFont="1" applyFill="1" applyBorder="1" applyAlignment="1">
      <alignment horizontal="center" vertical="center"/>
    </xf>
    <xf numFmtId="0" fontId="6" fillId="6" borderId="14" xfId="0" applyFont="1" applyFill="1"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14" fontId="6" fillId="0" borderId="56" xfId="0" applyNumberFormat="1" applyFont="1" applyBorder="1" applyAlignment="1">
      <alignment horizontal="left" vertical="center"/>
    </xf>
    <xf numFmtId="14" fontId="6" fillId="0" borderId="57" xfId="0" applyNumberFormat="1" applyFont="1" applyBorder="1" applyAlignment="1">
      <alignment horizontal="left" vertical="center"/>
    </xf>
    <xf numFmtId="14" fontId="6" fillId="0" borderId="58" xfId="0" applyNumberFormat="1" applyFont="1" applyBorder="1" applyAlignment="1">
      <alignment horizontal="left" vertical="center"/>
    </xf>
    <xf numFmtId="14" fontId="6" fillId="0" borderId="24" xfId="0" applyNumberFormat="1" applyFont="1" applyBorder="1" applyAlignment="1">
      <alignment horizontal="left" vertical="center"/>
    </xf>
    <xf numFmtId="14" fontId="6" fillId="0" borderId="7" xfId="0" applyNumberFormat="1" applyFont="1" applyBorder="1" applyAlignment="1">
      <alignment horizontal="left" vertical="center"/>
    </xf>
    <xf numFmtId="14" fontId="6" fillId="0" borderId="16" xfId="0" applyNumberFormat="1" applyFont="1" applyBorder="1" applyAlignment="1">
      <alignment horizontal="left" vertical="center"/>
    </xf>
    <xf numFmtId="14" fontId="6" fillId="0" borderId="25" xfId="0" applyNumberFormat="1" applyFont="1" applyBorder="1" applyAlignment="1">
      <alignment horizontal="left" vertical="center"/>
    </xf>
    <xf numFmtId="14" fontId="6" fillId="0" borderId="62" xfId="0" applyNumberFormat="1" applyFont="1" applyBorder="1" applyAlignment="1">
      <alignment horizontal="left" vertical="center"/>
    </xf>
    <xf numFmtId="14" fontId="6" fillId="0" borderId="48" xfId="0" applyNumberFormat="1" applyFont="1" applyBorder="1" applyAlignment="1">
      <alignment horizontal="left" vertical="center"/>
    </xf>
    <xf numFmtId="14" fontId="6" fillId="0" borderId="22" xfId="0" applyNumberFormat="1" applyFont="1" applyBorder="1" applyAlignment="1">
      <alignment horizontal="left" vertical="center"/>
    </xf>
    <xf numFmtId="14" fontId="4" fillId="0" borderId="24" xfId="1" applyNumberFormat="1" applyBorder="1" applyAlignment="1">
      <alignment horizontal="left" vertical="center"/>
    </xf>
    <xf numFmtId="0" fontId="3" fillId="2" borderId="34" xfId="0" applyFont="1" applyFill="1" applyBorder="1" applyAlignment="1">
      <alignment horizontal="center" vertical="center"/>
    </xf>
    <xf numFmtId="0" fontId="3" fillId="2" borderId="28" xfId="0" applyFont="1" applyFill="1" applyBorder="1" applyAlignment="1">
      <alignment horizontal="center" vertical="center"/>
    </xf>
    <xf numFmtId="0" fontId="16" fillId="5" borderId="26" xfId="0" applyFont="1" applyFill="1" applyBorder="1" applyAlignment="1">
      <alignment horizontal="left" vertical="center"/>
    </xf>
    <xf numFmtId="0" fontId="16" fillId="5" borderId="14" xfId="0" applyFont="1" applyFill="1" applyBorder="1" applyAlignment="1">
      <alignment horizontal="left" vertical="center"/>
    </xf>
    <xf numFmtId="0" fontId="0" fillId="0" borderId="0" xfId="0" applyAlignment="1">
      <alignment horizontal="right"/>
    </xf>
    <xf numFmtId="0" fontId="20" fillId="0" borderId="18" xfId="0" applyFont="1" applyBorder="1" applyAlignment="1">
      <alignment horizontal="left"/>
    </xf>
    <xf numFmtId="0" fontId="20" fillId="0" borderId="32" xfId="0" applyFont="1" applyBorder="1" applyAlignment="1">
      <alignment horizontal="left"/>
    </xf>
    <xf numFmtId="0" fontId="20" fillId="0" borderId="19" xfId="0" applyFont="1" applyBorder="1" applyAlignment="1">
      <alignment horizontal="left"/>
    </xf>
    <xf numFmtId="0" fontId="5" fillId="0" borderId="20" xfId="0" applyFont="1" applyBorder="1" applyAlignment="1">
      <alignment horizontal="left"/>
    </xf>
    <xf numFmtId="0" fontId="5" fillId="0" borderId="0" xfId="0" applyFont="1" applyAlignment="1">
      <alignment horizontal="left"/>
    </xf>
    <xf numFmtId="0" fontId="5" fillId="0" borderId="32" xfId="0" applyFont="1" applyBorder="1" applyAlignment="1">
      <alignment horizontal="left"/>
    </xf>
    <xf numFmtId="0" fontId="5" fillId="0" borderId="19" xfId="0" applyFont="1" applyBorder="1" applyAlignment="1">
      <alignment horizontal="left"/>
    </xf>
    <xf numFmtId="0" fontId="20" fillId="0" borderId="7" xfId="0" applyFont="1" applyBorder="1" applyAlignment="1">
      <alignment horizontal="left"/>
    </xf>
    <xf numFmtId="0" fontId="17" fillId="6" borderId="21" xfId="0" applyFont="1" applyFill="1" applyBorder="1" applyAlignment="1">
      <alignment horizontal="center" vertical="center"/>
    </xf>
    <xf numFmtId="14" fontId="6" fillId="5" borderId="56" xfId="0" applyNumberFormat="1" applyFont="1" applyFill="1" applyBorder="1" applyAlignment="1">
      <alignment horizontal="left" vertical="center"/>
    </xf>
    <xf numFmtId="14" fontId="6" fillId="5" borderId="57" xfId="0" applyNumberFormat="1" applyFont="1" applyFill="1" applyBorder="1" applyAlignment="1">
      <alignment horizontal="left" vertical="center"/>
    </xf>
    <xf numFmtId="14" fontId="6" fillId="5" borderId="58" xfId="0" applyNumberFormat="1" applyFont="1" applyFill="1" applyBorder="1" applyAlignment="1">
      <alignment horizontal="left" vertical="center"/>
    </xf>
    <xf numFmtId="0" fontId="19" fillId="0" borderId="66" xfId="0" applyFont="1" applyBorder="1" applyAlignment="1">
      <alignment horizontal="left" vertical="center"/>
    </xf>
    <xf numFmtId="0" fontId="19" fillId="0" borderId="18" xfId="0" applyFont="1" applyBorder="1" applyAlignment="1">
      <alignment horizontal="left" vertical="center"/>
    </xf>
    <xf numFmtId="0" fontId="0" fillId="0" borderId="41" xfId="0" applyBorder="1" applyAlignment="1">
      <alignment horizontal="center" vertical="center" wrapText="1"/>
    </xf>
    <xf numFmtId="0" fontId="0" fillId="0" borderId="43" xfId="0" applyBorder="1" applyAlignment="1">
      <alignment horizontal="center" vertical="center" wrapText="1"/>
    </xf>
    <xf numFmtId="0" fontId="0" fillId="0" borderId="45" xfId="0" applyBorder="1" applyAlignment="1">
      <alignment horizontal="center" vertical="center" wrapText="1"/>
    </xf>
    <xf numFmtId="0" fontId="19" fillId="0" borderId="24" xfId="0" applyFont="1" applyBorder="1" applyAlignment="1">
      <alignment horizontal="left" vertical="center"/>
    </xf>
    <xf numFmtId="0" fontId="19" fillId="0" borderId="16" xfId="0" applyFont="1" applyBorder="1" applyAlignment="1">
      <alignment horizontal="left" vertical="center"/>
    </xf>
    <xf numFmtId="0" fontId="0" fillId="3" borderId="1" xfId="0" applyFill="1" applyBorder="1" applyAlignment="1">
      <alignment horizontal="center"/>
    </xf>
    <xf numFmtId="0" fontId="0" fillId="3" borderId="3" xfId="0" applyFill="1" applyBorder="1" applyAlignment="1">
      <alignment horizontal="center"/>
    </xf>
    <xf numFmtId="167" fontId="0" fillId="3" borderId="36" xfId="0" applyNumberFormat="1" applyFill="1" applyBorder="1" applyAlignment="1">
      <alignment horizontal="center"/>
    </xf>
    <xf numFmtId="167" fontId="0" fillId="3" borderId="13" xfId="0" applyNumberFormat="1" applyFill="1" applyBorder="1" applyAlignment="1">
      <alignment horizontal="center"/>
    </xf>
    <xf numFmtId="0" fontId="8" fillId="0" borderId="26" xfId="0" applyFont="1" applyBorder="1" applyAlignment="1">
      <alignment horizontal="center"/>
    </xf>
    <xf numFmtId="0" fontId="8" fillId="0" borderId="14" xfId="0" applyFont="1" applyBorder="1" applyAlignment="1">
      <alignment horizontal="center"/>
    </xf>
  </cellXfs>
  <cellStyles count="2">
    <cellStyle name="Lien hypertexte" xfId="1" builtinId="8"/>
    <cellStyle name="Normal" xfId="0" builtinId="0"/>
  </cellStyles>
  <dxfs count="68">
    <dxf>
      <fill>
        <patternFill patternType="gray0625">
          <fgColor rgb="FF00B050"/>
        </patternFill>
      </fill>
    </dxf>
    <dxf>
      <fill>
        <patternFill patternType="gray0625">
          <fgColor rgb="FF00B050"/>
        </patternFill>
      </fill>
    </dxf>
    <dxf>
      <fill>
        <patternFill patternType="gray0625">
          <fgColor rgb="FF00B050"/>
        </patternFill>
      </fill>
    </dxf>
    <dxf>
      <font>
        <strike val="0"/>
        <color theme="0"/>
      </font>
      <numFmt numFmtId="2" formatCode="0.00"/>
      <fill>
        <patternFill>
          <bgColor theme="0"/>
        </patternFill>
      </fill>
    </dxf>
    <dxf>
      <fill>
        <patternFill patternType="gray0625">
          <fgColor rgb="FF00B050"/>
        </patternFill>
      </fill>
    </dxf>
    <dxf>
      <fill>
        <patternFill patternType="gray0625">
          <fgColor rgb="FFFF0000"/>
        </patternFill>
      </fill>
    </dxf>
    <dxf>
      <font>
        <b/>
        <i/>
        <strike val="0"/>
      </font>
      <numFmt numFmtId="30" formatCode="@"/>
      <fill>
        <patternFill patternType="gray0625">
          <fgColor auto="1"/>
          <bgColor rgb="FFECF0F8"/>
        </patternFill>
      </fill>
    </dxf>
    <dxf>
      <font>
        <b/>
        <i/>
        <strike val="0"/>
      </font>
      <numFmt numFmtId="30" formatCode="@"/>
      <fill>
        <patternFill patternType="gray0625">
          <fgColor auto="1"/>
          <bgColor rgb="FFECF0F8"/>
        </patternFill>
      </fill>
    </dxf>
    <dxf>
      <font>
        <b/>
        <i/>
        <strike val="0"/>
      </font>
      <numFmt numFmtId="166" formatCode="0#&quot; &quot;##&quot; &quot;##&quot; &quot;##&quot; &quot;##"/>
      <fill>
        <patternFill patternType="gray0625">
          <bgColor rgb="FFECF0F8"/>
        </patternFill>
      </fill>
    </dxf>
    <dxf>
      <font>
        <b/>
        <i/>
        <strike val="0"/>
      </font>
      <numFmt numFmtId="30" formatCode="@"/>
      <fill>
        <patternFill patternType="gray0625">
          <fgColor auto="1"/>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19" formatCode="dd/mm/yyyy"/>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fgColor auto="1"/>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19" formatCode="dd/mm/yyyy"/>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fgColor auto="1"/>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166" formatCode="0#&quot; &quot;##&quot; &quot;##&quot; &quot;##&quot; &quot;##"/>
      <fill>
        <patternFill patternType="gray0625">
          <bgColor rgb="FFECF0F8"/>
        </patternFill>
      </fill>
    </dxf>
    <dxf>
      <font>
        <b/>
        <i/>
        <strike val="0"/>
      </font>
      <numFmt numFmtId="19" formatCode="dd/mm/yyyy"/>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fgColor auto="1"/>
          <bgColor rgb="FFECF0F8"/>
        </patternFill>
      </fill>
    </dxf>
    <dxf>
      <fill>
        <patternFill patternType="gray0625">
          <fgColor rgb="FFFF0000"/>
        </patternFill>
      </fill>
    </dxf>
    <dxf>
      <font>
        <b val="0"/>
        <i/>
        <strike val="0"/>
        <color theme="0"/>
      </font>
      <numFmt numFmtId="30" formatCode="@"/>
      <fill>
        <patternFill patternType="gray0625">
          <fgColor rgb="FFFF0000"/>
        </patternFill>
      </fill>
    </dxf>
    <dxf>
      <font>
        <b/>
        <i/>
        <strike val="0"/>
      </font>
      <numFmt numFmtId="30" formatCode="@"/>
      <fill>
        <patternFill patternType="gray0625">
          <fgColor auto="1"/>
          <bgColor rgb="FFECF0F8"/>
        </patternFill>
      </fill>
    </dxf>
    <dxf>
      <font>
        <b/>
        <i/>
        <strike val="0"/>
      </font>
      <numFmt numFmtId="30" formatCode="@"/>
      <fill>
        <patternFill patternType="gray0625">
          <fgColor auto="1"/>
          <bgColor rgb="FFECF0F8"/>
        </patternFill>
      </fill>
    </dxf>
    <dxf>
      <font>
        <b/>
        <i/>
        <strike val="0"/>
      </font>
      <numFmt numFmtId="166" formatCode="0#&quot; &quot;##&quot; &quot;##&quot; &quot;##&quot; &quot;##"/>
      <fill>
        <patternFill patternType="gray0625">
          <bgColor rgb="FFECF0F8"/>
        </patternFill>
      </fill>
    </dxf>
    <dxf>
      <font>
        <b/>
        <i/>
        <strike val="0"/>
      </font>
      <numFmt numFmtId="30" formatCode="@"/>
      <fill>
        <patternFill patternType="gray0625">
          <fgColor auto="1"/>
          <bgColor rgb="FFECF0F8"/>
        </patternFill>
      </fill>
    </dxf>
    <dxf>
      <font>
        <b/>
        <i/>
        <strike val="0"/>
      </font>
      <numFmt numFmtId="167" formatCode="#,##0\ &quot;€&quot;"/>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168" formatCode="00000"/>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19" formatCode="dd/mm/yyyy"/>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fgColor auto="1"/>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19" formatCode="dd/mm/yyyy"/>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fgColor auto="1"/>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166" formatCode="0#&quot; &quot;##&quot; &quot;##&quot; &quot;##&quot; &quot;##"/>
      <fill>
        <patternFill patternType="gray0625">
          <bgColor rgb="FFECF0F8"/>
        </patternFill>
      </fill>
    </dxf>
    <dxf>
      <font>
        <b/>
        <i/>
        <strike val="0"/>
      </font>
      <numFmt numFmtId="19" formatCode="dd/mm/yyyy"/>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bgColor rgb="FFECF0F8"/>
        </patternFill>
      </fill>
    </dxf>
    <dxf>
      <font>
        <b/>
        <i/>
        <strike val="0"/>
      </font>
      <numFmt numFmtId="30" formatCode="@"/>
      <fill>
        <patternFill patternType="gray0625">
          <fgColor auto="1"/>
          <bgColor rgb="FFECF0F8"/>
        </patternFill>
      </fill>
    </dxf>
    <dxf>
      <font>
        <b/>
        <i/>
        <strike val="0"/>
      </font>
      <numFmt numFmtId="19" formatCode="dd/mm/yyyy"/>
      <fill>
        <patternFill patternType="gray125">
          <bgColor rgb="FFE9EDF7"/>
        </patternFill>
      </fill>
    </dxf>
  </dxfs>
  <tableStyles count="0" defaultTableStyle="TableStyleMedium2" defaultPivotStyle="PivotStyleLight16"/>
  <colors>
    <mruColors>
      <color rgb="FFFF0000"/>
      <color rgb="FFECF0F8"/>
      <color rgb="FFF5F5F5"/>
      <color rgb="FFE9EDF7"/>
      <color rgb="FFD9E1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fmlaLink="$F$4"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4763</xdr:colOff>
          <xdr:row>73</xdr:row>
          <xdr:rowOff>28575</xdr:rowOff>
        </xdr:from>
        <xdr:to>
          <xdr:col>2</xdr:col>
          <xdr:colOff>4763</xdr:colOff>
          <xdr:row>75</xdr:row>
          <xdr:rowOff>0</xdr:rowOff>
        </xdr:to>
        <xdr:sp macro="" textlink="">
          <xdr:nvSpPr>
            <xdr:cNvPr id="1030" name="A cocher"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5720" rIns="0" bIns="45720" anchor="ctr" upright="1"/>
            <a:lstStyle/>
            <a:p>
              <a:pPr algn="l" rtl="0">
                <a:defRPr sz="1000"/>
              </a:pPr>
              <a:r>
                <a:rPr lang="fr-FR" sz="1100" b="0" i="0" u="none" strike="noStrike" baseline="0">
                  <a:solidFill>
                    <a:srgbClr val="000000"/>
                  </a:solidFill>
                  <a:latin typeface="Calibri"/>
                  <a:ea typeface="Calibri"/>
                  <a:cs typeface="Calibri"/>
                </a:rPr>
                <a:t>A cocher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4763</xdr:colOff>
          <xdr:row>75</xdr:row>
          <xdr:rowOff>42863</xdr:rowOff>
        </xdr:from>
        <xdr:to>
          <xdr:col>2</xdr:col>
          <xdr:colOff>4763</xdr:colOff>
          <xdr:row>77</xdr:row>
          <xdr:rowOff>9525</xdr:rowOff>
        </xdr:to>
        <xdr:sp macro="" textlink="">
          <xdr:nvSpPr>
            <xdr:cNvPr id="1032" name="A cocher" descr="A Cocher"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5720" rIns="0" bIns="45720" anchor="ctr" upright="1"/>
            <a:lstStyle/>
            <a:p>
              <a:pPr algn="l" rtl="0">
                <a:defRPr sz="1000"/>
              </a:pPr>
              <a:r>
                <a:rPr lang="fr-FR" sz="1100" b="0" i="0" u="none" strike="noStrike" baseline="0">
                  <a:solidFill>
                    <a:srgbClr val="000000"/>
                  </a:solidFill>
                  <a:latin typeface="Calibri"/>
                  <a:ea typeface="Calibri"/>
                  <a:cs typeface="Calibri"/>
                </a:rPr>
                <a:t>A cocher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14288</xdr:colOff>
          <xdr:row>2</xdr:row>
          <xdr:rowOff>180975</xdr:rowOff>
        </xdr:from>
        <xdr:to>
          <xdr:col>6</xdr:col>
          <xdr:colOff>19050</xdr:colOff>
          <xdr:row>3</xdr:row>
          <xdr:rowOff>247650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0000" mc:Ignorable="a14" a14:legacySpreadsheetColorIndex="10">
                      <a:alpha val="10001"/>
                    </a:srgbClr>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45720" rIns="0" bIns="45720" anchor="ctr" upright="1"/>
            <a:lstStyle/>
            <a:p>
              <a:pPr algn="l" rtl="0">
                <a:defRPr sz="1000"/>
              </a:pPr>
              <a:r>
                <a:rPr lang="fr-FR" sz="1100" b="0" i="0" u="none" strike="noStrike" baseline="0">
                  <a:solidFill>
                    <a:srgbClr val="000000"/>
                  </a:solidFill>
                  <a:latin typeface="Calibri"/>
                  <a:ea typeface="Calibri"/>
                  <a:cs typeface="Calibri"/>
                </a:rPr>
                <a:t>A cocher</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TENNIS\FACTURES%20ADHERENTS%20-%20SPONSORS\Masque%20Factures.xlsm" TargetMode="External"/><Relationship Id="rId1" Type="http://schemas.openxmlformats.org/officeDocument/2006/relationships/externalLinkPath" Target="/TENNIS/FACTURES%20ADHERENTS%20-%20SPONSORS/Masque%20Factur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acture"/>
      <sheetName val="Avoir"/>
      <sheetName val="Attestation"/>
      <sheetName val="Base Adhérents"/>
      <sheetName val="Base Tarifaire"/>
    </sheetNames>
    <sheetDataSet>
      <sheetData sheetId="0" refreshError="1"/>
      <sheetData sheetId="1" refreshError="1"/>
      <sheetData sheetId="2" refreshError="1"/>
      <sheetData sheetId="3">
        <row r="1">
          <cell r="A1" t="str">
            <v>Code Adhérent</v>
          </cell>
        </row>
        <row r="2">
          <cell r="A2" t="str">
            <v>2018_014</v>
          </cell>
        </row>
        <row r="3">
          <cell r="A3" t="str">
            <v>2018_009</v>
          </cell>
        </row>
        <row r="4">
          <cell r="A4" t="str">
            <v>2018_142</v>
          </cell>
        </row>
        <row r="5">
          <cell r="A5" t="str">
            <v>2018_160</v>
          </cell>
        </row>
        <row r="6">
          <cell r="A6" t="str">
            <v>2018_164</v>
          </cell>
        </row>
        <row r="7">
          <cell r="A7" t="str">
            <v>2018_035</v>
          </cell>
        </row>
        <row r="8">
          <cell r="A8" t="str">
            <v>2018_151</v>
          </cell>
        </row>
        <row r="9">
          <cell r="A9" t="str">
            <v>2018_020</v>
          </cell>
        </row>
        <row r="10">
          <cell r="A10" t="str">
            <v>2018_073</v>
          </cell>
        </row>
        <row r="11">
          <cell r="A11" t="str">
            <v>2018_100</v>
          </cell>
        </row>
        <row r="12">
          <cell r="A12" t="str">
            <v>2018_043</v>
          </cell>
        </row>
        <row r="13">
          <cell r="A13" t="str">
            <v>2018_026</v>
          </cell>
        </row>
        <row r="14">
          <cell r="A14" t="str">
            <v>2018_083</v>
          </cell>
        </row>
        <row r="15">
          <cell r="A15" t="str">
            <v>2018_089</v>
          </cell>
        </row>
        <row r="16">
          <cell r="A16" t="str">
            <v>2018_138</v>
          </cell>
        </row>
        <row r="17">
          <cell r="A17" t="str">
            <v>2018_033</v>
          </cell>
        </row>
        <row r="18">
          <cell r="A18" t="str">
            <v>2018_091</v>
          </cell>
        </row>
        <row r="19">
          <cell r="A19" t="str">
            <v>2018_156</v>
          </cell>
        </row>
        <row r="20">
          <cell r="A20" t="str">
            <v>2018_157</v>
          </cell>
        </row>
        <row r="21">
          <cell r="A21" t="str">
            <v>2018_117</v>
          </cell>
        </row>
        <row r="22">
          <cell r="A22" t="str">
            <v>2018_136</v>
          </cell>
        </row>
        <row r="23">
          <cell r="A23" t="str">
            <v>2018_115</v>
          </cell>
        </row>
        <row r="24">
          <cell r="A24" t="str">
            <v>2018_037</v>
          </cell>
        </row>
        <row r="25">
          <cell r="A25" t="str">
            <v>2018_018</v>
          </cell>
        </row>
        <row r="26">
          <cell r="A26" t="str">
            <v>2018_139</v>
          </cell>
        </row>
        <row r="27">
          <cell r="A27" t="str">
            <v>2018_094</v>
          </cell>
        </row>
        <row r="28">
          <cell r="A28" t="str">
            <v>2018_106</v>
          </cell>
        </row>
        <row r="29">
          <cell r="A29" t="str">
            <v>2018_007</v>
          </cell>
        </row>
        <row r="30">
          <cell r="A30" t="str">
            <v>2018_076</v>
          </cell>
        </row>
        <row r="31">
          <cell r="A31" t="str">
            <v>2018_012</v>
          </cell>
        </row>
        <row r="32">
          <cell r="A32" t="str">
            <v>2018_163</v>
          </cell>
        </row>
        <row r="33">
          <cell r="A33" t="str">
            <v>2018_005</v>
          </cell>
        </row>
        <row r="34">
          <cell r="A34" t="str">
            <v>2018_143</v>
          </cell>
        </row>
        <row r="35">
          <cell r="A35" t="str">
            <v>2018_112</v>
          </cell>
        </row>
        <row r="36">
          <cell r="A36" t="str">
            <v>2018_103</v>
          </cell>
        </row>
        <row r="37">
          <cell r="A37" t="str">
            <v>2018_071</v>
          </cell>
        </row>
        <row r="38">
          <cell r="A38" t="str">
            <v>2018_059</v>
          </cell>
        </row>
        <row r="39">
          <cell r="A39" t="str">
            <v>2018_162</v>
          </cell>
        </row>
        <row r="40">
          <cell r="A40" t="str">
            <v>2018_030</v>
          </cell>
        </row>
        <row r="41">
          <cell r="A41" t="str">
            <v>2018_050</v>
          </cell>
        </row>
        <row r="42">
          <cell r="A42" t="str">
            <v>2018_121</v>
          </cell>
        </row>
        <row r="43">
          <cell r="A43" t="str">
            <v>2018_042</v>
          </cell>
        </row>
        <row r="44">
          <cell r="A44" t="str">
            <v>2018_113</v>
          </cell>
        </row>
        <row r="45">
          <cell r="A45" t="str">
            <v>2018_153</v>
          </cell>
        </row>
        <row r="46">
          <cell r="A46" t="str">
            <v>2018_077</v>
          </cell>
        </row>
        <row r="47">
          <cell r="A47" t="str">
            <v>2018_057</v>
          </cell>
        </row>
        <row r="48">
          <cell r="A48" t="str">
            <v>2018_002</v>
          </cell>
        </row>
        <row r="49">
          <cell r="A49" t="str">
            <v>2018_044</v>
          </cell>
        </row>
        <row r="50">
          <cell r="A50" t="str">
            <v>2018_133</v>
          </cell>
        </row>
        <row r="51">
          <cell r="A51" t="str">
            <v>2018_029</v>
          </cell>
        </row>
        <row r="52">
          <cell r="A52" t="str">
            <v>2018_092</v>
          </cell>
        </row>
        <row r="53">
          <cell r="A53" t="str">
            <v>2018_062</v>
          </cell>
        </row>
        <row r="54">
          <cell r="A54" t="str">
            <v>2018_040</v>
          </cell>
        </row>
        <row r="55">
          <cell r="A55" t="str">
            <v>2018_041</v>
          </cell>
        </row>
        <row r="56">
          <cell r="A56" t="str">
            <v>2018_088</v>
          </cell>
        </row>
        <row r="57">
          <cell r="A57" t="str">
            <v>2018_137</v>
          </cell>
        </row>
        <row r="58">
          <cell r="A58" t="str">
            <v>2018_015</v>
          </cell>
        </row>
        <row r="59">
          <cell r="A59" t="str">
            <v>2018_021</v>
          </cell>
        </row>
        <row r="60">
          <cell r="A60" t="str">
            <v>2018_047</v>
          </cell>
        </row>
        <row r="61">
          <cell r="A61" t="str">
            <v>2018_102</v>
          </cell>
        </row>
        <row r="62">
          <cell r="A62" t="str">
            <v>2018_081</v>
          </cell>
        </row>
        <row r="63">
          <cell r="A63" t="str">
            <v>2018_086</v>
          </cell>
        </row>
        <row r="64">
          <cell r="A64" t="str">
            <v>2018_145</v>
          </cell>
        </row>
        <row r="65">
          <cell r="A65" t="str">
            <v>2018_034</v>
          </cell>
        </row>
        <row r="66">
          <cell r="A66" t="str">
            <v>2018_025</v>
          </cell>
        </row>
        <row r="67">
          <cell r="A67" t="str">
            <v>2018_096</v>
          </cell>
        </row>
        <row r="68">
          <cell r="A68" t="str">
            <v>2018_001</v>
          </cell>
        </row>
        <row r="69">
          <cell r="A69" t="str">
            <v>2018_114</v>
          </cell>
        </row>
        <row r="70">
          <cell r="A70" t="str">
            <v>2018_127</v>
          </cell>
        </row>
        <row r="71">
          <cell r="A71" t="str">
            <v>2018_028</v>
          </cell>
        </row>
        <row r="72">
          <cell r="A72" t="str">
            <v>2018_141</v>
          </cell>
        </row>
        <row r="73">
          <cell r="A73" t="str">
            <v>2018_154</v>
          </cell>
        </row>
        <row r="74">
          <cell r="A74" t="str">
            <v>2018_119</v>
          </cell>
        </row>
        <row r="75">
          <cell r="A75" t="str">
            <v>2018_045</v>
          </cell>
        </row>
        <row r="76">
          <cell r="A76" t="str">
            <v>2018_060</v>
          </cell>
        </row>
        <row r="77">
          <cell r="A77" t="str">
            <v>2018_125</v>
          </cell>
        </row>
        <row r="78">
          <cell r="A78" t="str">
            <v>2018_147</v>
          </cell>
        </row>
        <row r="79">
          <cell r="A79" t="str">
            <v>2018_080</v>
          </cell>
        </row>
        <row r="80">
          <cell r="A80" t="str">
            <v>2018_048</v>
          </cell>
        </row>
        <row r="81">
          <cell r="A81" t="str">
            <v>2018_056</v>
          </cell>
        </row>
        <row r="82">
          <cell r="A82" t="str">
            <v>2018_068</v>
          </cell>
        </row>
        <row r="83">
          <cell r="A83" t="str">
            <v>2018_159</v>
          </cell>
        </row>
        <row r="84">
          <cell r="A84" t="str">
            <v>2018_111</v>
          </cell>
        </row>
        <row r="85">
          <cell r="A85" t="str">
            <v>2018_070</v>
          </cell>
        </row>
        <row r="86">
          <cell r="A86" t="str">
            <v>2018_072</v>
          </cell>
        </row>
        <row r="87">
          <cell r="A87" t="str">
            <v>2018_104</v>
          </cell>
        </row>
        <row r="88">
          <cell r="A88" t="str">
            <v>2018_074</v>
          </cell>
        </row>
        <row r="89">
          <cell r="A89" t="str">
            <v>2018_063</v>
          </cell>
        </row>
        <row r="90">
          <cell r="A90" t="str">
            <v>2018_051</v>
          </cell>
        </row>
        <row r="91">
          <cell r="A91" t="str">
            <v>2018_093</v>
          </cell>
        </row>
        <row r="92">
          <cell r="A92" t="str">
            <v>2018_019</v>
          </cell>
        </row>
        <row r="93">
          <cell r="A93" t="str">
            <v>2018_098</v>
          </cell>
        </row>
        <row r="94">
          <cell r="A94" t="str">
            <v>2018_099</v>
          </cell>
        </row>
        <row r="95">
          <cell r="A95" t="str">
            <v>2018_140</v>
          </cell>
        </row>
        <row r="96">
          <cell r="A96" t="str">
            <v>2018_130</v>
          </cell>
        </row>
        <row r="97">
          <cell r="A97" t="str">
            <v>2018_095</v>
          </cell>
        </row>
        <row r="98">
          <cell r="A98" t="str">
            <v>2018_131</v>
          </cell>
        </row>
        <row r="99">
          <cell r="A99" t="str">
            <v>2018_135</v>
          </cell>
        </row>
        <row r="100">
          <cell r="A100" t="str">
            <v>2018_124</v>
          </cell>
        </row>
        <row r="101">
          <cell r="A101" t="str">
            <v>2018_148</v>
          </cell>
        </row>
        <row r="102">
          <cell r="A102" t="str">
            <v>2018_118</v>
          </cell>
        </row>
        <row r="103">
          <cell r="A103" t="str">
            <v>2018_097</v>
          </cell>
        </row>
        <row r="104">
          <cell r="A104" t="str">
            <v>2018_158</v>
          </cell>
        </row>
        <row r="105">
          <cell r="A105" t="str">
            <v>2018_078</v>
          </cell>
        </row>
        <row r="106">
          <cell r="A106" t="str">
            <v>2018_087</v>
          </cell>
        </row>
        <row r="107">
          <cell r="A107" t="str">
            <v>2018_122</v>
          </cell>
        </row>
        <row r="108">
          <cell r="A108" t="str">
            <v>2018_049</v>
          </cell>
        </row>
        <row r="109">
          <cell r="A109" t="str">
            <v>2018_046</v>
          </cell>
        </row>
        <row r="110">
          <cell r="A110" t="str">
            <v>2018_132</v>
          </cell>
        </row>
        <row r="111">
          <cell r="A111" t="str">
            <v>2018_146</v>
          </cell>
        </row>
        <row r="112">
          <cell r="A112" t="str">
            <v>2018_011</v>
          </cell>
        </row>
        <row r="113">
          <cell r="A113" t="str">
            <v>2018_110</v>
          </cell>
        </row>
        <row r="114">
          <cell r="A114" t="str">
            <v>2018_058</v>
          </cell>
        </row>
        <row r="115">
          <cell r="A115" t="str">
            <v>2018_085</v>
          </cell>
        </row>
        <row r="116">
          <cell r="A116" t="str">
            <v>2018_084</v>
          </cell>
        </row>
        <row r="117">
          <cell r="A117" t="str">
            <v>2018_134</v>
          </cell>
        </row>
        <row r="118">
          <cell r="A118" t="str">
            <v>2018_079</v>
          </cell>
        </row>
        <row r="119">
          <cell r="A119" t="str">
            <v>2018_116</v>
          </cell>
        </row>
        <row r="120">
          <cell r="A120" t="str">
            <v>2018_023</v>
          </cell>
        </row>
        <row r="121">
          <cell r="A121" t="str">
            <v>2018_152</v>
          </cell>
        </row>
        <row r="122">
          <cell r="A122" t="str">
            <v>2018_065</v>
          </cell>
        </row>
        <row r="123">
          <cell r="A123" t="str">
            <v>2018_161</v>
          </cell>
        </row>
        <row r="124">
          <cell r="A124" t="str">
            <v>2018_123</v>
          </cell>
        </row>
        <row r="125">
          <cell r="A125" t="str">
            <v>2018_013</v>
          </cell>
        </row>
        <row r="126">
          <cell r="A126" t="str">
            <v>2018_144</v>
          </cell>
        </row>
        <row r="127">
          <cell r="A127" t="str">
            <v>2018_003</v>
          </cell>
        </row>
        <row r="128">
          <cell r="A128" t="str">
            <v>2018_004</v>
          </cell>
        </row>
        <row r="129">
          <cell r="A129" t="str">
            <v>2018_090</v>
          </cell>
        </row>
        <row r="130">
          <cell r="A130" t="str">
            <v>2018_108</v>
          </cell>
        </row>
        <row r="131">
          <cell r="A131" t="str">
            <v>2018_038</v>
          </cell>
        </row>
        <row r="132">
          <cell r="A132" t="str">
            <v>2018_149</v>
          </cell>
        </row>
        <row r="133">
          <cell r="A133" t="str">
            <v>2018_150</v>
          </cell>
        </row>
        <row r="134">
          <cell r="A134" t="str">
            <v>2018_107</v>
          </cell>
        </row>
        <row r="135">
          <cell r="A135" t="str">
            <v>2018_039</v>
          </cell>
        </row>
        <row r="136">
          <cell r="A136" t="str">
            <v>2018_105</v>
          </cell>
        </row>
        <row r="137">
          <cell r="A137" t="str">
            <v>2018_064</v>
          </cell>
        </row>
        <row r="138">
          <cell r="A138" t="str">
            <v>2018_017</v>
          </cell>
        </row>
        <row r="139">
          <cell r="A139" t="str">
            <v>2018_032</v>
          </cell>
        </row>
        <row r="140">
          <cell r="A140" t="str">
            <v>2018_120</v>
          </cell>
        </row>
        <row r="141">
          <cell r="A141" t="str">
            <v>2018_128</v>
          </cell>
        </row>
        <row r="142">
          <cell r="A142" t="str">
            <v>2018_155</v>
          </cell>
        </row>
        <row r="143">
          <cell r="A143" t="str">
            <v>2018_052</v>
          </cell>
        </row>
        <row r="144">
          <cell r="A144" t="str">
            <v>2018_082</v>
          </cell>
        </row>
        <row r="145">
          <cell r="A145" t="str">
            <v>2018_129</v>
          </cell>
        </row>
        <row r="146">
          <cell r="A146" t="str">
            <v>2018_061</v>
          </cell>
        </row>
        <row r="147">
          <cell r="A147" t="str">
            <v>2018_024</v>
          </cell>
        </row>
        <row r="148">
          <cell r="A148" t="str">
            <v>2018_022</v>
          </cell>
        </row>
        <row r="149">
          <cell r="A149" t="str">
            <v>2018_006</v>
          </cell>
        </row>
        <row r="150">
          <cell r="A150" t="str">
            <v>2018_010</v>
          </cell>
        </row>
        <row r="151">
          <cell r="A151" t="str">
            <v>2018_031</v>
          </cell>
        </row>
        <row r="152">
          <cell r="A152" t="str">
            <v>2018_101</v>
          </cell>
        </row>
        <row r="153">
          <cell r="A153" t="str">
            <v>2018_016</v>
          </cell>
        </row>
        <row r="154">
          <cell r="A154" t="str">
            <v>2018_036</v>
          </cell>
        </row>
        <row r="155">
          <cell r="A155" t="str">
            <v>2018_109</v>
          </cell>
        </row>
        <row r="156">
          <cell r="A156" t="str">
            <v>2018_027</v>
          </cell>
        </row>
        <row r="157">
          <cell r="A157" t="str">
            <v>2018_053</v>
          </cell>
        </row>
        <row r="158">
          <cell r="A158" t="str">
            <v>2018_054</v>
          </cell>
        </row>
        <row r="159">
          <cell r="A159" t="str">
            <v>2018_055</v>
          </cell>
        </row>
        <row r="160">
          <cell r="A160" t="str">
            <v>2018_075</v>
          </cell>
        </row>
        <row r="161">
          <cell r="A161" t="str">
            <v>2018_069</v>
          </cell>
        </row>
        <row r="162">
          <cell r="A162" t="str">
            <v>2018_165</v>
          </cell>
        </row>
        <row r="163">
          <cell r="A163" t="str">
            <v>2018_166</v>
          </cell>
        </row>
        <row r="164">
          <cell r="A164" t="str">
            <v>2018_167</v>
          </cell>
        </row>
        <row r="165">
          <cell r="A165" t="str">
            <v>2018_168</v>
          </cell>
        </row>
        <row r="166">
          <cell r="A166" t="str">
            <v>2018_169</v>
          </cell>
        </row>
        <row r="167">
          <cell r="A167" t="str">
            <v>2018_170</v>
          </cell>
        </row>
        <row r="168">
          <cell r="A168" t="str">
            <v>2018_171</v>
          </cell>
        </row>
        <row r="169">
          <cell r="A169" t="str">
            <v>2018_172</v>
          </cell>
        </row>
        <row r="170">
          <cell r="A170" t="str">
            <v>2018_173</v>
          </cell>
        </row>
        <row r="171">
          <cell r="A171" t="str">
            <v>2018_174</v>
          </cell>
        </row>
        <row r="172">
          <cell r="A172" t="str">
            <v>2018_175</v>
          </cell>
        </row>
        <row r="173">
          <cell r="A173" t="str">
            <v>2018_176</v>
          </cell>
        </row>
        <row r="174">
          <cell r="A174" t="str">
            <v>2018_177</v>
          </cell>
        </row>
        <row r="175">
          <cell r="A175" t="str">
            <v>2018_178</v>
          </cell>
        </row>
        <row r="176">
          <cell r="A176" t="str">
            <v>2018_179</v>
          </cell>
        </row>
        <row r="177">
          <cell r="A177" t="str">
            <v>2018_180</v>
          </cell>
        </row>
        <row r="178">
          <cell r="A178" t="str">
            <v>2018_181</v>
          </cell>
        </row>
        <row r="179">
          <cell r="A179" t="str">
            <v>2018_182</v>
          </cell>
        </row>
        <row r="180">
          <cell r="A180" t="str">
            <v>2018_183</v>
          </cell>
        </row>
        <row r="181">
          <cell r="A181" t="str">
            <v>2018_184</v>
          </cell>
        </row>
        <row r="182">
          <cell r="A182" t="str">
            <v>2018_185</v>
          </cell>
        </row>
        <row r="183">
          <cell r="A183" t="str">
            <v>2018_186</v>
          </cell>
        </row>
        <row r="184">
          <cell r="A184" t="str">
            <v>2018_187</v>
          </cell>
        </row>
        <row r="185">
          <cell r="A185" t="str">
            <v>2018_188</v>
          </cell>
        </row>
        <row r="186">
          <cell r="A186" t="str">
            <v>2018_189</v>
          </cell>
        </row>
        <row r="187">
          <cell r="A187" t="str">
            <v>2018_190</v>
          </cell>
        </row>
        <row r="188">
          <cell r="A188" t="str">
            <v>2018_191</v>
          </cell>
        </row>
        <row r="189">
          <cell r="A189" t="str">
            <v>2018_192</v>
          </cell>
        </row>
        <row r="190">
          <cell r="A190" t="str">
            <v>2018_193</v>
          </cell>
        </row>
        <row r="191">
          <cell r="A191" t="str">
            <v>2018_194</v>
          </cell>
        </row>
        <row r="192">
          <cell r="A192" t="str">
            <v>2018_195</v>
          </cell>
        </row>
        <row r="193">
          <cell r="A193" t="str">
            <v>2018_196</v>
          </cell>
        </row>
        <row r="194">
          <cell r="A194" t="str">
            <v>2018_197</v>
          </cell>
        </row>
        <row r="195">
          <cell r="A195" t="str">
            <v>2018_198</v>
          </cell>
        </row>
        <row r="196">
          <cell r="A196" t="str">
            <v>2018_199</v>
          </cell>
        </row>
        <row r="197">
          <cell r="A197" t="str">
            <v>2018_200</v>
          </cell>
        </row>
        <row r="198">
          <cell r="A198" t="str">
            <v>2018_201</v>
          </cell>
        </row>
        <row r="199">
          <cell r="A199" t="str">
            <v>2018_202</v>
          </cell>
        </row>
        <row r="200">
          <cell r="A200" t="str">
            <v>2018_203</v>
          </cell>
        </row>
        <row r="201">
          <cell r="A201" t="str">
            <v>2018_204</v>
          </cell>
        </row>
        <row r="202">
          <cell r="A202" t="str">
            <v>2018_205</v>
          </cell>
        </row>
        <row r="203">
          <cell r="A203" t="str">
            <v>2018_206</v>
          </cell>
        </row>
        <row r="204">
          <cell r="A204" t="str">
            <v>2018_207</v>
          </cell>
        </row>
        <row r="205">
          <cell r="A205" t="str">
            <v>2018_208</v>
          </cell>
        </row>
        <row r="206">
          <cell r="A206" t="str">
            <v>2018_209</v>
          </cell>
        </row>
        <row r="207">
          <cell r="A207" t="str">
            <v>2018_210</v>
          </cell>
        </row>
        <row r="208">
          <cell r="A208" t="str">
            <v>2018_211</v>
          </cell>
        </row>
        <row r="209">
          <cell r="A209" t="str">
            <v>2018_212</v>
          </cell>
        </row>
        <row r="210">
          <cell r="A210" t="str">
            <v>2018_213</v>
          </cell>
        </row>
        <row r="211">
          <cell r="A211" t="str">
            <v>2018_214</v>
          </cell>
        </row>
        <row r="212">
          <cell r="A212" t="str">
            <v>2018_215</v>
          </cell>
        </row>
        <row r="213">
          <cell r="A213" t="str">
            <v>2018_216</v>
          </cell>
        </row>
        <row r="214">
          <cell r="A214" t="str">
            <v>2018_217</v>
          </cell>
        </row>
        <row r="215">
          <cell r="A215" t="str">
            <v>2018_218</v>
          </cell>
        </row>
        <row r="216">
          <cell r="A216" t="str">
            <v>2018_219</v>
          </cell>
        </row>
        <row r="217">
          <cell r="A217" t="str">
            <v>2018_220</v>
          </cell>
        </row>
        <row r="218">
          <cell r="A218" t="str">
            <v>2018_221</v>
          </cell>
        </row>
        <row r="219">
          <cell r="A219" t="str">
            <v>2018_222</v>
          </cell>
        </row>
        <row r="220">
          <cell r="A220" t="str">
            <v>2018_223</v>
          </cell>
        </row>
        <row r="221">
          <cell r="A221" t="str">
            <v>2018_224</v>
          </cell>
        </row>
        <row r="222">
          <cell r="A222" t="str">
            <v>2018_225</v>
          </cell>
        </row>
        <row r="223">
          <cell r="A223" t="str">
            <v>2018_226</v>
          </cell>
        </row>
        <row r="224">
          <cell r="A224" t="str">
            <v>2018_227</v>
          </cell>
        </row>
        <row r="225">
          <cell r="A225" t="str">
            <v>2018_228</v>
          </cell>
        </row>
        <row r="226">
          <cell r="A226" t="str">
            <v>2018_229</v>
          </cell>
        </row>
        <row r="227">
          <cell r="A227" t="str">
            <v>2018_230</v>
          </cell>
        </row>
        <row r="228">
          <cell r="A228" t="str">
            <v>2018_231</v>
          </cell>
        </row>
        <row r="229">
          <cell r="A229" t="str">
            <v>2018_232</v>
          </cell>
        </row>
        <row r="230">
          <cell r="A230" t="str">
            <v>2018_233</v>
          </cell>
        </row>
        <row r="231">
          <cell r="A231" t="str">
            <v>2018_234</v>
          </cell>
        </row>
        <row r="232">
          <cell r="A232" t="str">
            <v>2018_235</v>
          </cell>
        </row>
        <row r="233">
          <cell r="A233" t="str">
            <v>2018_236</v>
          </cell>
        </row>
        <row r="234">
          <cell r="A234" t="str">
            <v>2018_237</v>
          </cell>
        </row>
        <row r="235">
          <cell r="A235" t="str">
            <v>2018_238</v>
          </cell>
        </row>
        <row r="236">
          <cell r="A236" t="str">
            <v>2018_239</v>
          </cell>
        </row>
        <row r="237">
          <cell r="A237" t="str">
            <v>2018_240</v>
          </cell>
        </row>
        <row r="238">
          <cell r="A238" t="str">
            <v>2018_241</v>
          </cell>
        </row>
        <row r="239">
          <cell r="A239" t="str">
            <v>2018_242</v>
          </cell>
        </row>
        <row r="240">
          <cell r="A240" t="str">
            <v>2018_243</v>
          </cell>
        </row>
        <row r="241">
          <cell r="A241" t="str">
            <v>2018_244</v>
          </cell>
        </row>
        <row r="242">
          <cell r="A242" t="str">
            <v>2018_245</v>
          </cell>
        </row>
        <row r="243">
          <cell r="A243" t="str">
            <v>2018_246</v>
          </cell>
        </row>
        <row r="244">
          <cell r="A244" t="str">
            <v>2018_247</v>
          </cell>
        </row>
        <row r="245">
          <cell r="A245" t="str">
            <v>2018_248</v>
          </cell>
        </row>
        <row r="246">
          <cell r="A246" t="str">
            <v>2018_249</v>
          </cell>
        </row>
      </sheetData>
      <sheetData sheetId="4"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C2041-AE9F-4EE0-9445-A2143AE745BC}">
  <sheetPr codeName="Feuil1">
    <tabColor rgb="FF00B050"/>
  </sheetPr>
  <dimension ref="A1:I96"/>
  <sheetViews>
    <sheetView showZeros="0" tabSelected="1" view="pageLayout" topLeftCell="A40" zoomScaleNormal="100" zoomScaleSheetLayoutView="100" workbookViewId="0">
      <selection activeCell="B43" sqref="B43"/>
    </sheetView>
  </sheetViews>
  <sheetFormatPr baseColWidth="10" defaultRowHeight="14.25"/>
  <cols>
    <col min="1" max="1" width="2.46484375" customWidth="1"/>
    <col min="2" max="2" width="10.53125" customWidth="1"/>
    <col min="3" max="3" width="12.53125" customWidth="1"/>
    <col min="4" max="4" width="11.9296875" customWidth="1"/>
    <col min="5" max="5" width="12.53125" customWidth="1"/>
    <col min="6" max="6" width="12.1328125" customWidth="1"/>
    <col min="7" max="7" width="12.53125" customWidth="1"/>
    <col min="8" max="8" width="11.86328125" customWidth="1"/>
    <col min="9" max="9" width="12.53125" customWidth="1"/>
  </cols>
  <sheetData>
    <row r="1" spans="2:9" ht="18" customHeight="1">
      <c r="B1" s="210" t="s">
        <v>99</v>
      </c>
      <c r="C1" s="211"/>
      <c r="D1" s="211"/>
      <c r="E1" s="211"/>
      <c r="F1" s="211"/>
      <c r="G1" s="211"/>
      <c r="H1" s="211"/>
      <c r="I1" s="212"/>
    </row>
    <row r="2" spans="2:9" ht="14.65" customHeight="1" thickBot="1">
      <c r="B2" s="213" t="s">
        <v>0</v>
      </c>
      <c r="C2" s="214"/>
      <c r="D2" s="214"/>
      <c r="E2" s="214"/>
      <c r="F2" s="214"/>
      <c r="G2" s="214"/>
      <c r="H2" s="214"/>
      <c r="I2" s="215"/>
    </row>
    <row r="3" spans="2:9" ht="14.65" thickBot="1">
      <c r="C3" s="30"/>
      <c r="H3" s="40" t="s">
        <v>2</v>
      </c>
      <c r="I3" s="41" t="s">
        <v>3</v>
      </c>
    </row>
    <row r="4" spans="2:9" ht="20.65" customHeight="1" thickTop="1" thickBot="1">
      <c r="B4" s="42" t="s">
        <v>1</v>
      </c>
      <c r="C4" s="31"/>
      <c r="D4" s="32"/>
      <c r="E4" s="76" t="s">
        <v>109</v>
      </c>
      <c r="F4" s="77" t="b">
        <v>0</v>
      </c>
      <c r="G4" s="70" t="s">
        <v>4</v>
      </c>
      <c r="H4" s="43"/>
      <c r="I4" s="33"/>
    </row>
    <row r="5" spans="2:9" ht="7.9" customHeight="1" thickBot="1"/>
    <row r="6" spans="2:9" ht="14.65" thickBot="1">
      <c r="B6" s="184" t="s">
        <v>5</v>
      </c>
      <c r="C6" s="227"/>
      <c r="D6" s="227"/>
      <c r="E6" s="227"/>
      <c r="F6" s="227" t="s">
        <v>6</v>
      </c>
      <c r="G6" s="227"/>
      <c r="H6" s="227"/>
      <c r="I6" s="228"/>
    </row>
    <row r="7" spans="2:9" ht="14.65" thickBot="1">
      <c r="B7" s="82" t="s">
        <v>113</v>
      </c>
      <c r="C7" s="92"/>
      <c r="D7" s="78" t="s">
        <v>110</v>
      </c>
      <c r="E7" s="93"/>
      <c r="F7" s="81" t="s">
        <v>113</v>
      </c>
      <c r="G7" s="96"/>
      <c r="H7" s="97" t="s">
        <v>110</v>
      </c>
      <c r="I7" s="98"/>
    </row>
    <row r="8" spans="2:9" ht="23.35" customHeight="1">
      <c r="B8" s="83" t="s">
        <v>114</v>
      </c>
      <c r="C8" s="223"/>
      <c r="D8" s="224"/>
      <c r="E8" s="225"/>
      <c r="F8" s="83" t="s">
        <v>114</v>
      </c>
      <c r="G8" s="216"/>
      <c r="H8" s="217"/>
      <c r="I8" s="218"/>
    </row>
    <row r="9" spans="2:9" ht="23.35" customHeight="1">
      <c r="B9" s="84" t="s">
        <v>115</v>
      </c>
      <c r="C9" s="219" t="s">
        <v>133</v>
      </c>
      <c r="D9" s="220"/>
      <c r="E9" s="221"/>
      <c r="F9" s="84" t="s">
        <v>115</v>
      </c>
      <c r="G9" s="219"/>
      <c r="H9" s="220"/>
      <c r="I9" s="222"/>
    </row>
    <row r="10" spans="2:9" ht="23.35" customHeight="1">
      <c r="B10" s="85" t="s">
        <v>116</v>
      </c>
      <c r="C10" s="88">
        <v>44180</v>
      </c>
      <c r="D10" s="220"/>
      <c r="E10" s="221"/>
      <c r="F10" s="85" t="s">
        <v>116</v>
      </c>
      <c r="G10" s="88"/>
      <c r="H10" s="220"/>
      <c r="I10" s="222"/>
    </row>
    <row r="11" spans="2:9" ht="23.35" customHeight="1">
      <c r="B11" s="84" t="s">
        <v>7</v>
      </c>
      <c r="C11" s="89"/>
      <c r="D11" s="87"/>
      <c r="E11" s="94"/>
      <c r="F11" s="84" t="s">
        <v>7</v>
      </c>
      <c r="G11" s="89"/>
      <c r="H11" s="87"/>
      <c r="I11" s="90"/>
    </row>
    <row r="12" spans="2:9" ht="23.35" customHeight="1">
      <c r="B12" s="84" t="s">
        <v>117</v>
      </c>
      <c r="C12" s="226"/>
      <c r="D12" s="220"/>
      <c r="E12" s="221"/>
      <c r="F12" s="84" t="s">
        <v>117</v>
      </c>
      <c r="G12" s="226"/>
      <c r="H12" s="220"/>
      <c r="I12" s="222"/>
    </row>
    <row r="13" spans="2:9" ht="23.35" customHeight="1">
      <c r="B13" s="84" t="s">
        <v>118</v>
      </c>
      <c r="C13" s="219"/>
      <c r="D13" s="220"/>
      <c r="E13" s="221"/>
      <c r="F13" s="84" t="s">
        <v>8</v>
      </c>
      <c r="G13" s="219"/>
      <c r="H13" s="220"/>
      <c r="I13" s="222"/>
    </row>
    <row r="14" spans="2:9" ht="23.35" customHeight="1">
      <c r="B14" s="84" t="s">
        <v>119</v>
      </c>
      <c r="C14" s="219"/>
      <c r="D14" s="220"/>
      <c r="E14" s="221"/>
      <c r="F14" s="85" t="s">
        <v>9</v>
      </c>
      <c r="G14" s="219"/>
      <c r="H14" s="220"/>
      <c r="I14" s="222"/>
    </row>
    <row r="15" spans="2:9" ht="23.35" customHeight="1">
      <c r="B15" s="84" t="s">
        <v>120</v>
      </c>
      <c r="C15" s="219"/>
      <c r="D15" s="220"/>
      <c r="E15" s="221"/>
      <c r="F15" s="85" t="s">
        <v>69</v>
      </c>
      <c r="G15" s="161"/>
      <c r="H15" s="162"/>
      <c r="I15" s="163"/>
    </row>
    <row r="16" spans="2:9" ht="23.35" customHeight="1" thickBot="1">
      <c r="B16" s="84" t="s">
        <v>8</v>
      </c>
      <c r="C16" s="219"/>
      <c r="D16" s="220"/>
      <c r="E16" s="221"/>
      <c r="F16" s="86" t="s">
        <v>73</v>
      </c>
      <c r="G16" s="150"/>
      <c r="H16" s="151"/>
      <c r="I16" s="91"/>
    </row>
    <row r="17" spans="2:9" ht="23.35" customHeight="1" thickBot="1">
      <c r="B17" s="85" t="s">
        <v>9</v>
      </c>
      <c r="C17" s="219"/>
      <c r="D17" s="220"/>
      <c r="E17" s="222"/>
      <c r="F17" s="34"/>
      <c r="H17" s="35"/>
      <c r="I17" s="35"/>
    </row>
    <row r="18" spans="2:9" ht="23.35" customHeight="1" thickBot="1">
      <c r="B18" s="85" t="s">
        <v>69</v>
      </c>
      <c r="C18" s="161"/>
      <c r="D18" s="162"/>
      <c r="E18" s="163"/>
      <c r="F18" s="35"/>
      <c r="G18" s="229" t="s">
        <v>111</v>
      </c>
      <c r="H18" s="230"/>
      <c r="I18" s="35"/>
    </row>
    <row r="19" spans="2:9" ht="23.35" customHeight="1" thickBot="1">
      <c r="B19" s="86" t="s">
        <v>73</v>
      </c>
      <c r="C19" s="150"/>
      <c r="D19" s="151"/>
      <c r="E19" s="91"/>
      <c r="F19" s="35"/>
      <c r="G19" s="36"/>
      <c r="H19" s="35"/>
      <c r="I19" s="35"/>
    </row>
    <row r="20" spans="2:9" ht="7.9" customHeight="1" thickBot="1">
      <c r="B20" s="44"/>
    </row>
    <row r="21" spans="2:9" ht="14.65" thickBot="1">
      <c r="B21" s="152" t="s">
        <v>10</v>
      </c>
      <c r="C21" s="153"/>
      <c r="D21" s="153"/>
      <c r="E21" s="153"/>
      <c r="F21" s="153" t="s">
        <v>11</v>
      </c>
      <c r="G21" s="153"/>
      <c r="H21" s="153"/>
      <c r="I21" s="154"/>
    </row>
    <row r="22" spans="2:9" ht="14.65" thickBot="1">
      <c r="B22" s="81" t="s">
        <v>113</v>
      </c>
      <c r="C22" s="80"/>
      <c r="D22" s="78" t="s">
        <v>110</v>
      </c>
      <c r="E22" s="79"/>
      <c r="F22" s="81" t="s">
        <v>113</v>
      </c>
      <c r="G22" s="80"/>
      <c r="H22" s="78" t="s">
        <v>110</v>
      </c>
      <c r="I22" s="79"/>
    </row>
    <row r="23" spans="2:9" ht="23.35" customHeight="1">
      <c r="B23" s="83" t="s">
        <v>114</v>
      </c>
      <c r="C23" s="155"/>
      <c r="D23" s="156"/>
      <c r="E23" s="157"/>
      <c r="F23" s="83" t="s">
        <v>114</v>
      </c>
      <c r="G23" s="155"/>
      <c r="H23" s="156"/>
      <c r="I23" s="157"/>
    </row>
    <row r="24" spans="2:9" ht="23.35" customHeight="1">
      <c r="B24" s="84" t="s">
        <v>115</v>
      </c>
      <c r="C24" s="158"/>
      <c r="D24" s="159"/>
      <c r="E24" s="160"/>
      <c r="F24" s="84" t="s">
        <v>115</v>
      </c>
      <c r="G24" s="158"/>
      <c r="H24" s="159"/>
      <c r="I24" s="160"/>
    </row>
    <row r="25" spans="2:9" ht="23.35" customHeight="1">
      <c r="B25" s="85" t="s">
        <v>116</v>
      </c>
      <c r="C25" s="99"/>
      <c r="D25" s="159"/>
      <c r="E25" s="160"/>
      <c r="F25" s="85" t="s">
        <v>116</v>
      </c>
      <c r="G25" s="99"/>
      <c r="H25" s="159"/>
      <c r="I25" s="160"/>
    </row>
    <row r="26" spans="2:9" ht="23.35" customHeight="1">
      <c r="B26" s="84" t="s">
        <v>8</v>
      </c>
      <c r="C26" s="158"/>
      <c r="D26" s="159"/>
      <c r="E26" s="160"/>
      <c r="F26" s="84" t="s">
        <v>8</v>
      </c>
      <c r="G26" s="158"/>
      <c r="H26" s="159"/>
      <c r="I26" s="160"/>
    </row>
    <row r="27" spans="2:9" ht="23.35" customHeight="1">
      <c r="B27" s="85" t="s">
        <v>9</v>
      </c>
      <c r="C27" s="158"/>
      <c r="D27" s="159"/>
      <c r="E27" s="160"/>
      <c r="F27" s="85" t="s">
        <v>9</v>
      </c>
      <c r="G27" s="158"/>
      <c r="H27" s="159"/>
      <c r="I27" s="160"/>
    </row>
    <row r="28" spans="2:9" ht="23.35" customHeight="1">
      <c r="B28" s="85" t="s">
        <v>69</v>
      </c>
      <c r="C28" s="161"/>
      <c r="D28" s="162"/>
      <c r="E28" s="163"/>
      <c r="F28" s="85" t="s">
        <v>69</v>
      </c>
      <c r="G28" s="161"/>
      <c r="H28" s="162"/>
      <c r="I28" s="163"/>
    </row>
    <row r="29" spans="2:9" ht="23.35" customHeight="1" thickBot="1">
      <c r="B29" s="86" t="s">
        <v>73</v>
      </c>
      <c r="C29" s="150"/>
      <c r="D29" s="151"/>
      <c r="E29" s="91"/>
      <c r="F29" s="86" t="s">
        <v>73</v>
      </c>
      <c r="G29" s="150"/>
      <c r="H29" s="151"/>
      <c r="I29" s="91"/>
    </row>
    <row r="30" spans="2:9" ht="7.9" customHeight="1" thickBot="1"/>
    <row r="31" spans="2:9" ht="14.65" thickBot="1">
      <c r="B31" s="184" t="s">
        <v>12</v>
      </c>
      <c r="C31" s="153"/>
      <c r="D31" s="153"/>
      <c r="E31" s="153"/>
      <c r="F31" s="153" t="s">
        <v>13</v>
      </c>
      <c r="G31" s="153"/>
      <c r="H31" s="153"/>
      <c r="I31" s="154"/>
    </row>
    <row r="32" spans="2:9" ht="14.65" thickBot="1">
      <c r="B32" s="81" t="s">
        <v>113</v>
      </c>
      <c r="C32" s="80"/>
      <c r="D32" s="78" t="s">
        <v>110</v>
      </c>
      <c r="E32" s="79"/>
      <c r="F32" s="81" t="s">
        <v>113</v>
      </c>
      <c r="G32" s="80"/>
      <c r="H32" s="78" t="s">
        <v>110</v>
      </c>
      <c r="I32" s="79"/>
    </row>
    <row r="33" spans="1:9" ht="23.35" customHeight="1">
      <c r="B33" s="95" t="s">
        <v>114</v>
      </c>
      <c r="C33" s="241"/>
      <c r="D33" s="242"/>
      <c r="E33" s="243"/>
      <c r="F33" s="95" t="s">
        <v>114</v>
      </c>
      <c r="G33" s="241"/>
      <c r="H33" s="242"/>
      <c r="I33" s="243"/>
    </row>
    <row r="34" spans="1:9" ht="23.35" customHeight="1">
      <c r="B34" s="84" t="s">
        <v>115</v>
      </c>
      <c r="C34" s="158"/>
      <c r="D34" s="159"/>
      <c r="E34" s="160"/>
      <c r="F34" s="84" t="s">
        <v>115</v>
      </c>
      <c r="G34" s="158"/>
      <c r="H34" s="159"/>
      <c r="I34" s="160"/>
    </row>
    <row r="35" spans="1:9" ht="23.35" customHeight="1">
      <c r="B35" s="85" t="s">
        <v>116</v>
      </c>
      <c r="C35" s="99"/>
      <c r="D35" s="159"/>
      <c r="E35" s="160"/>
      <c r="F35" s="85" t="s">
        <v>116</v>
      </c>
      <c r="G35" s="99"/>
      <c r="H35" s="159"/>
      <c r="I35" s="160"/>
    </row>
    <row r="36" spans="1:9" ht="23.35" customHeight="1">
      <c r="B36" s="84" t="s">
        <v>8</v>
      </c>
      <c r="C36" s="158"/>
      <c r="D36" s="159"/>
      <c r="E36" s="160"/>
      <c r="F36" s="84" t="s">
        <v>8</v>
      </c>
      <c r="G36" s="158"/>
      <c r="H36" s="159"/>
      <c r="I36" s="160"/>
    </row>
    <row r="37" spans="1:9" ht="23.35" customHeight="1">
      <c r="B37" s="85" t="s">
        <v>9</v>
      </c>
      <c r="C37" s="158"/>
      <c r="D37" s="159"/>
      <c r="E37" s="160"/>
      <c r="F37" s="85" t="s">
        <v>9</v>
      </c>
      <c r="G37" s="158"/>
      <c r="H37" s="159"/>
      <c r="I37" s="160"/>
    </row>
    <row r="38" spans="1:9" ht="23.35" customHeight="1">
      <c r="B38" s="85" t="s">
        <v>69</v>
      </c>
      <c r="C38" s="161"/>
      <c r="D38" s="162"/>
      <c r="E38" s="163"/>
      <c r="F38" s="85" t="s">
        <v>69</v>
      </c>
      <c r="G38" s="161"/>
      <c r="H38" s="162"/>
      <c r="I38" s="163"/>
    </row>
    <row r="39" spans="1:9" ht="23.35" customHeight="1" thickBot="1">
      <c r="B39" s="86" t="s">
        <v>73</v>
      </c>
      <c r="C39" s="150"/>
      <c r="D39" s="151"/>
      <c r="E39" s="91"/>
      <c r="F39" s="86" t="s">
        <v>73</v>
      </c>
      <c r="G39" s="150"/>
      <c r="H39" s="151"/>
      <c r="I39" s="91"/>
    </row>
    <row r="40" spans="1:9" ht="18.75" customHeight="1" thickBot="1">
      <c r="A40" s="164" t="s">
        <v>102</v>
      </c>
      <c r="B40" s="165"/>
      <c r="C40" s="195" t="s">
        <v>103</v>
      </c>
      <c r="D40" s="196"/>
      <c r="E40" s="196"/>
      <c r="F40" s="196"/>
      <c r="G40" s="196"/>
      <c r="H40" s="197"/>
      <c r="I40" s="198" t="s">
        <v>14</v>
      </c>
    </row>
    <row r="41" spans="1:9" ht="13.9" customHeight="1" thickBot="1">
      <c r="A41" s="166"/>
      <c r="B41" s="167"/>
      <c r="C41" s="240" t="s">
        <v>48</v>
      </c>
      <c r="D41" s="194"/>
      <c r="E41" s="194" t="s">
        <v>46</v>
      </c>
      <c r="F41" s="194"/>
      <c r="G41" s="194" t="s">
        <v>47</v>
      </c>
      <c r="H41" s="207"/>
      <c r="I41" s="199"/>
    </row>
    <row r="42" spans="1:9" ht="14.65" thickBot="1">
      <c r="A42" s="168" t="s">
        <v>127</v>
      </c>
      <c r="B42" s="169"/>
      <c r="C42" s="169"/>
      <c r="D42" s="169"/>
      <c r="E42" s="169"/>
      <c r="F42" s="170"/>
      <c r="G42" s="171" t="str">
        <f>IF(F4=TRUE, "Adhésion Couple","Non" )</f>
        <v>Non</v>
      </c>
      <c r="H42" s="172"/>
      <c r="I42" s="100">
        <f>IFERROR(VLOOKUP(INDEX(G42,MATCH("zz",G42,1)),'Base Tarifaire'!$A$3:$B$51,2,FALSE),0)</f>
        <v>0</v>
      </c>
    </row>
    <row r="43" spans="1:9" ht="14.65" thickBot="1">
      <c r="A43" s="104">
        <v>1</v>
      </c>
      <c r="B43" s="107" t="str">
        <f>$C$9</f>
        <v>Pierre</v>
      </c>
      <c r="C43" s="255"/>
      <c r="D43" s="256"/>
      <c r="E43" s="255"/>
      <c r="F43" s="256"/>
      <c r="G43" s="255"/>
      <c r="H43" s="256"/>
      <c r="I43" s="101">
        <f>IFERROR(VLOOKUP(INDEX(C43:H43,MATCH("zz",C43:H43,1)),'Base Tarifaire'!$A$3:$B$51,2,FALSE),0)</f>
        <v>0</v>
      </c>
    </row>
    <row r="44" spans="1:9" ht="14.65" thickBot="1">
      <c r="A44" s="105">
        <v>2</v>
      </c>
      <c r="B44" s="108">
        <f>$G$9</f>
        <v>0</v>
      </c>
      <c r="C44" s="148"/>
      <c r="D44" s="149"/>
      <c r="E44" s="148"/>
      <c r="F44" s="149"/>
      <c r="G44" s="148"/>
      <c r="H44" s="149"/>
      <c r="I44" s="102">
        <f>IFERROR(VLOOKUP(INDEX(C44:H44,MATCH("zz",C44:H44,1)),'Base Tarifaire'!$A$3:$B$51,2,FALSE),0)</f>
        <v>0</v>
      </c>
    </row>
    <row r="45" spans="1:9" ht="14.65" thickBot="1">
      <c r="A45" s="105">
        <v>3</v>
      </c>
      <c r="B45" s="108">
        <f>$C$24</f>
        <v>0</v>
      </c>
      <c r="C45" s="148"/>
      <c r="D45" s="149"/>
      <c r="E45" s="148"/>
      <c r="F45" s="149"/>
      <c r="G45" s="148"/>
      <c r="H45" s="149"/>
      <c r="I45" s="102">
        <f>IFERROR(VLOOKUP(INDEX(C45:H45,MATCH("zz",C45:H45,1)),'Base Tarifaire'!$A$3:$B$51,2,FALSE),0)</f>
        <v>0</v>
      </c>
    </row>
    <row r="46" spans="1:9" ht="14.65" thickBot="1">
      <c r="A46" s="105">
        <v>4</v>
      </c>
      <c r="B46" s="108">
        <f>$G$24</f>
        <v>0</v>
      </c>
      <c r="C46" s="148"/>
      <c r="D46" s="149"/>
      <c r="E46" s="148"/>
      <c r="F46" s="149"/>
      <c r="G46" s="148"/>
      <c r="H46" s="149"/>
      <c r="I46" s="102">
        <f>IFERROR(VLOOKUP(INDEX(C46:H46,MATCH("zz",C46:H46,1)),'Base Tarifaire'!$A$3:$B$51,2,FALSE),0)</f>
        <v>0</v>
      </c>
    </row>
    <row r="47" spans="1:9" ht="14.65" thickBot="1">
      <c r="A47" s="105">
        <v>5</v>
      </c>
      <c r="B47" s="108">
        <f>$C$34</f>
        <v>0</v>
      </c>
      <c r="C47" s="148"/>
      <c r="D47" s="149"/>
      <c r="E47" s="148"/>
      <c r="F47" s="149"/>
      <c r="G47" s="148"/>
      <c r="H47" s="149"/>
      <c r="I47" s="102">
        <f>IFERROR(VLOOKUP(INDEX(C47:H47,MATCH("zz",C47:H47,1)),'Base Tarifaire'!$A$3:$B$51,2,FALSE),0)</f>
        <v>0</v>
      </c>
    </row>
    <row r="48" spans="1:9" ht="14.65" thickBot="1">
      <c r="A48" s="106">
        <v>6</v>
      </c>
      <c r="B48" s="109">
        <f>$G$34</f>
        <v>0</v>
      </c>
      <c r="C48" s="148"/>
      <c r="D48" s="149"/>
      <c r="E48" s="148"/>
      <c r="F48" s="149"/>
      <c r="G48" s="148"/>
      <c r="H48" s="149"/>
      <c r="I48" s="103">
        <f>IFERROR(VLOOKUP(INDEX(C48:H48,MATCH("zz",C48:H48,1)),'Base Tarifaire'!$A$3:$B$51,2,FALSE),0)</f>
        <v>0</v>
      </c>
    </row>
    <row r="49" spans="2:9" ht="7.9" customHeight="1" thickBot="1"/>
    <row r="50" spans="2:9" ht="14.65" thickTop="1">
      <c r="B50" s="246" t="s">
        <v>104</v>
      </c>
      <c r="C50" s="45" t="str">
        <f>"- 10 % si &gt; 670 €"</f>
        <v>- 10 % si &gt; 670 €</v>
      </c>
      <c r="F50" s="175" t="s">
        <v>127</v>
      </c>
      <c r="G50" s="178" t="s">
        <v>123</v>
      </c>
      <c r="H50" s="179"/>
      <c r="I50" s="110" t="str">
        <f>IF(F4=TRUE,SUM(I42+I43+I44),"")</f>
        <v/>
      </c>
    </row>
    <row r="51" spans="2:9" ht="14.65" thickBot="1">
      <c r="B51" s="247"/>
      <c r="C51" s="46" t="str">
        <f>"- 15 % si &gt; 800 €"</f>
        <v>- 15 % si &gt; 800 €</v>
      </c>
      <c r="F51" s="176"/>
      <c r="G51" s="244" t="s">
        <v>130</v>
      </c>
      <c r="H51" s="245"/>
      <c r="I51" s="113" t="str">
        <f>IF(F4=TRUE,(I43*20/100)+(I44*20/100),"")</f>
        <v/>
      </c>
    </row>
    <row r="52" spans="2:9" ht="14.65" thickBot="1">
      <c r="B52" s="248"/>
      <c r="C52" s="48" t="str">
        <f>"- 20 % si &gt; 920 €"</f>
        <v>- 20 % si &gt; 920 €</v>
      </c>
      <c r="F52" s="177"/>
      <c r="G52" s="173" t="s">
        <v>125</v>
      </c>
      <c r="H52" s="174"/>
      <c r="I52" s="114" t="str">
        <f>IF(ISERROR(I50-I51),"",(I50-I51))</f>
        <v/>
      </c>
    </row>
    <row r="53" spans="2:9" s="32" customFormat="1" ht="7.25" customHeight="1" thickTop="1" thickBot="1">
      <c r="C53" s="37"/>
      <c r="G53" s="49"/>
      <c r="H53" s="49"/>
      <c r="I53" s="28"/>
    </row>
    <row r="54" spans="2:9" s="32" customFormat="1" ht="16.25" customHeight="1">
      <c r="F54" s="180" t="s">
        <v>128</v>
      </c>
      <c r="G54" s="178" t="s">
        <v>129</v>
      </c>
      <c r="H54" s="179"/>
      <c r="I54" s="111">
        <f>IF(F4=FALSE,SUM(I43:I48),"")</f>
        <v>0</v>
      </c>
    </row>
    <row r="55" spans="2:9" s="32" customFormat="1" ht="16.25" customHeight="1">
      <c r="F55" s="181"/>
      <c r="G55" s="249" t="s">
        <v>121</v>
      </c>
      <c r="H55" s="250"/>
      <c r="I55" s="112">
        <f>INDEX('Base Tarifaire'!O3:O6,MATCH(Inscription!I54,'Base Tarifaire'!N3:N6,1))</f>
        <v>0</v>
      </c>
    </row>
    <row r="56" spans="2:9" s="32" customFormat="1" ht="14.65" thickBot="1">
      <c r="C56" s="37"/>
      <c r="F56" s="181"/>
      <c r="G56" s="244" t="s">
        <v>124</v>
      </c>
      <c r="H56" s="245"/>
      <c r="I56" s="115">
        <f>IF(ISERROR(I54*20/100),"",I54*20/100)</f>
        <v>0</v>
      </c>
    </row>
    <row r="57" spans="2:9" s="32" customFormat="1" ht="14.65" thickBot="1">
      <c r="C57" s="37"/>
      <c r="F57" s="182"/>
      <c r="G57" s="173" t="s">
        <v>126</v>
      </c>
      <c r="H57" s="174"/>
      <c r="I57" s="114">
        <f>IF(ISERROR(I54-I56),"",I54-I56)</f>
        <v>0</v>
      </c>
    </row>
    <row r="58" spans="2:9" ht="16.899999999999999" customHeight="1" thickBot="1">
      <c r="B58" s="17" t="s">
        <v>54</v>
      </c>
      <c r="C58" s="50"/>
      <c r="H58" s="50"/>
      <c r="I58" s="51"/>
    </row>
    <row r="59" spans="2:9" s="32" customFormat="1" ht="16.25" customHeight="1" thickBot="1">
      <c r="B59" s="147" t="s">
        <v>53</v>
      </c>
      <c r="C59" s="147"/>
      <c r="D59" s="185"/>
      <c r="E59" s="186"/>
      <c r="H59" s="47"/>
      <c r="I59" s="69">
        <f>IF(D59&lt;&gt;"",VLOOKUP($D$59,'Base Tarifaire'!A44:B48,2,FALSE),0)</f>
        <v>0</v>
      </c>
    </row>
    <row r="60" spans="2:9" ht="16.25" customHeight="1">
      <c r="B60" s="231" t="s">
        <v>74</v>
      </c>
      <c r="C60" s="231"/>
      <c r="D60" s="235"/>
      <c r="E60" s="236"/>
      <c r="F60" s="237"/>
      <c r="G60" s="238"/>
      <c r="H60" s="50"/>
      <c r="I60" s="52"/>
    </row>
    <row r="61" spans="2:9" ht="16.25" customHeight="1">
      <c r="B61" s="231" t="s">
        <v>101</v>
      </c>
      <c r="C61" s="231"/>
      <c r="D61" s="232"/>
      <c r="E61" s="233"/>
      <c r="F61" s="233"/>
      <c r="G61" s="233"/>
      <c r="H61" s="233"/>
      <c r="I61" s="234"/>
    </row>
    <row r="62" spans="2:9" ht="16.25" customHeight="1">
      <c r="B62" s="231" t="s">
        <v>100</v>
      </c>
      <c r="C62" s="231"/>
      <c r="D62" s="239"/>
      <c r="E62" s="239"/>
      <c r="F62" s="239"/>
      <c r="G62" s="239"/>
      <c r="H62" s="239"/>
      <c r="I62" s="239"/>
    </row>
    <row r="63" spans="2:9" ht="7.9" customHeight="1" thickBot="1"/>
    <row r="64" spans="2:9" s="32" customFormat="1" ht="21" customHeight="1" thickBot="1">
      <c r="B64" s="47"/>
      <c r="C64" s="47"/>
      <c r="D64" s="47"/>
      <c r="F64" s="47"/>
      <c r="G64" s="208" t="s">
        <v>122</v>
      </c>
      <c r="H64" s="209"/>
      <c r="I64" s="29">
        <f>IFERROR(SUM(I52,I57,I59),"")</f>
        <v>0</v>
      </c>
    </row>
    <row r="65" spans="2:9" ht="7.9" customHeight="1"/>
    <row r="66" spans="2:9" ht="21" customHeight="1" thickBot="1">
      <c r="B66" s="53" t="s">
        <v>70</v>
      </c>
      <c r="C66" s="54"/>
      <c r="D66" s="55"/>
      <c r="E66" s="55"/>
      <c r="F66" s="55"/>
      <c r="G66" s="55"/>
      <c r="H66" s="56"/>
      <c r="I66" s="57"/>
    </row>
    <row r="67" spans="2:9" ht="14.65" thickBot="1">
      <c r="C67" s="58" t="s">
        <v>75</v>
      </c>
      <c r="D67" s="59" t="s">
        <v>76</v>
      </c>
      <c r="E67" s="59" t="s">
        <v>77</v>
      </c>
      <c r="F67" s="59" t="s">
        <v>78</v>
      </c>
      <c r="G67" s="59" t="s">
        <v>71</v>
      </c>
      <c r="H67" s="59" t="s">
        <v>19</v>
      </c>
      <c r="I67" s="60" t="s">
        <v>23</v>
      </c>
    </row>
    <row r="68" spans="2:9" ht="17.649999999999999" customHeight="1">
      <c r="B68" s="116" t="s">
        <v>80</v>
      </c>
      <c r="C68" s="121"/>
      <c r="D68" s="124"/>
      <c r="E68" s="121"/>
      <c r="F68" s="124"/>
      <c r="G68" s="121"/>
      <c r="H68" s="131"/>
      <c r="I68" s="128"/>
    </row>
    <row r="69" spans="2:9" ht="17.649999999999999" customHeight="1">
      <c r="B69" s="117" t="s">
        <v>79</v>
      </c>
      <c r="C69" s="122"/>
      <c r="D69" s="125"/>
      <c r="E69" s="122"/>
      <c r="F69" s="125"/>
      <c r="G69" s="122"/>
      <c r="H69" s="132"/>
      <c r="I69" s="129"/>
    </row>
    <row r="70" spans="2:9" ht="22.5" customHeight="1" thickBot="1">
      <c r="B70" s="119" t="s">
        <v>98</v>
      </c>
      <c r="C70" s="123"/>
      <c r="D70" s="126"/>
      <c r="E70" s="123"/>
      <c r="F70" s="126"/>
      <c r="G70" s="127"/>
      <c r="H70" s="133"/>
      <c r="I70" s="130"/>
    </row>
    <row r="71" spans="2:9" ht="18" customHeight="1" thickBot="1">
      <c r="B71" s="118" t="s">
        <v>81</v>
      </c>
      <c r="C71" s="120"/>
      <c r="D71" s="190"/>
      <c r="E71" s="191"/>
      <c r="F71" s="191"/>
      <c r="G71" s="192"/>
      <c r="H71" s="192"/>
      <c r="I71" s="193"/>
    </row>
    <row r="72" spans="2:9" s="26" customFormat="1" ht="21.4" customHeight="1" thickBot="1">
      <c r="B72" s="61"/>
      <c r="C72" s="61"/>
      <c r="D72" s="61"/>
      <c r="E72" s="61"/>
      <c r="F72" s="61"/>
      <c r="G72" s="205" t="s">
        <v>96</v>
      </c>
      <c r="H72" s="206"/>
      <c r="I72" s="134">
        <f>SUM(C68:I68)</f>
        <v>0</v>
      </c>
    </row>
    <row r="73" spans="2:9" ht="7.9" customHeight="1" thickBot="1"/>
    <row r="74" spans="2:9" ht="7.9" customHeight="1">
      <c r="B74" s="203"/>
      <c r="C74" s="200" t="s">
        <v>105</v>
      </c>
      <c r="D74" s="200"/>
      <c r="E74" s="200"/>
      <c r="F74" s="200"/>
      <c r="G74" s="200"/>
      <c r="H74" s="200"/>
      <c r="I74" s="200"/>
    </row>
    <row r="75" spans="2:9" ht="25.9" customHeight="1" thickBot="1">
      <c r="B75" s="204"/>
      <c r="C75" s="201"/>
      <c r="D75" s="201"/>
      <c r="E75" s="201"/>
      <c r="F75" s="201"/>
      <c r="G75" s="201"/>
      <c r="H75" s="201"/>
      <c r="I75" s="201"/>
    </row>
    <row r="76" spans="2:9" ht="7.9" customHeight="1" thickBot="1"/>
    <row r="77" spans="2:9" ht="21.85" customHeight="1" thickBot="1">
      <c r="B77" s="38"/>
      <c r="C77" s="202" t="s">
        <v>106</v>
      </c>
      <c r="D77" s="202"/>
      <c r="E77" s="202"/>
      <c r="F77" s="202"/>
      <c r="G77" s="202"/>
      <c r="H77" s="202"/>
      <c r="I77" s="202"/>
    </row>
    <row r="78" spans="2:9" ht="7.9" customHeight="1" thickBot="1"/>
    <row r="79" spans="2:9" ht="61.5" customHeight="1" thickBot="1">
      <c r="B79" s="187" t="s">
        <v>108</v>
      </c>
      <c r="C79" s="188"/>
      <c r="D79" s="188"/>
      <c r="E79" s="188"/>
      <c r="F79" s="188"/>
      <c r="G79" s="188"/>
      <c r="H79" s="188"/>
      <c r="I79" s="189"/>
    </row>
    <row r="80" spans="2:9" ht="7.9" customHeight="1" thickBot="1"/>
    <row r="81" spans="2:9" ht="47.35" customHeight="1" thickBot="1">
      <c r="B81" s="187" t="s">
        <v>107</v>
      </c>
      <c r="C81" s="188"/>
      <c r="D81" s="188"/>
      <c r="E81" s="188"/>
      <c r="F81" s="188"/>
      <c r="G81" s="188"/>
      <c r="H81" s="188"/>
      <c r="I81" s="189"/>
    </row>
    <row r="82" spans="2:9" ht="16.5" customHeight="1">
      <c r="B82" s="71"/>
      <c r="C82" s="71"/>
      <c r="D82" s="71"/>
      <c r="E82" s="71"/>
      <c r="F82" s="71"/>
      <c r="G82" s="71"/>
      <c r="H82" s="71"/>
      <c r="I82" s="71"/>
    </row>
    <row r="83" spans="2:9">
      <c r="B83" s="55"/>
      <c r="C83" s="55"/>
      <c r="D83" s="55"/>
      <c r="E83" s="55"/>
      <c r="F83" s="55"/>
      <c r="G83" s="72" t="s">
        <v>1</v>
      </c>
      <c r="H83" s="183" t="s">
        <v>15</v>
      </c>
      <c r="I83" s="183"/>
    </row>
    <row r="84" spans="2:9">
      <c r="B84" s="55"/>
      <c r="C84" s="55"/>
      <c r="D84" s="55"/>
      <c r="E84" s="55"/>
      <c r="F84" s="55"/>
      <c r="G84" s="73"/>
      <c r="H84" s="39"/>
      <c r="I84" s="63"/>
    </row>
    <row r="85" spans="2:9">
      <c r="B85" s="55"/>
      <c r="C85" s="55"/>
      <c r="D85" s="55"/>
      <c r="E85" s="55"/>
      <c r="F85" s="55"/>
      <c r="G85" s="62"/>
      <c r="H85" s="64"/>
      <c r="I85" s="65"/>
    </row>
    <row r="86" spans="2:9">
      <c r="B86" s="55"/>
      <c r="C86" s="55"/>
      <c r="D86" s="55"/>
      <c r="E86" s="55"/>
      <c r="F86" s="55"/>
      <c r="G86" s="74"/>
      <c r="H86" s="64"/>
      <c r="I86" s="65"/>
    </row>
    <row r="87" spans="2:9">
      <c r="B87" s="55"/>
      <c r="C87" s="55"/>
      <c r="D87" s="55"/>
      <c r="E87" s="55"/>
      <c r="F87" s="55"/>
      <c r="G87" s="75"/>
      <c r="H87" s="66"/>
      <c r="I87" s="67"/>
    </row>
    <row r="88" spans="2:9">
      <c r="B88" s="27"/>
      <c r="C88" s="55"/>
      <c r="D88" s="55"/>
      <c r="E88" s="55"/>
      <c r="F88" s="55"/>
      <c r="G88" s="55"/>
      <c r="H88" s="56"/>
      <c r="I88" s="68"/>
    </row>
    <row r="89" spans="2:9">
      <c r="B89" s="55"/>
      <c r="C89" s="55"/>
      <c r="D89" s="55"/>
      <c r="E89" s="55"/>
      <c r="F89" s="55"/>
      <c r="G89" s="55"/>
      <c r="H89" s="56"/>
      <c r="I89" s="68"/>
    </row>
    <row r="90" spans="2:9">
      <c r="B90" s="55"/>
      <c r="C90" s="55"/>
      <c r="D90" s="55"/>
      <c r="E90" s="55"/>
      <c r="F90" s="55"/>
      <c r="G90" s="55"/>
      <c r="H90" s="56"/>
      <c r="I90" s="68"/>
    </row>
    <row r="91" spans="2:9">
      <c r="B91" s="55"/>
      <c r="C91" s="55"/>
      <c r="D91" s="55"/>
      <c r="E91" s="55"/>
      <c r="F91" s="55"/>
      <c r="G91" s="55"/>
      <c r="H91" s="56"/>
      <c r="I91" s="68"/>
    </row>
    <row r="92" spans="2:9">
      <c r="B92" s="55"/>
      <c r="C92" s="55"/>
      <c r="D92" s="55"/>
      <c r="E92" s="55"/>
      <c r="F92" s="55"/>
      <c r="G92" s="55"/>
      <c r="H92" s="56"/>
      <c r="I92" s="68"/>
    </row>
    <row r="93" spans="2:9">
      <c r="B93" s="55"/>
      <c r="C93" s="55"/>
      <c r="D93" s="55"/>
      <c r="E93" s="55"/>
      <c r="F93" s="55"/>
      <c r="G93" s="55"/>
      <c r="H93" s="56"/>
      <c r="I93" s="68"/>
    </row>
    <row r="94" spans="2:9">
      <c r="B94" s="55"/>
      <c r="C94" s="55"/>
      <c r="D94" s="55"/>
      <c r="E94" s="55"/>
      <c r="F94" s="55"/>
      <c r="G94" s="55"/>
      <c r="H94" s="56"/>
      <c r="I94" s="68"/>
    </row>
    <row r="95" spans="2:9">
      <c r="B95" s="55"/>
      <c r="C95" s="55"/>
      <c r="D95" s="55"/>
      <c r="E95" s="55"/>
      <c r="F95" s="55"/>
      <c r="G95" s="55"/>
      <c r="H95" s="56"/>
      <c r="I95" s="68"/>
    </row>
    <row r="96" spans="2:9">
      <c r="B96" s="55"/>
      <c r="C96" s="55"/>
      <c r="D96" s="55"/>
      <c r="E96" s="55"/>
      <c r="F96" s="55"/>
      <c r="G96" s="55"/>
      <c r="H96" s="56"/>
      <c r="I96" s="68"/>
    </row>
  </sheetData>
  <mergeCells count="110">
    <mergeCell ref="C44:D44"/>
    <mergeCell ref="C45:D45"/>
    <mergeCell ref="C46:D46"/>
    <mergeCell ref="G43:H43"/>
    <mergeCell ref="G56:H56"/>
    <mergeCell ref="B50:B52"/>
    <mergeCell ref="G47:H47"/>
    <mergeCell ref="G48:H48"/>
    <mergeCell ref="C47:D47"/>
    <mergeCell ref="E47:F47"/>
    <mergeCell ref="G51:H51"/>
    <mergeCell ref="G50:H50"/>
    <mergeCell ref="G55:H55"/>
    <mergeCell ref="C43:D43"/>
    <mergeCell ref="G18:H18"/>
    <mergeCell ref="B60:C60"/>
    <mergeCell ref="B61:C61"/>
    <mergeCell ref="D61:I61"/>
    <mergeCell ref="D60:G60"/>
    <mergeCell ref="B62:C62"/>
    <mergeCell ref="D62:E62"/>
    <mergeCell ref="F62:I62"/>
    <mergeCell ref="C41:D41"/>
    <mergeCell ref="C36:E36"/>
    <mergeCell ref="C37:E37"/>
    <mergeCell ref="G33:I33"/>
    <mergeCell ref="G37:I37"/>
    <mergeCell ref="G36:I36"/>
    <mergeCell ref="G34:I34"/>
    <mergeCell ref="H35:I35"/>
    <mergeCell ref="C38:E38"/>
    <mergeCell ref="G38:I38"/>
    <mergeCell ref="C33:E33"/>
    <mergeCell ref="C34:E34"/>
    <mergeCell ref="D35:E35"/>
    <mergeCell ref="G45:H45"/>
    <mergeCell ref="E45:F45"/>
    <mergeCell ref="E46:F46"/>
    <mergeCell ref="B1:I1"/>
    <mergeCell ref="B2:I2"/>
    <mergeCell ref="G8:I8"/>
    <mergeCell ref="C15:E15"/>
    <mergeCell ref="C14:E14"/>
    <mergeCell ref="G28:I28"/>
    <mergeCell ref="G14:I14"/>
    <mergeCell ref="C16:E16"/>
    <mergeCell ref="C8:E8"/>
    <mergeCell ref="C9:E9"/>
    <mergeCell ref="D10:E10"/>
    <mergeCell ref="C12:E12"/>
    <mergeCell ref="C13:E13"/>
    <mergeCell ref="G9:I9"/>
    <mergeCell ref="H10:I10"/>
    <mergeCell ref="G12:I12"/>
    <mergeCell ref="C17:E17"/>
    <mergeCell ref="C18:E18"/>
    <mergeCell ref="G15:I15"/>
    <mergeCell ref="G13:I13"/>
    <mergeCell ref="G16:H16"/>
    <mergeCell ref="B6:E6"/>
    <mergeCell ref="F6:I6"/>
    <mergeCell ref="G24:I24"/>
    <mergeCell ref="C19:D19"/>
    <mergeCell ref="H83:I83"/>
    <mergeCell ref="B31:E31"/>
    <mergeCell ref="F31:I31"/>
    <mergeCell ref="D59:E59"/>
    <mergeCell ref="B79:I79"/>
    <mergeCell ref="B81:I81"/>
    <mergeCell ref="G44:H44"/>
    <mergeCell ref="D71:I71"/>
    <mergeCell ref="G46:H46"/>
    <mergeCell ref="E41:F41"/>
    <mergeCell ref="E43:F43"/>
    <mergeCell ref="E44:F44"/>
    <mergeCell ref="C29:D29"/>
    <mergeCell ref="C40:H40"/>
    <mergeCell ref="I40:I41"/>
    <mergeCell ref="C74:I75"/>
    <mergeCell ref="C77:I77"/>
    <mergeCell ref="B74:B75"/>
    <mergeCell ref="G72:H72"/>
    <mergeCell ref="G41:H41"/>
    <mergeCell ref="G64:H64"/>
    <mergeCell ref="G29:H29"/>
    <mergeCell ref="C39:D39"/>
    <mergeCell ref="B59:C59"/>
    <mergeCell ref="C48:D48"/>
    <mergeCell ref="E48:F48"/>
    <mergeCell ref="G39:H39"/>
    <mergeCell ref="B21:E21"/>
    <mergeCell ref="F21:I21"/>
    <mergeCell ref="C23:E23"/>
    <mergeCell ref="C24:E24"/>
    <mergeCell ref="D25:E25"/>
    <mergeCell ref="C26:E26"/>
    <mergeCell ref="C27:E27"/>
    <mergeCell ref="G23:I23"/>
    <mergeCell ref="G27:I27"/>
    <mergeCell ref="C28:E28"/>
    <mergeCell ref="H25:I25"/>
    <mergeCell ref="G26:I26"/>
    <mergeCell ref="A40:B41"/>
    <mergeCell ref="A42:F42"/>
    <mergeCell ref="G42:H42"/>
    <mergeCell ref="G52:H52"/>
    <mergeCell ref="G57:H57"/>
    <mergeCell ref="F50:F52"/>
    <mergeCell ref="G54:H54"/>
    <mergeCell ref="F54:F57"/>
  </mergeCells>
  <phoneticPr fontId="2" type="noConversion"/>
  <conditionalFormatting sqref="F50:F52">
    <cfRule type="containsText" dxfId="33" priority="36" operator="containsText" text="Couple">
      <formula>NOT(ISERROR(SEARCH("Couple",F50)))</formula>
    </cfRule>
  </conditionalFormatting>
  <conditionalFormatting sqref="I55">
    <cfRule type="expression" dxfId="3" priority="37">
      <formula>ISNA($I$55)</formula>
    </cfRule>
  </conditionalFormatting>
  <printOptions horizontalCentered="1" verticalCentered="1"/>
  <pageMargins left="0.19685039370078741" right="0.19685039370078741" top="0.19685039370078741" bottom="0.19685039370078741" header="0" footer="0"/>
  <pageSetup paperSize="9" orientation="portrait" r:id="rId1"/>
  <ignoredErrors>
    <ignoredError sqref="B44:B48 I42:I44 I59 I45:I48 I64 I72" emptyCellReference="1"/>
    <ignoredError sqref="I55"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030" r:id="rId4" name="A cocher">
              <controlPr defaultSize="0" autoFill="0" autoLine="0" autoPict="0" altText="">
                <anchor moveWithCells="1">
                  <from>
                    <xdr:col>1</xdr:col>
                    <xdr:colOff>4763</xdr:colOff>
                    <xdr:row>73</xdr:row>
                    <xdr:rowOff>28575</xdr:rowOff>
                  </from>
                  <to>
                    <xdr:col>2</xdr:col>
                    <xdr:colOff>4763</xdr:colOff>
                    <xdr:row>75</xdr:row>
                    <xdr:rowOff>0</xdr:rowOff>
                  </to>
                </anchor>
              </controlPr>
            </control>
          </mc:Choice>
        </mc:AlternateContent>
        <mc:AlternateContent xmlns:mc="http://schemas.openxmlformats.org/markup-compatibility/2006">
          <mc:Choice Requires="x14">
            <control shapeId="1032" r:id="rId5" name="A cocher">
              <controlPr defaultSize="0" autoFill="0" autoLine="0" autoPict="0" altText="A Cocher">
                <anchor moveWithCells="1">
                  <from>
                    <xdr:col>1</xdr:col>
                    <xdr:colOff>4763</xdr:colOff>
                    <xdr:row>75</xdr:row>
                    <xdr:rowOff>42863</xdr:rowOff>
                  </from>
                  <to>
                    <xdr:col>2</xdr:col>
                    <xdr:colOff>4763</xdr:colOff>
                    <xdr:row>77</xdr:row>
                    <xdr:rowOff>9525</xdr:rowOff>
                  </to>
                </anchor>
              </controlPr>
            </control>
          </mc:Choice>
        </mc:AlternateContent>
        <mc:AlternateContent xmlns:mc="http://schemas.openxmlformats.org/markup-compatibility/2006">
          <mc:Choice Requires="x14">
            <control shapeId="1034" r:id="rId6" name="Check Box 10">
              <controlPr defaultSize="0" autoFill="0" autoLine="0" autoPict="0">
                <anchor>
                  <from>
                    <xdr:col>5</xdr:col>
                    <xdr:colOff>14288</xdr:colOff>
                    <xdr:row>2</xdr:row>
                    <xdr:rowOff>180975</xdr:rowOff>
                  </from>
                  <to>
                    <xdr:col>6</xdr:col>
                    <xdr:colOff>19050</xdr:colOff>
                    <xdr:row>3</xdr:row>
                    <xdr:rowOff>247650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notContainsText" priority="72" operator="notContains" id="{AE06F4F6-221B-4CF2-8F2C-6730DA894D3A}">
            <xm:f>ISERROR(SEARCH($C$4,C4))</xm:f>
            <xm:f>$C$4</xm:f>
            <x14:dxf>
              <font>
                <b/>
                <i/>
                <strike val="0"/>
              </font>
              <numFmt numFmtId="19" formatCode="dd/mm/yyyy"/>
              <fill>
                <patternFill patternType="gray125">
                  <bgColor rgb="FFE9EDF7"/>
                </patternFill>
              </fill>
            </x14:dxf>
          </x14:cfRule>
          <xm:sqref>C4</xm:sqref>
        </x14:conditionalFormatting>
        <x14:conditionalFormatting xmlns:xm="http://schemas.microsoft.com/office/excel/2006/main">
          <x14:cfRule type="notContainsText" priority="162" operator="notContains" id="{875CD554-3BF7-4121-9443-F35E6CF9C5CC}">
            <xm:f>ISERROR(SEARCH($C$7,C7))</xm:f>
            <xm:f>$C$7</xm:f>
            <x14:dxf>
              <font>
                <b/>
                <i/>
                <strike val="0"/>
              </font>
              <numFmt numFmtId="30" formatCode="@"/>
              <fill>
                <patternFill patternType="gray0625">
                  <fgColor auto="1"/>
                  <bgColor rgb="FFECF0F8"/>
                </patternFill>
              </fill>
            </x14:dxf>
          </x14:cfRule>
          <xm:sqref>C7</xm:sqref>
        </x14:conditionalFormatting>
        <x14:conditionalFormatting xmlns:xm="http://schemas.microsoft.com/office/excel/2006/main">
          <x14:cfRule type="notContainsText" priority="79" operator="notContains" id="{F425100B-36E6-43C4-BE0E-81791F671D7F}">
            <xm:f>ISERROR(SEARCH($C$23,C8))</xm:f>
            <xm:f>$C$23</xm:f>
            <x14:dxf>
              <font>
                <b/>
                <i/>
                <strike val="0"/>
              </font>
              <numFmt numFmtId="30" formatCode="@"/>
              <fill>
                <patternFill patternType="gray0625">
                  <bgColor rgb="FFECF0F8"/>
                </patternFill>
              </fill>
            </x14:dxf>
          </x14:cfRule>
          <xm:sqref>C8</xm:sqref>
        </x14:conditionalFormatting>
        <x14:conditionalFormatting xmlns:xm="http://schemas.microsoft.com/office/excel/2006/main">
          <x14:cfRule type="notContainsText" priority="78" operator="notContains" id="{EA6A6D40-3375-4476-A8A2-E2236FAD3361}">
            <xm:f>ISERROR(SEARCH($C$9,C9))</xm:f>
            <xm:f>$C$9</xm:f>
            <x14:dxf>
              <font>
                <b/>
                <i/>
                <strike val="0"/>
              </font>
              <numFmt numFmtId="30" formatCode="@"/>
              <fill>
                <patternFill patternType="gray0625">
                  <bgColor rgb="FFECF0F8"/>
                </patternFill>
              </fill>
            </x14:dxf>
          </x14:cfRule>
          <xm:sqref>C9</xm:sqref>
        </x14:conditionalFormatting>
        <x14:conditionalFormatting xmlns:xm="http://schemas.microsoft.com/office/excel/2006/main">
          <x14:cfRule type="notContainsText" priority="80" operator="notContains" id="{ADD2088D-7E40-4164-A811-41290A4B8751}">
            <xm:f>ISERROR(SEARCH($C$10,C10))</xm:f>
            <xm:f>$C$10</xm:f>
            <x14:dxf>
              <font>
                <b/>
                <i/>
                <strike val="0"/>
              </font>
              <numFmt numFmtId="19" formatCode="dd/mm/yyyy"/>
              <fill>
                <patternFill patternType="gray0625">
                  <bgColor rgb="FFECF0F8"/>
                </patternFill>
              </fill>
            </x14:dxf>
          </x14:cfRule>
          <xm:sqref>C10</xm:sqref>
        </x14:conditionalFormatting>
        <x14:conditionalFormatting xmlns:xm="http://schemas.microsoft.com/office/excel/2006/main">
          <x14:cfRule type="notContainsText" priority="77" operator="notContains" id="{FF0985AF-0FC4-4CDB-8376-F2EEB10E1669}">
            <xm:f>ISERROR(SEARCH($D$11,C11))</xm:f>
            <xm:f>$D$11</xm:f>
            <x14:dxf>
              <font>
                <b/>
                <i/>
                <strike val="0"/>
              </font>
              <numFmt numFmtId="166" formatCode="0#&quot; &quot;##&quot; &quot;##&quot; &quot;##&quot; &quot;##"/>
              <fill>
                <patternFill patternType="gray0625">
                  <bgColor rgb="FFECF0F8"/>
                </patternFill>
              </fill>
            </x14:dxf>
          </x14:cfRule>
          <xm:sqref>C11</xm:sqref>
        </x14:conditionalFormatting>
        <x14:conditionalFormatting xmlns:xm="http://schemas.microsoft.com/office/excel/2006/main">
          <x14:cfRule type="notContainsText" priority="122" operator="notContains" id="{CD23F7E8-70D9-444A-A9BC-68BECE7DE57F}">
            <xm:f>ISERROR(SEARCH($C$15,C15))</xm:f>
            <xm:f>$C$15</xm:f>
            <x14:dxf>
              <font>
                <b/>
                <i/>
                <strike val="0"/>
              </font>
              <numFmt numFmtId="30" formatCode="@"/>
              <fill>
                <patternFill patternType="gray0625">
                  <bgColor rgb="FFECF0F8"/>
                </patternFill>
              </fill>
            </x14:dxf>
          </x14:cfRule>
          <xm:sqref>C15</xm:sqref>
        </x14:conditionalFormatting>
        <x14:conditionalFormatting xmlns:xm="http://schemas.microsoft.com/office/excel/2006/main">
          <x14:cfRule type="notContainsText" priority="121" operator="notContains" id="{467EAB83-6531-4921-978E-22E2869B5B18}">
            <xm:f>ISERROR(SEARCH($C$17,C17))</xm:f>
            <xm:f>$C$17</xm:f>
            <x14:dxf>
              <font>
                <b/>
                <i/>
                <strike val="0"/>
              </font>
              <numFmt numFmtId="30" formatCode="@"/>
              <fill>
                <patternFill patternType="gray0625">
                  <bgColor rgb="FFECF0F8"/>
                </patternFill>
              </fill>
            </x14:dxf>
          </x14:cfRule>
          <xm:sqref>C17</xm:sqref>
        </x14:conditionalFormatting>
        <x14:conditionalFormatting xmlns:xm="http://schemas.microsoft.com/office/excel/2006/main">
          <x14:cfRule type="notContainsText" priority="33" operator="notContains" id="{73530027-50C2-44F6-8165-C7FD20EA2B5B}">
            <xm:f>ISERROR(SEARCH($C$7,C22))</xm:f>
            <xm:f>$C$7</xm:f>
            <x14:dxf>
              <font>
                <b/>
                <i/>
                <strike val="0"/>
              </font>
              <numFmt numFmtId="30" formatCode="@"/>
              <fill>
                <patternFill patternType="gray0625">
                  <fgColor auto="1"/>
                  <bgColor rgb="FFECF0F8"/>
                </patternFill>
              </fill>
            </x14:dxf>
          </x14:cfRule>
          <xm:sqref>C22</xm:sqref>
        </x14:conditionalFormatting>
        <x14:conditionalFormatting xmlns:xm="http://schemas.microsoft.com/office/excel/2006/main">
          <x14:cfRule type="notContainsText" priority="91" operator="notContains" id="{A7FD2282-B4D9-40BB-8CA1-77BBDF79E087}">
            <xm:f>ISERROR(SEARCH($C$23,C23))</xm:f>
            <xm:f>$C$23</xm:f>
            <x14:dxf>
              <font>
                <b/>
                <i/>
                <strike val="0"/>
              </font>
              <numFmt numFmtId="30" formatCode="@"/>
              <fill>
                <patternFill patternType="gray0625">
                  <bgColor rgb="FFECF0F8"/>
                </patternFill>
              </fill>
            </x14:dxf>
          </x14:cfRule>
          <xm:sqref>C23</xm:sqref>
        </x14:conditionalFormatting>
        <x14:conditionalFormatting xmlns:xm="http://schemas.microsoft.com/office/excel/2006/main">
          <x14:cfRule type="notContainsText" priority="90" operator="notContains" id="{95578066-CDF0-401C-96AC-4B792EDAE3C1}">
            <xm:f>ISERROR(SEARCH($C$24,C24))</xm:f>
            <xm:f>$C$24</xm:f>
            <x14:dxf>
              <font>
                <b/>
                <i/>
                <strike val="0"/>
              </font>
              <numFmt numFmtId="30" formatCode="@"/>
              <fill>
                <patternFill patternType="gray0625">
                  <bgColor rgb="FFECF0F8"/>
                </patternFill>
              </fill>
            </x14:dxf>
          </x14:cfRule>
          <xm:sqref>C24</xm:sqref>
        </x14:conditionalFormatting>
        <x14:conditionalFormatting xmlns:xm="http://schemas.microsoft.com/office/excel/2006/main">
          <x14:cfRule type="notContainsText" priority="92" operator="notContains" id="{CAD4EBAC-EA93-4FEC-9D4F-7CF8361B0AD5}">
            <xm:f>ISERROR(SEARCH($C$25,C25))</xm:f>
            <xm:f>$C$25</xm:f>
            <x14:dxf>
              <font>
                <b/>
                <i/>
                <strike val="0"/>
              </font>
              <numFmt numFmtId="19" formatCode="dd/mm/yyyy"/>
              <fill>
                <patternFill patternType="gray0625">
                  <bgColor rgb="FFECF0F8"/>
                </patternFill>
              </fill>
            </x14:dxf>
          </x14:cfRule>
          <xm:sqref>C25</xm:sqref>
        </x14:conditionalFormatting>
        <x14:conditionalFormatting xmlns:xm="http://schemas.microsoft.com/office/excel/2006/main">
          <x14:cfRule type="notContainsText" priority="89" operator="notContains" id="{7F53F759-5F32-45FE-B0B1-F8EBB63DA051}">
            <xm:f>ISERROR(SEARCH($C$26,C26))</xm:f>
            <xm:f>$C$26</xm:f>
            <x14:dxf>
              <font>
                <b/>
                <i/>
                <strike val="0"/>
              </font>
              <numFmt numFmtId="30" formatCode="@"/>
              <fill>
                <patternFill patternType="gray0625">
                  <bgColor rgb="FFECF0F8"/>
                </patternFill>
              </fill>
            </x14:dxf>
          </x14:cfRule>
          <xm:sqref>C26</xm:sqref>
        </x14:conditionalFormatting>
        <x14:conditionalFormatting xmlns:xm="http://schemas.microsoft.com/office/excel/2006/main">
          <x14:cfRule type="notContainsText" priority="88" operator="notContains" id="{66A978A1-2C85-45A6-9067-59690C624891}">
            <xm:f>ISERROR(SEARCH($C$27,C27))</xm:f>
            <xm:f>$C$27</xm:f>
            <x14:dxf>
              <font>
                <b/>
                <i/>
                <strike val="0"/>
              </font>
              <numFmt numFmtId="30" formatCode="@"/>
              <fill>
                <patternFill patternType="gray0625">
                  <bgColor rgb="FFECF0F8"/>
                </patternFill>
              </fill>
            </x14:dxf>
          </x14:cfRule>
          <xm:sqref>C27</xm:sqref>
        </x14:conditionalFormatting>
        <x14:conditionalFormatting xmlns:xm="http://schemas.microsoft.com/office/excel/2006/main">
          <x14:cfRule type="notContainsText" priority="11" operator="notContains" id="{C88DBAC7-5954-4A0C-81E4-0F4DD36A8293}">
            <xm:f>ISERROR(SEARCH($C$7,C32))</xm:f>
            <xm:f>$C$7</xm:f>
            <x14:dxf>
              <font>
                <b/>
                <i/>
                <strike val="0"/>
              </font>
              <numFmt numFmtId="30" formatCode="@"/>
              <fill>
                <patternFill patternType="gray0625">
                  <fgColor auto="1"/>
                  <bgColor rgb="FFECF0F8"/>
                </patternFill>
              </fill>
            </x14:dxf>
          </x14:cfRule>
          <xm:sqref>C32</xm:sqref>
        </x14:conditionalFormatting>
        <x14:conditionalFormatting xmlns:xm="http://schemas.microsoft.com/office/excel/2006/main">
          <x14:cfRule type="notContainsText" priority="15" operator="notContains" id="{A78BC788-34E7-4D50-9FED-7707E9945651}">
            <xm:f>ISERROR(SEARCH($C$23,C33))</xm:f>
            <xm:f>$C$23</xm:f>
            <x14:dxf>
              <font>
                <b/>
                <i/>
                <strike val="0"/>
              </font>
              <numFmt numFmtId="30" formatCode="@"/>
              <fill>
                <patternFill patternType="gray0625">
                  <bgColor rgb="FFECF0F8"/>
                </patternFill>
              </fill>
            </x14:dxf>
          </x14:cfRule>
          <xm:sqref>C33</xm:sqref>
        </x14:conditionalFormatting>
        <x14:conditionalFormatting xmlns:xm="http://schemas.microsoft.com/office/excel/2006/main">
          <x14:cfRule type="notContainsText" priority="14" operator="notContains" id="{44AEF73A-27EB-4A92-B980-1709612F7287}">
            <xm:f>ISERROR(SEARCH($C$24,C34))</xm:f>
            <xm:f>$C$24</xm:f>
            <x14:dxf>
              <font>
                <b/>
                <i/>
                <strike val="0"/>
              </font>
              <numFmt numFmtId="30" formatCode="@"/>
              <fill>
                <patternFill patternType="gray0625">
                  <bgColor rgb="FFECF0F8"/>
                </patternFill>
              </fill>
            </x14:dxf>
          </x14:cfRule>
          <xm:sqref>C34</xm:sqref>
        </x14:conditionalFormatting>
        <x14:conditionalFormatting xmlns:xm="http://schemas.microsoft.com/office/excel/2006/main">
          <x14:cfRule type="notContainsText" priority="16" operator="notContains" id="{35FF2C0E-5BD6-4437-87EE-D3951EA73706}">
            <xm:f>ISERROR(SEARCH($C$25,C35))</xm:f>
            <xm:f>$C$25</xm:f>
            <x14:dxf>
              <font>
                <b/>
                <i/>
                <strike val="0"/>
              </font>
              <numFmt numFmtId="19" formatCode="dd/mm/yyyy"/>
              <fill>
                <patternFill patternType="gray0625">
                  <bgColor rgb="FFECF0F8"/>
                </patternFill>
              </fill>
            </x14:dxf>
          </x14:cfRule>
          <xm:sqref>C35</xm:sqref>
        </x14:conditionalFormatting>
        <x14:conditionalFormatting xmlns:xm="http://schemas.microsoft.com/office/excel/2006/main">
          <x14:cfRule type="notContainsText" priority="13" operator="notContains" id="{5DB61ACC-3714-43B6-B27A-27CA16E8DC71}">
            <xm:f>ISERROR(SEARCH($C$26,C36))</xm:f>
            <xm:f>$C$26</xm:f>
            <x14:dxf>
              <font>
                <b/>
                <i/>
                <strike val="0"/>
              </font>
              <numFmt numFmtId="30" formatCode="@"/>
              <fill>
                <patternFill patternType="gray0625">
                  <bgColor rgb="FFECF0F8"/>
                </patternFill>
              </fill>
            </x14:dxf>
          </x14:cfRule>
          <xm:sqref>C36</xm:sqref>
        </x14:conditionalFormatting>
        <x14:conditionalFormatting xmlns:xm="http://schemas.microsoft.com/office/excel/2006/main">
          <x14:cfRule type="notContainsText" priority="12" operator="notContains" id="{8D06B718-8361-41B8-9D33-E8A6AE6D8674}">
            <xm:f>ISERROR(SEARCH($C$27,C37))</xm:f>
            <xm:f>$C$27</xm:f>
            <x14:dxf>
              <font>
                <b/>
                <i/>
                <strike val="0"/>
              </font>
              <numFmt numFmtId="30" formatCode="@"/>
              <fill>
                <patternFill patternType="gray0625">
                  <bgColor rgb="FFECF0F8"/>
                </patternFill>
              </fill>
            </x14:dxf>
          </x14:cfRule>
          <xm:sqref>C37</xm:sqref>
        </x14:conditionalFormatting>
        <x14:conditionalFormatting xmlns:xm="http://schemas.microsoft.com/office/excel/2006/main">
          <x14:cfRule type="notContainsText" priority="73" operator="notContains" id="{ACC4F24D-44FE-4484-BB3E-5D1153FBDDF2}">
            <xm:f>ISERROR(SEARCH($C$71,C71))</xm:f>
            <xm:f>$C$71</xm:f>
            <x14:dxf>
              <font>
                <b/>
                <i/>
                <strike val="0"/>
              </font>
              <numFmt numFmtId="30" formatCode="@"/>
              <fill>
                <patternFill patternType="gray0625">
                  <bgColor rgb="FFECF0F8"/>
                </patternFill>
              </fill>
            </x14:dxf>
          </x14:cfRule>
          <xm:sqref>C71</xm:sqref>
        </x14:conditionalFormatting>
        <x14:conditionalFormatting xmlns:xm="http://schemas.microsoft.com/office/excel/2006/main">
          <x14:cfRule type="notContainsText" priority="76" operator="notContains" id="{C317245F-E53D-44C1-8788-534EF77C8AA6}">
            <xm:f>ISERROR(SEARCH($C$12,C12))</xm:f>
            <xm:f>$C$12</xm:f>
            <x14:dxf>
              <font>
                <b/>
                <i/>
                <strike val="0"/>
              </font>
              <numFmt numFmtId="30" formatCode="@"/>
              <fill>
                <patternFill patternType="gray0625">
                  <bgColor rgb="FFECF0F8"/>
                </patternFill>
              </fill>
            </x14:dxf>
          </x14:cfRule>
          <xm:sqref>C12:E12</xm:sqref>
        </x14:conditionalFormatting>
        <x14:conditionalFormatting xmlns:xm="http://schemas.microsoft.com/office/excel/2006/main">
          <x14:cfRule type="notContainsText" priority="123" operator="notContains" id="{05E874D0-0CB8-40EB-B28E-EE5AB9C25062}">
            <xm:f>ISERROR(SEARCH($C$13,C13))</xm:f>
            <xm:f>$C$13</xm:f>
            <x14:dxf>
              <font>
                <b/>
                <i/>
                <strike val="0"/>
              </font>
              <numFmt numFmtId="30" formatCode="@"/>
              <fill>
                <patternFill patternType="gray0625">
                  <bgColor rgb="FFECF0F8"/>
                </patternFill>
              </fill>
            </x14:dxf>
          </x14:cfRule>
          <xm:sqref>C13:E13</xm:sqref>
        </x14:conditionalFormatting>
        <x14:conditionalFormatting xmlns:xm="http://schemas.microsoft.com/office/excel/2006/main">
          <x14:cfRule type="notContainsText" priority="104" operator="notContains" id="{A58DE17D-B7DE-4C13-9B79-343EA4114181}">
            <xm:f>ISERROR(SEARCH($C$14,C14))</xm:f>
            <xm:f>$C$14</xm:f>
            <x14:dxf>
              <font>
                <b/>
                <i/>
                <strike val="0"/>
              </font>
              <numFmt numFmtId="168" formatCode="00000"/>
              <fill>
                <patternFill patternType="gray0625">
                  <bgColor rgb="FFECF0F8"/>
                </patternFill>
              </fill>
            </x14:dxf>
          </x14:cfRule>
          <xm:sqref>C14:E14</xm:sqref>
        </x14:conditionalFormatting>
        <x14:conditionalFormatting xmlns:xm="http://schemas.microsoft.com/office/excel/2006/main">
          <x14:cfRule type="notContainsText" priority="103" operator="notContains" id="{38C60D42-7DDE-4F39-B4AE-7F82718637D1}">
            <xm:f>ISERROR(SEARCH($C$16,C16))</xm:f>
            <xm:f>$C$16</xm:f>
            <x14:dxf>
              <font>
                <b/>
                <i/>
                <strike val="0"/>
              </font>
              <numFmt numFmtId="30" formatCode="@"/>
              <fill>
                <patternFill patternType="gray0625">
                  <bgColor rgb="FFECF0F8"/>
                </patternFill>
              </fill>
            </x14:dxf>
          </x14:cfRule>
          <xm:sqref>C16:E16</xm:sqref>
        </x14:conditionalFormatting>
        <x14:conditionalFormatting xmlns:xm="http://schemas.microsoft.com/office/excel/2006/main">
          <x14:cfRule type="notContainsText" priority="81" operator="notContains" id="{A24DB1E4-B010-47BB-91D0-3FC379F25FDF}">
            <xm:f>ISERROR(SEARCH($H$35,D10))</xm:f>
            <xm:f>$H$35</xm:f>
            <x14:dxf>
              <font>
                <b/>
                <i/>
                <strike val="0"/>
              </font>
              <numFmt numFmtId="30" formatCode="@"/>
              <fill>
                <patternFill patternType="gray0625">
                  <bgColor rgb="FFECF0F8"/>
                </patternFill>
              </fill>
            </x14:dxf>
          </x14:cfRule>
          <xm:sqref>D10:E10</xm:sqref>
        </x14:conditionalFormatting>
        <x14:conditionalFormatting xmlns:xm="http://schemas.microsoft.com/office/excel/2006/main">
          <x14:cfRule type="notContainsText" priority="93" operator="notContains" id="{656B199A-8D35-4DA0-818A-480018C08E23}">
            <xm:f>ISERROR(SEARCH($D$25,D25))</xm:f>
            <xm:f>$D$25</xm:f>
            <x14:dxf>
              <font>
                <b/>
                <i/>
                <strike val="0"/>
              </font>
              <numFmt numFmtId="30" formatCode="@"/>
              <fill>
                <patternFill patternType="gray0625">
                  <bgColor rgb="FFECF0F8"/>
                </patternFill>
              </fill>
            </x14:dxf>
          </x14:cfRule>
          <xm:sqref>D25:E25</xm:sqref>
        </x14:conditionalFormatting>
        <x14:conditionalFormatting xmlns:xm="http://schemas.microsoft.com/office/excel/2006/main">
          <x14:cfRule type="notContainsText" priority="17" operator="notContains" id="{79911B1C-9D39-4407-AE84-EA92A4C99CA9}">
            <xm:f>ISERROR(SEARCH($D$25,D35))</xm:f>
            <xm:f>$D$25</xm:f>
            <x14:dxf>
              <font>
                <b/>
                <i/>
                <strike val="0"/>
              </font>
              <numFmt numFmtId="30" formatCode="@"/>
              <fill>
                <patternFill patternType="gray0625">
                  <bgColor rgb="FFECF0F8"/>
                </patternFill>
              </fill>
            </x14:dxf>
          </x14:cfRule>
          <xm:sqref>D35:E35</xm:sqref>
        </x14:conditionalFormatting>
        <x14:conditionalFormatting xmlns:xm="http://schemas.microsoft.com/office/excel/2006/main">
          <x14:cfRule type="notContainsText" priority="71" operator="notContains" id="{26486B9F-2027-40DF-B314-4510A151B885}">
            <xm:f>ISERROR(SEARCH($D$59,D59))</xm:f>
            <xm:f>$D$59</xm:f>
            <x14:dxf>
              <font>
                <b/>
                <i/>
                <strike val="0"/>
              </font>
              <numFmt numFmtId="167" formatCode="#,##0\ &quot;€&quot;"/>
              <fill>
                <patternFill patternType="gray0625">
                  <bgColor rgb="FFECF0F8"/>
                </patternFill>
              </fill>
            </x14:dxf>
          </x14:cfRule>
          <xm:sqref>D59:E59</xm:sqref>
        </x14:conditionalFormatting>
        <x14:conditionalFormatting xmlns:xm="http://schemas.microsoft.com/office/excel/2006/main">
          <x14:cfRule type="notContainsText" priority="155" operator="notContains" id="{34832E83-C34E-4C96-88F4-F9E6BC32868D}">
            <xm:f>ISERROR(SEARCH($E$7,E7))</xm:f>
            <xm:f>$E$7</xm:f>
            <x14:dxf>
              <font>
                <b/>
                <i/>
                <strike val="0"/>
              </font>
              <numFmt numFmtId="30" formatCode="@"/>
              <fill>
                <patternFill patternType="gray0625">
                  <fgColor auto="1"/>
                  <bgColor rgb="FFECF0F8"/>
                </patternFill>
              </fill>
            </x14:dxf>
          </x14:cfRule>
          <xm:sqref>E7</xm:sqref>
        </x14:conditionalFormatting>
        <x14:conditionalFormatting xmlns:xm="http://schemas.microsoft.com/office/excel/2006/main">
          <x14:cfRule type="notContainsText" priority="70" operator="notContains" id="{6256842C-A2B0-433A-A73B-657AF4A8FA68}">
            <xm:f>ISERROR(SEARCH($E$11,E11))</xm:f>
            <xm:f>$E$11</xm:f>
            <x14:dxf>
              <font>
                <b/>
                <i/>
                <strike val="0"/>
              </font>
              <numFmt numFmtId="166" formatCode="0#&quot; &quot;##&quot; &quot;##&quot; &quot;##&quot; &quot;##"/>
              <fill>
                <patternFill patternType="gray0625">
                  <bgColor rgb="FFECF0F8"/>
                </patternFill>
              </fill>
            </x14:dxf>
          </x14:cfRule>
          <xm:sqref>E11</xm:sqref>
        </x14:conditionalFormatting>
        <x14:conditionalFormatting xmlns:xm="http://schemas.microsoft.com/office/excel/2006/main">
          <x14:cfRule type="notContainsText" priority="32" operator="notContains" id="{9EAA939B-1AA1-48AE-84D9-B413A4779AFB}">
            <xm:f>ISERROR(SEARCH($E$7,E22))</xm:f>
            <xm:f>$E$7</xm:f>
            <x14:dxf>
              <font>
                <b/>
                <i/>
                <strike val="0"/>
              </font>
              <numFmt numFmtId="30" formatCode="@"/>
              <fill>
                <patternFill patternType="gray0625">
                  <fgColor auto="1"/>
                  <bgColor rgb="FFECF0F8"/>
                </patternFill>
              </fill>
            </x14:dxf>
          </x14:cfRule>
          <xm:sqref>E22</xm:sqref>
        </x14:conditionalFormatting>
        <x14:conditionalFormatting xmlns:xm="http://schemas.microsoft.com/office/excel/2006/main">
          <x14:cfRule type="notContainsText" priority="10" operator="notContains" id="{6E0247F7-7A9F-4710-9C11-316FDC3E2C2C}">
            <xm:f>ISERROR(SEARCH($E$7,E32))</xm:f>
            <xm:f>$E$7</xm:f>
            <x14:dxf>
              <font>
                <b/>
                <i/>
                <strike val="0"/>
              </font>
              <numFmt numFmtId="30" formatCode="@"/>
              <fill>
                <patternFill patternType="gray0625">
                  <fgColor auto="1"/>
                  <bgColor rgb="FFECF0F8"/>
                </patternFill>
              </fill>
            </x14:dxf>
          </x14:cfRule>
          <xm:sqref>E32</xm:sqref>
        </x14:conditionalFormatting>
        <x14:conditionalFormatting xmlns:xm="http://schemas.microsoft.com/office/excel/2006/main">
          <x14:cfRule type="containsText" priority="1" operator="containsText" id="{5B678370-698B-452E-A198-7B0E4F54FC56}">
            <xm:f>NOT(ISERROR(SEARCH($F$4,F4)))</xm:f>
            <xm:f>$F$4</xm:f>
            <x14:dxf>
              <font>
                <b val="0"/>
                <i/>
                <strike val="0"/>
                <color theme="0"/>
              </font>
              <numFmt numFmtId="30" formatCode="@"/>
              <fill>
                <patternFill patternType="gray0625">
                  <fgColor rgb="FFFF0000"/>
                </patternFill>
              </fill>
            </x14:dxf>
          </x14:cfRule>
          <xm:sqref>F4</xm:sqref>
        </x14:conditionalFormatting>
        <x14:conditionalFormatting xmlns:xm="http://schemas.microsoft.com/office/excel/2006/main">
          <x14:cfRule type="notContainsText" priority="134" operator="notContains" id="{547358F3-3B43-46DA-AC7D-A5628B3B7378}">
            <xm:f>ISERROR(SEARCH($G$7,G7))</xm:f>
            <xm:f>$G$7</xm:f>
            <x14:dxf>
              <font>
                <b/>
                <i/>
                <strike val="0"/>
              </font>
              <numFmt numFmtId="30" formatCode="@"/>
              <fill>
                <patternFill patternType="gray0625">
                  <fgColor auto="1"/>
                  <bgColor rgb="FFECF0F8"/>
                </patternFill>
              </fill>
            </x14:dxf>
          </x14:cfRule>
          <xm:sqref>G7</xm:sqref>
        </x14:conditionalFormatting>
        <x14:conditionalFormatting xmlns:xm="http://schemas.microsoft.com/office/excel/2006/main">
          <x14:cfRule type="notContainsText" priority="149" operator="notContains" id="{C1F919DE-9DEE-4729-BF8A-0A33507F98A1}">
            <xm:f>ISERROR(SEARCH($G$8,G8))</xm:f>
            <xm:f>$G$8</xm:f>
            <x14:dxf>
              <font>
                <b/>
                <i/>
                <strike val="0"/>
              </font>
              <numFmt numFmtId="30" formatCode="@"/>
              <fill>
                <patternFill patternType="gray0625">
                  <bgColor rgb="FFECF0F8"/>
                </patternFill>
              </fill>
            </x14:dxf>
          </x14:cfRule>
          <xm:sqref>G8</xm:sqref>
        </x14:conditionalFormatting>
        <x14:conditionalFormatting xmlns:xm="http://schemas.microsoft.com/office/excel/2006/main">
          <x14:cfRule type="notContainsText" priority="147" operator="notContains" id="{FA067128-0D7C-467A-9945-D8AEF51486B8}">
            <xm:f>ISERROR(SEARCH($G$9,G9))</xm:f>
            <xm:f>$G$9</xm:f>
            <x14:dxf>
              <font>
                <b/>
                <i/>
                <strike val="0"/>
              </font>
              <numFmt numFmtId="30" formatCode="@"/>
              <fill>
                <patternFill patternType="gray0625">
                  <bgColor rgb="FFECF0F8"/>
                </patternFill>
              </fill>
            </x14:dxf>
          </x14:cfRule>
          <xm:sqref>G9</xm:sqref>
        </x14:conditionalFormatting>
        <x14:conditionalFormatting xmlns:xm="http://schemas.microsoft.com/office/excel/2006/main">
          <x14:cfRule type="notContainsText" priority="132" operator="notContains" id="{44011781-F2D5-45CF-8DF5-BAC4F74C21F6}">
            <xm:f>ISERROR(SEARCH($G$10,G10))</xm:f>
            <xm:f>$G$10</xm:f>
            <x14:dxf>
              <font>
                <b/>
                <i/>
                <strike val="0"/>
              </font>
              <numFmt numFmtId="19" formatCode="dd/mm/yyyy"/>
              <fill>
                <patternFill patternType="gray0625">
                  <bgColor rgb="FFECF0F8"/>
                </patternFill>
              </fill>
            </x14:dxf>
          </x14:cfRule>
          <xm:sqref>G10</xm:sqref>
        </x14:conditionalFormatting>
        <x14:conditionalFormatting xmlns:xm="http://schemas.microsoft.com/office/excel/2006/main">
          <x14:cfRule type="notContainsText" priority="74" operator="notContains" id="{45BD30B4-F851-486C-8643-76E816177D6A}">
            <xm:f>ISERROR(SEARCH($G$11,G11))</xm:f>
            <xm:f>$G$11</xm:f>
            <x14:dxf>
              <font>
                <b/>
                <i/>
                <strike val="0"/>
              </font>
              <numFmt numFmtId="166" formatCode="0#&quot; &quot;##&quot; &quot;##&quot; &quot;##&quot; &quot;##"/>
              <fill>
                <patternFill patternType="gray0625">
                  <bgColor rgb="FFECF0F8"/>
                </patternFill>
              </fill>
            </x14:dxf>
          </x14:cfRule>
          <xm:sqref>G11</xm:sqref>
        </x14:conditionalFormatting>
        <x14:conditionalFormatting xmlns:xm="http://schemas.microsoft.com/office/excel/2006/main">
          <x14:cfRule type="notContainsText" priority="124" operator="notContains" id="{50E05BF7-1200-4C9A-A49C-A1216C939E4C}">
            <xm:f>ISERROR(SEARCH($G$12,G12))</xm:f>
            <xm:f>$G$12</xm:f>
            <x14:dxf>
              <font>
                <b/>
                <i/>
                <strike val="0"/>
              </font>
              <numFmt numFmtId="30" formatCode="@"/>
              <fill>
                <patternFill patternType="gray0625">
                  <bgColor rgb="FFECF0F8"/>
                </patternFill>
              </fill>
            </x14:dxf>
          </x14:cfRule>
          <xm:sqref>G12</xm:sqref>
        </x14:conditionalFormatting>
        <x14:conditionalFormatting xmlns:xm="http://schemas.microsoft.com/office/excel/2006/main">
          <x14:cfRule type="notContainsText" priority="120" operator="notContains" id="{58FF97DC-43CD-4E86-ADB3-9A6A6DA92866}">
            <xm:f>ISERROR(SEARCH($G$13,G13))</xm:f>
            <xm:f>$G$13</xm:f>
            <x14:dxf>
              <font>
                <b/>
                <i/>
                <strike val="0"/>
              </font>
              <numFmt numFmtId="30" formatCode="@"/>
              <fill>
                <patternFill patternType="gray0625">
                  <bgColor rgb="FFECF0F8"/>
                </patternFill>
              </fill>
            </x14:dxf>
          </x14:cfRule>
          <xm:sqref>G13</xm:sqref>
        </x14:conditionalFormatting>
        <x14:conditionalFormatting xmlns:xm="http://schemas.microsoft.com/office/excel/2006/main">
          <x14:cfRule type="notContainsText" priority="119" operator="notContains" id="{73952D0C-6403-4BB6-8E51-BDA1D7A3C829}">
            <xm:f>ISERROR(SEARCH($G$14,G14))</xm:f>
            <xm:f>$G$14</xm:f>
            <x14:dxf>
              <font>
                <b/>
                <i/>
                <strike val="0"/>
              </font>
              <numFmt numFmtId="30" formatCode="@"/>
              <fill>
                <patternFill patternType="gray0625">
                  <bgColor rgb="FFECF0F8"/>
                </patternFill>
              </fill>
            </x14:dxf>
          </x14:cfRule>
          <xm:sqref>G14</xm:sqref>
        </x14:conditionalFormatting>
        <x14:conditionalFormatting xmlns:xm="http://schemas.microsoft.com/office/excel/2006/main">
          <x14:cfRule type="notContainsText" priority="19" operator="notContains" id="{8F9AF1EC-FCAA-48CD-8584-5F2D7528C954}">
            <xm:f>ISERROR(SEARCH($C$7,G22))</xm:f>
            <xm:f>$C$7</xm:f>
            <x14:dxf>
              <font>
                <b/>
                <i/>
                <strike val="0"/>
              </font>
              <numFmt numFmtId="30" formatCode="@"/>
              <fill>
                <patternFill patternType="gray0625">
                  <fgColor auto="1"/>
                  <bgColor rgb="FFECF0F8"/>
                </patternFill>
              </fill>
            </x14:dxf>
          </x14:cfRule>
          <xm:sqref>G22</xm:sqref>
        </x14:conditionalFormatting>
        <x14:conditionalFormatting xmlns:xm="http://schemas.microsoft.com/office/excel/2006/main">
          <x14:cfRule type="notContainsText" priority="23" operator="notContains" id="{149FE7C6-A11D-4E39-9019-A210F21D2E3D}">
            <xm:f>ISERROR(SEARCH($C$23,G23))</xm:f>
            <xm:f>$C$23</xm:f>
            <x14:dxf>
              <font>
                <b/>
                <i/>
                <strike val="0"/>
              </font>
              <numFmt numFmtId="30" formatCode="@"/>
              <fill>
                <patternFill patternType="gray0625">
                  <bgColor rgb="FFECF0F8"/>
                </patternFill>
              </fill>
            </x14:dxf>
          </x14:cfRule>
          <xm:sqref>G23</xm:sqref>
        </x14:conditionalFormatting>
        <x14:conditionalFormatting xmlns:xm="http://schemas.microsoft.com/office/excel/2006/main">
          <x14:cfRule type="notContainsText" priority="22" operator="notContains" id="{395B22F3-272C-4132-870B-154CA41920FC}">
            <xm:f>ISERROR(SEARCH($C$24,G24))</xm:f>
            <xm:f>$C$24</xm:f>
            <x14:dxf>
              <font>
                <b/>
                <i/>
                <strike val="0"/>
              </font>
              <numFmt numFmtId="30" formatCode="@"/>
              <fill>
                <patternFill patternType="gray0625">
                  <bgColor rgb="FFECF0F8"/>
                </patternFill>
              </fill>
            </x14:dxf>
          </x14:cfRule>
          <xm:sqref>G24</xm:sqref>
        </x14:conditionalFormatting>
        <x14:conditionalFormatting xmlns:xm="http://schemas.microsoft.com/office/excel/2006/main">
          <x14:cfRule type="notContainsText" priority="24" operator="notContains" id="{80118A9D-8D1D-41F2-8AF6-21B58ED0474B}">
            <xm:f>ISERROR(SEARCH($C$25,G25))</xm:f>
            <xm:f>$C$25</xm:f>
            <x14:dxf>
              <font>
                <b/>
                <i/>
                <strike val="0"/>
              </font>
              <numFmt numFmtId="19" formatCode="dd/mm/yyyy"/>
              <fill>
                <patternFill patternType="gray0625">
                  <bgColor rgb="FFECF0F8"/>
                </patternFill>
              </fill>
            </x14:dxf>
          </x14:cfRule>
          <xm:sqref>G25</xm:sqref>
        </x14:conditionalFormatting>
        <x14:conditionalFormatting xmlns:xm="http://schemas.microsoft.com/office/excel/2006/main">
          <x14:cfRule type="notContainsText" priority="21" operator="notContains" id="{905C87FF-E61E-4328-8EB8-4C4B10D5A40F}">
            <xm:f>ISERROR(SEARCH($C$26,G26))</xm:f>
            <xm:f>$C$26</xm:f>
            <x14:dxf>
              <font>
                <b/>
                <i/>
                <strike val="0"/>
              </font>
              <numFmt numFmtId="30" formatCode="@"/>
              <fill>
                <patternFill patternType="gray0625">
                  <bgColor rgb="FFECF0F8"/>
                </patternFill>
              </fill>
            </x14:dxf>
          </x14:cfRule>
          <xm:sqref>G26</xm:sqref>
        </x14:conditionalFormatting>
        <x14:conditionalFormatting xmlns:xm="http://schemas.microsoft.com/office/excel/2006/main">
          <x14:cfRule type="notContainsText" priority="20" operator="notContains" id="{5AABC2A1-7A94-43FD-BF4B-BC72139CE3A3}">
            <xm:f>ISERROR(SEARCH($C$27,G27))</xm:f>
            <xm:f>$C$27</xm:f>
            <x14:dxf>
              <font>
                <b/>
                <i/>
                <strike val="0"/>
              </font>
              <numFmt numFmtId="30" formatCode="@"/>
              <fill>
                <patternFill patternType="gray0625">
                  <bgColor rgb="FFECF0F8"/>
                </patternFill>
              </fill>
            </x14:dxf>
          </x14:cfRule>
          <xm:sqref>G27</xm:sqref>
        </x14:conditionalFormatting>
        <x14:conditionalFormatting xmlns:xm="http://schemas.microsoft.com/office/excel/2006/main">
          <x14:cfRule type="notContainsText" priority="3" operator="notContains" id="{6836E30A-656A-4F61-9CCB-68DE970DF096}">
            <xm:f>ISERROR(SEARCH($C$7,G32))</xm:f>
            <xm:f>$C$7</xm:f>
            <x14:dxf>
              <font>
                <b/>
                <i/>
                <strike val="0"/>
              </font>
              <numFmt numFmtId="30" formatCode="@"/>
              <fill>
                <patternFill patternType="gray0625">
                  <fgColor auto="1"/>
                  <bgColor rgb="FFECF0F8"/>
                </patternFill>
              </fill>
            </x14:dxf>
          </x14:cfRule>
          <xm:sqref>G32</xm:sqref>
        </x14:conditionalFormatting>
        <x14:conditionalFormatting xmlns:xm="http://schemas.microsoft.com/office/excel/2006/main">
          <x14:cfRule type="notContainsText" priority="7" operator="notContains" id="{70A56F2D-3570-4330-99EF-47604D7CBA16}">
            <xm:f>ISERROR(SEARCH($C$23,G33))</xm:f>
            <xm:f>$C$23</xm:f>
            <x14:dxf>
              <font>
                <b/>
                <i/>
                <strike val="0"/>
              </font>
              <numFmt numFmtId="30" formatCode="@"/>
              <fill>
                <patternFill patternType="gray0625">
                  <bgColor rgb="FFECF0F8"/>
                </patternFill>
              </fill>
            </x14:dxf>
          </x14:cfRule>
          <xm:sqref>G33</xm:sqref>
        </x14:conditionalFormatting>
        <x14:conditionalFormatting xmlns:xm="http://schemas.microsoft.com/office/excel/2006/main">
          <x14:cfRule type="notContainsText" priority="6" operator="notContains" id="{FAC0C0A8-C57A-4049-B037-B31FE8838D5F}">
            <xm:f>ISERROR(SEARCH($C$24,G34))</xm:f>
            <xm:f>$C$24</xm:f>
            <x14:dxf>
              <font>
                <b/>
                <i/>
                <strike val="0"/>
              </font>
              <numFmt numFmtId="30" formatCode="@"/>
              <fill>
                <patternFill patternType="gray0625">
                  <bgColor rgb="FFECF0F8"/>
                </patternFill>
              </fill>
            </x14:dxf>
          </x14:cfRule>
          <xm:sqref>G34</xm:sqref>
        </x14:conditionalFormatting>
        <x14:conditionalFormatting xmlns:xm="http://schemas.microsoft.com/office/excel/2006/main">
          <x14:cfRule type="notContainsText" priority="8" operator="notContains" id="{CFE6D250-9A33-4D6D-B720-9A5762C176A8}">
            <xm:f>ISERROR(SEARCH($C$25,G35))</xm:f>
            <xm:f>$C$25</xm:f>
            <x14:dxf>
              <font>
                <b/>
                <i/>
                <strike val="0"/>
              </font>
              <numFmt numFmtId="19" formatCode="dd/mm/yyyy"/>
              <fill>
                <patternFill patternType="gray0625">
                  <bgColor rgb="FFECF0F8"/>
                </patternFill>
              </fill>
            </x14:dxf>
          </x14:cfRule>
          <xm:sqref>G35</xm:sqref>
        </x14:conditionalFormatting>
        <x14:conditionalFormatting xmlns:xm="http://schemas.microsoft.com/office/excel/2006/main">
          <x14:cfRule type="notContainsText" priority="5" operator="notContains" id="{D87D0503-2883-4825-BE29-CEBF2368CC6B}">
            <xm:f>ISERROR(SEARCH($C$26,G36))</xm:f>
            <xm:f>$C$26</xm:f>
            <x14:dxf>
              <font>
                <b/>
                <i/>
                <strike val="0"/>
              </font>
              <numFmt numFmtId="30" formatCode="@"/>
              <fill>
                <patternFill patternType="gray0625">
                  <bgColor rgb="FFECF0F8"/>
                </patternFill>
              </fill>
            </x14:dxf>
          </x14:cfRule>
          <xm:sqref>G36</xm:sqref>
        </x14:conditionalFormatting>
        <x14:conditionalFormatting xmlns:xm="http://schemas.microsoft.com/office/excel/2006/main">
          <x14:cfRule type="notContainsText" priority="4" operator="notContains" id="{2321B695-C4AC-4C0A-A66B-922A0D9256CA}">
            <xm:f>ISERROR(SEARCH($C$27,G37))</xm:f>
            <xm:f>$C$27</xm:f>
            <x14:dxf>
              <font>
                <b/>
                <i/>
                <strike val="0"/>
              </font>
              <numFmt numFmtId="30" formatCode="@"/>
              <fill>
                <patternFill patternType="gray0625">
                  <bgColor rgb="FFECF0F8"/>
                </patternFill>
              </fill>
            </x14:dxf>
          </x14:cfRule>
          <xm:sqref>G37</xm:sqref>
        </x14:conditionalFormatting>
        <x14:conditionalFormatting xmlns:xm="http://schemas.microsoft.com/office/excel/2006/main">
          <x14:cfRule type="notContainsText" priority="139" operator="notContains" id="{B5E51313-3E05-4DAE-96DF-F54CE49612B9}">
            <xm:f>ISERROR(SEARCH($H$10,H10))</xm:f>
            <xm:f>$H$10</xm:f>
            <x14:dxf>
              <font>
                <b/>
                <i/>
                <strike val="0"/>
              </font>
              <numFmt numFmtId="30" formatCode="@"/>
              <fill>
                <patternFill patternType="gray0625">
                  <bgColor rgb="FFECF0F8"/>
                </patternFill>
              </fill>
            </x14:dxf>
          </x14:cfRule>
          <xm:sqref>H10:I10</xm:sqref>
        </x14:conditionalFormatting>
        <x14:conditionalFormatting xmlns:xm="http://schemas.microsoft.com/office/excel/2006/main">
          <x14:cfRule type="notContainsText" priority="25" operator="notContains" id="{F577C935-A333-4676-B6B9-966015FE59E5}">
            <xm:f>ISERROR(SEARCH($D$25,H25))</xm:f>
            <xm:f>$D$25</xm:f>
            <x14:dxf>
              <font>
                <b/>
                <i/>
                <strike val="0"/>
              </font>
              <numFmt numFmtId="30" formatCode="@"/>
              <fill>
                <patternFill patternType="gray0625">
                  <bgColor rgb="FFECF0F8"/>
                </patternFill>
              </fill>
            </x14:dxf>
          </x14:cfRule>
          <xm:sqref>H25:I25</xm:sqref>
        </x14:conditionalFormatting>
        <x14:conditionalFormatting xmlns:xm="http://schemas.microsoft.com/office/excel/2006/main">
          <x14:cfRule type="notContainsText" priority="9" operator="notContains" id="{3BB86E13-ABBB-432B-8E07-2F794DEAEB95}">
            <xm:f>ISERROR(SEARCH($D$25,H35))</xm:f>
            <xm:f>$D$25</xm:f>
            <x14:dxf>
              <font>
                <b/>
                <i/>
                <strike val="0"/>
              </font>
              <numFmt numFmtId="30" formatCode="@"/>
              <fill>
                <patternFill patternType="gray0625">
                  <bgColor rgb="FFECF0F8"/>
                </patternFill>
              </fill>
            </x14:dxf>
          </x14:cfRule>
          <xm:sqref>H35:I35</xm:sqref>
        </x14:conditionalFormatting>
        <x14:conditionalFormatting xmlns:xm="http://schemas.microsoft.com/office/excel/2006/main">
          <x14:cfRule type="notContainsText" priority="133" operator="notContains" id="{609DEE84-6DD0-461E-A776-1A725DCBD88C}">
            <xm:f>ISERROR(SEARCH($E$7,I7))</xm:f>
            <xm:f>$E$7</xm:f>
            <x14:dxf>
              <font>
                <b/>
                <i/>
                <strike val="0"/>
              </font>
              <numFmt numFmtId="30" formatCode="@"/>
              <fill>
                <patternFill patternType="gray0625">
                  <fgColor auto="1"/>
                  <bgColor rgb="FFECF0F8"/>
                </patternFill>
              </fill>
            </x14:dxf>
          </x14:cfRule>
          <xm:sqref>I7</xm:sqref>
        </x14:conditionalFormatting>
        <x14:conditionalFormatting xmlns:xm="http://schemas.microsoft.com/office/excel/2006/main">
          <x14:cfRule type="notContainsText" priority="69" operator="notContains" id="{5894462E-16B5-484D-9980-A921EB32498F}">
            <xm:f>ISERROR(SEARCH($I$11,I11))</xm:f>
            <xm:f>$I$11</xm:f>
            <x14:dxf>
              <font>
                <b/>
                <i/>
                <strike val="0"/>
              </font>
              <numFmt numFmtId="166" formatCode="0#&quot; &quot;##&quot; &quot;##&quot; &quot;##&quot; &quot;##"/>
              <fill>
                <patternFill patternType="gray0625">
                  <bgColor rgb="FFECF0F8"/>
                </patternFill>
              </fill>
            </x14:dxf>
          </x14:cfRule>
          <xm:sqref>I11</xm:sqref>
        </x14:conditionalFormatting>
        <x14:conditionalFormatting xmlns:xm="http://schemas.microsoft.com/office/excel/2006/main">
          <x14:cfRule type="notContainsText" priority="18" operator="notContains" id="{79608ABF-2584-449B-BFB6-961B098AAA01}">
            <xm:f>ISERROR(SEARCH($E$7,I22))</xm:f>
            <xm:f>$E$7</xm:f>
            <x14:dxf>
              <font>
                <b/>
                <i/>
                <strike val="0"/>
              </font>
              <numFmt numFmtId="30" formatCode="@"/>
              <fill>
                <patternFill patternType="gray0625">
                  <fgColor auto="1"/>
                  <bgColor rgb="FFECF0F8"/>
                </patternFill>
              </fill>
            </x14:dxf>
          </x14:cfRule>
          <xm:sqref>I22</xm:sqref>
        </x14:conditionalFormatting>
        <x14:conditionalFormatting xmlns:xm="http://schemas.microsoft.com/office/excel/2006/main">
          <x14:cfRule type="notContainsText" priority="2" operator="notContains" id="{476E4FCE-C122-4BB1-BBA6-9BD82A9FF63A}">
            <xm:f>ISERROR(SEARCH($E$7,I32))</xm:f>
            <xm:f>$E$7</xm:f>
            <x14:dxf>
              <font>
                <b/>
                <i/>
                <strike val="0"/>
              </font>
              <numFmt numFmtId="30" formatCode="@"/>
              <fill>
                <patternFill patternType="gray0625">
                  <fgColor auto="1"/>
                  <bgColor rgb="FFECF0F8"/>
                </patternFill>
              </fill>
            </x14:dxf>
          </x14:cfRule>
          <xm:sqref>I32</xm:sqref>
        </x14:conditionalFormatting>
        <x14:conditionalFormatting xmlns:xm="http://schemas.microsoft.com/office/excel/2006/main">
          <x14:cfRule type="containsText" priority="42" operator="containsText" id="{A90A7721-32A2-4D35-B6C0-BD8F5040C86F}">
            <xm:f>NOT(ISERROR(SEARCH($I$42,I42)))</xm:f>
            <xm:f>$I$42</xm:f>
            <x14:dxf>
              <fill>
                <patternFill patternType="gray0625">
                  <fgColor rgb="FFFF0000"/>
                </patternFill>
              </fill>
            </x14:dxf>
          </x14:cfRule>
          <xm:sqref>I42</xm:sqref>
        </x14:conditionalFormatting>
        <x14:conditionalFormatting xmlns:xm="http://schemas.microsoft.com/office/excel/2006/main">
          <x14:cfRule type="containsText" priority="41" operator="containsText" id="{994B1FF8-0C9D-4AFB-B13D-55F1049B7AB6}">
            <xm:f>NOT(ISERROR(SEARCH($I$52,I52)))</xm:f>
            <xm:f>$I$52</xm:f>
            <x14:dxf>
              <fill>
                <patternFill patternType="gray0625">
                  <fgColor rgb="FF00B050"/>
                </patternFill>
              </fill>
            </x14:dxf>
          </x14:cfRule>
          <xm:sqref>I52</xm:sqref>
        </x14:conditionalFormatting>
        <x14:conditionalFormatting xmlns:xm="http://schemas.microsoft.com/office/excel/2006/main">
          <x14:cfRule type="containsText" priority="39" operator="containsText" id="{1B49A833-590B-4DA2-A7BB-EE740248C3F7}">
            <xm:f>NOT(ISERROR(SEARCH($I$57,I57)))</xm:f>
            <xm:f>$I$57</xm:f>
            <x14:dxf>
              <fill>
                <patternFill patternType="gray0625">
                  <fgColor rgb="FF00B050"/>
                </patternFill>
              </fill>
            </x14:dxf>
          </x14:cfRule>
          <x14:cfRule type="containsText" priority="40" operator="containsText" id="{6DD83340-B73B-442B-AB58-C6D707A1A666}">
            <xm:f>NOT(ISERROR(SEARCH($I$52,I57)))</xm:f>
            <xm:f>$I$52</xm:f>
            <x14:dxf>
              <fill>
                <patternFill patternType="gray0625">
                  <fgColor rgb="FF00B050"/>
                </patternFill>
              </fill>
            </x14:dxf>
          </x14:cfRule>
          <xm:sqref>I57</xm:sqref>
        </x14:conditionalFormatting>
        <x14:conditionalFormatting xmlns:xm="http://schemas.microsoft.com/office/excel/2006/main">
          <x14:cfRule type="containsText" priority="38" operator="containsText" id="{1EA8B3A7-DF19-45CE-92A6-06E87943064D}">
            <xm:f>NOT(ISERROR(SEARCH($I$59,I59)))</xm:f>
            <xm:f>$I$59</xm:f>
            <x14:dxf>
              <fill>
                <patternFill patternType="gray0625">
                  <fgColor rgb="FF00B050"/>
                </patternFill>
              </fill>
            </x14:dxf>
          </x14:cfRule>
          <xm:sqref>I59</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r:uid="{A4D9D2A4-E5E8-46F0-A099-E4AD03924263}">
          <x14:formula1>
            <xm:f>'Base Tarifaire'!$P$3:$P$4</xm:f>
          </x14:formula1>
          <xm:sqref>C7 G32 C32 G22 C22 G7</xm:sqref>
        </x14:dataValidation>
        <x14:dataValidation type="list" allowBlank="1" showInputMessage="1" showErrorMessage="1" xr:uid="{123F37C8-BDD5-438A-9D6C-F2F4A903066E}">
          <x14:formula1>
            <xm:f>'Base Tarifaire'!$Q$3:$Q$4</xm:f>
          </x14:formula1>
          <xm:sqref>E7 I32 E32 I22 E22 I7</xm:sqref>
        </x14:dataValidation>
        <x14:dataValidation type="list" allowBlank="1" showInputMessage="1" showErrorMessage="1" xr:uid="{21253694-20A8-4DFD-86DF-7EEA2E19C86F}">
          <x14:formula1>
            <xm:f>'Base Tarifaire'!$R$3:$R$15</xm:f>
          </x14:formula1>
          <xm:sqref>C71</xm:sqref>
        </x14:dataValidation>
        <x14:dataValidation type="list" allowBlank="1" showInputMessage="1" showErrorMessage="1" xr:uid="{E22A9A17-3D86-4A94-9B0D-4F88A9EEDFF3}">
          <x14:formula1>
            <xm:f>'Base Tarifaire'!$A$44:$A$48</xm:f>
          </x14:formula1>
          <xm:sqref>C62:C63</xm:sqref>
        </x14:dataValidation>
        <x14:dataValidation type="list" allowBlank="1" showInputMessage="1" showErrorMessage="1" xr:uid="{AAABE546-39E2-4610-9357-DA612C02BB7E}">
          <x14:formula1>
            <xm:f>'Base Tarifaire'!$A$44:$A$50</xm:f>
          </x14:formula1>
          <xm:sqref>D59:E59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1B457-DDBA-4E96-A42A-BAE3902C24AC}">
  <sheetPr codeName="Feuil2">
    <tabColor rgb="FF0070C0"/>
  </sheetPr>
  <dimension ref="A1:R63"/>
  <sheetViews>
    <sheetView workbookViewId="0">
      <selection activeCell="C19" sqref="C19"/>
    </sheetView>
  </sheetViews>
  <sheetFormatPr baseColWidth="10" defaultRowHeight="14.25"/>
  <cols>
    <col min="1" max="1" width="39.1328125" customWidth="1"/>
    <col min="2" max="2" width="7.53125" style="1" customWidth="1"/>
    <col min="3" max="3" width="39.1328125" customWidth="1"/>
    <col min="4" max="4" width="7.53125" style="1" customWidth="1"/>
    <col min="5" max="5" width="39.1328125" customWidth="1"/>
    <col min="6" max="6" width="7.53125" style="1" customWidth="1"/>
    <col min="7" max="7" width="27.73046875" customWidth="1"/>
    <col min="8" max="8" width="7.53125" style="1" customWidth="1"/>
    <col min="9" max="9" width="18.6640625" customWidth="1"/>
    <col min="10" max="11" width="10.6640625" style="1" customWidth="1"/>
    <col min="12" max="12" width="8.33203125" customWidth="1"/>
    <col min="13" max="13" width="19.3984375" bestFit="1" customWidth="1"/>
    <col min="14" max="17" width="8.33203125" customWidth="1"/>
    <col min="18" max="18" width="20.59765625" customWidth="1"/>
  </cols>
  <sheetData>
    <row r="1" spans="1:18" ht="2.35" customHeight="1" thickBot="1"/>
    <row r="2" spans="1:18" ht="14.65" thickBot="1">
      <c r="A2" s="14" t="s">
        <v>52</v>
      </c>
      <c r="B2" s="12" t="s">
        <v>37</v>
      </c>
      <c r="C2" s="14" t="s">
        <v>49</v>
      </c>
      <c r="D2" s="12" t="s">
        <v>37</v>
      </c>
      <c r="E2" s="11" t="s">
        <v>50</v>
      </c>
      <c r="F2" s="12" t="s">
        <v>37</v>
      </c>
      <c r="G2" s="11" t="s">
        <v>51</v>
      </c>
      <c r="H2" s="12" t="s">
        <v>37</v>
      </c>
      <c r="I2" s="14" t="s">
        <v>34</v>
      </c>
      <c r="J2" s="253" t="s">
        <v>65</v>
      </c>
      <c r="K2" s="254"/>
      <c r="L2" s="22" t="s">
        <v>64</v>
      </c>
      <c r="M2" s="5" t="s">
        <v>35</v>
      </c>
      <c r="N2" s="251" t="s">
        <v>36</v>
      </c>
      <c r="O2" s="252"/>
      <c r="P2" s="5" t="s">
        <v>57</v>
      </c>
      <c r="Q2" s="5" t="s">
        <v>58</v>
      </c>
      <c r="R2" s="5" t="s">
        <v>85</v>
      </c>
    </row>
    <row r="3" spans="1:18">
      <c r="A3" s="2" t="s">
        <v>16</v>
      </c>
      <c r="B3" s="6">
        <v>200</v>
      </c>
      <c r="C3" s="23" t="s">
        <v>16</v>
      </c>
      <c r="D3" s="6">
        <v>200</v>
      </c>
      <c r="E3" s="2" t="s">
        <v>132</v>
      </c>
      <c r="F3" s="6">
        <v>160</v>
      </c>
      <c r="G3" s="2" t="s">
        <v>40</v>
      </c>
      <c r="H3" s="6">
        <v>167</v>
      </c>
      <c r="I3" s="141">
        <v>2025</v>
      </c>
      <c r="J3" s="142">
        <v>45536</v>
      </c>
      <c r="K3" s="143">
        <v>45900</v>
      </c>
      <c r="L3" s="138"/>
      <c r="M3" s="9" t="s">
        <v>18</v>
      </c>
      <c r="N3" s="19">
        <v>0</v>
      </c>
      <c r="O3" s="16">
        <v>0</v>
      </c>
      <c r="P3" s="9" t="s">
        <v>55</v>
      </c>
      <c r="Q3" s="9" t="s">
        <v>112</v>
      </c>
      <c r="R3" s="9" t="s">
        <v>83</v>
      </c>
    </row>
    <row r="4" spans="1:18">
      <c r="A4" s="3" t="s">
        <v>17</v>
      </c>
      <c r="B4" s="7">
        <v>320</v>
      </c>
      <c r="C4" t="s">
        <v>131</v>
      </c>
      <c r="D4" s="7">
        <v>160</v>
      </c>
      <c r="E4" s="3" t="s">
        <v>42</v>
      </c>
      <c r="F4" s="7">
        <v>100</v>
      </c>
      <c r="G4" t="s">
        <v>33</v>
      </c>
      <c r="H4" s="7">
        <v>3</v>
      </c>
      <c r="I4" s="3"/>
      <c r="J4" s="135"/>
      <c r="K4" s="144"/>
      <c r="L4" s="139"/>
      <c r="M4" s="10" t="s">
        <v>19</v>
      </c>
      <c r="N4" s="1">
        <v>670</v>
      </c>
      <c r="O4" s="13">
        <v>0.1</v>
      </c>
      <c r="P4" s="10" t="s">
        <v>56</v>
      </c>
      <c r="Q4" s="10" t="s">
        <v>59</v>
      </c>
      <c r="R4" s="10" t="s">
        <v>84</v>
      </c>
    </row>
    <row r="5" spans="1:18">
      <c r="A5" s="3" t="s">
        <v>131</v>
      </c>
      <c r="B5" s="7">
        <v>160</v>
      </c>
      <c r="C5" t="s">
        <v>67</v>
      </c>
      <c r="D5" s="7">
        <v>220</v>
      </c>
      <c r="E5" s="3" t="s">
        <v>45</v>
      </c>
      <c r="F5" s="7">
        <v>192</v>
      </c>
      <c r="G5" s="3"/>
      <c r="H5" s="7"/>
      <c r="I5" s="3" t="s">
        <v>63</v>
      </c>
      <c r="J5" s="136">
        <v>11202</v>
      </c>
      <c r="K5" s="145">
        <v>38595</v>
      </c>
      <c r="L5" s="139">
        <v>32</v>
      </c>
      <c r="M5" s="10" t="s">
        <v>20</v>
      </c>
      <c r="N5" s="1">
        <v>800</v>
      </c>
      <c r="O5" s="13">
        <v>0.15</v>
      </c>
      <c r="P5" s="10"/>
      <c r="Q5" s="10"/>
      <c r="R5" s="10" t="s">
        <v>94</v>
      </c>
    </row>
    <row r="6" spans="1:18">
      <c r="A6" s="3" t="s">
        <v>67</v>
      </c>
      <c r="B6" s="7">
        <v>220</v>
      </c>
      <c r="C6" t="s">
        <v>68</v>
      </c>
      <c r="D6" s="7">
        <v>396</v>
      </c>
      <c r="E6" s="3" t="s">
        <v>43</v>
      </c>
      <c r="F6" s="7">
        <v>277</v>
      </c>
      <c r="G6" s="3"/>
      <c r="H6" s="7"/>
      <c r="I6" s="3" t="s">
        <v>62</v>
      </c>
      <c r="J6" s="136">
        <v>38961</v>
      </c>
      <c r="K6" s="145">
        <v>43343</v>
      </c>
      <c r="L6" s="139">
        <v>22</v>
      </c>
      <c r="M6" s="10" t="s">
        <v>21</v>
      </c>
      <c r="N6" s="1">
        <v>900</v>
      </c>
      <c r="O6" s="13">
        <v>0.2</v>
      </c>
      <c r="P6" s="10"/>
      <c r="Q6" s="10"/>
      <c r="R6" s="10" t="s">
        <v>93</v>
      </c>
    </row>
    <row r="7" spans="1:18">
      <c r="A7" s="3" t="s">
        <v>68</v>
      </c>
      <c r="B7" s="7">
        <v>396</v>
      </c>
      <c r="C7" t="s">
        <v>39</v>
      </c>
      <c r="D7" s="7">
        <v>50</v>
      </c>
      <c r="E7" s="3" t="s">
        <v>44</v>
      </c>
      <c r="F7" s="7">
        <v>328</v>
      </c>
      <c r="G7" s="3"/>
      <c r="H7" s="7"/>
      <c r="I7" s="3" t="s">
        <v>61</v>
      </c>
      <c r="J7" s="136">
        <v>42979</v>
      </c>
      <c r="K7" s="144" t="s">
        <v>66</v>
      </c>
      <c r="L7" s="139">
        <v>12</v>
      </c>
      <c r="M7" s="10" t="s">
        <v>22</v>
      </c>
      <c r="N7" s="1"/>
      <c r="O7" s="13"/>
      <c r="P7" s="10"/>
      <c r="Q7" s="10"/>
      <c r="R7" s="10" t="s">
        <v>86</v>
      </c>
    </row>
    <row r="8" spans="1:18">
      <c r="A8" s="3" t="s">
        <v>39</v>
      </c>
      <c r="B8" s="7">
        <v>50</v>
      </c>
      <c r="C8" t="s">
        <v>41</v>
      </c>
      <c r="D8" s="7">
        <v>100</v>
      </c>
      <c r="E8" s="3" t="s">
        <v>24</v>
      </c>
      <c r="F8" s="7">
        <v>481</v>
      </c>
      <c r="G8" s="3"/>
      <c r="H8" s="7"/>
      <c r="I8" s="3" t="s">
        <v>60</v>
      </c>
      <c r="J8" s="135"/>
      <c r="K8" s="144"/>
      <c r="L8" s="139">
        <v>3</v>
      </c>
      <c r="M8" s="10" t="s">
        <v>23</v>
      </c>
      <c r="N8" s="1"/>
      <c r="O8" s="13"/>
      <c r="P8" s="10"/>
      <c r="Q8" s="10"/>
      <c r="R8" s="10" t="s">
        <v>87</v>
      </c>
    </row>
    <row r="9" spans="1:18">
      <c r="A9" s="3" t="s">
        <v>41</v>
      </c>
      <c r="B9" s="7">
        <v>100</v>
      </c>
      <c r="C9" t="s">
        <v>25</v>
      </c>
      <c r="D9" s="7">
        <v>70</v>
      </c>
      <c r="E9" s="3" t="s">
        <v>25</v>
      </c>
      <c r="F9" s="7">
        <v>70</v>
      </c>
      <c r="G9" s="3"/>
      <c r="H9" s="7"/>
      <c r="I9" s="3"/>
      <c r="J9" s="136"/>
      <c r="K9" s="144"/>
      <c r="L9" s="139"/>
      <c r="M9" s="10"/>
      <c r="N9" s="1"/>
      <c r="O9" s="13"/>
      <c r="P9" s="10"/>
      <c r="Q9" s="10"/>
      <c r="R9" s="10" t="s">
        <v>88</v>
      </c>
    </row>
    <row r="10" spans="1:18">
      <c r="A10" s="3" t="s">
        <v>25</v>
      </c>
      <c r="B10" s="7">
        <v>70</v>
      </c>
      <c r="C10" t="s">
        <v>26</v>
      </c>
      <c r="D10" s="7">
        <v>50</v>
      </c>
      <c r="E10" s="3" t="s">
        <v>26</v>
      </c>
      <c r="F10" s="7">
        <v>50</v>
      </c>
      <c r="G10" s="3"/>
      <c r="H10" s="7"/>
      <c r="I10" s="3"/>
      <c r="J10" s="135"/>
      <c r="K10" s="144"/>
      <c r="L10" s="139"/>
      <c r="M10" s="10"/>
      <c r="N10" s="1"/>
      <c r="O10" s="13"/>
      <c r="P10" s="10"/>
      <c r="Q10" s="10"/>
      <c r="R10" s="10" t="s">
        <v>89</v>
      </c>
    </row>
    <row r="11" spans="1:18">
      <c r="A11" s="3" t="s">
        <v>26</v>
      </c>
      <c r="B11" s="7">
        <v>50</v>
      </c>
      <c r="C11" t="s">
        <v>32</v>
      </c>
      <c r="D11" s="7">
        <v>50</v>
      </c>
      <c r="E11" t="s">
        <v>33</v>
      </c>
      <c r="F11" s="7">
        <v>3</v>
      </c>
      <c r="G11" s="3"/>
      <c r="H11" s="7"/>
      <c r="I11" s="3"/>
      <c r="J11" s="135"/>
      <c r="K11" s="144"/>
      <c r="L11" s="139"/>
      <c r="M11" s="10"/>
      <c r="N11" s="1"/>
      <c r="O11" s="13"/>
      <c r="P11" s="10"/>
      <c r="Q11" s="10"/>
      <c r="R11" s="10" t="s">
        <v>90</v>
      </c>
    </row>
    <row r="12" spans="1:18">
      <c r="A12" s="3" t="s">
        <v>32</v>
      </c>
      <c r="B12" s="7">
        <v>50</v>
      </c>
      <c r="C12" t="s">
        <v>38</v>
      </c>
      <c r="D12" s="7">
        <v>40</v>
      </c>
      <c r="E12" s="3"/>
      <c r="F12" s="7"/>
      <c r="G12" s="3"/>
      <c r="H12" s="7"/>
      <c r="I12" s="3"/>
      <c r="J12" s="135"/>
      <c r="K12" s="144"/>
      <c r="L12" s="139"/>
      <c r="M12" s="10"/>
      <c r="N12" s="1"/>
      <c r="O12" s="13"/>
      <c r="P12" s="10"/>
      <c r="Q12" s="10"/>
      <c r="R12" s="10" t="s">
        <v>91</v>
      </c>
    </row>
    <row r="13" spans="1:18">
      <c r="A13" s="3" t="s">
        <v>38</v>
      </c>
      <c r="B13" s="7">
        <v>40</v>
      </c>
      <c r="C13" t="s">
        <v>33</v>
      </c>
      <c r="D13" s="7">
        <v>3</v>
      </c>
      <c r="E13" s="3"/>
      <c r="F13" s="7"/>
      <c r="G13" s="3"/>
      <c r="H13" s="7"/>
      <c r="I13" s="3"/>
      <c r="J13" s="135"/>
      <c r="K13" s="144"/>
      <c r="L13" s="139"/>
      <c r="M13" s="10"/>
      <c r="N13" s="1"/>
      <c r="O13" s="13"/>
      <c r="P13" s="10"/>
      <c r="Q13" s="10"/>
      <c r="R13" s="10" t="s">
        <v>92</v>
      </c>
    </row>
    <row r="14" spans="1:18">
      <c r="A14" s="3" t="s">
        <v>33</v>
      </c>
      <c r="B14" s="7">
        <v>3</v>
      </c>
      <c r="D14" s="7"/>
      <c r="E14" s="3"/>
      <c r="F14" s="7"/>
      <c r="G14" s="3"/>
      <c r="H14" s="7"/>
      <c r="I14" s="3"/>
      <c r="J14" s="135"/>
      <c r="K14" s="144"/>
      <c r="L14" s="139"/>
      <c r="M14" s="10"/>
      <c r="N14" s="1"/>
      <c r="O14" s="13"/>
      <c r="P14" s="10"/>
      <c r="Q14" s="10"/>
      <c r="R14" s="10" t="s">
        <v>82</v>
      </c>
    </row>
    <row r="15" spans="1:18">
      <c r="A15" s="3"/>
      <c r="B15" s="7"/>
      <c r="D15" s="7"/>
      <c r="E15" s="3"/>
      <c r="F15" s="7"/>
      <c r="G15" s="3"/>
      <c r="H15" s="7"/>
      <c r="I15" s="3"/>
      <c r="J15" s="135"/>
      <c r="K15" s="144"/>
      <c r="L15" s="139"/>
      <c r="M15" s="10"/>
      <c r="N15" s="1"/>
      <c r="O15" s="13"/>
      <c r="P15" s="10"/>
      <c r="Q15" s="10"/>
      <c r="R15" s="10" t="s">
        <v>95</v>
      </c>
    </row>
    <row r="16" spans="1:18" ht="14.65" thickBot="1">
      <c r="A16" s="3"/>
      <c r="B16" s="7"/>
      <c r="C16" s="24"/>
      <c r="D16" s="8"/>
      <c r="E16" s="4"/>
      <c r="F16" s="8"/>
      <c r="G16" s="4"/>
      <c r="H16" s="8"/>
      <c r="I16" s="4"/>
      <c r="J16" s="137"/>
      <c r="K16" s="146"/>
      <c r="L16" s="140"/>
      <c r="M16" s="20"/>
      <c r="N16" s="18"/>
      <c r="O16" s="21"/>
      <c r="P16" s="20"/>
      <c r="Q16" s="20"/>
      <c r="R16" s="20"/>
    </row>
    <row r="17" spans="1:15">
      <c r="A17" s="3"/>
      <c r="B17" s="7"/>
      <c r="N17" s="1"/>
      <c r="O17" s="15"/>
    </row>
    <row r="18" spans="1:15">
      <c r="A18" s="3"/>
      <c r="B18" s="7"/>
      <c r="N18" s="1"/>
      <c r="O18" s="15"/>
    </row>
    <row r="19" spans="1:15">
      <c r="A19" s="3"/>
      <c r="B19" s="7"/>
      <c r="N19" s="1"/>
      <c r="O19" s="15"/>
    </row>
    <row r="20" spans="1:15">
      <c r="A20" s="3"/>
      <c r="B20" s="7"/>
      <c r="N20" s="1"/>
      <c r="O20" s="15"/>
    </row>
    <row r="21" spans="1:15" ht="14.65" thickBot="1">
      <c r="A21" s="4"/>
      <c r="B21" s="8"/>
      <c r="C21" s="27"/>
      <c r="N21" s="1"/>
      <c r="O21" s="15"/>
    </row>
    <row r="22" spans="1:15">
      <c r="A22" s="2" t="s">
        <v>132</v>
      </c>
      <c r="B22" s="6">
        <v>160</v>
      </c>
      <c r="N22" s="1"/>
      <c r="O22" s="15"/>
    </row>
    <row r="23" spans="1:15">
      <c r="A23" s="3" t="s">
        <v>42</v>
      </c>
      <c r="B23" s="7">
        <v>100</v>
      </c>
      <c r="N23" s="1"/>
      <c r="O23" s="15"/>
    </row>
    <row r="24" spans="1:15">
      <c r="A24" s="3" t="s">
        <v>45</v>
      </c>
      <c r="B24" s="7">
        <v>192</v>
      </c>
      <c r="N24" s="1"/>
      <c r="O24" s="15"/>
    </row>
    <row r="25" spans="1:15">
      <c r="A25" s="3" t="s">
        <v>43</v>
      </c>
      <c r="B25" s="7">
        <v>277</v>
      </c>
      <c r="N25" s="1"/>
      <c r="O25" s="15"/>
    </row>
    <row r="26" spans="1:15">
      <c r="A26" s="3" t="s">
        <v>44</v>
      </c>
      <c r="B26" s="7">
        <v>328</v>
      </c>
      <c r="N26" s="1"/>
      <c r="O26" s="15"/>
    </row>
    <row r="27" spans="1:15">
      <c r="A27" s="3" t="s">
        <v>24</v>
      </c>
      <c r="B27" s="7">
        <v>481</v>
      </c>
      <c r="N27" s="1"/>
      <c r="O27" s="15"/>
    </row>
    <row r="28" spans="1:15">
      <c r="A28" s="3" t="s">
        <v>25</v>
      </c>
      <c r="B28" s="7">
        <v>70</v>
      </c>
      <c r="N28" s="1"/>
      <c r="O28" s="15"/>
    </row>
    <row r="29" spans="1:15">
      <c r="A29" s="3" t="s">
        <v>26</v>
      </c>
      <c r="B29" s="7">
        <v>50</v>
      </c>
      <c r="N29" s="1"/>
      <c r="O29" s="15"/>
    </row>
    <row r="30" spans="1:15">
      <c r="A30" t="s">
        <v>33</v>
      </c>
      <c r="B30" s="7">
        <v>3</v>
      </c>
      <c r="N30" s="1"/>
      <c r="O30" s="15"/>
    </row>
    <row r="31" spans="1:15">
      <c r="A31" s="3"/>
      <c r="B31" s="7"/>
      <c r="N31" s="1"/>
      <c r="O31" s="15"/>
    </row>
    <row r="32" spans="1:15">
      <c r="A32" s="3"/>
      <c r="B32" s="7"/>
      <c r="N32" s="1"/>
      <c r="O32" s="15"/>
    </row>
    <row r="33" spans="1:15">
      <c r="A33" s="3"/>
      <c r="B33" s="7"/>
      <c r="N33" s="1"/>
      <c r="O33" s="15"/>
    </row>
    <row r="34" spans="1:15">
      <c r="A34" s="3"/>
      <c r="B34" s="7"/>
      <c r="N34" s="1"/>
      <c r="O34" s="15"/>
    </row>
    <row r="35" spans="1:15">
      <c r="A35" s="3"/>
      <c r="B35" s="7"/>
      <c r="N35" s="1"/>
      <c r="O35" s="15"/>
    </row>
    <row r="36" spans="1:15">
      <c r="A36" s="3"/>
      <c r="B36" s="7"/>
    </row>
    <row r="37" spans="1:15">
      <c r="A37" s="3"/>
      <c r="B37" s="7"/>
    </row>
    <row r="38" spans="1:15" ht="14.65" thickBot="1">
      <c r="A38" s="4"/>
      <c r="B38" s="8"/>
    </row>
    <row r="39" spans="1:15">
      <c r="A39" s="2" t="s">
        <v>40</v>
      </c>
      <c r="B39" s="6">
        <v>167</v>
      </c>
    </row>
    <row r="40" spans="1:15">
      <c r="A40" t="s">
        <v>33</v>
      </c>
      <c r="B40" s="7">
        <v>3</v>
      </c>
    </row>
    <row r="41" spans="1:15">
      <c r="A41" s="3"/>
      <c r="B41" s="7"/>
    </row>
    <row r="42" spans="1:15">
      <c r="A42" s="3"/>
      <c r="B42" s="7"/>
    </row>
    <row r="43" spans="1:15" ht="14.65" thickBot="1">
      <c r="A43" s="4"/>
      <c r="B43" s="8"/>
    </row>
    <row r="44" spans="1:15">
      <c r="A44" s="2" t="s">
        <v>27</v>
      </c>
      <c r="B44" s="6">
        <v>300</v>
      </c>
    </row>
    <row r="45" spans="1:15">
      <c r="A45" s="3" t="s">
        <v>28</v>
      </c>
      <c r="B45" s="7">
        <v>500</v>
      </c>
    </row>
    <row r="46" spans="1:15">
      <c r="A46" s="3" t="s">
        <v>29</v>
      </c>
      <c r="B46" s="7">
        <v>700</v>
      </c>
    </row>
    <row r="47" spans="1:15">
      <c r="A47" s="3" t="s">
        <v>30</v>
      </c>
      <c r="B47" s="7">
        <v>1000</v>
      </c>
    </row>
    <row r="48" spans="1:15">
      <c r="A48" s="3" t="s">
        <v>31</v>
      </c>
      <c r="B48" s="7">
        <v>2000</v>
      </c>
    </row>
    <row r="49" spans="1:15">
      <c r="A49" s="3" t="s">
        <v>72</v>
      </c>
      <c r="B49" s="25" t="s">
        <v>97</v>
      </c>
    </row>
    <row r="50" spans="1:15" ht="14.65" thickBot="1">
      <c r="A50" s="4"/>
      <c r="B50" s="8"/>
    </row>
    <row r="59" spans="1:15">
      <c r="N59" s="1"/>
      <c r="O59" s="15"/>
    </row>
    <row r="60" spans="1:15">
      <c r="N60" s="1"/>
      <c r="O60" s="15"/>
    </row>
    <row r="61" spans="1:15">
      <c r="N61" s="1"/>
      <c r="O61" s="15"/>
    </row>
    <row r="62" spans="1:15">
      <c r="N62" s="1"/>
      <c r="O62" s="15"/>
    </row>
    <row r="63" spans="1:15">
      <c r="N63" s="1"/>
      <c r="O63" s="15"/>
    </row>
  </sheetData>
  <mergeCells count="2">
    <mergeCell ref="N2:O2"/>
    <mergeCell ref="J2:K2"/>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Inscription</vt:lpstr>
      <vt:lpstr>Base Tarifaire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De Oliveira</dc:creator>
  <cp:lastModifiedBy>José De Oliveira</cp:lastModifiedBy>
  <cp:lastPrinted>2024-04-30T15:07:15Z</cp:lastPrinted>
  <dcterms:created xsi:type="dcterms:W3CDTF">2024-04-12T17:25:17Z</dcterms:created>
  <dcterms:modified xsi:type="dcterms:W3CDTF">2024-05-11T20:28:19Z</dcterms:modified>
</cp:coreProperties>
</file>