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codeName="ThisWorkbook" defaultThemeVersion="166925"/>
  <mc:AlternateContent xmlns:mc="http://schemas.openxmlformats.org/markup-compatibility/2006">
    <mc:Choice Requires="x15">
      <x15ac:absPath xmlns:x15ac="http://schemas.microsoft.com/office/spreadsheetml/2010/11/ac" url="D:\TENNIS\TARIFS et INSCRIPTIONS\"/>
    </mc:Choice>
  </mc:AlternateContent>
  <xr:revisionPtr revIDLastSave="0" documentId="13_ncr:1_{82F0226F-3D00-4011-99E3-6F37802C4903}" xr6:coauthVersionLast="47" xr6:coauthVersionMax="47" xr10:uidLastSave="{00000000-0000-0000-0000-000000000000}"/>
  <bookViews>
    <workbookView xWindow="-98" yWindow="-98" windowWidth="23236" windowHeight="13875" xr2:uid="{C88849BB-3878-4E8A-931F-2045404F95B9}"/>
  </bookViews>
  <sheets>
    <sheet name="Inscription" sheetId="1" r:id="rId1"/>
    <sheet name="Base Tarifaire" sheetId="2" r:id="rId2"/>
  </sheets>
  <externalReferences>
    <externalReference r:id="rId3"/>
  </externalReferences>
  <definedNames>
    <definedName name="Code_Client">OFFSET('[1]Base Adhérents'!$A$2,,,COUNTA('[1]Base Adhérents'!$A:$A)-1)</definedName>
    <definedName name="Tab_Client">OFFSET('[1]Base Adhérents'!$A$2,,,COUNTA('[1]Base Adhérents'!$A:$A)-1,7)</definedName>
  </definedName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72" i="1" l="1"/>
  <c r="G42" i="1" l="1"/>
  <c r="B43" i="1"/>
  <c r="I43" i="1"/>
  <c r="I51" i="1" s="1"/>
  <c r="I45" i="1"/>
  <c r="B48" i="1"/>
  <c r="B47" i="1"/>
  <c r="B46" i="1"/>
  <c r="B45" i="1"/>
  <c r="B44" i="1"/>
  <c r="I59" i="1"/>
  <c r="I44" i="1"/>
  <c r="I46" i="1"/>
  <c r="I47" i="1"/>
  <c r="I48" i="1"/>
  <c r="I42" i="1" l="1"/>
  <c r="I50" i="1" s="1"/>
  <c r="I52" i="1" s="1"/>
  <c r="I54" i="1"/>
  <c r="C50" i="1"/>
  <c r="I56" i="1" l="1"/>
  <c r="I57" i="1" s="1"/>
  <c r="I55" i="1"/>
  <c r="C52" i="1"/>
  <c r="C51" i="1"/>
  <c r="I64" i="1" l="1"/>
</calcChain>
</file>

<file path=xl/sharedStrings.xml><?xml version="1.0" encoding="utf-8"?>
<sst xmlns="http://schemas.openxmlformats.org/spreadsheetml/2006/main" count="213" uniqueCount="133">
  <si>
    <t xml:space="preserve">FICHE D'INSCRIPTION </t>
  </si>
  <si>
    <t>Date :</t>
  </si>
  <si>
    <t>Réf Inscription</t>
  </si>
  <si>
    <t>Saisie ADOC</t>
  </si>
  <si>
    <t>Cadre club :</t>
  </si>
  <si>
    <t>Adhérent 1</t>
  </si>
  <si>
    <t>Adhérent 2</t>
  </si>
  <si>
    <t>Portable :</t>
  </si>
  <si>
    <t>*Nationalité :</t>
  </si>
  <si>
    <t>*Pays de Naissance :</t>
  </si>
  <si>
    <t>Adhérent 3</t>
  </si>
  <si>
    <t>Adhérent 4</t>
  </si>
  <si>
    <t>Adhérent 5</t>
  </si>
  <si>
    <t>Adhérent 6</t>
  </si>
  <si>
    <t>Total</t>
  </si>
  <si>
    <t>Signature</t>
  </si>
  <si>
    <t>Adhésion Adulte 2023-2024</t>
  </si>
  <si>
    <t>Adhésion Couple</t>
  </si>
  <si>
    <t>Chéque</t>
  </si>
  <si>
    <t>Espèces</t>
  </si>
  <si>
    <t>Virement</t>
  </si>
  <si>
    <t>Chèque et Espèces</t>
  </si>
  <si>
    <t>Carte Bancaire</t>
  </si>
  <si>
    <t>Chèques Vacances</t>
  </si>
  <si>
    <t>Compétition-Perfectionnement Enfants 2*1h30</t>
  </si>
  <si>
    <t>Promo été Adulte / Jeune</t>
  </si>
  <si>
    <t>Promo été (Licence Découverte)</t>
  </si>
  <si>
    <t>Sponsoring 300</t>
  </si>
  <si>
    <t>Sponsoring 500</t>
  </si>
  <si>
    <t>Sponsoring 700</t>
  </si>
  <si>
    <t>Sponsoring 1000</t>
  </si>
  <si>
    <t>Sponsoring 2000 et plus</t>
  </si>
  <si>
    <t>Adhésion PARENTS</t>
  </si>
  <si>
    <t>Badge</t>
  </si>
  <si>
    <t>Licences</t>
  </si>
  <si>
    <t>Modes de Paiement</t>
  </si>
  <si>
    <t>Remises</t>
  </si>
  <si>
    <t>Prix</t>
  </si>
  <si>
    <t>Licence FFT (Seule)</t>
  </si>
  <si>
    <t>Adhésion Grand Sénior</t>
  </si>
  <si>
    <t>Galaxie  tennis (Enfants - 6 ans)</t>
  </si>
  <si>
    <t>Adhésion Adulte Extérieurs (Non licencié SMT)</t>
  </si>
  <si>
    <t>Adhésion Jeune  Extérieur (non licencié SMT)</t>
  </si>
  <si>
    <t>Ecole de tennis (7 à 18 ans) 1h30 par semaine</t>
  </si>
  <si>
    <t>Ecole de tennis (7 à 18 ans) 2*1h00 par semaine</t>
  </si>
  <si>
    <t>Ecole de tennis (7 à 18 ans) 1h00 par semaine</t>
  </si>
  <si>
    <t>Ados</t>
  </si>
  <si>
    <t>Adultes</t>
  </si>
  <si>
    <t>Enfants</t>
  </si>
  <si>
    <t>Offres Adultes</t>
  </si>
  <si>
    <t>Offres Ados de 7 à 18 ans</t>
  </si>
  <si>
    <t>Offres Enfants de 6 ans et moins</t>
  </si>
  <si>
    <t>Toutes les offres (Référence)</t>
  </si>
  <si>
    <t>Sponsoring</t>
  </si>
  <si>
    <t>Options :</t>
  </si>
  <si>
    <t>Mr</t>
  </si>
  <si>
    <t>Mme</t>
  </si>
  <si>
    <t>Genre</t>
  </si>
  <si>
    <t>Adhésion</t>
  </si>
  <si>
    <t>Non</t>
  </si>
  <si>
    <t xml:space="preserve">Licence Découverte </t>
  </si>
  <si>
    <t xml:space="preserve">Enfants 6 ans et moins </t>
  </si>
  <si>
    <t xml:space="preserve">Ado de 7 à 18 ans </t>
  </si>
  <si>
    <t xml:space="preserve">Adultes </t>
  </si>
  <si>
    <t>Coût</t>
  </si>
  <si>
    <t>Année de validité</t>
  </si>
  <si>
    <t>31/082024</t>
  </si>
  <si>
    <t>Cours collectifs adultes (1h30)</t>
  </si>
  <si>
    <t>Cours collectifs adultes (2*1h30)</t>
  </si>
  <si>
    <t>Pass'Sport:</t>
  </si>
  <si>
    <t>Modalités de règlement :</t>
  </si>
  <si>
    <t>CB</t>
  </si>
  <si>
    <t>Sponsoring Divers</t>
  </si>
  <si>
    <t>Pass Région et code :</t>
  </si>
  <si>
    <t xml:space="preserve">Nom societé : </t>
  </si>
  <si>
    <t>Chèque 1</t>
  </si>
  <si>
    <t>Chèque 2</t>
  </si>
  <si>
    <t>Chèque 3</t>
  </si>
  <si>
    <t>Chèque 4</t>
  </si>
  <si>
    <t>N° chèque</t>
  </si>
  <si>
    <t>Montant</t>
  </si>
  <si>
    <t>Nom Banque</t>
  </si>
  <si>
    <t>Crédit Agricole</t>
  </si>
  <si>
    <t>Crédit Mutuel</t>
  </si>
  <si>
    <t>CIC</t>
  </si>
  <si>
    <t>Banques</t>
  </si>
  <si>
    <t>Caisse d'Epargne</t>
  </si>
  <si>
    <t>Fortuneo</t>
  </si>
  <si>
    <t>Boursorama</t>
  </si>
  <si>
    <t>La Poste</t>
  </si>
  <si>
    <t>Lyonnaise de Banque</t>
  </si>
  <si>
    <t>Société Générale</t>
  </si>
  <si>
    <t>Banque Populaire</t>
  </si>
  <si>
    <t>LCL - Crédit Lyonnais</t>
  </si>
  <si>
    <t>BNP Paribas</t>
  </si>
  <si>
    <t>ING</t>
  </si>
  <si>
    <t>Total encaissements</t>
  </si>
  <si>
    <t>---</t>
  </si>
  <si>
    <t>Date Encaissement</t>
  </si>
  <si>
    <t xml:space="preserve">SAINT MAURICE TENNIS - SAISON 2024 - 2025 </t>
  </si>
  <si>
    <t xml:space="preserve">CP et Ville : </t>
  </si>
  <si>
    <t xml:space="preserve">Adresse société : </t>
  </si>
  <si>
    <t>Prénom Adhérent</t>
  </si>
  <si>
    <t>Formules proposées</t>
  </si>
  <si>
    <t>Remises familles</t>
  </si>
  <si>
    <t>Autorise le Club de Saint-Maurice Tennis, pour sa communication interne et/ou externe, à utiliser pour la saison sportive en cours, l'image de la personne objet de la présente fiche, et cela sur tout type de support (notament sur le site Internet du club)</t>
  </si>
  <si>
    <t>Reconnait avoir reçu un exemplaire du règlement intérieur du club et m'engage à le respecter.</t>
  </si>
  <si>
    <t>Conformément à la loi informatique et libertés, vous disposez d'un droit d'accès aux données qui vous concernent, ainsi qu'un droit de modification ou de suppression de celles-ci (articles 39 et 40 de la loi Informatique et Libertés du 6 janvier 1978), Pour exercer ce droit, veuillez vous adresser à la FFT : - fft@fft.fr
- ou Fédération Française de Tennis, Service Organisation et Systèmes d'Information, 2 avenue Gordon-Bennett, 75116 Paris</t>
  </si>
  <si>
    <t xml:space="preserve">Par ailleurs, les présentes informations recueillies font l'objet d'un traitement informatique. Ces données sont nécessaires à l'organisation des activités tant du club de Saint-Maurice Tennis (gestions des membres,…) que de la FFT (organisation des compétitions, lettre d'information,...), des Ligues et des Comités départementaux.
Vos noms et prénoms peuvent être affichés sur le site internet de la FFT, des Ligues, des Comités départementaux (par exemple au travers de la liste des licenciés, de la liste des classés, du palmarès des compétitions.)
</t>
  </si>
  <si>
    <t>Adhésion couple</t>
  </si>
  <si>
    <t>NouveL Adhérent :</t>
  </si>
  <si>
    <t>* A remplir obligatoirement</t>
  </si>
  <si>
    <t>1 = Oui</t>
  </si>
  <si>
    <r>
      <rPr>
        <b/>
        <sz val="9"/>
        <color theme="1"/>
        <rFont val="Calibri"/>
        <family val="2"/>
        <scheme val="minor"/>
      </rPr>
      <t>*</t>
    </r>
    <r>
      <rPr>
        <sz val="9"/>
        <color theme="1"/>
        <rFont val="Calibri"/>
        <family val="2"/>
        <scheme val="minor"/>
      </rPr>
      <t>Genre :</t>
    </r>
  </si>
  <si>
    <r>
      <rPr>
        <b/>
        <sz val="9"/>
        <color theme="1"/>
        <rFont val="Calibri"/>
        <family val="2"/>
        <scheme val="minor"/>
      </rPr>
      <t>*</t>
    </r>
    <r>
      <rPr>
        <sz val="9"/>
        <color theme="1"/>
        <rFont val="Calibri"/>
        <family val="2"/>
        <scheme val="minor"/>
      </rPr>
      <t>Nom:</t>
    </r>
  </si>
  <si>
    <r>
      <rPr>
        <b/>
        <sz val="9"/>
        <color theme="1"/>
        <rFont val="Calibri"/>
        <family val="2"/>
        <scheme val="minor"/>
      </rPr>
      <t>*</t>
    </r>
    <r>
      <rPr>
        <sz val="9"/>
        <color theme="1"/>
        <rFont val="Calibri"/>
        <family val="2"/>
        <scheme val="minor"/>
      </rPr>
      <t>Prénom:</t>
    </r>
  </si>
  <si>
    <r>
      <rPr>
        <b/>
        <sz val="9"/>
        <color theme="1"/>
        <rFont val="Calibri"/>
        <family val="2"/>
        <scheme val="minor"/>
      </rPr>
      <t>*</t>
    </r>
    <r>
      <rPr>
        <sz val="9"/>
        <color theme="1"/>
        <rFont val="Calibri"/>
        <family val="2"/>
        <scheme val="minor"/>
      </rPr>
      <t xml:space="preserve">Date et Lieu de Naissance:         </t>
    </r>
  </si>
  <si>
    <r>
      <rPr>
        <b/>
        <sz val="9"/>
        <color theme="1"/>
        <rFont val="Calibri"/>
        <family val="2"/>
        <scheme val="minor"/>
      </rPr>
      <t>*</t>
    </r>
    <r>
      <rPr>
        <sz val="9"/>
        <color theme="1"/>
        <rFont val="Calibri"/>
        <family val="2"/>
        <scheme val="minor"/>
      </rPr>
      <t>Courriel :</t>
    </r>
  </si>
  <si>
    <r>
      <rPr>
        <b/>
        <sz val="9"/>
        <color theme="1"/>
        <rFont val="Calibri"/>
        <family val="2"/>
        <scheme val="minor"/>
      </rPr>
      <t>*</t>
    </r>
    <r>
      <rPr>
        <sz val="9"/>
        <color theme="1"/>
        <rFont val="Calibri"/>
        <family val="2"/>
        <scheme val="minor"/>
      </rPr>
      <t xml:space="preserve">Adresse : </t>
    </r>
  </si>
  <si>
    <r>
      <rPr>
        <b/>
        <sz val="9"/>
        <color theme="1"/>
        <rFont val="Calibri"/>
        <family val="2"/>
        <scheme val="minor"/>
      </rPr>
      <t>*</t>
    </r>
    <r>
      <rPr>
        <sz val="9"/>
        <color theme="1"/>
        <rFont val="Calibri"/>
        <family val="2"/>
        <scheme val="minor"/>
      </rPr>
      <t>Code Postal :</t>
    </r>
  </si>
  <si>
    <r>
      <rPr>
        <b/>
        <sz val="9"/>
        <color theme="1"/>
        <rFont val="Calibri"/>
        <family val="2"/>
        <scheme val="minor"/>
      </rPr>
      <t>*</t>
    </r>
    <r>
      <rPr>
        <sz val="9"/>
        <color theme="1"/>
        <rFont val="Calibri"/>
        <family val="2"/>
        <scheme val="minor"/>
      </rPr>
      <t xml:space="preserve">Ville : </t>
    </r>
  </si>
  <si>
    <t>Taux Remise Famille</t>
  </si>
  <si>
    <t>Total à payer</t>
  </si>
  <si>
    <t>Adhésion Couple + cours</t>
  </si>
  <si>
    <t>Total remise Famille</t>
  </si>
  <si>
    <t>Total Couple</t>
  </si>
  <si>
    <t>Total Famille</t>
  </si>
  <si>
    <t>Couple</t>
  </si>
  <si>
    <t>Famille</t>
  </si>
  <si>
    <t>Formules et adhésions</t>
  </si>
  <si>
    <t>Remise Couple -20% sur cours</t>
  </si>
  <si>
    <t>Adhésion Etudiants de 19 à 25 ans</t>
  </si>
  <si>
    <t>Adhésion Jeunes et Etudiants -19 ans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</si>
</sst>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0.00\ &quot;€&quot;"/>
    <numFmt numFmtId="165" formatCode="#,##0.00\ _€"/>
    <numFmt numFmtId="166" formatCode="0#&quot; &quot;##&quot; &quot;##&quot; &quot;##&quot; &quot;##"/>
    <numFmt numFmtId="167" formatCode="#,##0\ &quot;€&quot;"/>
  </numFmts>
  <fonts count="26">
    <font>
      <sz val="11"/>
      <color theme="1"/>
      <name val="Calibri"/>
      <family val="2"/>
      <scheme val="minor"/>
    </font>
    <font>
      <b/>
      <i/>
      <sz val="11"/>
      <color theme="1"/>
      <name val="Calibri"/>
      <family val="2"/>
      <scheme val="minor"/>
    </font>
    <font>
      <sz val="8"/>
      <name val="Calibri"/>
      <family val="2"/>
      <scheme val="minor"/>
    </font>
    <font>
      <b/>
      <sz val="11"/>
      <color theme="1"/>
      <name val="Calibri"/>
      <family val="2"/>
      <scheme val="minor"/>
    </font>
    <font>
      <u/>
      <sz val="11"/>
      <color theme="10"/>
      <name val="Calibri"/>
      <family val="2"/>
      <scheme val="minor"/>
    </font>
    <font>
      <b/>
      <sz val="14"/>
      <color theme="1"/>
      <name val="Calibri"/>
      <family val="2"/>
      <scheme val="minor"/>
    </font>
    <font>
      <b/>
      <i/>
      <sz val="10"/>
      <color theme="1"/>
      <name val="Calibri"/>
      <family val="2"/>
      <scheme val="minor"/>
    </font>
    <font>
      <sz val="9"/>
      <color theme="1"/>
      <name val="Calibri"/>
      <family val="2"/>
      <scheme val="minor"/>
    </font>
    <font>
      <sz val="8"/>
      <color theme="1"/>
      <name val="Calibri"/>
      <family val="2"/>
      <scheme val="minor"/>
    </font>
    <font>
      <b/>
      <i/>
      <sz val="9"/>
      <color theme="1"/>
      <name val="Calibri"/>
      <family val="2"/>
      <scheme val="minor"/>
    </font>
    <font>
      <sz val="10"/>
      <color theme="1"/>
      <name val="Arial Unicode MS"/>
    </font>
    <font>
      <sz val="11"/>
      <color rgb="FF000000"/>
      <name val="Calibri"/>
      <family val="2"/>
    </font>
    <font>
      <b/>
      <sz val="9"/>
      <color theme="1"/>
      <name val="Calibri"/>
      <family val="2"/>
      <scheme val="minor"/>
    </font>
    <font>
      <b/>
      <sz val="10"/>
      <color theme="1"/>
      <name val="Calibri"/>
      <family val="2"/>
      <scheme val="minor"/>
    </font>
    <font>
      <i/>
      <sz val="9"/>
      <color theme="1"/>
      <name val="Calibri"/>
      <family val="2"/>
      <scheme val="minor"/>
    </font>
    <font>
      <b/>
      <sz val="18"/>
      <color theme="1"/>
      <name val="Calibri"/>
      <family val="2"/>
      <scheme val="minor"/>
    </font>
    <font>
      <b/>
      <i/>
      <sz val="8"/>
      <name val="Calibri"/>
      <family val="2"/>
      <scheme val="minor"/>
    </font>
    <font>
      <sz val="10"/>
      <color theme="1"/>
      <name val="Calibri"/>
      <family val="2"/>
      <scheme val="minor"/>
    </font>
    <font>
      <b/>
      <sz val="10"/>
      <color rgb="FFC00000"/>
      <name val="Calibri"/>
      <family val="2"/>
      <scheme val="minor"/>
    </font>
    <font>
      <i/>
      <sz val="10"/>
      <color theme="1"/>
      <name val="Calibri"/>
      <family val="2"/>
      <scheme val="minor"/>
    </font>
    <font>
      <sz val="14"/>
      <color theme="1"/>
      <name val="Calibri"/>
      <family val="2"/>
      <scheme val="minor"/>
    </font>
    <font>
      <sz val="12"/>
      <color theme="1"/>
      <name val="Calibri"/>
      <family val="2"/>
      <scheme val="minor"/>
    </font>
    <font>
      <sz val="11"/>
      <color theme="0"/>
      <name val="Calibri"/>
      <family val="2"/>
      <scheme val="minor"/>
    </font>
    <font>
      <sz val="10"/>
      <name val="Calibri"/>
      <family val="2"/>
      <scheme val="minor"/>
    </font>
    <font>
      <b/>
      <i/>
      <sz val="11"/>
      <color rgb="FFC00000"/>
      <name val="Calibri"/>
      <family val="2"/>
      <scheme val="minor"/>
    </font>
    <font>
      <b/>
      <i/>
      <sz val="9"/>
      <color rgb="FFC00000"/>
      <name val="Calibri"/>
      <family val="2"/>
      <scheme val="minor"/>
    </font>
  </fonts>
  <fills count="8">
    <fill>
      <patternFill patternType="none"/>
    </fill>
    <fill>
      <patternFill patternType="gray125"/>
    </fill>
    <fill>
      <patternFill patternType="solid">
        <fgColor theme="0" tint="-0.14999847407452621"/>
        <bgColor indexed="64"/>
      </patternFill>
    </fill>
    <fill>
      <patternFill patternType="solid">
        <fgColor theme="9" tint="0.79998168889431442"/>
        <bgColor indexed="64"/>
      </patternFill>
    </fill>
    <fill>
      <patternFill patternType="solid">
        <fgColor theme="0"/>
        <bgColor indexed="64"/>
      </patternFill>
    </fill>
    <fill>
      <patternFill patternType="solid">
        <fgColor rgb="FFECF0F8"/>
        <bgColor indexed="64"/>
      </patternFill>
    </fill>
    <fill>
      <patternFill patternType="solid">
        <fgColor rgb="FFF5F5F5"/>
        <bgColor indexed="64"/>
      </patternFill>
    </fill>
    <fill>
      <patternFill patternType="gray0625">
        <fgColor rgb="FFFF0000"/>
      </patternFill>
    </fill>
  </fills>
  <borders count="76">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diagonal/>
    </border>
    <border>
      <left style="thin">
        <color indexed="64"/>
      </left>
      <right style="medium">
        <color indexed="64"/>
      </right>
      <top style="medium">
        <color indexed="64"/>
      </top>
      <bottom/>
      <diagonal/>
    </border>
    <border>
      <left style="thin">
        <color indexed="64"/>
      </left>
      <right style="medium">
        <color indexed="64"/>
      </right>
      <top/>
      <bottom/>
      <diagonal/>
    </border>
    <border>
      <left style="thin">
        <color indexed="64"/>
      </left>
      <right style="medium">
        <color indexed="64"/>
      </right>
      <top/>
      <bottom style="medium">
        <color indexed="64"/>
      </bottom>
      <diagonal/>
    </border>
    <border>
      <left style="medium">
        <color indexed="64"/>
      </left>
      <right style="medium">
        <color indexed="64"/>
      </right>
      <top/>
      <bottom/>
      <diagonal/>
    </border>
    <border>
      <left/>
      <right/>
      <top style="thin">
        <color indexed="64"/>
      </top>
      <bottom/>
      <diagonal/>
    </border>
    <border>
      <left style="medium">
        <color indexed="64"/>
      </left>
      <right style="medium">
        <color indexed="64"/>
      </right>
      <top/>
      <bottom style="medium">
        <color indexed="64"/>
      </bottom>
      <diagonal/>
    </border>
    <border>
      <left style="thin">
        <color indexed="64"/>
      </left>
      <right style="thin">
        <color indexed="64"/>
      </right>
      <top style="medium">
        <color indexed="64"/>
      </top>
      <bottom/>
      <diagonal/>
    </border>
    <border>
      <left style="thin">
        <color indexed="64"/>
      </left>
      <right/>
      <top/>
      <bottom style="medium">
        <color indexed="64"/>
      </bottom>
      <diagonal/>
    </border>
    <border>
      <left style="thin">
        <color indexed="64"/>
      </left>
      <right/>
      <top style="medium">
        <color indexed="64"/>
      </top>
      <bottom style="medium">
        <color indexed="64"/>
      </bottom>
      <diagonal/>
    </border>
    <border>
      <left style="medium">
        <color indexed="64"/>
      </left>
      <right style="thin">
        <color indexed="64"/>
      </right>
      <top style="medium">
        <color indexed="64"/>
      </top>
      <bottom/>
      <diagonal/>
    </border>
    <border>
      <left style="medium">
        <color indexed="64"/>
      </left>
      <right style="thick">
        <color indexed="64"/>
      </right>
      <top style="thick">
        <color indexed="64"/>
      </top>
      <bottom style="thick">
        <color indexed="64"/>
      </bottom>
      <diagonal/>
    </border>
    <border>
      <left style="thick">
        <color indexed="64"/>
      </left>
      <right style="medium">
        <color indexed="64"/>
      </right>
      <top style="thick">
        <color indexed="64"/>
      </top>
      <bottom style="thick">
        <color indexed="64"/>
      </bottom>
      <diagonal/>
    </border>
    <border>
      <left style="medium">
        <color indexed="64"/>
      </left>
      <right style="thick">
        <color indexed="64"/>
      </right>
      <top/>
      <bottom style="thick">
        <color indexed="64"/>
      </bottom>
      <diagonal/>
    </border>
    <border>
      <left style="thick">
        <color indexed="64"/>
      </left>
      <right style="medium">
        <color indexed="64"/>
      </right>
      <top style="thick">
        <color indexed="64"/>
      </top>
      <bottom/>
      <diagonal/>
    </border>
    <border>
      <left style="medium">
        <color indexed="64"/>
      </left>
      <right style="thick">
        <color indexed="64"/>
      </right>
      <top style="thick">
        <color indexed="64"/>
      </top>
      <bottom/>
      <diagonal/>
    </border>
    <border>
      <left style="thick">
        <color indexed="64"/>
      </left>
      <right style="medium">
        <color indexed="64"/>
      </right>
      <top/>
      <bottom/>
      <diagonal/>
    </border>
    <border>
      <left style="medium">
        <color indexed="64"/>
      </left>
      <right style="thick">
        <color indexed="64"/>
      </right>
      <top/>
      <bottom/>
      <diagonal/>
    </border>
    <border>
      <left style="thick">
        <color indexed="64"/>
      </left>
      <right style="medium">
        <color indexed="64"/>
      </right>
      <top/>
      <bottom style="thick">
        <color indexed="64"/>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style="medium">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style="medium">
        <color indexed="64"/>
      </left>
      <right style="thin">
        <color indexed="64"/>
      </right>
      <top style="thin">
        <color indexed="64"/>
      </top>
      <bottom/>
      <diagonal/>
    </border>
    <border>
      <left style="thin">
        <color indexed="64"/>
      </left>
      <right/>
      <top style="medium">
        <color indexed="64"/>
      </top>
      <bottom style="thin">
        <color indexed="64"/>
      </bottom>
      <diagonal/>
    </border>
    <border>
      <left/>
      <right style="medium">
        <color indexed="64"/>
      </right>
      <top/>
      <bottom/>
      <diagonal/>
    </border>
    <border>
      <left style="medium">
        <color indexed="64"/>
      </left>
      <right style="medium">
        <color indexed="64"/>
      </right>
      <top style="thin">
        <color indexed="64"/>
      </top>
      <bottom/>
      <diagonal/>
    </border>
    <border>
      <left/>
      <right/>
      <top style="medium">
        <color indexed="64"/>
      </top>
      <bottom style="thin">
        <color indexed="64"/>
      </bottom>
      <diagonal/>
    </border>
    <border>
      <left/>
      <right/>
      <top style="thin">
        <color indexed="64"/>
      </top>
      <bottom style="medium">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style="thin">
        <color indexed="64"/>
      </left>
      <right/>
      <top style="medium">
        <color indexed="64"/>
      </top>
      <bottom/>
      <diagonal/>
    </border>
  </borders>
  <cellStyleXfs count="2">
    <xf numFmtId="0" fontId="0" fillId="0" borderId="0"/>
    <xf numFmtId="0" fontId="4" fillId="0" borderId="0" applyNumberFormat="0" applyFill="0" applyBorder="0" applyAlignment="0" applyProtection="0"/>
  </cellStyleXfs>
  <cellXfs count="261">
    <xf numFmtId="0" fontId="0" fillId="0" borderId="0" xfId="0"/>
    <xf numFmtId="167" fontId="0" fillId="0" borderId="0" xfId="0" applyNumberFormat="1"/>
    <xf numFmtId="0" fontId="0" fillId="0" borderId="1" xfId="0" applyBorder="1"/>
    <xf numFmtId="0" fontId="0" fillId="0" borderId="12" xfId="0" applyBorder="1"/>
    <xf numFmtId="0" fontId="0" fillId="0" borderId="4" xfId="0" applyBorder="1"/>
    <xf numFmtId="0" fontId="0" fillId="3" borderId="17" xfId="0" applyFill="1" applyBorder="1" applyAlignment="1">
      <alignment horizontal="center"/>
    </xf>
    <xf numFmtId="167" fontId="0" fillId="0" borderId="28" xfId="0" applyNumberFormat="1" applyBorder="1"/>
    <xf numFmtId="167" fontId="0" fillId="0" borderId="29" xfId="0" applyNumberFormat="1" applyBorder="1"/>
    <xf numFmtId="167" fontId="0" fillId="0" borderId="30" xfId="0" applyNumberFormat="1" applyBorder="1"/>
    <xf numFmtId="0" fontId="0" fillId="0" borderId="27" xfId="0" applyBorder="1"/>
    <xf numFmtId="0" fontId="0" fillId="0" borderId="31" xfId="0" applyBorder="1"/>
    <xf numFmtId="0" fontId="0" fillId="3" borderId="9" xfId="0" applyFill="1" applyBorder="1" applyAlignment="1">
      <alignment horizontal="center"/>
    </xf>
    <xf numFmtId="167" fontId="0" fillId="3" borderId="11" xfId="0" applyNumberFormat="1" applyFill="1" applyBorder="1" applyAlignment="1">
      <alignment horizontal="center"/>
    </xf>
    <xf numFmtId="9" fontId="0" fillId="0" borderId="29" xfId="0" applyNumberFormat="1" applyBorder="1"/>
    <xf numFmtId="0" fontId="0" fillId="3" borderId="26" xfId="0" applyFill="1" applyBorder="1" applyAlignment="1">
      <alignment horizontal="center"/>
    </xf>
    <xf numFmtId="9" fontId="0" fillId="0" borderId="0" xfId="0" applyNumberFormat="1"/>
    <xf numFmtId="9" fontId="0" fillId="0" borderId="28" xfId="0" applyNumberFormat="1" applyBorder="1"/>
    <xf numFmtId="0" fontId="1" fillId="0" borderId="0" xfId="0" applyFont="1"/>
    <xf numFmtId="167" fontId="0" fillId="0" borderId="5" xfId="0" applyNumberFormat="1" applyBorder="1"/>
    <xf numFmtId="167" fontId="0" fillId="0" borderId="2" xfId="0" applyNumberFormat="1" applyBorder="1"/>
    <xf numFmtId="0" fontId="0" fillId="0" borderId="33" xfId="0" applyBorder="1"/>
    <xf numFmtId="9" fontId="0" fillId="0" borderId="30" xfId="0" applyNumberFormat="1" applyBorder="1"/>
    <xf numFmtId="0" fontId="0" fillId="3" borderId="11" xfId="0" applyFill="1" applyBorder="1" applyAlignment="1">
      <alignment horizontal="center"/>
    </xf>
    <xf numFmtId="0" fontId="0" fillId="0" borderId="2" xfId="0" applyBorder="1"/>
    <xf numFmtId="0" fontId="0" fillId="0" borderId="5" xfId="0" applyBorder="1"/>
    <xf numFmtId="167" fontId="0" fillId="0" borderId="29" xfId="0" quotePrefix="1" applyNumberFormat="1" applyBorder="1"/>
    <xf numFmtId="0" fontId="3" fillId="0" borderId="0" xfId="0" applyFont="1" applyAlignment="1">
      <alignment vertical="center"/>
    </xf>
    <xf numFmtId="0" fontId="10" fillId="0" borderId="0" xfId="0" applyFont="1" applyAlignment="1">
      <alignment vertical="center"/>
    </xf>
    <xf numFmtId="164" fontId="13" fillId="0" borderId="0" xfId="0" applyNumberFormat="1" applyFont="1" applyAlignment="1">
      <alignment vertical="center"/>
    </xf>
    <xf numFmtId="164" fontId="5" fillId="6" borderId="14" xfId="0" applyNumberFormat="1" applyFont="1" applyFill="1" applyBorder="1" applyAlignment="1">
      <alignment horizontal="center" vertical="center"/>
    </xf>
    <xf numFmtId="0" fontId="0" fillId="0" borderId="0" xfId="0" applyAlignment="1">
      <alignment horizontal="right"/>
    </xf>
    <xf numFmtId="0" fontId="0" fillId="0" borderId="17" xfId="0" applyBorder="1" applyAlignment="1">
      <alignment vertical="center"/>
    </xf>
    <xf numFmtId="0" fontId="0" fillId="0" borderId="0" xfId="0" applyAlignment="1">
      <alignment vertical="center"/>
    </xf>
    <xf numFmtId="165" fontId="0" fillId="0" borderId="8" xfId="0" applyNumberFormat="1" applyBorder="1"/>
    <xf numFmtId="0" fontId="0" fillId="4" borderId="0" xfId="0" applyFill="1" applyAlignment="1">
      <alignment horizontal="right" vertical="center"/>
    </xf>
    <xf numFmtId="0" fontId="0" fillId="4" borderId="0" xfId="0" applyFill="1"/>
    <xf numFmtId="49" fontId="0" fillId="4" borderId="0" xfId="0" applyNumberFormat="1" applyFill="1"/>
    <xf numFmtId="0" fontId="0" fillId="0" borderId="0" xfId="0" applyAlignment="1">
      <alignment horizontal="center" vertical="center"/>
    </xf>
    <xf numFmtId="0" fontId="0" fillId="0" borderId="17" xfId="0" applyBorder="1" applyAlignment="1">
      <alignment horizontal="center"/>
    </xf>
    <xf numFmtId="164" fontId="0" fillId="0" borderId="18" xfId="0" applyNumberFormat="1" applyBorder="1" applyAlignment="1">
      <alignment horizontal="center" vertical="center"/>
    </xf>
    <xf numFmtId="164" fontId="14" fillId="0" borderId="0" xfId="0" applyNumberFormat="1" applyFont="1" applyAlignment="1">
      <alignment horizontal="center" vertical="center"/>
    </xf>
    <xf numFmtId="165" fontId="14" fillId="0" borderId="0" xfId="0" applyNumberFormat="1" applyFont="1" applyAlignment="1">
      <alignment horizontal="center" vertical="center"/>
    </xf>
    <xf numFmtId="164" fontId="3" fillId="0" borderId="0" xfId="0" applyNumberFormat="1" applyFont="1" applyAlignment="1">
      <alignment horizontal="right" vertical="center"/>
    </xf>
    <xf numFmtId="164" fontId="15" fillId="0" borderId="7" xfId="0" applyNumberFormat="1" applyFont="1" applyBorder="1" applyAlignment="1">
      <alignment horizontal="center" vertical="center"/>
    </xf>
    <xf numFmtId="0" fontId="7" fillId="0" borderId="12" xfId="0" applyFont="1" applyBorder="1" applyAlignment="1">
      <alignment horizontal="right" vertical="center" wrapText="1"/>
    </xf>
    <xf numFmtId="0" fontId="8" fillId="0" borderId="42" xfId="0" applyFont="1" applyBorder="1" applyAlignment="1">
      <alignment vertical="center"/>
    </xf>
    <xf numFmtId="0" fontId="8" fillId="0" borderId="44" xfId="0" applyFont="1" applyBorder="1" applyAlignment="1">
      <alignment vertical="center"/>
    </xf>
    <xf numFmtId="0" fontId="20" fillId="0" borderId="0" xfId="0" applyFont="1" applyAlignment="1">
      <alignment vertical="center"/>
    </xf>
    <xf numFmtId="0" fontId="8" fillId="0" borderId="40" xfId="0" applyFont="1" applyBorder="1" applyAlignment="1">
      <alignment vertical="center"/>
    </xf>
    <xf numFmtId="0" fontId="19" fillId="0" borderId="0" xfId="0" applyFont="1" applyAlignment="1">
      <alignment horizontal="left" vertical="center"/>
    </xf>
    <xf numFmtId="0" fontId="20" fillId="0" borderId="0" xfId="0" applyFont="1"/>
    <xf numFmtId="164" fontId="17" fillId="0" borderId="0" xfId="0" applyNumberFormat="1" applyFont="1"/>
    <xf numFmtId="164" fontId="21" fillId="0" borderId="0" xfId="0" applyNumberFormat="1" applyFont="1"/>
    <xf numFmtId="0" fontId="1" fillId="0" borderId="0" xfId="0" applyFont="1" applyAlignment="1">
      <alignment horizontal="left" vertical="center"/>
    </xf>
    <xf numFmtId="0" fontId="7" fillId="0" borderId="0" xfId="0" applyFont="1" applyAlignment="1">
      <alignment vertical="center"/>
    </xf>
    <xf numFmtId="0" fontId="7" fillId="0" borderId="0" xfId="0" applyFont="1"/>
    <xf numFmtId="164" fontId="7" fillId="0" borderId="0" xfId="0" applyNumberFormat="1" applyFont="1" applyAlignment="1">
      <alignment horizontal="center" vertical="center"/>
    </xf>
    <xf numFmtId="164" fontId="7" fillId="0" borderId="0" xfId="0" applyNumberFormat="1" applyFont="1"/>
    <xf numFmtId="0" fontId="7" fillId="6" borderId="9" xfId="0" applyFont="1" applyFill="1" applyBorder="1" applyAlignment="1">
      <alignment horizontal="center" vertical="center"/>
    </xf>
    <xf numFmtId="0" fontId="7" fillId="6" borderId="10" xfId="0" applyFont="1" applyFill="1" applyBorder="1" applyAlignment="1">
      <alignment horizontal="center" vertical="center"/>
    </xf>
    <xf numFmtId="0" fontId="7" fillId="6" borderId="11" xfId="0" applyFont="1" applyFill="1" applyBorder="1" applyAlignment="1">
      <alignment horizontal="center" vertical="center"/>
    </xf>
    <xf numFmtId="0" fontId="12" fillId="0" borderId="0" xfId="0" applyFont="1" applyAlignment="1">
      <alignment vertical="center"/>
    </xf>
    <xf numFmtId="0" fontId="7" fillId="0" borderId="46" xfId="0" applyFont="1" applyBorder="1" applyAlignment="1">
      <alignment horizontal="center" vertical="center"/>
    </xf>
    <xf numFmtId="165" fontId="7" fillId="0" borderId="19" xfId="0" applyNumberFormat="1" applyFont="1" applyBorder="1"/>
    <xf numFmtId="164" fontId="7" fillId="0" borderId="20" xfId="0" applyNumberFormat="1" applyFont="1" applyBorder="1" applyAlignment="1">
      <alignment horizontal="center" vertical="center"/>
    </xf>
    <xf numFmtId="165" fontId="7" fillId="0" borderId="21" xfId="0" applyNumberFormat="1" applyFont="1" applyBorder="1"/>
    <xf numFmtId="164" fontId="7" fillId="0" borderId="22" xfId="0" applyNumberFormat="1" applyFont="1" applyBorder="1" applyAlignment="1">
      <alignment horizontal="center" vertical="center"/>
    </xf>
    <xf numFmtId="165" fontId="7" fillId="0" borderId="23" xfId="0" applyNumberFormat="1" applyFont="1" applyBorder="1"/>
    <xf numFmtId="165" fontId="7" fillId="0" borderId="0" xfId="0" applyNumberFormat="1" applyFont="1"/>
    <xf numFmtId="164" fontId="3" fillId="0" borderId="17" xfId="0" applyNumberFormat="1" applyFont="1" applyBorder="1" applyAlignment="1">
      <alignment vertical="center"/>
    </xf>
    <xf numFmtId="0" fontId="8" fillId="0" borderId="21" xfId="0" applyFont="1" applyBorder="1" applyAlignment="1">
      <alignment horizontal="right" vertical="top"/>
    </xf>
    <xf numFmtId="0" fontId="7" fillId="0" borderId="0" xfId="0" applyFont="1" applyAlignment="1">
      <alignment horizontal="left" vertical="top" wrapText="1"/>
    </xf>
    <xf numFmtId="0" fontId="7" fillId="0" borderId="7" xfId="0" applyFont="1" applyBorder="1" applyAlignment="1">
      <alignment horizontal="center" vertical="center"/>
    </xf>
    <xf numFmtId="0" fontId="0" fillId="0" borderId="47" xfId="0" applyBorder="1" applyAlignment="1">
      <alignment horizontal="center" vertical="center"/>
    </xf>
    <xf numFmtId="0" fontId="7" fillId="0" borderId="46" xfId="0" applyFont="1" applyBorder="1"/>
    <xf numFmtId="0" fontId="7" fillId="0" borderId="48" xfId="0" applyFont="1" applyBorder="1"/>
    <xf numFmtId="0" fontId="25" fillId="0" borderId="39" xfId="0" applyFont="1" applyBorder="1" applyAlignment="1">
      <alignment horizontal="center" vertical="center" wrapText="1"/>
    </xf>
    <xf numFmtId="0" fontId="22" fillId="4" borderId="38" xfId="0" applyFont="1" applyFill="1" applyBorder="1" applyAlignment="1">
      <alignment horizontal="center" vertical="center"/>
    </xf>
    <xf numFmtId="0" fontId="8" fillId="0" borderId="10" xfId="0" applyFont="1" applyBorder="1" applyAlignment="1">
      <alignment horizontal="center" vertical="center"/>
    </xf>
    <xf numFmtId="0" fontId="7" fillId="0" borderId="11" xfId="0" applyFont="1" applyBorder="1" applyAlignment="1">
      <alignment horizontal="center" vertical="center"/>
    </xf>
    <xf numFmtId="0" fontId="7" fillId="0" borderId="49" xfId="0" applyFont="1" applyBorder="1" applyAlignment="1">
      <alignment horizontal="center" vertical="center"/>
    </xf>
    <xf numFmtId="0" fontId="7" fillId="0" borderId="17" xfId="0" applyFont="1" applyBorder="1" applyAlignment="1">
      <alignment horizontal="right" vertical="center"/>
    </xf>
    <xf numFmtId="0" fontId="7" fillId="0" borderId="26" xfId="0" applyFont="1" applyBorder="1" applyAlignment="1">
      <alignment horizontal="right" vertical="center"/>
    </xf>
    <xf numFmtId="0" fontId="7" fillId="0" borderId="53" xfId="0" applyFont="1" applyBorder="1" applyAlignment="1">
      <alignment horizontal="right" vertical="center"/>
    </xf>
    <xf numFmtId="0" fontId="7" fillId="0" borderId="54" xfId="0" applyFont="1" applyBorder="1" applyAlignment="1">
      <alignment horizontal="right" vertical="center"/>
    </xf>
    <xf numFmtId="0" fontId="7" fillId="0" borderId="54" xfId="0" applyFont="1" applyBorder="1" applyAlignment="1">
      <alignment horizontal="right" vertical="center" wrapText="1"/>
    </xf>
    <xf numFmtId="0" fontId="7" fillId="0" borderId="55" xfId="0" applyFont="1" applyBorder="1" applyAlignment="1">
      <alignment horizontal="right" vertical="center" wrapText="1"/>
    </xf>
    <xf numFmtId="166" fontId="6" fillId="0" borderId="7" xfId="0" applyNumberFormat="1" applyFont="1" applyBorder="1" applyAlignment="1">
      <alignment horizontal="left" vertical="center"/>
    </xf>
    <xf numFmtId="14" fontId="6" fillId="0" borderId="24" xfId="0" applyNumberFormat="1" applyFont="1" applyBorder="1" applyAlignment="1">
      <alignment horizontal="center" vertical="center"/>
    </xf>
    <xf numFmtId="166" fontId="6" fillId="0" borderId="24" xfId="0" applyNumberFormat="1" applyFont="1" applyBorder="1" applyAlignment="1">
      <alignment horizontal="left" vertical="center"/>
    </xf>
    <xf numFmtId="166" fontId="6" fillId="0" borderId="25" xfId="0" applyNumberFormat="1" applyFont="1" applyBorder="1" applyAlignment="1">
      <alignment horizontal="left" vertical="center"/>
    </xf>
    <xf numFmtId="0" fontId="6" fillId="0" borderId="61" xfId="0" applyFont="1" applyBorder="1" applyAlignment="1">
      <alignment horizontal="left" vertical="center" wrapText="1"/>
    </xf>
    <xf numFmtId="0" fontId="7" fillId="0" borderId="9" xfId="0" applyFont="1" applyBorder="1" applyAlignment="1">
      <alignment horizontal="center" vertical="center"/>
    </xf>
    <xf numFmtId="0" fontId="7" fillId="0" borderId="36" xfId="0" applyFont="1" applyBorder="1" applyAlignment="1">
      <alignment horizontal="center" vertical="center"/>
    </xf>
    <xf numFmtId="166" fontId="6" fillId="0" borderId="16" xfId="0" applyNumberFormat="1" applyFont="1" applyBorder="1" applyAlignment="1">
      <alignment horizontal="left" vertical="center"/>
    </xf>
    <xf numFmtId="0" fontId="7" fillId="0" borderId="65" xfId="0" applyFont="1" applyBorder="1" applyAlignment="1">
      <alignment horizontal="right" vertical="center"/>
    </xf>
    <xf numFmtId="0" fontId="7" fillId="0" borderId="37" xfId="0" applyFont="1" applyBorder="1" applyAlignment="1">
      <alignment horizontal="center" vertical="center"/>
    </xf>
    <xf numFmtId="0" fontId="8" fillId="0" borderId="34" xfId="0" applyFont="1" applyBorder="1" applyAlignment="1">
      <alignment horizontal="center" vertical="center"/>
    </xf>
    <xf numFmtId="0" fontId="7" fillId="0" borderId="28" xfId="0" applyFont="1" applyBorder="1" applyAlignment="1">
      <alignment horizontal="center" vertical="center"/>
    </xf>
    <xf numFmtId="14" fontId="6" fillId="5" borderId="24" xfId="0" applyNumberFormat="1" applyFont="1" applyFill="1" applyBorder="1" applyAlignment="1">
      <alignment horizontal="center" vertical="center"/>
    </xf>
    <xf numFmtId="167" fontId="23" fillId="0" borderId="17" xfId="0" applyNumberFormat="1" applyFont="1" applyBorder="1" applyAlignment="1">
      <alignment horizontal="center" vertical="center"/>
    </xf>
    <xf numFmtId="167" fontId="17" fillId="0" borderId="50" xfId="0" applyNumberFormat="1" applyFont="1" applyBorder="1" applyAlignment="1">
      <alignment horizontal="center" vertical="center"/>
    </xf>
    <xf numFmtId="167" fontId="17" fillId="0" borderId="51" xfId="0" applyNumberFormat="1" applyFont="1" applyBorder="1" applyAlignment="1">
      <alignment horizontal="center" vertical="center"/>
    </xf>
    <xf numFmtId="167" fontId="17" fillId="0" borderId="52" xfId="0" applyNumberFormat="1" applyFont="1" applyBorder="1" applyAlignment="1">
      <alignment horizontal="center" vertical="center"/>
    </xf>
    <xf numFmtId="0" fontId="3" fillId="0" borderId="53" xfId="0" applyFont="1" applyBorder="1" applyAlignment="1">
      <alignment horizontal="center" vertical="center"/>
    </xf>
    <xf numFmtId="0" fontId="3" fillId="0" borderId="54" xfId="0" applyFont="1" applyBorder="1" applyAlignment="1">
      <alignment horizontal="center" vertical="center"/>
    </xf>
    <xf numFmtId="0" fontId="3" fillId="0" borderId="55" xfId="0" applyFont="1" applyBorder="1" applyAlignment="1">
      <alignment horizontal="center" vertical="center"/>
    </xf>
    <xf numFmtId="14" fontId="17" fillId="0" borderId="64" xfId="0" applyNumberFormat="1" applyFont="1" applyBorder="1" applyAlignment="1">
      <alignment horizontal="left"/>
    </xf>
    <xf numFmtId="14" fontId="17" fillId="0" borderId="51" xfId="0" applyNumberFormat="1" applyFont="1" applyBorder="1" applyAlignment="1">
      <alignment horizontal="left"/>
    </xf>
    <xf numFmtId="14" fontId="17" fillId="0" borderId="52" xfId="0" applyNumberFormat="1" applyFont="1" applyBorder="1" applyAlignment="1">
      <alignment horizontal="left"/>
    </xf>
    <xf numFmtId="164" fontId="17" fillId="0" borderId="64" xfId="0" applyNumberFormat="1" applyFont="1" applyBorder="1"/>
    <xf numFmtId="167" fontId="17" fillId="0" borderId="64" xfId="0" applyNumberFormat="1" applyFont="1" applyBorder="1" applyAlignment="1">
      <alignment vertical="center"/>
    </xf>
    <xf numFmtId="9" fontId="17" fillId="0" borderId="51" xfId="0" applyNumberFormat="1" applyFont="1" applyBorder="1" applyAlignment="1">
      <alignment vertical="center"/>
    </xf>
    <xf numFmtId="164" fontId="17" fillId="0" borderId="69" xfId="0" applyNumberFormat="1" applyFont="1" applyBorder="1"/>
    <xf numFmtId="164" fontId="13" fillId="0" borderId="17" xfId="0" applyNumberFormat="1" applyFont="1" applyBorder="1"/>
    <xf numFmtId="164" fontId="17" fillId="0" borderId="69" xfId="0" applyNumberFormat="1" applyFont="1" applyBorder="1" applyAlignment="1">
      <alignment vertical="center"/>
    </xf>
    <xf numFmtId="0" fontId="7" fillId="0" borderId="64" xfId="0" applyFont="1" applyBorder="1" applyAlignment="1">
      <alignment vertical="center"/>
    </xf>
    <xf numFmtId="0" fontId="7" fillId="0" borderId="51" xfId="0" applyFont="1" applyBorder="1" applyAlignment="1">
      <alignment vertical="center"/>
    </xf>
    <xf numFmtId="0" fontId="7" fillId="0" borderId="33" xfId="0" applyFont="1" applyBorder="1" applyAlignment="1">
      <alignment vertical="center"/>
    </xf>
    <xf numFmtId="0" fontId="7" fillId="0" borderId="52" xfId="0" applyFont="1" applyBorder="1" applyAlignment="1">
      <alignment vertical="center" wrapText="1"/>
    </xf>
    <xf numFmtId="0" fontId="9" fillId="0" borderId="17" xfId="0" applyFont="1" applyBorder="1"/>
    <xf numFmtId="0" fontId="21" fillId="0" borderId="70" xfId="0" applyFont="1" applyBorder="1" applyAlignment="1">
      <alignment horizontal="center" vertical="center"/>
    </xf>
    <xf numFmtId="0" fontId="9" fillId="0" borderId="15" xfId="0" applyFont="1" applyBorder="1"/>
    <xf numFmtId="14" fontId="9" fillId="0" borderId="71" xfId="0" applyNumberFormat="1" applyFont="1" applyBorder="1"/>
    <xf numFmtId="0" fontId="21" fillId="0" borderId="64" xfId="0" applyFont="1" applyBorder="1" applyAlignment="1">
      <alignment horizontal="center" vertical="center"/>
    </xf>
    <xf numFmtId="0" fontId="9" fillId="0" borderId="51" xfId="0" applyFont="1" applyBorder="1"/>
    <xf numFmtId="14" fontId="9" fillId="0" borderId="52" xfId="0" applyNumberFormat="1" applyFont="1" applyBorder="1"/>
    <xf numFmtId="0" fontId="9" fillId="0" borderId="71" xfId="0" applyFont="1" applyBorder="1"/>
    <xf numFmtId="164" fontId="21" fillId="0" borderId="72" xfId="0" applyNumberFormat="1" applyFont="1" applyBorder="1" applyAlignment="1">
      <alignment horizontal="center" vertical="center"/>
    </xf>
    <xf numFmtId="164" fontId="9" fillId="0" borderId="73" xfId="0" applyNumberFormat="1" applyFont="1" applyBorder="1"/>
    <xf numFmtId="164" fontId="9" fillId="0" borderId="74" xfId="0" applyNumberFormat="1" applyFont="1" applyBorder="1"/>
    <xf numFmtId="164" fontId="21" fillId="0" borderId="64" xfId="0" applyNumberFormat="1" applyFont="1" applyBorder="1" applyAlignment="1">
      <alignment horizontal="center" vertical="center"/>
    </xf>
    <xf numFmtId="164" fontId="9" fillId="0" borderId="51" xfId="0" applyNumberFormat="1" applyFont="1" applyBorder="1" applyAlignment="1">
      <alignment horizontal="center" vertical="center"/>
    </xf>
    <xf numFmtId="164" fontId="9" fillId="0" borderId="52" xfId="0" applyNumberFormat="1" applyFont="1" applyBorder="1" applyAlignment="1">
      <alignment horizontal="center" vertical="center"/>
    </xf>
    <xf numFmtId="164" fontId="12" fillId="6" borderId="11" xfId="0" applyNumberFormat="1" applyFont="1" applyFill="1" applyBorder="1" applyAlignment="1">
      <alignment vertical="center"/>
    </xf>
    <xf numFmtId="0" fontId="0" fillId="0" borderId="20" xfId="0" applyBorder="1" applyAlignment="1">
      <alignment horizontal="center" vertical="center"/>
    </xf>
    <xf numFmtId="14" fontId="0" fillId="0" borderId="20" xfId="0" applyNumberFormat="1" applyBorder="1" applyAlignment="1">
      <alignment horizontal="center" vertical="center"/>
    </xf>
    <xf numFmtId="0" fontId="0" fillId="0" borderId="35" xfId="0" applyBorder="1" applyAlignment="1">
      <alignment horizontal="center" vertical="center"/>
    </xf>
    <xf numFmtId="0" fontId="0" fillId="0" borderId="3" xfId="0" applyBorder="1"/>
    <xf numFmtId="167" fontId="0" fillId="0" borderId="68" xfId="0" applyNumberFormat="1" applyBorder="1"/>
    <xf numFmtId="167" fontId="0" fillId="0" borderId="6" xfId="0" applyNumberFormat="1" applyBorder="1"/>
    <xf numFmtId="0" fontId="0" fillId="0" borderId="1" xfId="0" applyBorder="1" applyAlignment="1">
      <alignment horizontal="center" vertical="center"/>
    </xf>
    <xf numFmtId="14" fontId="0" fillId="0" borderId="75" xfId="0" applyNumberFormat="1" applyBorder="1" applyAlignment="1">
      <alignment horizontal="center" vertical="center"/>
    </xf>
    <xf numFmtId="14" fontId="0" fillId="0" borderId="28" xfId="0" applyNumberFormat="1" applyBorder="1" applyAlignment="1">
      <alignment horizontal="center" vertical="center"/>
    </xf>
    <xf numFmtId="0" fontId="0" fillId="0" borderId="29" xfId="0" applyBorder="1" applyAlignment="1">
      <alignment horizontal="center" vertical="center"/>
    </xf>
    <xf numFmtId="14" fontId="0" fillId="0" borderId="29" xfId="0" applyNumberFormat="1" applyBorder="1" applyAlignment="1">
      <alignment horizontal="center" vertical="center"/>
    </xf>
    <xf numFmtId="0" fontId="0" fillId="0" borderId="30" xfId="0" applyBorder="1" applyAlignment="1">
      <alignment horizontal="center" vertical="center"/>
    </xf>
    <xf numFmtId="0" fontId="8" fillId="0" borderId="56" xfId="0" applyFont="1" applyBorder="1" applyAlignment="1">
      <alignment horizontal="left"/>
    </xf>
    <xf numFmtId="0" fontId="8" fillId="0" borderId="58" xfId="0" applyFont="1" applyBorder="1" applyAlignment="1">
      <alignment horizontal="left"/>
    </xf>
    <xf numFmtId="0" fontId="8" fillId="0" borderId="24" xfId="0" applyFont="1" applyBorder="1" applyAlignment="1">
      <alignment horizontal="left"/>
    </xf>
    <xf numFmtId="0" fontId="8" fillId="0" borderId="25" xfId="0" applyFont="1" applyBorder="1" applyAlignment="1">
      <alignment horizontal="left"/>
    </xf>
    <xf numFmtId="0" fontId="8" fillId="0" borderId="62" xfId="0" applyFont="1" applyBorder="1" applyAlignment="1">
      <alignment horizontal="left"/>
    </xf>
    <xf numFmtId="0" fontId="8" fillId="0" borderId="63" xfId="0" applyFont="1" applyBorder="1" applyAlignment="1">
      <alignment horizontal="left"/>
    </xf>
    <xf numFmtId="0" fontId="19" fillId="0" borderId="66" xfId="0" applyFont="1" applyBorder="1" applyAlignment="1">
      <alignment horizontal="left" vertical="center"/>
    </xf>
    <xf numFmtId="0" fontId="19" fillId="0" borderId="18" xfId="0" applyFont="1" applyBorder="1" applyAlignment="1">
      <alignment horizontal="left" vertical="center"/>
    </xf>
    <xf numFmtId="0" fontId="0" fillId="0" borderId="41" xfId="0" applyBorder="1" applyAlignment="1">
      <alignment horizontal="center" vertical="center" wrapText="1"/>
    </xf>
    <xf numFmtId="0" fontId="0" fillId="0" borderId="43" xfId="0" applyBorder="1" applyAlignment="1">
      <alignment horizontal="center" vertical="center" wrapText="1"/>
    </xf>
    <xf numFmtId="0" fontId="0" fillId="0" borderId="45" xfId="0" applyBorder="1" applyAlignment="1">
      <alignment horizontal="center" vertical="center" wrapText="1"/>
    </xf>
    <xf numFmtId="0" fontId="8" fillId="0" borderId="59" xfId="0" applyFont="1" applyBorder="1" applyAlignment="1">
      <alignment horizontal="left"/>
    </xf>
    <xf numFmtId="0" fontId="8" fillId="0" borderId="61" xfId="0" applyFont="1" applyBorder="1" applyAlignment="1">
      <alignment horizontal="left"/>
    </xf>
    <xf numFmtId="0" fontId="19" fillId="0" borderId="56" xfId="0" applyFont="1" applyBorder="1" applyAlignment="1">
      <alignment horizontal="left" vertical="center"/>
    </xf>
    <xf numFmtId="0" fontId="19" fillId="0" borderId="67" xfId="0" applyFont="1" applyBorder="1" applyAlignment="1">
      <alignment horizontal="left" vertical="center"/>
    </xf>
    <xf numFmtId="0" fontId="19" fillId="0" borderId="24" xfId="0" applyFont="1" applyBorder="1" applyAlignment="1">
      <alignment horizontal="left" vertical="center"/>
    </xf>
    <xf numFmtId="0" fontId="19" fillId="0" borderId="16" xfId="0" applyFont="1" applyBorder="1" applyAlignment="1">
      <alignment horizontal="left" vertical="center"/>
    </xf>
    <xf numFmtId="0" fontId="16" fillId="5" borderId="26" xfId="0" applyFont="1" applyFill="1" applyBorder="1" applyAlignment="1">
      <alignment horizontal="left" vertical="center"/>
    </xf>
    <xf numFmtId="0" fontId="16" fillId="5" borderId="14" xfId="0" applyFont="1" applyFill="1" applyBorder="1" applyAlignment="1">
      <alignment horizontal="left" vertical="center"/>
    </xf>
    <xf numFmtId="0" fontId="0" fillId="0" borderId="0" xfId="0" applyAlignment="1">
      <alignment horizontal="right"/>
    </xf>
    <xf numFmtId="0" fontId="20" fillId="0" borderId="18" xfId="0" applyFont="1" applyBorder="1" applyAlignment="1">
      <alignment horizontal="left"/>
    </xf>
    <xf numFmtId="0" fontId="20" fillId="0" borderId="32" xfId="0" applyFont="1" applyBorder="1" applyAlignment="1">
      <alignment horizontal="left"/>
    </xf>
    <xf numFmtId="0" fontId="20" fillId="0" borderId="19" xfId="0" applyFont="1" applyBorder="1" applyAlignment="1">
      <alignment horizontal="left"/>
    </xf>
    <xf numFmtId="0" fontId="5" fillId="0" borderId="20" xfId="0" applyFont="1" applyBorder="1" applyAlignment="1">
      <alignment horizontal="left"/>
    </xf>
    <xf numFmtId="0" fontId="5" fillId="0" borderId="0" xfId="0" applyFont="1" applyAlignment="1">
      <alignment horizontal="left"/>
    </xf>
    <xf numFmtId="0" fontId="5" fillId="0" borderId="32" xfId="0" applyFont="1" applyBorder="1" applyAlignment="1">
      <alignment horizontal="left"/>
    </xf>
    <xf numFmtId="0" fontId="5" fillId="0" borderId="19" xfId="0" applyFont="1" applyBorder="1" applyAlignment="1">
      <alignment horizontal="left"/>
    </xf>
    <xf numFmtId="0" fontId="20" fillId="0" borderId="7" xfId="0" applyFont="1" applyBorder="1" applyAlignment="1">
      <alignment horizontal="left"/>
    </xf>
    <xf numFmtId="0" fontId="17" fillId="6" borderId="21" xfId="0" applyFont="1" applyFill="1" applyBorder="1" applyAlignment="1">
      <alignment horizontal="center" vertical="center"/>
    </xf>
    <xf numFmtId="0" fontId="17" fillId="6" borderId="46" xfId="0" applyFont="1" applyFill="1" applyBorder="1" applyAlignment="1">
      <alignment horizontal="center" vertical="center"/>
    </xf>
    <xf numFmtId="14" fontId="6" fillId="5" borderId="24" xfId="0" applyNumberFormat="1" applyFont="1" applyFill="1" applyBorder="1" applyAlignment="1">
      <alignment horizontal="left" vertical="center"/>
    </xf>
    <xf numFmtId="14" fontId="6" fillId="5" borderId="7" xfId="0" applyNumberFormat="1" applyFont="1" applyFill="1" applyBorder="1" applyAlignment="1">
      <alignment horizontal="left" vertical="center"/>
    </xf>
    <xf numFmtId="14" fontId="6" fillId="5" borderId="25" xfId="0" applyNumberFormat="1" applyFont="1" applyFill="1" applyBorder="1" applyAlignment="1">
      <alignment horizontal="left" vertical="center"/>
    </xf>
    <xf numFmtId="14" fontId="6" fillId="5" borderId="56" xfId="0" applyNumberFormat="1" applyFont="1" applyFill="1" applyBorder="1" applyAlignment="1">
      <alignment horizontal="left" vertical="center"/>
    </xf>
    <xf numFmtId="14" fontId="6" fillId="5" borderId="57" xfId="0" applyNumberFormat="1" applyFont="1" applyFill="1" applyBorder="1" applyAlignment="1">
      <alignment horizontal="left" vertical="center"/>
    </xf>
    <xf numFmtId="14" fontId="6" fillId="5" borderId="58" xfId="0" applyNumberFormat="1" applyFont="1" applyFill="1" applyBorder="1" applyAlignment="1">
      <alignment horizontal="left" vertical="center"/>
    </xf>
    <xf numFmtId="0" fontId="6" fillId="0" borderId="24" xfId="0" applyFont="1" applyBorder="1" applyAlignment="1">
      <alignment vertical="center"/>
    </xf>
    <xf numFmtId="0" fontId="6" fillId="0" borderId="7" xfId="0" applyFont="1" applyBorder="1" applyAlignment="1">
      <alignment vertical="center"/>
    </xf>
    <xf numFmtId="0" fontId="6" fillId="0" borderId="25" xfId="0" applyFont="1" applyBorder="1" applyAlignment="1">
      <alignment vertical="center"/>
    </xf>
    <xf numFmtId="0" fontId="0" fillId="0" borderId="1" xfId="0" applyBorder="1" applyAlignment="1">
      <alignment horizontal="center" vertic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xf numFmtId="0" fontId="1" fillId="0" borderId="4" xfId="0" applyFont="1" applyBorder="1" applyAlignment="1">
      <alignment horizontal="center" vertical="center" wrapText="1"/>
    </xf>
    <xf numFmtId="0" fontId="1" fillId="0" borderId="5" xfId="0" applyFont="1" applyBorder="1" applyAlignment="1">
      <alignment horizontal="center" vertical="center" wrapText="1"/>
    </xf>
    <xf numFmtId="0" fontId="1" fillId="0" borderId="6" xfId="0" applyFont="1" applyBorder="1" applyAlignment="1">
      <alignment horizontal="center" vertical="center" wrapText="1"/>
    </xf>
    <xf numFmtId="14" fontId="6" fillId="0" borderId="56" xfId="0" applyNumberFormat="1" applyFont="1" applyBorder="1" applyAlignment="1">
      <alignment horizontal="left" vertical="center"/>
    </xf>
    <xf numFmtId="14" fontId="6" fillId="0" borderId="57" xfId="0" applyNumberFormat="1" applyFont="1" applyBorder="1" applyAlignment="1">
      <alignment horizontal="left" vertical="center"/>
    </xf>
    <xf numFmtId="14" fontId="6" fillId="0" borderId="58" xfId="0" applyNumberFormat="1" applyFont="1" applyBorder="1" applyAlignment="1">
      <alignment horizontal="left" vertical="center"/>
    </xf>
    <xf numFmtId="14" fontId="6" fillId="0" borderId="24" xfId="0" applyNumberFormat="1" applyFont="1" applyBorder="1" applyAlignment="1">
      <alignment horizontal="left" vertical="center"/>
    </xf>
    <xf numFmtId="14" fontId="6" fillId="0" borderId="7" xfId="0" applyNumberFormat="1" applyFont="1" applyBorder="1" applyAlignment="1">
      <alignment horizontal="left" vertical="center"/>
    </xf>
    <xf numFmtId="14" fontId="6" fillId="0" borderId="16" xfId="0" applyNumberFormat="1" applyFont="1" applyBorder="1" applyAlignment="1">
      <alignment horizontal="left" vertical="center"/>
    </xf>
    <xf numFmtId="14" fontId="6" fillId="0" borderId="25" xfId="0" applyNumberFormat="1" applyFont="1" applyBorder="1" applyAlignment="1">
      <alignment horizontal="left" vertical="center"/>
    </xf>
    <xf numFmtId="14" fontId="6" fillId="0" borderId="62" xfId="0" applyNumberFormat="1" applyFont="1" applyBorder="1" applyAlignment="1">
      <alignment horizontal="left" vertical="center"/>
    </xf>
    <xf numFmtId="14" fontId="6" fillId="0" borderId="48" xfId="0" applyNumberFormat="1" applyFont="1" applyBorder="1" applyAlignment="1">
      <alignment horizontal="left" vertical="center"/>
    </xf>
    <xf numFmtId="14" fontId="6" fillId="0" borderId="22" xfId="0" applyNumberFormat="1" applyFont="1" applyBorder="1" applyAlignment="1">
      <alignment horizontal="left" vertical="center"/>
    </xf>
    <xf numFmtId="14" fontId="4" fillId="0" borderId="24" xfId="1" applyNumberFormat="1" applyBorder="1" applyAlignment="1">
      <alignment horizontal="left" vertical="center"/>
    </xf>
    <xf numFmtId="0" fontId="6" fillId="0" borderId="59" xfId="0" applyFont="1" applyBorder="1" applyAlignment="1">
      <alignment horizontal="center" vertical="center" wrapText="1"/>
    </xf>
    <xf numFmtId="0" fontId="6" fillId="0" borderId="60" xfId="0" applyFont="1" applyBorder="1" applyAlignment="1">
      <alignment horizontal="center" vertical="center" wrapText="1"/>
    </xf>
    <xf numFmtId="0" fontId="3" fillId="2" borderId="9" xfId="0" applyFont="1" applyFill="1" applyBorder="1" applyAlignment="1">
      <alignment horizontal="center" vertical="center"/>
    </xf>
    <xf numFmtId="0" fontId="3" fillId="2" borderId="34" xfId="0" applyFont="1" applyFill="1" applyBorder="1" applyAlignment="1">
      <alignment horizontal="center" vertical="center"/>
    </xf>
    <xf numFmtId="0" fontId="3" fillId="2" borderId="28" xfId="0" applyFont="1" applyFill="1" applyBorder="1" applyAlignment="1">
      <alignment horizontal="center" vertical="center"/>
    </xf>
    <xf numFmtId="164" fontId="7" fillId="0" borderId="7" xfId="0" applyNumberFormat="1" applyFont="1" applyBorder="1" applyAlignment="1">
      <alignment horizontal="center" vertical="center"/>
    </xf>
    <xf numFmtId="0" fontId="3" fillId="2" borderId="10" xfId="0" applyFont="1" applyFill="1" applyBorder="1" applyAlignment="1">
      <alignment horizontal="center" vertical="center"/>
    </xf>
    <xf numFmtId="0" fontId="3" fillId="2" borderId="11" xfId="0" applyFont="1" applyFill="1" applyBorder="1" applyAlignment="1">
      <alignment horizontal="center" vertical="center"/>
    </xf>
    <xf numFmtId="0" fontId="0" fillId="0" borderId="26" xfId="0" applyBorder="1" applyAlignment="1">
      <alignment horizontal="center" vertical="center"/>
    </xf>
    <xf numFmtId="0" fontId="0" fillId="0" borderId="14" xfId="0" applyBorder="1" applyAlignment="1">
      <alignment horizontal="center" vertical="center"/>
    </xf>
    <xf numFmtId="0" fontId="7" fillId="0" borderId="26" xfId="0" applyFont="1" applyBorder="1" applyAlignment="1">
      <alignment horizontal="left" vertical="top" wrapText="1"/>
    </xf>
    <xf numFmtId="0" fontId="7" fillId="0" borderId="13" xfId="0" applyFont="1" applyBorder="1" applyAlignment="1">
      <alignment horizontal="left" vertical="top" wrapText="1"/>
    </xf>
    <xf numFmtId="0" fontId="7" fillId="0" borderId="14" xfId="0" applyFont="1" applyBorder="1" applyAlignment="1">
      <alignment horizontal="left" vertical="top" wrapText="1"/>
    </xf>
    <xf numFmtId="0" fontId="7" fillId="0" borderId="9" xfId="0" applyFont="1" applyBorder="1" applyAlignment="1">
      <alignment horizontal="center"/>
    </xf>
    <xf numFmtId="0" fontId="7" fillId="0" borderId="10" xfId="0" applyFont="1" applyBorder="1" applyAlignment="1">
      <alignment horizontal="center"/>
    </xf>
    <xf numFmtId="0" fontId="7" fillId="0" borderId="34" xfId="0" applyFont="1" applyBorder="1" applyAlignment="1">
      <alignment horizontal="center"/>
    </xf>
    <xf numFmtId="0" fontId="7" fillId="0" borderId="28" xfId="0" applyFont="1" applyBorder="1" applyAlignment="1">
      <alignment horizontal="center"/>
    </xf>
    <xf numFmtId="0" fontId="17" fillId="6" borderId="9" xfId="0" applyFont="1" applyFill="1" applyBorder="1" applyAlignment="1">
      <alignment horizontal="center" vertical="center"/>
    </xf>
    <xf numFmtId="0" fontId="17" fillId="6" borderId="10" xfId="0" applyFont="1" applyFill="1" applyBorder="1" applyAlignment="1">
      <alignment horizontal="center" vertical="center"/>
    </xf>
    <xf numFmtId="0" fontId="17" fillId="6" borderId="11" xfId="0" applyFont="1" applyFill="1" applyBorder="1" applyAlignment="1">
      <alignment horizontal="center" vertical="center"/>
    </xf>
    <xf numFmtId="0" fontId="0" fillId="6" borderId="64" xfId="0" applyFill="1" applyBorder="1" applyAlignment="1">
      <alignment horizontal="center" vertical="center"/>
    </xf>
    <xf numFmtId="0" fontId="0" fillId="6" borderId="69" xfId="0" applyFill="1" applyBorder="1" applyAlignment="1">
      <alignment horizontal="center" vertical="center"/>
    </xf>
    <xf numFmtId="0" fontId="7" fillId="0" borderId="27" xfId="0" applyFont="1" applyBorder="1" applyAlignment="1">
      <alignment horizontal="left" vertical="center" wrapText="1"/>
    </xf>
    <xf numFmtId="0" fontId="7" fillId="0" borderId="33" xfId="0" applyFont="1" applyBorder="1" applyAlignment="1">
      <alignment horizontal="left" vertical="center" wrapText="1"/>
    </xf>
    <xf numFmtId="0" fontId="7" fillId="0" borderId="17" xfId="0" applyFont="1" applyBorder="1" applyAlignment="1">
      <alignment horizontal="left" vertical="center" wrapText="1"/>
    </xf>
    <xf numFmtId="0" fontId="0" fillId="0" borderId="27" xfId="0" applyBorder="1" applyAlignment="1">
      <alignment horizontal="center"/>
    </xf>
    <xf numFmtId="0" fontId="0" fillId="0" borderId="33" xfId="0" applyBorder="1" applyAlignment="1">
      <alignment horizontal="center"/>
    </xf>
    <xf numFmtId="0" fontId="12" fillId="6" borderId="9" xfId="0" applyFont="1" applyFill="1" applyBorder="1" applyAlignment="1">
      <alignment horizontal="center" vertical="center"/>
    </xf>
    <xf numFmtId="0" fontId="12" fillId="6" borderId="10" xfId="0" applyFont="1" applyFill="1" applyBorder="1" applyAlignment="1">
      <alignment horizontal="center" vertical="center"/>
    </xf>
    <xf numFmtId="0" fontId="17" fillId="6" borderId="20" xfId="0" applyFont="1" applyFill="1" applyBorder="1" applyAlignment="1">
      <alignment horizontal="center" vertical="center"/>
    </xf>
    <xf numFmtId="0" fontId="6" fillId="6" borderId="26" xfId="0" applyFont="1" applyFill="1" applyBorder="1" applyAlignment="1">
      <alignment horizontal="center" vertical="center"/>
    </xf>
    <xf numFmtId="0" fontId="6" fillId="6" borderId="14" xfId="0" applyFont="1" applyFill="1" applyBorder="1" applyAlignment="1">
      <alignment horizontal="center" vertical="center"/>
    </xf>
    <xf numFmtId="0" fontId="5" fillId="0" borderId="0" xfId="0" applyFont="1" applyAlignment="1">
      <alignment horizontal="center" vertical="center"/>
    </xf>
    <xf numFmtId="0" fontId="3" fillId="2" borderId="37" xfId="0" applyFont="1" applyFill="1" applyBorder="1" applyAlignment="1">
      <alignment horizontal="center" vertical="center"/>
    </xf>
    <xf numFmtId="14" fontId="6" fillId="5" borderId="62" xfId="0" applyNumberFormat="1" applyFont="1" applyFill="1" applyBorder="1" applyAlignment="1">
      <alignment horizontal="left" vertical="center"/>
    </xf>
    <xf numFmtId="14" fontId="6" fillId="5" borderId="48" xfId="0" applyNumberFormat="1" applyFont="1" applyFill="1" applyBorder="1" applyAlignment="1">
      <alignment horizontal="left" vertical="center"/>
    </xf>
    <xf numFmtId="14" fontId="6" fillId="5" borderId="63" xfId="0" applyNumberFormat="1" applyFont="1" applyFill="1" applyBorder="1" applyAlignment="1">
      <alignment horizontal="left" vertical="center"/>
    </xf>
    <xf numFmtId="0" fontId="17" fillId="6" borderId="1" xfId="0" applyFont="1" applyFill="1" applyBorder="1" applyAlignment="1">
      <alignment horizontal="center" vertical="center" wrapText="1"/>
    </xf>
    <xf numFmtId="0" fontId="17" fillId="6" borderId="3" xfId="0" applyFont="1" applyFill="1" applyBorder="1" applyAlignment="1">
      <alignment horizontal="center" vertical="center" wrapText="1"/>
    </xf>
    <xf numFmtId="0" fontId="17" fillId="6" borderId="12" xfId="0" applyFont="1" applyFill="1" applyBorder="1" applyAlignment="1">
      <alignment horizontal="center" vertical="center" wrapText="1"/>
    </xf>
    <xf numFmtId="0" fontId="17" fillId="6" borderId="68" xfId="0" applyFont="1" applyFill="1" applyBorder="1" applyAlignment="1">
      <alignment horizontal="center" vertical="center" wrapText="1"/>
    </xf>
    <xf numFmtId="0" fontId="18" fillId="7" borderId="9" xfId="0" applyFont="1" applyFill="1" applyBorder="1" applyAlignment="1">
      <alignment horizontal="left"/>
    </xf>
    <xf numFmtId="0" fontId="18" fillId="7" borderId="10" xfId="0" applyFont="1" applyFill="1" applyBorder="1" applyAlignment="1">
      <alignment horizontal="left"/>
    </xf>
    <xf numFmtId="0" fontId="18" fillId="7" borderId="36" xfId="0" applyFont="1" applyFill="1" applyBorder="1" applyAlignment="1">
      <alignment horizontal="left"/>
    </xf>
    <xf numFmtId="167" fontId="18" fillId="7" borderId="9" xfId="0" applyNumberFormat="1" applyFont="1" applyFill="1" applyBorder="1" applyAlignment="1">
      <alignment horizontal="left" vertical="center"/>
    </xf>
    <xf numFmtId="167" fontId="18" fillId="7" borderId="11" xfId="0" applyNumberFormat="1" applyFont="1" applyFill="1" applyBorder="1" applyAlignment="1">
      <alignment horizontal="left" vertical="center"/>
    </xf>
    <xf numFmtId="0" fontId="6" fillId="0" borderId="9" xfId="0" applyFont="1" applyBorder="1" applyAlignment="1">
      <alignment horizontal="left" vertical="center"/>
    </xf>
    <xf numFmtId="0" fontId="6" fillId="0" borderId="36" xfId="0" applyFont="1" applyBorder="1" applyAlignment="1">
      <alignment horizontal="left" vertical="center"/>
    </xf>
    <xf numFmtId="0" fontId="24" fillId="0" borderId="1" xfId="0" applyFont="1" applyBorder="1" applyAlignment="1">
      <alignment horizontal="center" vertical="center"/>
    </xf>
    <xf numFmtId="0" fontId="24" fillId="0" borderId="12" xfId="0" applyFont="1" applyBorder="1" applyAlignment="1">
      <alignment horizontal="center" vertical="center"/>
    </xf>
    <xf numFmtId="0" fontId="24" fillId="0" borderId="4" xfId="0" applyFont="1" applyBorder="1" applyAlignment="1">
      <alignment horizontal="center" vertical="center"/>
    </xf>
    <xf numFmtId="0" fontId="1" fillId="0" borderId="27" xfId="0" applyFont="1" applyBorder="1" applyAlignment="1">
      <alignment horizontal="center" vertical="center"/>
    </xf>
    <xf numFmtId="0" fontId="1" fillId="0" borderId="31" xfId="0" applyFont="1" applyBorder="1" applyAlignment="1">
      <alignment horizontal="center" vertical="center"/>
    </xf>
    <xf numFmtId="0" fontId="1" fillId="0" borderId="33" xfId="0" applyFont="1" applyBorder="1" applyAlignment="1">
      <alignment horizontal="center" vertical="center"/>
    </xf>
    <xf numFmtId="0" fontId="0" fillId="3" borderId="1" xfId="0" applyFill="1" applyBorder="1" applyAlignment="1">
      <alignment horizontal="center"/>
    </xf>
    <xf numFmtId="0" fontId="0" fillId="3" borderId="3" xfId="0" applyFill="1" applyBorder="1" applyAlignment="1">
      <alignment horizontal="center"/>
    </xf>
    <xf numFmtId="167" fontId="0" fillId="3" borderId="36" xfId="0" applyNumberFormat="1" applyFill="1" applyBorder="1" applyAlignment="1">
      <alignment horizontal="center"/>
    </xf>
    <xf numFmtId="167" fontId="0" fillId="3" borderId="13" xfId="0" applyNumberFormat="1" applyFill="1" applyBorder="1" applyAlignment="1">
      <alignment horizontal="center"/>
    </xf>
  </cellXfs>
  <cellStyles count="2">
    <cellStyle name="Lien hypertexte" xfId="1" builtinId="8"/>
    <cellStyle name="Normal" xfId="0" builtinId="0"/>
  </cellStyles>
  <dxfs count="68">
    <dxf>
      <fill>
        <patternFill patternType="gray0625">
          <fgColor rgb="FF00B050"/>
        </patternFill>
      </fill>
    </dxf>
    <dxf>
      <fill>
        <patternFill patternType="gray0625">
          <fgColor rgb="FF00B050"/>
        </patternFill>
      </fill>
    </dxf>
    <dxf>
      <fill>
        <patternFill patternType="gray0625">
          <fgColor rgb="FF00B050"/>
        </patternFill>
      </fill>
    </dxf>
    <dxf>
      <font>
        <strike val="0"/>
        <color theme="0"/>
      </font>
      <numFmt numFmtId="2" formatCode="0.00"/>
      <fill>
        <patternFill>
          <bgColor theme="0"/>
        </patternFill>
      </fill>
    </dxf>
    <dxf>
      <fill>
        <patternFill patternType="gray0625">
          <fgColor rgb="FF00B050"/>
        </patternFill>
      </fill>
    </dxf>
    <dxf>
      <fill>
        <patternFill patternType="gray0625">
          <fgColor rgb="FFFF0000"/>
        </patternFill>
      </fill>
    </dxf>
    <dxf>
      <font>
        <b/>
        <i/>
        <strike val="0"/>
      </font>
      <numFmt numFmtId="30" formatCode="@"/>
      <fill>
        <patternFill patternType="gray0625">
          <fgColor auto="1"/>
          <bgColor rgb="FFECF0F8"/>
        </patternFill>
      </fill>
    </dxf>
    <dxf>
      <font>
        <b/>
        <i/>
        <strike val="0"/>
      </font>
      <numFmt numFmtId="30" formatCode="@"/>
      <fill>
        <patternFill patternType="gray0625">
          <fgColor auto="1"/>
          <bgColor rgb="FFECF0F8"/>
        </patternFill>
      </fill>
    </dxf>
    <dxf>
      <font>
        <b/>
        <i/>
        <strike val="0"/>
      </font>
      <numFmt numFmtId="166" formatCode="0#&quot; &quot;##&quot; &quot;##&quot; &quot;##&quot; &quot;##"/>
      <fill>
        <patternFill patternType="gray0625">
          <bgColor rgb="FFECF0F8"/>
        </patternFill>
      </fill>
    </dxf>
    <dxf>
      <font>
        <b/>
        <i/>
        <strike val="0"/>
      </font>
      <numFmt numFmtId="30" formatCode="@"/>
      <fill>
        <patternFill patternType="gray0625">
          <fgColor auto="1"/>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19" formatCode="dd/mm/yyyy"/>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fgColor auto="1"/>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19" formatCode="dd/mm/yyyy"/>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fgColor auto="1"/>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166" formatCode="0#&quot; &quot;##&quot; &quot;##&quot; &quot;##&quot; &quot;##"/>
      <fill>
        <patternFill patternType="gray0625">
          <bgColor rgb="FFECF0F8"/>
        </patternFill>
      </fill>
    </dxf>
    <dxf>
      <font>
        <b/>
        <i/>
        <strike val="0"/>
      </font>
      <numFmt numFmtId="19" formatCode="dd/mm/yyyy"/>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fgColor auto="1"/>
          <bgColor rgb="FFECF0F8"/>
        </patternFill>
      </fill>
    </dxf>
    <dxf>
      <fill>
        <patternFill patternType="gray0625">
          <fgColor rgb="FFFF0000"/>
        </patternFill>
      </fill>
    </dxf>
    <dxf>
      <font>
        <b val="0"/>
        <i/>
        <strike val="0"/>
        <color theme="0"/>
      </font>
      <numFmt numFmtId="30" formatCode="@"/>
      <fill>
        <patternFill patternType="gray0625">
          <fgColor rgb="FFFF0000"/>
        </patternFill>
      </fill>
    </dxf>
    <dxf>
      <font>
        <b/>
        <i/>
        <strike val="0"/>
      </font>
      <numFmt numFmtId="30" formatCode="@"/>
      <fill>
        <patternFill patternType="gray0625">
          <fgColor auto="1"/>
          <bgColor rgb="FFECF0F8"/>
        </patternFill>
      </fill>
    </dxf>
    <dxf>
      <font>
        <b/>
        <i/>
        <strike val="0"/>
      </font>
      <numFmt numFmtId="30" formatCode="@"/>
      <fill>
        <patternFill patternType="gray0625">
          <fgColor auto="1"/>
          <bgColor rgb="FFECF0F8"/>
        </patternFill>
      </fill>
    </dxf>
    <dxf>
      <font>
        <b/>
        <i/>
        <strike val="0"/>
      </font>
      <numFmt numFmtId="166" formatCode="0#&quot; &quot;##&quot; &quot;##&quot; &quot;##&quot; &quot;##"/>
      <fill>
        <patternFill patternType="gray0625">
          <bgColor rgb="FFECF0F8"/>
        </patternFill>
      </fill>
    </dxf>
    <dxf>
      <font>
        <b/>
        <i/>
        <strike val="0"/>
      </font>
      <numFmt numFmtId="30" formatCode="@"/>
      <fill>
        <patternFill patternType="gray0625">
          <fgColor auto="1"/>
          <bgColor rgb="FFECF0F8"/>
        </patternFill>
      </fill>
    </dxf>
    <dxf>
      <font>
        <b/>
        <i/>
        <strike val="0"/>
      </font>
      <numFmt numFmtId="167" formatCode="#,##0\ &quot;€&quot;"/>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168" formatCode="00000"/>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19" formatCode="dd/mm/yyyy"/>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fgColor auto="1"/>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19" formatCode="dd/mm/yyyy"/>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fgColor auto="1"/>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166" formatCode="0#&quot; &quot;##&quot; &quot;##&quot; &quot;##&quot; &quot;##"/>
      <fill>
        <patternFill patternType="gray0625">
          <bgColor rgb="FFECF0F8"/>
        </patternFill>
      </fill>
    </dxf>
    <dxf>
      <font>
        <b/>
        <i/>
        <strike val="0"/>
      </font>
      <numFmt numFmtId="19" formatCode="dd/mm/yyyy"/>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fgColor auto="1"/>
          <bgColor rgb="FFECF0F8"/>
        </patternFill>
      </fill>
    </dxf>
    <dxf>
      <font>
        <b/>
        <i/>
        <strike val="0"/>
      </font>
      <numFmt numFmtId="19" formatCode="dd/mm/yyyy"/>
      <fill>
        <patternFill patternType="gray125">
          <bgColor rgb="FFE9EDF7"/>
        </patternFill>
      </fill>
    </dxf>
  </dxfs>
  <tableStyles count="0" defaultTableStyle="TableStyleMedium2" defaultPivotStyle="PivotStyleLight16"/>
  <colors>
    <mruColors>
      <color rgb="FFFF0000"/>
      <color rgb="FFECF0F8"/>
      <color rgb="FFF5F5F5"/>
      <color rgb="FFE9EDF7"/>
      <color rgb="FFD9E1F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CheckBox"/>
</file>

<file path=xl/ctrlProps/ctrlProp2.xml><?xml version="1.0" encoding="utf-8"?>
<formControlPr xmlns="http://schemas.microsoft.com/office/spreadsheetml/2009/9/main" objectType="CheckBox" lockText="1"/>
</file>

<file path=xl/ctrlProps/ctrlProp3.xml><?xml version="1.0" encoding="utf-8"?>
<formControlPr xmlns="http://schemas.microsoft.com/office/spreadsheetml/2009/9/main" objectType="CheckBox" fmlaLink="$F$4"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4763</xdr:colOff>
          <xdr:row>73</xdr:row>
          <xdr:rowOff>28575</xdr:rowOff>
        </xdr:from>
        <xdr:to>
          <xdr:col>2</xdr:col>
          <xdr:colOff>4763</xdr:colOff>
          <xdr:row>75</xdr:row>
          <xdr:rowOff>0</xdr:rowOff>
        </xdr:to>
        <xdr:sp macro="" textlink="">
          <xdr:nvSpPr>
            <xdr:cNvPr id="1030" name="A cocher" hidden="1">
              <a:extLst>
                <a:ext uri="{63B3BB69-23CF-44E3-9099-C40C66FF867C}">
                  <a14:compatExt spid="_x0000_s1030"/>
                </a:ext>
                <a:ext uri="{FF2B5EF4-FFF2-40B4-BE49-F238E27FC236}">
                  <a16:creationId xmlns:a16="http://schemas.microsoft.com/office/drawing/2014/main" id="{00000000-0008-0000-0000-00000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45720" tIns="45720" rIns="0" bIns="45720" anchor="ctr" upright="1"/>
            <a:lstStyle/>
            <a:p>
              <a:pPr algn="l" rtl="0">
                <a:defRPr sz="1000"/>
              </a:pPr>
              <a:r>
                <a:rPr lang="fr-FR" sz="1100" b="0" i="0" u="none" strike="noStrike" baseline="0">
                  <a:solidFill>
                    <a:srgbClr val="000000"/>
                  </a:solidFill>
                  <a:latin typeface="Calibri"/>
                  <a:ea typeface="Calibri"/>
                  <a:cs typeface="Calibri"/>
                </a:rPr>
                <a:t>A cocher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4763</xdr:colOff>
          <xdr:row>75</xdr:row>
          <xdr:rowOff>42863</xdr:rowOff>
        </xdr:from>
        <xdr:to>
          <xdr:col>2</xdr:col>
          <xdr:colOff>4763</xdr:colOff>
          <xdr:row>77</xdr:row>
          <xdr:rowOff>9525</xdr:rowOff>
        </xdr:to>
        <xdr:sp macro="" textlink="">
          <xdr:nvSpPr>
            <xdr:cNvPr id="1032" name="A cocher" descr="A Cocher"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45720" tIns="45720" rIns="0" bIns="45720" anchor="ctr" upright="1"/>
            <a:lstStyle/>
            <a:p>
              <a:pPr algn="l" rtl="0">
                <a:defRPr sz="1000"/>
              </a:pPr>
              <a:r>
                <a:rPr lang="fr-FR" sz="1100" b="0" i="0" u="none" strike="noStrike" baseline="0">
                  <a:solidFill>
                    <a:srgbClr val="000000"/>
                  </a:solidFill>
                  <a:latin typeface="Calibri"/>
                  <a:ea typeface="Calibri"/>
                  <a:cs typeface="Calibri"/>
                </a:rPr>
                <a:t>A cocher</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5</xdr:col>
          <xdr:colOff>14288</xdr:colOff>
          <xdr:row>2</xdr:row>
          <xdr:rowOff>180975</xdr:rowOff>
        </xdr:from>
        <xdr:to>
          <xdr:col>6</xdr:col>
          <xdr:colOff>19050</xdr:colOff>
          <xdr:row>3</xdr:row>
          <xdr:rowOff>247650</xdr:rowOff>
        </xdr:to>
        <xdr:sp macro="" textlink="">
          <xdr:nvSpPr>
            <xdr:cNvPr id="1034" name="Check Box 10" hidden="1">
              <a:extLst>
                <a:ext uri="{63B3BB69-23CF-44E3-9099-C40C66FF867C}">
                  <a14:compatExt spid="_x0000_s1034"/>
                </a:ext>
                <a:ext uri="{FF2B5EF4-FFF2-40B4-BE49-F238E27FC236}">
                  <a16:creationId xmlns:a16="http://schemas.microsoft.com/office/drawing/2014/main" id="{00000000-0008-0000-0000-00000A040000}"/>
                </a:ext>
              </a:extLst>
            </xdr:cNvPr>
            <xdr:cNvSpPr/>
          </xdr:nvSpPr>
          <xdr:spPr bwMode="auto">
            <a:xfrm>
              <a:off x="0" y="0"/>
              <a:ext cx="0" cy="0"/>
            </a:xfrm>
            <a:prstGeom prst="rect">
              <a:avLst/>
            </a:prstGeom>
            <a:noFill/>
            <a:ln>
              <a:noFill/>
            </a:ln>
            <a:extLst>
              <a:ext uri="{909E8E84-426E-40DD-AFC4-6F175D3DCCD1}">
                <a14:hiddenFill>
                  <a:solidFill>
                    <a:srgbClr val="FF0000" mc:Ignorable="a14" a14:legacySpreadsheetColorIndex="10">
                      <a:alpha val="10001"/>
                    </a:srgbClr>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45720" tIns="45720" rIns="0" bIns="45720" anchor="ctr" upright="1"/>
            <a:lstStyle/>
            <a:p>
              <a:pPr algn="l" rtl="0">
                <a:defRPr sz="1000"/>
              </a:pPr>
              <a:r>
                <a:rPr lang="fr-FR" sz="1100" b="0" i="0" u="none" strike="noStrike" baseline="0">
                  <a:solidFill>
                    <a:srgbClr val="000000"/>
                  </a:solidFill>
                  <a:latin typeface="Calibri"/>
                  <a:ea typeface="Calibri"/>
                  <a:cs typeface="Calibri"/>
                </a:rPr>
                <a:t>A cocher</a:t>
              </a:r>
            </a:p>
          </xdr:txBody>
        </xdr:sp>
        <xdr:clientData/>
      </xdr:twoCellAnchor>
    </mc:Choice>
    <mc:Fallback/>
  </mc:AlternateContent>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D:\TENNIS\FACTURES%20ADHERENTS%20-%20SPONSORS\Masque%20Factures.xlsm" TargetMode="External"/><Relationship Id="rId1" Type="http://schemas.openxmlformats.org/officeDocument/2006/relationships/externalLinkPath" Target="/TENNIS/FACTURES%20ADHERENTS%20-%20SPONSORS/Masque%20Facture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Facture"/>
      <sheetName val="Avoir"/>
      <sheetName val="Attestation"/>
      <sheetName val="Base Adhérents"/>
      <sheetName val="Base Tarifaire"/>
    </sheetNames>
    <sheetDataSet>
      <sheetData sheetId="0" refreshError="1"/>
      <sheetData sheetId="1" refreshError="1"/>
      <sheetData sheetId="2" refreshError="1"/>
      <sheetData sheetId="3">
        <row r="1">
          <cell r="A1" t="str">
            <v>Code Adhérent</v>
          </cell>
        </row>
        <row r="2">
          <cell r="A2" t="str">
            <v>2018_014</v>
          </cell>
        </row>
        <row r="3">
          <cell r="A3" t="str">
            <v>2018_009</v>
          </cell>
        </row>
        <row r="4">
          <cell r="A4" t="str">
            <v>2018_142</v>
          </cell>
        </row>
        <row r="5">
          <cell r="A5" t="str">
            <v>2018_160</v>
          </cell>
        </row>
        <row r="6">
          <cell r="A6" t="str">
            <v>2018_164</v>
          </cell>
        </row>
        <row r="7">
          <cell r="A7" t="str">
            <v>2018_035</v>
          </cell>
        </row>
        <row r="8">
          <cell r="A8" t="str">
            <v>2018_151</v>
          </cell>
        </row>
        <row r="9">
          <cell r="A9" t="str">
            <v>2018_020</v>
          </cell>
        </row>
        <row r="10">
          <cell r="A10" t="str">
            <v>2018_073</v>
          </cell>
        </row>
        <row r="11">
          <cell r="A11" t="str">
            <v>2018_100</v>
          </cell>
        </row>
        <row r="12">
          <cell r="A12" t="str">
            <v>2018_043</v>
          </cell>
        </row>
        <row r="13">
          <cell r="A13" t="str">
            <v>2018_026</v>
          </cell>
        </row>
        <row r="14">
          <cell r="A14" t="str">
            <v>2018_083</v>
          </cell>
        </row>
        <row r="15">
          <cell r="A15" t="str">
            <v>2018_089</v>
          </cell>
        </row>
        <row r="16">
          <cell r="A16" t="str">
            <v>2018_138</v>
          </cell>
        </row>
        <row r="17">
          <cell r="A17" t="str">
            <v>2018_033</v>
          </cell>
        </row>
        <row r="18">
          <cell r="A18" t="str">
            <v>2018_091</v>
          </cell>
        </row>
        <row r="19">
          <cell r="A19" t="str">
            <v>2018_156</v>
          </cell>
        </row>
        <row r="20">
          <cell r="A20" t="str">
            <v>2018_157</v>
          </cell>
        </row>
        <row r="21">
          <cell r="A21" t="str">
            <v>2018_117</v>
          </cell>
        </row>
        <row r="22">
          <cell r="A22" t="str">
            <v>2018_136</v>
          </cell>
        </row>
        <row r="23">
          <cell r="A23" t="str">
            <v>2018_115</v>
          </cell>
        </row>
        <row r="24">
          <cell r="A24" t="str">
            <v>2018_037</v>
          </cell>
        </row>
        <row r="25">
          <cell r="A25" t="str">
            <v>2018_018</v>
          </cell>
        </row>
        <row r="26">
          <cell r="A26" t="str">
            <v>2018_139</v>
          </cell>
        </row>
        <row r="27">
          <cell r="A27" t="str">
            <v>2018_094</v>
          </cell>
        </row>
        <row r="28">
          <cell r="A28" t="str">
            <v>2018_106</v>
          </cell>
        </row>
        <row r="29">
          <cell r="A29" t="str">
            <v>2018_007</v>
          </cell>
        </row>
        <row r="30">
          <cell r="A30" t="str">
            <v>2018_076</v>
          </cell>
        </row>
        <row r="31">
          <cell r="A31" t="str">
            <v>2018_012</v>
          </cell>
        </row>
        <row r="32">
          <cell r="A32" t="str">
            <v>2018_163</v>
          </cell>
        </row>
        <row r="33">
          <cell r="A33" t="str">
            <v>2018_005</v>
          </cell>
        </row>
        <row r="34">
          <cell r="A34" t="str">
            <v>2018_143</v>
          </cell>
        </row>
        <row r="35">
          <cell r="A35" t="str">
            <v>2018_112</v>
          </cell>
        </row>
        <row r="36">
          <cell r="A36" t="str">
            <v>2018_103</v>
          </cell>
        </row>
        <row r="37">
          <cell r="A37" t="str">
            <v>2018_071</v>
          </cell>
        </row>
        <row r="38">
          <cell r="A38" t="str">
            <v>2018_059</v>
          </cell>
        </row>
        <row r="39">
          <cell r="A39" t="str">
            <v>2018_162</v>
          </cell>
        </row>
        <row r="40">
          <cell r="A40" t="str">
            <v>2018_030</v>
          </cell>
        </row>
        <row r="41">
          <cell r="A41" t="str">
            <v>2018_050</v>
          </cell>
        </row>
        <row r="42">
          <cell r="A42" t="str">
            <v>2018_121</v>
          </cell>
        </row>
        <row r="43">
          <cell r="A43" t="str">
            <v>2018_042</v>
          </cell>
        </row>
        <row r="44">
          <cell r="A44" t="str">
            <v>2018_113</v>
          </cell>
        </row>
        <row r="45">
          <cell r="A45" t="str">
            <v>2018_153</v>
          </cell>
        </row>
        <row r="46">
          <cell r="A46" t="str">
            <v>2018_077</v>
          </cell>
        </row>
        <row r="47">
          <cell r="A47" t="str">
            <v>2018_057</v>
          </cell>
        </row>
        <row r="48">
          <cell r="A48" t="str">
            <v>2018_002</v>
          </cell>
        </row>
        <row r="49">
          <cell r="A49" t="str">
            <v>2018_044</v>
          </cell>
        </row>
        <row r="50">
          <cell r="A50" t="str">
            <v>2018_133</v>
          </cell>
        </row>
        <row r="51">
          <cell r="A51" t="str">
            <v>2018_029</v>
          </cell>
        </row>
        <row r="52">
          <cell r="A52" t="str">
            <v>2018_092</v>
          </cell>
        </row>
        <row r="53">
          <cell r="A53" t="str">
            <v>2018_062</v>
          </cell>
        </row>
        <row r="54">
          <cell r="A54" t="str">
            <v>2018_040</v>
          </cell>
        </row>
        <row r="55">
          <cell r="A55" t="str">
            <v>2018_041</v>
          </cell>
        </row>
        <row r="56">
          <cell r="A56" t="str">
            <v>2018_088</v>
          </cell>
        </row>
        <row r="57">
          <cell r="A57" t="str">
            <v>2018_137</v>
          </cell>
        </row>
        <row r="58">
          <cell r="A58" t="str">
            <v>2018_015</v>
          </cell>
        </row>
        <row r="59">
          <cell r="A59" t="str">
            <v>2018_021</v>
          </cell>
        </row>
        <row r="60">
          <cell r="A60" t="str">
            <v>2018_047</v>
          </cell>
        </row>
        <row r="61">
          <cell r="A61" t="str">
            <v>2018_102</v>
          </cell>
        </row>
        <row r="62">
          <cell r="A62" t="str">
            <v>2018_081</v>
          </cell>
        </row>
        <row r="63">
          <cell r="A63" t="str">
            <v>2018_086</v>
          </cell>
        </row>
        <row r="64">
          <cell r="A64" t="str">
            <v>2018_145</v>
          </cell>
        </row>
        <row r="65">
          <cell r="A65" t="str">
            <v>2018_034</v>
          </cell>
        </row>
        <row r="66">
          <cell r="A66" t="str">
            <v>2018_025</v>
          </cell>
        </row>
        <row r="67">
          <cell r="A67" t="str">
            <v>2018_096</v>
          </cell>
        </row>
        <row r="68">
          <cell r="A68" t="str">
            <v>2018_001</v>
          </cell>
        </row>
        <row r="69">
          <cell r="A69" t="str">
            <v>2018_114</v>
          </cell>
        </row>
        <row r="70">
          <cell r="A70" t="str">
            <v>2018_127</v>
          </cell>
        </row>
        <row r="71">
          <cell r="A71" t="str">
            <v>2018_028</v>
          </cell>
        </row>
        <row r="72">
          <cell r="A72" t="str">
            <v>2018_141</v>
          </cell>
        </row>
        <row r="73">
          <cell r="A73" t="str">
            <v>2018_154</v>
          </cell>
        </row>
        <row r="74">
          <cell r="A74" t="str">
            <v>2018_119</v>
          </cell>
        </row>
        <row r="75">
          <cell r="A75" t="str">
            <v>2018_045</v>
          </cell>
        </row>
        <row r="76">
          <cell r="A76" t="str">
            <v>2018_060</v>
          </cell>
        </row>
        <row r="77">
          <cell r="A77" t="str">
            <v>2018_125</v>
          </cell>
        </row>
        <row r="78">
          <cell r="A78" t="str">
            <v>2018_147</v>
          </cell>
        </row>
        <row r="79">
          <cell r="A79" t="str">
            <v>2018_080</v>
          </cell>
        </row>
        <row r="80">
          <cell r="A80" t="str">
            <v>2018_048</v>
          </cell>
        </row>
        <row r="81">
          <cell r="A81" t="str">
            <v>2018_056</v>
          </cell>
        </row>
        <row r="82">
          <cell r="A82" t="str">
            <v>2018_068</v>
          </cell>
        </row>
        <row r="83">
          <cell r="A83" t="str">
            <v>2018_159</v>
          </cell>
        </row>
        <row r="84">
          <cell r="A84" t="str">
            <v>2018_111</v>
          </cell>
        </row>
        <row r="85">
          <cell r="A85" t="str">
            <v>2018_070</v>
          </cell>
        </row>
        <row r="86">
          <cell r="A86" t="str">
            <v>2018_072</v>
          </cell>
        </row>
        <row r="87">
          <cell r="A87" t="str">
            <v>2018_104</v>
          </cell>
        </row>
        <row r="88">
          <cell r="A88" t="str">
            <v>2018_074</v>
          </cell>
        </row>
        <row r="89">
          <cell r="A89" t="str">
            <v>2018_063</v>
          </cell>
        </row>
        <row r="90">
          <cell r="A90" t="str">
            <v>2018_051</v>
          </cell>
        </row>
        <row r="91">
          <cell r="A91" t="str">
            <v>2018_093</v>
          </cell>
        </row>
        <row r="92">
          <cell r="A92" t="str">
            <v>2018_019</v>
          </cell>
        </row>
        <row r="93">
          <cell r="A93" t="str">
            <v>2018_098</v>
          </cell>
        </row>
        <row r="94">
          <cell r="A94" t="str">
            <v>2018_099</v>
          </cell>
        </row>
        <row r="95">
          <cell r="A95" t="str">
            <v>2018_140</v>
          </cell>
        </row>
        <row r="96">
          <cell r="A96" t="str">
            <v>2018_130</v>
          </cell>
        </row>
        <row r="97">
          <cell r="A97" t="str">
            <v>2018_095</v>
          </cell>
        </row>
        <row r="98">
          <cell r="A98" t="str">
            <v>2018_131</v>
          </cell>
        </row>
        <row r="99">
          <cell r="A99" t="str">
            <v>2018_135</v>
          </cell>
        </row>
        <row r="100">
          <cell r="A100" t="str">
            <v>2018_124</v>
          </cell>
        </row>
        <row r="101">
          <cell r="A101" t="str">
            <v>2018_148</v>
          </cell>
        </row>
        <row r="102">
          <cell r="A102" t="str">
            <v>2018_118</v>
          </cell>
        </row>
        <row r="103">
          <cell r="A103" t="str">
            <v>2018_097</v>
          </cell>
        </row>
        <row r="104">
          <cell r="A104" t="str">
            <v>2018_158</v>
          </cell>
        </row>
        <row r="105">
          <cell r="A105" t="str">
            <v>2018_078</v>
          </cell>
        </row>
        <row r="106">
          <cell r="A106" t="str">
            <v>2018_087</v>
          </cell>
        </row>
        <row r="107">
          <cell r="A107" t="str">
            <v>2018_122</v>
          </cell>
        </row>
        <row r="108">
          <cell r="A108" t="str">
            <v>2018_049</v>
          </cell>
        </row>
        <row r="109">
          <cell r="A109" t="str">
            <v>2018_046</v>
          </cell>
        </row>
        <row r="110">
          <cell r="A110" t="str">
            <v>2018_132</v>
          </cell>
        </row>
        <row r="111">
          <cell r="A111" t="str">
            <v>2018_146</v>
          </cell>
        </row>
        <row r="112">
          <cell r="A112" t="str">
            <v>2018_011</v>
          </cell>
        </row>
        <row r="113">
          <cell r="A113" t="str">
            <v>2018_110</v>
          </cell>
        </row>
        <row r="114">
          <cell r="A114" t="str">
            <v>2018_058</v>
          </cell>
        </row>
        <row r="115">
          <cell r="A115" t="str">
            <v>2018_085</v>
          </cell>
        </row>
        <row r="116">
          <cell r="A116" t="str">
            <v>2018_084</v>
          </cell>
        </row>
        <row r="117">
          <cell r="A117" t="str">
            <v>2018_134</v>
          </cell>
        </row>
        <row r="118">
          <cell r="A118" t="str">
            <v>2018_079</v>
          </cell>
        </row>
        <row r="119">
          <cell r="A119" t="str">
            <v>2018_116</v>
          </cell>
        </row>
        <row r="120">
          <cell r="A120" t="str">
            <v>2018_023</v>
          </cell>
        </row>
        <row r="121">
          <cell r="A121" t="str">
            <v>2018_152</v>
          </cell>
        </row>
        <row r="122">
          <cell r="A122" t="str">
            <v>2018_065</v>
          </cell>
        </row>
        <row r="123">
          <cell r="A123" t="str">
            <v>2018_161</v>
          </cell>
        </row>
        <row r="124">
          <cell r="A124" t="str">
            <v>2018_123</v>
          </cell>
        </row>
        <row r="125">
          <cell r="A125" t="str">
            <v>2018_013</v>
          </cell>
        </row>
        <row r="126">
          <cell r="A126" t="str">
            <v>2018_144</v>
          </cell>
        </row>
        <row r="127">
          <cell r="A127" t="str">
            <v>2018_003</v>
          </cell>
        </row>
        <row r="128">
          <cell r="A128" t="str">
            <v>2018_004</v>
          </cell>
        </row>
        <row r="129">
          <cell r="A129" t="str">
            <v>2018_090</v>
          </cell>
        </row>
        <row r="130">
          <cell r="A130" t="str">
            <v>2018_108</v>
          </cell>
        </row>
        <row r="131">
          <cell r="A131" t="str">
            <v>2018_038</v>
          </cell>
        </row>
        <row r="132">
          <cell r="A132" t="str">
            <v>2018_149</v>
          </cell>
        </row>
        <row r="133">
          <cell r="A133" t="str">
            <v>2018_150</v>
          </cell>
        </row>
        <row r="134">
          <cell r="A134" t="str">
            <v>2018_107</v>
          </cell>
        </row>
        <row r="135">
          <cell r="A135" t="str">
            <v>2018_039</v>
          </cell>
        </row>
        <row r="136">
          <cell r="A136" t="str">
            <v>2018_105</v>
          </cell>
        </row>
        <row r="137">
          <cell r="A137" t="str">
            <v>2018_064</v>
          </cell>
        </row>
        <row r="138">
          <cell r="A138" t="str">
            <v>2018_017</v>
          </cell>
        </row>
        <row r="139">
          <cell r="A139" t="str">
            <v>2018_032</v>
          </cell>
        </row>
        <row r="140">
          <cell r="A140" t="str">
            <v>2018_120</v>
          </cell>
        </row>
        <row r="141">
          <cell r="A141" t="str">
            <v>2018_128</v>
          </cell>
        </row>
        <row r="142">
          <cell r="A142" t="str">
            <v>2018_155</v>
          </cell>
        </row>
        <row r="143">
          <cell r="A143" t="str">
            <v>2018_052</v>
          </cell>
        </row>
        <row r="144">
          <cell r="A144" t="str">
            <v>2018_082</v>
          </cell>
        </row>
        <row r="145">
          <cell r="A145" t="str">
            <v>2018_129</v>
          </cell>
        </row>
        <row r="146">
          <cell r="A146" t="str">
            <v>2018_061</v>
          </cell>
        </row>
        <row r="147">
          <cell r="A147" t="str">
            <v>2018_024</v>
          </cell>
        </row>
        <row r="148">
          <cell r="A148" t="str">
            <v>2018_022</v>
          </cell>
        </row>
        <row r="149">
          <cell r="A149" t="str">
            <v>2018_006</v>
          </cell>
        </row>
        <row r="150">
          <cell r="A150" t="str">
            <v>2018_010</v>
          </cell>
        </row>
        <row r="151">
          <cell r="A151" t="str">
            <v>2018_031</v>
          </cell>
        </row>
        <row r="152">
          <cell r="A152" t="str">
            <v>2018_101</v>
          </cell>
        </row>
        <row r="153">
          <cell r="A153" t="str">
            <v>2018_016</v>
          </cell>
        </row>
        <row r="154">
          <cell r="A154" t="str">
            <v>2018_036</v>
          </cell>
        </row>
        <row r="155">
          <cell r="A155" t="str">
            <v>2018_109</v>
          </cell>
        </row>
        <row r="156">
          <cell r="A156" t="str">
            <v>2018_027</v>
          </cell>
        </row>
        <row r="157">
          <cell r="A157" t="str">
            <v>2018_053</v>
          </cell>
        </row>
        <row r="158">
          <cell r="A158" t="str">
            <v>2018_054</v>
          </cell>
        </row>
        <row r="159">
          <cell r="A159" t="str">
            <v>2018_055</v>
          </cell>
        </row>
        <row r="160">
          <cell r="A160" t="str">
            <v>2018_075</v>
          </cell>
        </row>
        <row r="161">
          <cell r="A161" t="str">
            <v>2018_069</v>
          </cell>
        </row>
        <row r="162">
          <cell r="A162" t="str">
            <v>2018_165</v>
          </cell>
        </row>
        <row r="163">
          <cell r="A163" t="str">
            <v>2018_166</v>
          </cell>
        </row>
        <row r="164">
          <cell r="A164" t="str">
            <v>2018_167</v>
          </cell>
        </row>
        <row r="165">
          <cell r="A165" t="str">
            <v>2018_168</v>
          </cell>
        </row>
        <row r="166">
          <cell r="A166" t="str">
            <v>2018_169</v>
          </cell>
        </row>
        <row r="167">
          <cell r="A167" t="str">
            <v>2018_170</v>
          </cell>
        </row>
        <row r="168">
          <cell r="A168" t="str">
            <v>2018_171</v>
          </cell>
        </row>
        <row r="169">
          <cell r="A169" t="str">
            <v>2018_172</v>
          </cell>
        </row>
        <row r="170">
          <cell r="A170" t="str">
            <v>2018_173</v>
          </cell>
        </row>
        <row r="171">
          <cell r="A171" t="str">
            <v>2018_174</v>
          </cell>
        </row>
        <row r="172">
          <cell r="A172" t="str">
            <v>2018_175</v>
          </cell>
        </row>
        <row r="173">
          <cell r="A173" t="str">
            <v>2018_176</v>
          </cell>
        </row>
        <row r="174">
          <cell r="A174" t="str">
            <v>2018_177</v>
          </cell>
        </row>
        <row r="175">
          <cell r="A175" t="str">
            <v>2018_178</v>
          </cell>
        </row>
        <row r="176">
          <cell r="A176" t="str">
            <v>2018_179</v>
          </cell>
        </row>
        <row r="177">
          <cell r="A177" t="str">
            <v>2018_180</v>
          </cell>
        </row>
        <row r="178">
          <cell r="A178" t="str">
            <v>2018_181</v>
          </cell>
        </row>
        <row r="179">
          <cell r="A179" t="str">
            <v>2018_182</v>
          </cell>
        </row>
        <row r="180">
          <cell r="A180" t="str">
            <v>2018_183</v>
          </cell>
        </row>
        <row r="181">
          <cell r="A181" t="str">
            <v>2018_184</v>
          </cell>
        </row>
        <row r="182">
          <cell r="A182" t="str">
            <v>2018_185</v>
          </cell>
        </row>
        <row r="183">
          <cell r="A183" t="str">
            <v>2018_186</v>
          </cell>
        </row>
        <row r="184">
          <cell r="A184" t="str">
            <v>2018_187</v>
          </cell>
        </row>
        <row r="185">
          <cell r="A185" t="str">
            <v>2018_188</v>
          </cell>
        </row>
        <row r="186">
          <cell r="A186" t="str">
            <v>2018_189</v>
          </cell>
        </row>
        <row r="187">
          <cell r="A187" t="str">
            <v>2018_190</v>
          </cell>
        </row>
        <row r="188">
          <cell r="A188" t="str">
            <v>2018_191</v>
          </cell>
        </row>
        <row r="189">
          <cell r="A189" t="str">
            <v>2018_192</v>
          </cell>
        </row>
        <row r="190">
          <cell r="A190" t="str">
            <v>2018_193</v>
          </cell>
        </row>
        <row r="191">
          <cell r="A191" t="str">
            <v>2018_194</v>
          </cell>
        </row>
        <row r="192">
          <cell r="A192" t="str">
            <v>2018_195</v>
          </cell>
        </row>
        <row r="193">
          <cell r="A193" t="str">
            <v>2018_196</v>
          </cell>
        </row>
        <row r="194">
          <cell r="A194" t="str">
            <v>2018_197</v>
          </cell>
        </row>
        <row r="195">
          <cell r="A195" t="str">
            <v>2018_198</v>
          </cell>
        </row>
        <row r="196">
          <cell r="A196" t="str">
            <v>2018_199</v>
          </cell>
        </row>
        <row r="197">
          <cell r="A197" t="str">
            <v>2018_200</v>
          </cell>
        </row>
        <row r="198">
          <cell r="A198" t="str">
            <v>2018_201</v>
          </cell>
        </row>
        <row r="199">
          <cell r="A199" t="str">
            <v>2018_202</v>
          </cell>
        </row>
        <row r="200">
          <cell r="A200" t="str">
            <v>2018_203</v>
          </cell>
        </row>
        <row r="201">
          <cell r="A201" t="str">
            <v>2018_204</v>
          </cell>
        </row>
        <row r="202">
          <cell r="A202" t="str">
            <v>2018_205</v>
          </cell>
        </row>
        <row r="203">
          <cell r="A203" t="str">
            <v>2018_206</v>
          </cell>
        </row>
        <row r="204">
          <cell r="A204" t="str">
            <v>2018_207</v>
          </cell>
        </row>
        <row r="205">
          <cell r="A205" t="str">
            <v>2018_208</v>
          </cell>
        </row>
        <row r="206">
          <cell r="A206" t="str">
            <v>2018_209</v>
          </cell>
        </row>
        <row r="207">
          <cell r="A207" t="str">
            <v>2018_210</v>
          </cell>
        </row>
        <row r="208">
          <cell r="A208" t="str">
            <v>2018_211</v>
          </cell>
        </row>
        <row r="209">
          <cell r="A209" t="str">
            <v>2018_212</v>
          </cell>
        </row>
        <row r="210">
          <cell r="A210" t="str">
            <v>2018_213</v>
          </cell>
        </row>
        <row r="211">
          <cell r="A211" t="str">
            <v>2018_214</v>
          </cell>
        </row>
        <row r="212">
          <cell r="A212" t="str">
            <v>2018_215</v>
          </cell>
        </row>
        <row r="213">
          <cell r="A213" t="str">
            <v>2018_216</v>
          </cell>
        </row>
        <row r="214">
          <cell r="A214" t="str">
            <v>2018_217</v>
          </cell>
        </row>
        <row r="215">
          <cell r="A215" t="str">
            <v>2018_218</v>
          </cell>
        </row>
        <row r="216">
          <cell r="A216" t="str">
            <v>2018_219</v>
          </cell>
        </row>
        <row r="217">
          <cell r="A217" t="str">
            <v>2018_220</v>
          </cell>
        </row>
        <row r="218">
          <cell r="A218" t="str">
            <v>2018_221</v>
          </cell>
        </row>
        <row r="219">
          <cell r="A219" t="str">
            <v>2018_222</v>
          </cell>
        </row>
        <row r="220">
          <cell r="A220" t="str">
            <v>2018_223</v>
          </cell>
        </row>
        <row r="221">
          <cell r="A221" t="str">
            <v>2018_224</v>
          </cell>
        </row>
        <row r="222">
          <cell r="A222" t="str">
            <v>2018_225</v>
          </cell>
        </row>
        <row r="223">
          <cell r="A223" t="str">
            <v>2018_226</v>
          </cell>
        </row>
        <row r="224">
          <cell r="A224" t="str">
            <v>2018_227</v>
          </cell>
        </row>
        <row r="225">
          <cell r="A225" t="str">
            <v>2018_228</v>
          </cell>
        </row>
        <row r="226">
          <cell r="A226" t="str">
            <v>2018_229</v>
          </cell>
        </row>
        <row r="227">
          <cell r="A227" t="str">
            <v>2018_230</v>
          </cell>
        </row>
        <row r="228">
          <cell r="A228" t="str">
            <v>2018_231</v>
          </cell>
        </row>
        <row r="229">
          <cell r="A229" t="str">
            <v>2018_232</v>
          </cell>
        </row>
        <row r="230">
          <cell r="A230" t="str">
            <v>2018_233</v>
          </cell>
        </row>
        <row r="231">
          <cell r="A231" t="str">
            <v>2018_234</v>
          </cell>
        </row>
        <row r="232">
          <cell r="A232" t="str">
            <v>2018_235</v>
          </cell>
        </row>
        <row r="233">
          <cell r="A233" t="str">
            <v>2018_236</v>
          </cell>
        </row>
        <row r="234">
          <cell r="A234" t="str">
            <v>2018_237</v>
          </cell>
        </row>
        <row r="235">
          <cell r="A235" t="str">
            <v>2018_238</v>
          </cell>
        </row>
        <row r="236">
          <cell r="A236" t="str">
            <v>2018_239</v>
          </cell>
        </row>
        <row r="237">
          <cell r="A237" t="str">
            <v>2018_240</v>
          </cell>
        </row>
        <row r="238">
          <cell r="A238" t="str">
            <v>2018_241</v>
          </cell>
        </row>
        <row r="239">
          <cell r="A239" t="str">
            <v>2018_242</v>
          </cell>
        </row>
        <row r="240">
          <cell r="A240" t="str">
            <v>2018_243</v>
          </cell>
        </row>
        <row r="241">
          <cell r="A241" t="str">
            <v>2018_244</v>
          </cell>
        </row>
        <row r="242">
          <cell r="A242" t="str">
            <v>2018_245</v>
          </cell>
        </row>
        <row r="243">
          <cell r="A243" t="str">
            <v>2018_246</v>
          </cell>
        </row>
        <row r="244">
          <cell r="A244" t="str">
            <v>2018_247</v>
          </cell>
        </row>
        <row r="245">
          <cell r="A245" t="str">
            <v>2018_248</v>
          </cell>
        </row>
        <row r="246">
          <cell r="A246" t="str">
            <v>2018_249</v>
          </cell>
        </row>
      </sheetData>
      <sheetData sheetId="4"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95C2041-AE9F-4EE0-9445-A2143AE745BC}">
  <sheetPr codeName="Feuil1">
    <tabColor rgb="FF00B050"/>
  </sheetPr>
  <dimension ref="A1:I96"/>
  <sheetViews>
    <sheetView showZeros="0" tabSelected="1" view="pageLayout" topLeftCell="A37" zoomScaleNormal="100" zoomScaleSheetLayoutView="100" workbookViewId="0">
      <selection activeCell="C43" sqref="C43:D43"/>
    </sheetView>
  </sheetViews>
  <sheetFormatPr baseColWidth="10" defaultRowHeight="14.25"/>
  <cols>
    <col min="1" max="1" width="2.46484375" customWidth="1"/>
    <col min="2" max="2" width="10.53125" customWidth="1"/>
    <col min="3" max="3" width="12.53125" customWidth="1"/>
    <col min="4" max="4" width="11.9296875" customWidth="1"/>
    <col min="5" max="5" width="12.53125" customWidth="1"/>
    <col min="6" max="6" width="12.1328125" customWidth="1"/>
    <col min="7" max="7" width="12.53125" customWidth="1"/>
    <col min="8" max="8" width="11.86328125" customWidth="1"/>
    <col min="9" max="9" width="12.53125" customWidth="1"/>
  </cols>
  <sheetData>
    <row r="1" spans="2:9" ht="18" customHeight="1">
      <c r="B1" s="186" t="s">
        <v>99</v>
      </c>
      <c r="C1" s="187"/>
      <c r="D1" s="187"/>
      <c r="E1" s="187"/>
      <c r="F1" s="187"/>
      <c r="G1" s="187"/>
      <c r="H1" s="187"/>
      <c r="I1" s="188"/>
    </row>
    <row r="2" spans="2:9" ht="14.65" customHeight="1" thickBot="1">
      <c r="B2" s="189" t="s">
        <v>0</v>
      </c>
      <c r="C2" s="190"/>
      <c r="D2" s="190"/>
      <c r="E2" s="190"/>
      <c r="F2" s="190"/>
      <c r="G2" s="190"/>
      <c r="H2" s="190"/>
      <c r="I2" s="191"/>
    </row>
    <row r="3" spans="2:9" ht="14.65" thickBot="1">
      <c r="C3" s="30"/>
      <c r="H3" s="40" t="s">
        <v>2</v>
      </c>
      <c r="I3" s="41" t="s">
        <v>3</v>
      </c>
    </row>
    <row r="4" spans="2:9" ht="20.65" customHeight="1" thickTop="1" thickBot="1">
      <c r="B4" s="42" t="s">
        <v>1</v>
      </c>
      <c r="C4" s="31"/>
      <c r="D4" s="32"/>
      <c r="E4" s="76" t="s">
        <v>109</v>
      </c>
      <c r="F4" s="77" t="b">
        <v>0</v>
      </c>
      <c r="G4" s="70" t="s">
        <v>4</v>
      </c>
      <c r="H4" s="43"/>
      <c r="I4" s="33"/>
    </row>
    <row r="5" spans="2:9" ht="7.9" customHeight="1" thickBot="1"/>
    <row r="6" spans="2:9" ht="14.65" thickBot="1">
      <c r="B6" s="205" t="s">
        <v>5</v>
      </c>
      <c r="C6" s="206"/>
      <c r="D6" s="206"/>
      <c r="E6" s="206"/>
      <c r="F6" s="206" t="s">
        <v>6</v>
      </c>
      <c r="G6" s="206"/>
      <c r="H6" s="206"/>
      <c r="I6" s="207"/>
    </row>
    <row r="7" spans="2:9" ht="14.65" thickBot="1">
      <c r="B7" s="82" t="s">
        <v>113</v>
      </c>
      <c r="C7" s="92"/>
      <c r="D7" s="78" t="s">
        <v>110</v>
      </c>
      <c r="E7" s="93"/>
      <c r="F7" s="81" t="s">
        <v>113</v>
      </c>
      <c r="G7" s="96"/>
      <c r="H7" s="97" t="s">
        <v>110</v>
      </c>
      <c r="I7" s="98"/>
    </row>
    <row r="8" spans="2:9" ht="23.35" customHeight="1">
      <c r="B8" s="83" t="s">
        <v>114</v>
      </c>
      <c r="C8" s="199"/>
      <c r="D8" s="200"/>
      <c r="E8" s="201"/>
      <c r="F8" s="83" t="s">
        <v>114</v>
      </c>
      <c r="G8" s="192"/>
      <c r="H8" s="193"/>
      <c r="I8" s="194"/>
    </row>
    <row r="9" spans="2:9" ht="23.35" customHeight="1">
      <c r="B9" s="84" t="s">
        <v>115</v>
      </c>
      <c r="C9" s="195"/>
      <c r="D9" s="196"/>
      <c r="E9" s="197"/>
      <c r="F9" s="84" t="s">
        <v>115</v>
      </c>
      <c r="G9" s="195"/>
      <c r="H9" s="196"/>
      <c r="I9" s="198"/>
    </row>
    <row r="10" spans="2:9" ht="23.35" customHeight="1">
      <c r="B10" s="85" t="s">
        <v>116</v>
      </c>
      <c r="C10" s="88">
        <v>44180</v>
      </c>
      <c r="D10" s="196"/>
      <c r="E10" s="197"/>
      <c r="F10" s="85" t="s">
        <v>116</v>
      </c>
      <c r="G10" s="88"/>
      <c r="H10" s="196"/>
      <c r="I10" s="198"/>
    </row>
    <row r="11" spans="2:9" ht="23.35" customHeight="1">
      <c r="B11" s="84" t="s">
        <v>7</v>
      </c>
      <c r="C11" s="89"/>
      <c r="D11" s="87"/>
      <c r="E11" s="94"/>
      <c r="F11" s="84" t="s">
        <v>7</v>
      </c>
      <c r="G11" s="89"/>
      <c r="H11" s="87"/>
      <c r="I11" s="90"/>
    </row>
    <row r="12" spans="2:9" ht="23.35" customHeight="1">
      <c r="B12" s="84" t="s">
        <v>117</v>
      </c>
      <c r="C12" s="202"/>
      <c r="D12" s="196"/>
      <c r="E12" s="197"/>
      <c r="F12" s="84" t="s">
        <v>117</v>
      </c>
      <c r="G12" s="202"/>
      <c r="H12" s="196"/>
      <c r="I12" s="198"/>
    </row>
    <row r="13" spans="2:9" ht="23.35" customHeight="1">
      <c r="B13" s="84" t="s">
        <v>118</v>
      </c>
      <c r="C13" s="195"/>
      <c r="D13" s="196"/>
      <c r="E13" s="197"/>
      <c r="F13" s="84" t="s">
        <v>8</v>
      </c>
      <c r="G13" s="195"/>
      <c r="H13" s="196"/>
      <c r="I13" s="198"/>
    </row>
    <row r="14" spans="2:9" ht="23.35" customHeight="1">
      <c r="B14" s="84" t="s">
        <v>119</v>
      </c>
      <c r="C14" s="195"/>
      <c r="D14" s="196"/>
      <c r="E14" s="197"/>
      <c r="F14" s="85" t="s">
        <v>9</v>
      </c>
      <c r="G14" s="195"/>
      <c r="H14" s="196"/>
      <c r="I14" s="198"/>
    </row>
    <row r="15" spans="2:9" ht="23.35" customHeight="1">
      <c r="B15" s="84" t="s">
        <v>120</v>
      </c>
      <c r="C15" s="195"/>
      <c r="D15" s="196"/>
      <c r="E15" s="197"/>
      <c r="F15" s="85" t="s">
        <v>69</v>
      </c>
      <c r="G15" s="183"/>
      <c r="H15" s="184"/>
      <c r="I15" s="185"/>
    </row>
    <row r="16" spans="2:9" ht="23.35" customHeight="1" thickBot="1">
      <c r="B16" s="84" t="s">
        <v>8</v>
      </c>
      <c r="C16" s="195"/>
      <c r="D16" s="196"/>
      <c r="E16" s="197"/>
      <c r="F16" s="86" t="s">
        <v>73</v>
      </c>
      <c r="G16" s="203"/>
      <c r="H16" s="204"/>
      <c r="I16" s="91"/>
    </row>
    <row r="17" spans="2:9" ht="23.35" customHeight="1" thickBot="1">
      <c r="B17" s="85" t="s">
        <v>9</v>
      </c>
      <c r="C17" s="195"/>
      <c r="D17" s="196"/>
      <c r="E17" s="198"/>
      <c r="F17" s="34"/>
      <c r="H17" s="35"/>
      <c r="I17" s="35"/>
    </row>
    <row r="18" spans="2:9" ht="23.35" customHeight="1" thickBot="1">
      <c r="B18" s="85" t="s">
        <v>69</v>
      </c>
      <c r="C18" s="183"/>
      <c r="D18" s="184"/>
      <c r="E18" s="185"/>
      <c r="F18" s="35"/>
      <c r="G18" s="164" t="s">
        <v>111</v>
      </c>
      <c r="H18" s="165"/>
      <c r="I18" s="35"/>
    </row>
    <row r="19" spans="2:9" ht="23.35" customHeight="1" thickBot="1">
      <c r="B19" s="86" t="s">
        <v>73</v>
      </c>
      <c r="C19" s="203"/>
      <c r="D19" s="204"/>
      <c r="E19" s="91"/>
      <c r="F19" s="35"/>
      <c r="G19" s="36"/>
      <c r="H19" s="35"/>
      <c r="I19" s="35"/>
    </row>
    <row r="20" spans="2:9" ht="7.9" customHeight="1" thickBot="1">
      <c r="B20" s="44"/>
    </row>
    <row r="21" spans="2:9" ht="14.65" thickBot="1">
      <c r="B21" s="236" t="s">
        <v>10</v>
      </c>
      <c r="C21" s="209"/>
      <c r="D21" s="209"/>
      <c r="E21" s="209"/>
      <c r="F21" s="209" t="s">
        <v>11</v>
      </c>
      <c r="G21" s="209"/>
      <c r="H21" s="209"/>
      <c r="I21" s="210"/>
    </row>
    <row r="22" spans="2:9" ht="14.65" thickBot="1">
      <c r="B22" s="81" t="s">
        <v>113</v>
      </c>
      <c r="C22" s="80"/>
      <c r="D22" s="78" t="s">
        <v>110</v>
      </c>
      <c r="E22" s="79"/>
      <c r="F22" s="81" t="s">
        <v>113</v>
      </c>
      <c r="G22" s="80"/>
      <c r="H22" s="78" t="s">
        <v>110</v>
      </c>
      <c r="I22" s="79"/>
    </row>
    <row r="23" spans="2:9" ht="23.35" customHeight="1">
      <c r="B23" s="83" t="s">
        <v>114</v>
      </c>
      <c r="C23" s="237"/>
      <c r="D23" s="238"/>
      <c r="E23" s="239"/>
      <c r="F23" s="83" t="s">
        <v>114</v>
      </c>
      <c r="G23" s="237"/>
      <c r="H23" s="238"/>
      <c r="I23" s="239"/>
    </row>
    <row r="24" spans="2:9" ht="23.35" customHeight="1">
      <c r="B24" s="84" t="s">
        <v>115</v>
      </c>
      <c r="C24" s="177"/>
      <c r="D24" s="178"/>
      <c r="E24" s="179"/>
      <c r="F24" s="84" t="s">
        <v>115</v>
      </c>
      <c r="G24" s="177"/>
      <c r="H24" s="178"/>
      <c r="I24" s="179"/>
    </row>
    <row r="25" spans="2:9" ht="23.35" customHeight="1">
      <c r="B25" s="85" t="s">
        <v>116</v>
      </c>
      <c r="C25" s="99"/>
      <c r="D25" s="178"/>
      <c r="E25" s="179"/>
      <c r="F25" s="85" t="s">
        <v>116</v>
      </c>
      <c r="G25" s="99"/>
      <c r="H25" s="178"/>
      <c r="I25" s="179"/>
    </row>
    <row r="26" spans="2:9" ht="23.35" customHeight="1">
      <c r="B26" s="84" t="s">
        <v>8</v>
      </c>
      <c r="C26" s="177"/>
      <c r="D26" s="178"/>
      <c r="E26" s="179"/>
      <c r="F26" s="84" t="s">
        <v>8</v>
      </c>
      <c r="G26" s="177"/>
      <c r="H26" s="178"/>
      <c r="I26" s="179"/>
    </row>
    <row r="27" spans="2:9" ht="23.35" customHeight="1">
      <c r="B27" s="85" t="s">
        <v>9</v>
      </c>
      <c r="C27" s="177"/>
      <c r="D27" s="178"/>
      <c r="E27" s="179"/>
      <c r="F27" s="85" t="s">
        <v>9</v>
      </c>
      <c r="G27" s="177"/>
      <c r="H27" s="178"/>
      <c r="I27" s="179"/>
    </row>
    <row r="28" spans="2:9" ht="23.35" customHeight="1">
      <c r="B28" s="85" t="s">
        <v>69</v>
      </c>
      <c r="C28" s="183"/>
      <c r="D28" s="184"/>
      <c r="E28" s="185"/>
      <c r="F28" s="85" t="s">
        <v>69</v>
      </c>
      <c r="G28" s="183"/>
      <c r="H28" s="184"/>
      <c r="I28" s="185"/>
    </row>
    <row r="29" spans="2:9" ht="23.35" customHeight="1" thickBot="1">
      <c r="B29" s="86" t="s">
        <v>73</v>
      </c>
      <c r="C29" s="203"/>
      <c r="D29" s="204"/>
      <c r="E29" s="91"/>
      <c r="F29" s="86" t="s">
        <v>73</v>
      </c>
      <c r="G29" s="203"/>
      <c r="H29" s="204"/>
      <c r="I29" s="91"/>
    </row>
    <row r="30" spans="2:9" ht="7.9" customHeight="1" thickBot="1"/>
    <row r="31" spans="2:9" ht="14.65" thickBot="1">
      <c r="B31" s="205" t="s">
        <v>12</v>
      </c>
      <c r="C31" s="209"/>
      <c r="D31" s="209"/>
      <c r="E31" s="209"/>
      <c r="F31" s="209" t="s">
        <v>13</v>
      </c>
      <c r="G31" s="209"/>
      <c r="H31" s="209"/>
      <c r="I31" s="210"/>
    </row>
    <row r="32" spans="2:9" ht="14.65" thickBot="1">
      <c r="B32" s="81" t="s">
        <v>113</v>
      </c>
      <c r="C32" s="80"/>
      <c r="D32" s="78" t="s">
        <v>110</v>
      </c>
      <c r="E32" s="79"/>
      <c r="F32" s="81" t="s">
        <v>113</v>
      </c>
      <c r="G32" s="80"/>
      <c r="H32" s="78" t="s">
        <v>110</v>
      </c>
      <c r="I32" s="79"/>
    </row>
    <row r="33" spans="1:9" ht="23.35" customHeight="1">
      <c r="B33" s="95" t="s">
        <v>114</v>
      </c>
      <c r="C33" s="180"/>
      <c r="D33" s="181"/>
      <c r="E33" s="182"/>
      <c r="F33" s="95" t="s">
        <v>114</v>
      </c>
      <c r="G33" s="180"/>
      <c r="H33" s="181"/>
      <c r="I33" s="182"/>
    </row>
    <row r="34" spans="1:9" ht="23.35" customHeight="1">
      <c r="B34" s="84" t="s">
        <v>115</v>
      </c>
      <c r="C34" s="177"/>
      <c r="D34" s="178"/>
      <c r="E34" s="179"/>
      <c r="F34" s="84" t="s">
        <v>115</v>
      </c>
      <c r="G34" s="177"/>
      <c r="H34" s="178"/>
      <c r="I34" s="179"/>
    </row>
    <row r="35" spans="1:9" ht="23.35" customHeight="1">
      <c r="B35" s="85" t="s">
        <v>116</v>
      </c>
      <c r="C35" s="99"/>
      <c r="D35" s="178"/>
      <c r="E35" s="179"/>
      <c r="F35" s="85" t="s">
        <v>116</v>
      </c>
      <c r="G35" s="99"/>
      <c r="H35" s="178"/>
      <c r="I35" s="179"/>
    </row>
    <row r="36" spans="1:9" ht="23.35" customHeight="1">
      <c r="B36" s="84" t="s">
        <v>8</v>
      </c>
      <c r="C36" s="177"/>
      <c r="D36" s="178"/>
      <c r="E36" s="179"/>
      <c r="F36" s="84" t="s">
        <v>8</v>
      </c>
      <c r="G36" s="177"/>
      <c r="H36" s="178"/>
      <c r="I36" s="179"/>
    </row>
    <row r="37" spans="1:9" ht="23.35" customHeight="1">
      <c r="B37" s="85" t="s">
        <v>9</v>
      </c>
      <c r="C37" s="177"/>
      <c r="D37" s="178"/>
      <c r="E37" s="179"/>
      <c r="F37" s="85" t="s">
        <v>9</v>
      </c>
      <c r="G37" s="177"/>
      <c r="H37" s="178"/>
      <c r="I37" s="179"/>
    </row>
    <row r="38" spans="1:9" ht="23.35" customHeight="1">
      <c r="B38" s="85" t="s">
        <v>69</v>
      </c>
      <c r="C38" s="183"/>
      <c r="D38" s="184"/>
      <c r="E38" s="185"/>
      <c r="F38" s="85" t="s">
        <v>69</v>
      </c>
      <c r="G38" s="183"/>
      <c r="H38" s="184"/>
      <c r="I38" s="185"/>
    </row>
    <row r="39" spans="1:9" ht="23.35" customHeight="1" thickBot="1">
      <c r="B39" s="86" t="s">
        <v>73</v>
      </c>
      <c r="C39" s="203"/>
      <c r="D39" s="204"/>
      <c r="E39" s="91"/>
      <c r="F39" s="86" t="s">
        <v>73</v>
      </c>
      <c r="G39" s="203"/>
      <c r="H39" s="204"/>
      <c r="I39" s="91"/>
    </row>
    <row r="40" spans="1:9" ht="18.75" customHeight="1" thickBot="1">
      <c r="A40" s="240" t="s">
        <v>102</v>
      </c>
      <c r="B40" s="241"/>
      <c r="C40" s="220" t="s">
        <v>103</v>
      </c>
      <c r="D40" s="221"/>
      <c r="E40" s="221"/>
      <c r="F40" s="221"/>
      <c r="G40" s="221"/>
      <c r="H40" s="222"/>
      <c r="I40" s="223" t="s">
        <v>14</v>
      </c>
    </row>
    <row r="41" spans="1:9" ht="13.9" customHeight="1" thickBot="1">
      <c r="A41" s="242"/>
      <c r="B41" s="243"/>
      <c r="C41" s="175" t="s">
        <v>48</v>
      </c>
      <c r="D41" s="176"/>
      <c r="E41" s="176" t="s">
        <v>46</v>
      </c>
      <c r="F41" s="176"/>
      <c r="G41" s="176" t="s">
        <v>47</v>
      </c>
      <c r="H41" s="232"/>
      <c r="I41" s="224"/>
    </row>
    <row r="42" spans="1:9" ht="14.65" thickBot="1">
      <c r="A42" s="244" t="s">
        <v>127</v>
      </c>
      <c r="B42" s="245"/>
      <c r="C42" s="245"/>
      <c r="D42" s="245"/>
      <c r="E42" s="245"/>
      <c r="F42" s="246"/>
      <c r="G42" s="247" t="str">
        <f>IF(F4=TRUE, "Adhésion Couple","Non" )</f>
        <v>Non</v>
      </c>
      <c r="H42" s="248"/>
      <c r="I42" s="100">
        <f>IFERROR(VLOOKUP(INDEX(G42,MATCH("zz",G42,1)),'Base Tarifaire'!$A$3:$B$51,2,FALSE),0)</f>
        <v>0</v>
      </c>
    </row>
    <row r="43" spans="1:9">
      <c r="A43" s="104">
        <v>1</v>
      </c>
      <c r="B43" s="107">
        <f>$C$9</f>
        <v>0</v>
      </c>
      <c r="C43" s="147"/>
      <c r="D43" s="148"/>
      <c r="E43" s="147"/>
      <c r="F43" s="148"/>
      <c r="G43" s="151"/>
      <c r="H43" s="152"/>
      <c r="I43" s="101">
        <f>IFERROR(VLOOKUP(INDEX(C43:H43,MATCH("zz",C43:H43,1)),'Base Tarifaire'!$A$3:$B$51,2,FALSE),0)</f>
        <v>0</v>
      </c>
    </row>
    <row r="44" spans="1:9">
      <c r="A44" s="105">
        <v>2</v>
      </c>
      <c r="B44" s="108">
        <f>$G$9</f>
        <v>0</v>
      </c>
      <c r="C44" s="149"/>
      <c r="D44" s="150"/>
      <c r="E44" s="149"/>
      <c r="F44" s="150"/>
      <c r="G44" s="149"/>
      <c r="H44" s="150"/>
      <c r="I44" s="102">
        <f>IFERROR(VLOOKUP(INDEX(C44:H44,MATCH("zz",C44:H44,1)),'Base Tarifaire'!$A$3:$B$51,2,FALSE),0)</f>
        <v>0</v>
      </c>
    </row>
    <row r="45" spans="1:9">
      <c r="A45" s="105">
        <v>3</v>
      </c>
      <c r="B45" s="108">
        <f>$C$24</f>
        <v>0</v>
      </c>
      <c r="C45" s="149"/>
      <c r="D45" s="150"/>
      <c r="E45" s="149"/>
      <c r="F45" s="150"/>
      <c r="G45" s="149"/>
      <c r="H45" s="150"/>
      <c r="I45" s="102">
        <f>IFERROR(VLOOKUP(INDEX(C45:H45,MATCH("zz",C45:H45,1)),'Base Tarifaire'!$A$3:$B$51,2,FALSE),0)</f>
        <v>0</v>
      </c>
    </row>
    <row r="46" spans="1:9">
      <c r="A46" s="105">
        <v>4</v>
      </c>
      <c r="B46" s="108">
        <f>$G$24</f>
        <v>0</v>
      </c>
      <c r="C46" s="149"/>
      <c r="D46" s="150"/>
      <c r="E46" s="149"/>
      <c r="F46" s="150"/>
      <c r="G46" s="149"/>
      <c r="H46" s="150"/>
      <c r="I46" s="102">
        <f>IFERROR(VLOOKUP(INDEX(C46:H46,MATCH("zz",C46:H46,1)),'Base Tarifaire'!$A$3:$B$51,2,FALSE),0)</f>
        <v>0</v>
      </c>
    </row>
    <row r="47" spans="1:9">
      <c r="A47" s="105">
        <v>5</v>
      </c>
      <c r="B47" s="108">
        <f>$C$34</f>
        <v>0</v>
      </c>
      <c r="C47" s="149"/>
      <c r="D47" s="150"/>
      <c r="E47" s="149"/>
      <c r="F47" s="150"/>
      <c r="G47" s="149"/>
      <c r="H47" s="150"/>
      <c r="I47" s="102">
        <f>IFERROR(VLOOKUP(INDEX(C47:H47,MATCH("zz",C47:H47,1)),'Base Tarifaire'!$A$3:$B$51,2,FALSE),0)</f>
        <v>0</v>
      </c>
    </row>
    <row r="48" spans="1:9" ht="14.65" thickBot="1">
      <c r="A48" s="106">
        <v>6</v>
      </c>
      <c r="B48" s="109">
        <f>$G$34</f>
        <v>0</v>
      </c>
      <c r="C48" s="158"/>
      <c r="D48" s="159"/>
      <c r="E48" s="158"/>
      <c r="F48" s="159"/>
      <c r="G48" s="158"/>
      <c r="H48" s="159"/>
      <c r="I48" s="103">
        <f>IFERROR(VLOOKUP(INDEX(C48:H48,MATCH("zz",C48:H48,1)),'Base Tarifaire'!$A$3:$B$51,2,FALSE),0)</f>
        <v>0</v>
      </c>
    </row>
    <row r="49" spans="2:9" ht="7.9" customHeight="1" thickBot="1"/>
    <row r="50" spans="2:9" ht="14.65" thickTop="1">
      <c r="B50" s="155" t="s">
        <v>104</v>
      </c>
      <c r="C50" s="45" t="str">
        <f>"- 10 % si &gt; 670 €"</f>
        <v>- 10 % si &gt; 670 €</v>
      </c>
      <c r="F50" s="251" t="s">
        <v>127</v>
      </c>
      <c r="G50" s="160" t="s">
        <v>123</v>
      </c>
      <c r="H50" s="161"/>
      <c r="I50" s="110" t="str">
        <f>IF(F4=TRUE,SUM(I42+I43+I44),"")</f>
        <v/>
      </c>
    </row>
    <row r="51" spans="2:9" ht="14.65" thickBot="1">
      <c r="B51" s="156"/>
      <c r="C51" s="46" t="str">
        <f>"- 15 % si &gt; 800 €"</f>
        <v>- 15 % si &gt; 800 €</v>
      </c>
      <c r="F51" s="252"/>
      <c r="G51" s="153" t="s">
        <v>130</v>
      </c>
      <c r="H51" s="154"/>
      <c r="I51" s="113" t="str">
        <f>IF(F4=TRUE,(I43*20/100)+(I44*20/100),"")</f>
        <v/>
      </c>
    </row>
    <row r="52" spans="2:9" ht="14.65" thickBot="1">
      <c r="B52" s="157"/>
      <c r="C52" s="48" t="str">
        <f>"- 20 % si &gt; 920 €"</f>
        <v>- 20 % si &gt; 920 €</v>
      </c>
      <c r="F52" s="253"/>
      <c r="G52" s="249" t="s">
        <v>125</v>
      </c>
      <c r="H52" s="250"/>
      <c r="I52" s="114" t="str">
        <f>IF(ISERROR(I50-I51),"",(I50-I51))</f>
        <v/>
      </c>
    </row>
    <row r="53" spans="2:9" s="32" customFormat="1" ht="7.25" customHeight="1" thickTop="1" thickBot="1">
      <c r="C53" s="37"/>
      <c r="G53" s="49"/>
      <c r="H53" s="49"/>
      <c r="I53" s="28"/>
    </row>
    <row r="54" spans="2:9" s="32" customFormat="1" ht="16.25" customHeight="1">
      <c r="F54" s="254" t="s">
        <v>128</v>
      </c>
      <c r="G54" s="160" t="s">
        <v>129</v>
      </c>
      <c r="H54" s="161"/>
      <c r="I54" s="111">
        <f>IF(F4=FALSE,SUM(I43:I48),"")</f>
        <v>0</v>
      </c>
    </row>
    <row r="55" spans="2:9" s="32" customFormat="1" ht="16.25" customHeight="1">
      <c r="F55" s="255"/>
      <c r="G55" s="162" t="s">
        <v>121</v>
      </c>
      <c r="H55" s="163"/>
      <c r="I55" s="112">
        <f>INDEX('Base Tarifaire'!O3:O6,MATCH(Inscription!I54,'Base Tarifaire'!N3:N6,1))</f>
        <v>0</v>
      </c>
    </row>
    <row r="56" spans="2:9" s="32" customFormat="1" ht="14.65" thickBot="1">
      <c r="C56" s="37"/>
      <c r="F56" s="255"/>
      <c r="G56" s="153" t="s">
        <v>124</v>
      </c>
      <c r="H56" s="154"/>
      <c r="I56" s="115">
        <f>IF(ISERROR(I54*20/100),"",I54*20/100)</f>
        <v>0</v>
      </c>
    </row>
    <row r="57" spans="2:9" s="32" customFormat="1" ht="14.65" thickBot="1">
      <c r="C57" s="37"/>
      <c r="F57" s="256"/>
      <c r="G57" s="249" t="s">
        <v>126</v>
      </c>
      <c r="H57" s="250"/>
      <c r="I57" s="114">
        <f>IF(ISERROR(I54-I56),"",I54-I56)</f>
        <v>0</v>
      </c>
    </row>
    <row r="58" spans="2:9" ht="16.899999999999999" customHeight="1" thickBot="1">
      <c r="B58" s="17" t="s">
        <v>54</v>
      </c>
      <c r="C58" s="50"/>
      <c r="H58" s="50"/>
      <c r="I58" s="51"/>
    </row>
    <row r="59" spans="2:9" s="32" customFormat="1" ht="16.25" customHeight="1" thickBot="1">
      <c r="B59" s="235" t="s">
        <v>53</v>
      </c>
      <c r="C59" s="235"/>
      <c r="D59" s="211"/>
      <c r="E59" s="212"/>
      <c r="H59" s="47"/>
      <c r="I59" s="69">
        <f>IF(D59&lt;&gt;"",VLOOKUP($D$59,'Base Tarifaire'!A44:B48,2,FALSE),0)</f>
        <v>0</v>
      </c>
    </row>
    <row r="60" spans="2:9" ht="16.25" customHeight="1">
      <c r="B60" s="166" t="s">
        <v>74</v>
      </c>
      <c r="C60" s="166"/>
      <c r="D60" s="170"/>
      <c r="E60" s="171"/>
      <c r="F60" s="172"/>
      <c r="G60" s="173"/>
      <c r="H60" s="50"/>
      <c r="I60" s="52"/>
    </row>
    <row r="61" spans="2:9" ht="16.25" customHeight="1">
      <c r="B61" s="166" t="s">
        <v>101</v>
      </c>
      <c r="C61" s="166"/>
      <c r="D61" s="167"/>
      <c r="E61" s="168"/>
      <c r="F61" s="168"/>
      <c r="G61" s="168"/>
      <c r="H61" s="168"/>
      <c r="I61" s="169"/>
    </row>
    <row r="62" spans="2:9" ht="16.25" customHeight="1">
      <c r="B62" s="166" t="s">
        <v>100</v>
      </c>
      <c r="C62" s="166"/>
      <c r="D62" s="174"/>
      <c r="E62" s="174"/>
      <c r="F62" s="174"/>
      <c r="G62" s="174"/>
      <c r="H62" s="174"/>
      <c r="I62" s="174"/>
    </row>
    <row r="63" spans="2:9" ht="7.9" customHeight="1" thickBot="1"/>
    <row r="64" spans="2:9" s="32" customFormat="1" ht="21" customHeight="1" thickBot="1">
      <c r="B64" s="47"/>
      <c r="C64" s="47"/>
      <c r="D64" s="47"/>
      <c r="F64" s="47"/>
      <c r="G64" s="233" t="s">
        <v>122</v>
      </c>
      <c r="H64" s="234"/>
      <c r="I64" s="29">
        <f>IFERROR(SUM(I52,I57,I59),"")</f>
        <v>0</v>
      </c>
    </row>
    <row r="65" spans="2:9" ht="7.9" customHeight="1"/>
    <row r="66" spans="2:9" ht="21" customHeight="1" thickBot="1">
      <c r="B66" s="53" t="s">
        <v>70</v>
      </c>
      <c r="C66" s="54"/>
      <c r="D66" s="55"/>
      <c r="E66" s="55"/>
      <c r="F66" s="55"/>
      <c r="G66" s="55"/>
      <c r="H66" s="56"/>
      <c r="I66" s="57"/>
    </row>
    <row r="67" spans="2:9" ht="14.65" thickBot="1">
      <c r="C67" s="58" t="s">
        <v>75</v>
      </c>
      <c r="D67" s="59" t="s">
        <v>76</v>
      </c>
      <c r="E67" s="59" t="s">
        <v>77</v>
      </c>
      <c r="F67" s="59" t="s">
        <v>78</v>
      </c>
      <c r="G67" s="59" t="s">
        <v>71</v>
      </c>
      <c r="H67" s="59" t="s">
        <v>19</v>
      </c>
      <c r="I67" s="60" t="s">
        <v>23</v>
      </c>
    </row>
    <row r="68" spans="2:9" ht="17.649999999999999" customHeight="1">
      <c r="B68" s="116" t="s">
        <v>80</v>
      </c>
      <c r="C68" s="121"/>
      <c r="D68" s="124"/>
      <c r="E68" s="121"/>
      <c r="F68" s="124"/>
      <c r="G68" s="121"/>
      <c r="H68" s="131"/>
      <c r="I68" s="128"/>
    </row>
    <row r="69" spans="2:9" ht="17.649999999999999" customHeight="1">
      <c r="B69" s="117" t="s">
        <v>79</v>
      </c>
      <c r="C69" s="122"/>
      <c r="D69" s="125"/>
      <c r="E69" s="122"/>
      <c r="F69" s="125"/>
      <c r="G69" s="122"/>
      <c r="H69" s="132"/>
      <c r="I69" s="129"/>
    </row>
    <row r="70" spans="2:9" ht="22.5" customHeight="1" thickBot="1">
      <c r="B70" s="119" t="s">
        <v>98</v>
      </c>
      <c r="C70" s="123"/>
      <c r="D70" s="126"/>
      <c r="E70" s="123"/>
      <c r="F70" s="126"/>
      <c r="G70" s="127"/>
      <c r="H70" s="133"/>
      <c r="I70" s="130"/>
    </row>
    <row r="71" spans="2:9" ht="18" customHeight="1" thickBot="1">
      <c r="B71" s="118" t="s">
        <v>81</v>
      </c>
      <c r="C71" s="120"/>
      <c r="D71" s="216"/>
      <c r="E71" s="217"/>
      <c r="F71" s="217"/>
      <c r="G71" s="218"/>
      <c r="H71" s="218"/>
      <c r="I71" s="219"/>
    </row>
    <row r="72" spans="2:9" s="26" customFormat="1" ht="21.4" customHeight="1" thickBot="1">
      <c r="B72" s="61"/>
      <c r="C72" s="61"/>
      <c r="D72" s="61"/>
      <c r="E72" s="61"/>
      <c r="F72" s="61"/>
      <c r="G72" s="230" t="s">
        <v>96</v>
      </c>
      <c r="H72" s="231"/>
      <c r="I72" s="134">
        <f>SUM(C68:I68)</f>
        <v>0</v>
      </c>
    </row>
    <row r="73" spans="2:9" ht="7.9" customHeight="1" thickBot="1"/>
    <row r="74" spans="2:9" ht="7.9" customHeight="1">
      <c r="B74" s="228"/>
      <c r="C74" s="225" t="s">
        <v>105</v>
      </c>
      <c r="D74" s="225"/>
      <c r="E74" s="225"/>
      <c r="F74" s="225"/>
      <c r="G74" s="225"/>
      <c r="H74" s="225"/>
      <c r="I74" s="225"/>
    </row>
    <row r="75" spans="2:9" ht="25.9" customHeight="1" thickBot="1">
      <c r="B75" s="229"/>
      <c r="C75" s="226"/>
      <c r="D75" s="226"/>
      <c r="E75" s="226"/>
      <c r="F75" s="226"/>
      <c r="G75" s="226"/>
      <c r="H75" s="226"/>
      <c r="I75" s="226"/>
    </row>
    <row r="76" spans="2:9" ht="7.9" customHeight="1" thickBot="1"/>
    <row r="77" spans="2:9" ht="21.85" customHeight="1" thickBot="1">
      <c r="B77" s="38"/>
      <c r="C77" s="227" t="s">
        <v>106</v>
      </c>
      <c r="D77" s="227"/>
      <c r="E77" s="227"/>
      <c r="F77" s="227"/>
      <c r="G77" s="227"/>
      <c r="H77" s="227"/>
      <c r="I77" s="227"/>
    </row>
    <row r="78" spans="2:9" ht="7.9" customHeight="1" thickBot="1"/>
    <row r="79" spans="2:9" ht="61.5" customHeight="1" thickBot="1">
      <c r="B79" s="213" t="s">
        <v>108</v>
      </c>
      <c r="C79" s="214"/>
      <c r="D79" s="214"/>
      <c r="E79" s="214"/>
      <c r="F79" s="214"/>
      <c r="G79" s="214"/>
      <c r="H79" s="214"/>
      <c r="I79" s="215"/>
    </row>
    <row r="80" spans="2:9" ht="7.9" customHeight="1" thickBot="1"/>
    <row r="81" spans="2:9" ht="47.35" customHeight="1" thickBot="1">
      <c r="B81" s="213" t="s">
        <v>107</v>
      </c>
      <c r="C81" s="214"/>
      <c r="D81" s="214"/>
      <c r="E81" s="214"/>
      <c r="F81" s="214"/>
      <c r="G81" s="214"/>
      <c r="H81" s="214"/>
      <c r="I81" s="215"/>
    </row>
    <row r="82" spans="2:9" ht="16.5" customHeight="1">
      <c r="B82" s="71"/>
      <c r="C82" s="71"/>
      <c r="D82" s="71"/>
      <c r="E82" s="71"/>
      <c r="F82" s="71"/>
      <c r="G82" s="71"/>
      <c r="H82" s="71"/>
      <c r="I82" s="71"/>
    </row>
    <row r="83" spans="2:9">
      <c r="B83" s="55"/>
      <c r="C83" s="55"/>
      <c r="D83" s="55"/>
      <c r="E83" s="55"/>
      <c r="F83" s="55"/>
      <c r="G83" s="72" t="s">
        <v>1</v>
      </c>
      <c r="H83" s="208" t="s">
        <v>15</v>
      </c>
      <c r="I83" s="208"/>
    </row>
    <row r="84" spans="2:9">
      <c r="B84" s="55"/>
      <c r="C84" s="55"/>
      <c r="D84" s="55"/>
      <c r="E84" s="55"/>
      <c r="F84" s="55"/>
      <c r="G84" s="73"/>
      <c r="H84" s="39"/>
      <c r="I84" s="63"/>
    </row>
    <row r="85" spans="2:9">
      <c r="B85" s="55"/>
      <c r="C85" s="55"/>
      <c r="D85" s="55"/>
      <c r="E85" s="55"/>
      <c r="F85" s="55"/>
      <c r="G85" s="62"/>
      <c r="H85" s="64"/>
      <c r="I85" s="65"/>
    </row>
    <row r="86" spans="2:9">
      <c r="B86" s="55"/>
      <c r="C86" s="55"/>
      <c r="D86" s="55"/>
      <c r="E86" s="55"/>
      <c r="F86" s="55"/>
      <c r="G86" s="74"/>
      <c r="H86" s="64"/>
      <c r="I86" s="65"/>
    </row>
    <row r="87" spans="2:9">
      <c r="B87" s="55"/>
      <c r="C87" s="55"/>
      <c r="D87" s="55"/>
      <c r="E87" s="55"/>
      <c r="F87" s="55"/>
      <c r="G87" s="75"/>
      <c r="H87" s="66"/>
      <c r="I87" s="67"/>
    </row>
    <row r="88" spans="2:9">
      <c r="B88" s="55"/>
      <c r="C88" s="55"/>
      <c r="D88" s="55"/>
      <c r="E88" s="55"/>
      <c r="F88" s="55"/>
      <c r="G88" s="55"/>
      <c r="H88" s="56"/>
      <c r="I88" s="68"/>
    </row>
    <row r="89" spans="2:9">
      <c r="B89" s="55"/>
      <c r="C89" s="55"/>
      <c r="D89" s="55"/>
      <c r="E89" s="55"/>
      <c r="F89" s="55"/>
      <c r="G89" s="55"/>
      <c r="H89" s="56"/>
      <c r="I89" s="68"/>
    </row>
    <row r="90" spans="2:9">
      <c r="B90" s="55"/>
      <c r="C90" s="55"/>
      <c r="D90" s="55"/>
      <c r="E90" s="55"/>
      <c r="F90" s="55"/>
      <c r="G90" s="55"/>
      <c r="H90" s="56"/>
      <c r="I90" s="68"/>
    </row>
    <row r="91" spans="2:9">
      <c r="B91" s="55"/>
      <c r="C91" s="55"/>
      <c r="D91" s="55"/>
      <c r="E91" s="55"/>
      <c r="F91" s="55"/>
      <c r="G91" s="55"/>
      <c r="H91" s="56"/>
      <c r="I91" s="68"/>
    </row>
    <row r="92" spans="2:9">
      <c r="B92" s="55"/>
      <c r="C92" s="55"/>
      <c r="D92" s="55"/>
      <c r="E92" s="55"/>
      <c r="F92" s="55"/>
      <c r="G92" s="55"/>
      <c r="H92" s="56"/>
      <c r="I92" s="68"/>
    </row>
    <row r="93" spans="2:9">
      <c r="B93" s="55"/>
      <c r="C93" s="55"/>
      <c r="D93" s="55"/>
      <c r="E93" s="55"/>
      <c r="F93" s="55"/>
      <c r="G93" s="55"/>
      <c r="H93" s="56"/>
      <c r="I93" s="68"/>
    </row>
    <row r="94" spans="2:9">
      <c r="B94" s="55"/>
      <c r="C94" s="55"/>
      <c r="D94" s="55"/>
      <c r="E94" s="55"/>
      <c r="F94" s="55"/>
      <c r="G94" s="55"/>
      <c r="H94" s="56"/>
      <c r="I94" s="68"/>
    </row>
    <row r="95" spans="2:9">
      <c r="B95" s="55"/>
      <c r="C95" s="55"/>
      <c r="D95" s="55"/>
      <c r="E95" s="55"/>
      <c r="F95" s="55"/>
      <c r="G95" s="55"/>
      <c r="H95" s="56"/>
      <c r="I95" s="68"/>
    </row>
    <row r="96" spans="2:9">
      <c r="B96" s="55"/>
      <c r="C96" s="55"/>
      <c r="D96" s="55"/>
      <c r="E96" s="55"/>
      <c r="F96" s="55"/>
      <c r="G96" s="55"/>
      <c r="H96" s="56"/>
      <c r="I96" s="68"/>
    </row>
  </sheetData>
  <mergeCells count="110">
    <mergeCell ref="B59:C59"/>
    <mergeCell ref="C48:D48"/>
    <mergeCell ref="E48:F48"/>
    <mergeCell ref="G39:H39"/>
    <mergeCell ref="B21:E21"/>
    <mergeCell ref="F21:I21"/>
    <mergeCell ref="C23:E23"/>
    <mergeCell ref="C24:E24"/>
    <mergeCell ref="D25:E25"/>
    <mergeCell ref="C26:E26"/>
    <mergeCell ref="C27:E27"/>
    <mergeCell ref="G23:I23"/>
    <mergeCell ref="G27:I27"/>
    <mergeCell ref="C28:E28"/>
    <mergeCell ref="H25:I25"/>
    <mergeCell ref="G26:I26"/>
    <mergeCell ref="A40:B41"/>
    <mergeCell ref="A42:F42"/>
    <mergeCell ref="G42:H42"/>
    <mergeCell ref="G52:H52"/>
    <mergeCell ref="G57:H57"/>
    <mergeCell ref="F50:F52"/>
    <mergeCell ref="G54:H54"/>
    <mergeCell ref="F54:F57"/>
    <mergeCell ref="C19:D19"/>
    <mergeCell ref="H83:I83"/>
    <mergeCell ref="B31:E31"/>
    <mergeCell ref="F31:I31"/>
    <mergeCell ref="D59:E59"/>
    <mergeCell ref="B79:I79"/>
    <mergeCell ref="B81:I81"/>
    <mergeCell ref="G44:H44"/>
    <mergeCell ref="D71:I71"/>
    <mergeCell ref="G46:H46"/>
    <mergeCell ref="E41:F41"/>
    <mergeCell ref="E43:F43"/>
    <mergeCell ref="E44:F44"/>
    <mergeCell ref="C29:D29"/>
    <mergeCell ref="C40:H40"/>
    <mergeCell ref="I40:I41"/>
    <mergeCell ref="C74:I75"/>
    <mergeCell ref="C77:I77"/>
    <mergeCell ref="B74:B75"/>
    <mergeCell ref="G72:H72"/>
    <mergeCell ref="G41:H41"/>
    <mergeCell ref="G64:H64"/>
    <mergeCell ref="G29:H29"/>
    <mergeCell ref="C39:D39"/>
    <mergeCell ref="B1:I1"/>
    <mergeCell ref="B2:I2"/>
    <mergeCell ref="G8:I8"/>
    <mergeCell ref="C15:E15"/>
    <mergeCell ref="C14:E14"/>
    <mergeCell ref="G28:I28"/>
    <mergeCell ref="G14:I14"/>
    <mergeCell ref="C16:E16"/>
    <mergeCell ref="C8:E8"/>
    <mergeCell ref="C9:E9"/>
    <mergeCell ref="D10:E10"/>
    <mergeCell ref="C12:E12"/>
    <mergeCell ref="C13:E13"/>
    <mergeCell ref="G9:I9"/>
    <mergeCell ref="H10:I10"/>
    <mergeCell ref="G12:I12"/>
    <mergeCell ref="C17:E17"/>
    <mergeCell ref="C18:E18"/>
    <mergeCell ref="G15:I15"/>
    <mergeCell ref="G13:I13"/>
    <mergeCell ref="G16:H16"/>
    <mergeCell ref="B6:E6"/>
    <mergeCell ref="F6:I6"/>
    <mergeCell ref="G24:I24"/>
    <mergeCell ref="G18:H18"/>
    <mergeCell ref="B60:C60"/>
    <mergeCell ref="B61:C61"/>
    <mergeCell ref="D61:I61"/>
    <mergeCell ref="D60:G60"/>
    <mergeCell ref="B62:C62"/>
    <mergeCell ref="D62:E62"/>
    <mergeCell ref="F62:I62"/>
    <mergeCell ref="C41:D41"/>
    <mergeCell ref="C36:E36"/>
    <mergeCell ref="C37:E37"/>
    <mergeCell ref="G33:I33"/>
    <mergeCell ref="G37:I37"/>
    <mergeCell ref="G36:I36"/>
    <mergeCell ref="G34:I34"/>
    <mergeCell ref="H35:I35"/>
    <mergeCell ref="C38:E38"/>
    <mergeCell ref="G38:I38"/>
    <mergeCell ref="C33:E33"/>
    <mergeCell ref="C34:E34"/>
    <mergeCell ref="D35:E35"/>
    <mergeCell ref="G45:H45"/>
    <mergeCell ref="E45:F45"/>
    <mergeCell ref="E46:F46"/>
    <mergeCell ref="C43:D43"/>
    <mergeCell ref="C44:D44"/>
    <mergeCell ref="C45:D45"/>
    <mergeCell ref="C46:D46"/>
    <mergeCell ref="G43:H43"/>
    <mergeCell ref="G56:H56"/>
    <mergeCell ref="B50:B52"/>
    <mergeCell ref="G47:H47"/>
    <mergeCell ref="G48:H48"/>
    <mergeCell ref="C47:D47"/>
    <mergeCell ref="E47:F47"/>
    <mergeCell ref="G51:H51"/>
    <mergeCell ref="G50:H50"/>
    <mergeCell ref="G55:H55"/>
  </mergeCells>
  <phoneticPr fontId="2" type="noConversion"/>
  <conditionalFormatting sqref="F50:F52">
    <cfRule type="containsText" dxfId="33" priority="36" operator="containsText" text="Couple">
      <formula>NOT(ISERROR(SEARCH("Couple",F50)))</formula>
    </cfRule>
  </conditionalFormatting>
  <conditionalFormatting sqref="I55">
    <cfRule type="expression" dxfId="3" priority="37">
      <formula>ISNA($I$55)</formula>
    </cfRule>
  </conditionalFormatting>
  <printOptions horizontalCentered="1" verticalCentered="1"/>
  <pageMargins left="0.19685039370078741" right="0.19685039370078741" top="0.19685039370078741" bottom="0.19685039370078741" header="0" footer="0"/>
  <pageSetup paperSize="9" orientation="portrait" r:id="rId1"/>
  <ignoredErrors>
    <ignoredError sqref="B43:B48 I42:I44 I59 I45:I48 I64 I72" emptyCellReference="1"/>
    <ignoredError sqref="I55" evalError="1"/>
  </ignoredErrors>
  <drawing r:id="rId2"/>
  <legacyDrawing r:id="rId3"/>
  <mc:AlternateContent xmlns:mc="http://schemas.openxmlformats.org/markup-compatibility/2006">
    <mc:Choice Requires="x14">
      <controls>
        <mc:AlternateContent xmlns:mc="http://schemas.openxmlformats.org/markup-compatibility/2006">
          <mc:Choice Requires="x14">
            <control shapeId="1030" r:id="rId4" name="A cocher">
              <controlPr defaultSize="0" autoFill="0" autoLine="0" autoPict="0" altText="">
                <anchor moveWithCells="1">
                  <from>
                    <xdr:col>1</xdr:col>
                    <xdr:colOff>4763</xdr:colOff>
                    <xdr:row>73</xdr:row>
                    <xdr:rowOff>28575</xdr:rowOff>
                  </from>
                  <to>
                    <xdr:col>2</xdr:col>
                    <xdr:colOff>4763</xdr:colOff>
                    <xdr:row>75</xdr:row>
                    <xdr:rowOff>0</xdr:rowOff>
                  </to>
                </anchor>
              </controlPr>
            </control>
          </mc:Choice>
        </mc:AlternateContent>
        <mc:AlternateContent xmlns:mc="http://schemas.openxmlformats.org/markup-compatibility/2006">
          <mc:Choice Requires="x14">
            <control shapeId="1032" r:id="rId5" name="Check Box 8">
              <controlPr defaultSize="0" autoFill="0" autoLine="0" autoPict="0" altText="A Cocher">
                <anchor moveWithCells="1">
                  <from>
                    <xdr:col>1</xdr:col>
                    <xdr:colOff>4763</xdr:colOff>
                    <xdr:row>75</xdr:row>
                    <xdr:rowOff>42863</xdr:rowOff>
                  </from>
                  <to>
                    <xdr:col>2</xdr:col>
                    <xdr:colOff>4763</xdr:colOff>
                    <xdr:row>77</xdr:row>
                    <xdr:rowOff>9525</xdr:rowOff>
                  </to>
                </anchor>
              </controlPr>
            </control>
          </mc:Choice>
        </mc:AlternateContent>
        <mc:AlternateContent xmlns:mc="http://schemas.openxmlformats.org/markup-compatibility/2006">
          <mc:Choice Requires="x14">
            <control shapeId="1034" r:id="rId6" name="Check Box 10">
              <controlPr defaultSize="0" autoFill="0" autoLine="0" autoPict="0">
                <anchor>
                  <from>
                    <xdr:col>5</xdr:col>
                    <xdr:colOff>14288</xdr:colOff>
                    <xdr:row>2</xdr:row>
                    <xdr:rowOff>180975</xdr:rowOff>
                  </from>
                  <to>
                    <xdr:col>6</xdr:col>
                    <xdr:colOff>19050</xdr:colOff>
                    <xdr:row>3</xdr:row>
                    <xdr:rowOff>247650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notContainsText" priority="72" operator="notContains" id="{AE06F4F6-221B-4CF2-8F2C-6730DA894D3A}">
            <xm:f>ISERROR(SEARCH($C$4,C4))</xm:f>
            <xm:f>$C$4</xm:f>
            <x14:dxf>
              <font>
                <b/>
                <i/>
                <strike val="0"/>
              </font>
              <numFmt numFmtId="19" formatCode="dd/mm/yyyy"/>
              <fill>
                <patternFill patternType="gray125">
                  <bgColor rgb="FFE9EDF7"/>
                </patternFill>
              </fill>
            </x14:dxf>
          </x14:cfRule>
          <xm:sqref>C4</xm:sqref>
        </x14:conditionalFormatting>
        <x14:conditionalFormatting xmlns:xm="http://schemas.microsoft.com/office/excel/2006/main">
          <x14:cfRule type="notContainsText" priority="162" operator="notContains" id="{875CD554-3BF7-4121-9443-F35E6CF9C5CC}">
            <xm:f>ISERROR(SEARCH($C$7,C7))</xm:f>
            <xm:f>$C$7</xm:f>
            <x14:dxf>
              <font>
                <b/>
                <i/>
                <strike val="0"/>
              </font>
              <numFmt numFmtId="30" formatCode="@"/>
              <fill>
                <patternFill patternType="gray0625">
                  <fgColor auto="1"/>
                  <bgColor rgb="FFECF0F8"/>
                </patternFill>
              </fill>
            </x14:dxf>
          </x14:cfRule>
          <xm:sqref>C7</xm:sqref>
        </x14:conditionalFormatting>
        <x14:conditionalFormatting xmlns:xm="http://schemas.microsoft.com/office/excel/2006/main">
          <x14:cfRule type="notContainsText" priority="79" operator="notContains" id="{F425100B-36E6-43C4-BE0E-81791F671D7F}">
            <xm:f>ISERROR(SEARCH($C$23,C8))</xm:f>
            <xm:f>$C$23</xm:f>
            <x14:dxf>
              <font>
                <b/>
                <i/>
                <strike val="0"/>
              </font>
              <numFmt numFmtId="30" formatCode="@"/>
              <fill>
                <patternFill patternType="gray0625">
                  <bgColor rgb="FFECF0F8"/>
                </patternFill>
              </fill>
            </x14:dxf>
          </x14:cfRule>
          <xm:sqref>C8</xm:sqref>
        </x14:conditionalFormatting>
        <x14:conditionalFormatting xmlns:xm="http://schemas.microsoft.com/office/excel/2006/main">
          <x14:cfRule type="notContainsText" priority="78" operator="notContains" id="{EA6A6D40-3375-4476-A8A2-E2236FAD3361}">
            <xm:f>ISERROR(SEARCH($C$9,C9))</xm:f>
            <xm:f>$C$9</xm:f>
            <x14:dxf>
              <font>
                <b/>
                <i/>
                <strike val="0"/>
              </font>
              <numFmt numFmtId="30" formatCode="@"/>
              <fill>
                <patternFill patternType="gray0625">
                  <bgColor rgb="FFECF0F8"/>
                </patternFill>
              </fill>
            </x14:dxf>
          </x14:cfRule>
          <xm:sqref>C9</xm:sqref>
        </x14:conditionalFormatting>
        <x14:conditionalFormatting xmlns:xm="http://schemas.microsoft.com/office/excel/2006/main">
          <x14:cfRule type="notContainsText" priority="80" operator="notContains" id="{ADD2088D-7E40-4164-A811-41290A4B8751}">
            <xm:f>ISERROR(SEARCH($C$10,C10))</xm:f>
            <xm:f>$C$10</xm:f>
            <x14:dxf>
              <font>
                <b/>
                <i/>
                <strike val="0"/>
              </font>
              <numFmt numFmtId="19" formatCode="dd/mm/yyyy"/>
              <fill>
                <patternFill patternType="gray0625">
                  <bgColor rgb="FFECF0F8"/>
                </patternFill>
              </fill>
            </x14:dxf>
          </x14:cfRule>
          <xm:sqref>C10</xm:sqref>
        </x14:conditionalFormatting>
        <x14:conditionalFormatting xmlns:xm="http://schemas.microsoft.com/office/excel/2006/main">
          <x14:cfRule type="notContainsText" priority="77" operator="notContains" id="{FF0985AF-0FC4-4CDB-8376-F2EEB10E1669}">
            <xm:f>ISERROR(SEARCH($D$11,C11))</xm:f>
            <xm:f>$D$11</xm:f>
            <x14:dxf>
              <font>
                <b/>
                <i/>
                <strike val="0"/>
              </font>
              <numFmt numFmtId="166" formatCode="0#&quot; &quot;##&quot; &quot;##&quot; &quot;##&quot; &quot;##"/>
              <fill>
                <patternFill patternType="gray0625">
                  <bgColor rgb="FFECF0F8"/>
                </patternFill>
              </fill>
            </x14:dxf>
          </x14:cfRule>
          <xm:sqref>C11</xm:sqref>
        </x14:conditionalFormatting>
        <x14:conditionalFormatting xmlns:xm="http://schemas.microsoft.com/office/excel/2006/main">
          <x14:cfRule type="notContainsText" priority="122" operator="notContains" id="{CD23F7E8-70D9-444A-A9BC-68BECE7DE57F}">
            <xm:f>ISERROR(SEARCH($C$15,C15))</xm:f>
            <xm:f>$C$15</xm:f>
            <x14:dxf>
              <font>
                <b/>
                <i/>
                <strike val="0"/>
              </font>
              <numFmt numFmtId="30" formatCode="@"/>
              <fill>
                <patternFill patternType="gray0625">
                  <bgColor rgb="FFECF0F8"/>
                </patternFill>
              </fill>
            </x14:dxf>
          </x14:cfRule>
          <xm:sqref>C15</xm:sqref>
        </x14:conditionalFormatting>
        <x14:conditionalFormatting xmlns:xm="http://schemas.microsoft.com/office/excel/2006/main">
          <x14:cfRule type="notContainsText" priority="121" operator="notContains" id="{467EAB83-6531-4921-978E-22E2869B5B18}">
            <xm:f>ISERROR(SEARCH($C$17,C17))</xm:f>
            <xm:f>$C$17</xm:f>
            <x14:dxf>
              <font>
                <b/>
                <i/>
                <strike val="0"/>
              </font>
              <numFmt numFmtId="30" formatCode="@"/>
              <fill>
                <patternFill patternType="gray0625">
                  <bgColor rgb="FFECF0F8"/>
                </patternFill>
              </fill>
            </x14:dxf>
          </x14:cfRule>
          <xm:sqref>C17</xm:sqref>
        </x14:conditionalFormatting>
        <x14:conditionalFormatting xmlns:xm="http://schemas.microsoft.com/office/excel/2006/main">
          <x14:cfRule type="notContainsText" priority="33" operator="notContains" id="{73530027-50C2-44F6-8165-C7FD20EA2B5B}">
            <xm:f>ISERROR(SEARCH($C$7,C22))</xm:f>
            <xm:f>$C$7</xm:f>
            <x14:dxf>
              <font>
                <b/>
                <i/>
                <strike val="0"/>
              </font>
              <numFmt numFmtId="30" formatCode="@"/>
              <fill>
                <patternFill patternType="gray0625">
                  <fgColor auto="1"/>
                  <bgColor rgb="FFECF0F8"/>
                </patternFill>
              </fill>
            </x14:dxf>
          </x14:cfRule>
          <xm:sqref>C22</xm:sqref>
        </x14:conditionalFormatting>
        <x14:conditionalFormatting xmlns:xm="http://schemas.microsoft.com/office/excel/2006/main">
          <x14:cfRule type="notContainsText" priority="91" operator="notContains" id="{A7FD2282-B4D9-40BB-8CA1-77BBDF79E087}">
            <xm:f>ISERROR(SEARCH($C$23,C23))</xm:f>
            <xm:f>$C$23</xm:f>
            <x14:dxf>
              <font>
                <b/>
                <i/>
                <strike val="0"/>
              </font>
              <numFmt numFmtId="30" formatCode="@"/>
              <fill>
                <patternFill patternType="gray0625">
                  <bgColor rgb="FFECF0F8"/>
                </patternFill>
              </fill>
            </x14:dxf>
          </x14:cfRule>
          <xm:sqref>C23</xm:sqref>
        </x14:conditionalFormatting>
        <x14:conditionalFormatting xmlns:xm="http://schemas.microsoft.com/office/excel/2006/main">
          <x14:cfRule type="notContainsText" priority="90" operator="notContains" id="{95578066-CDF0-401C-96AC-4B792EDAE3C1}">
            <xm:f>ISERROR(SEARCH($C$24,C24))</xm:f>
            <xm:f>$C$24</xm:f>
            <x14:dxf>
              <font>
                <b/>
                <i/>
                <strike val="0"/>
              </font>
              <numFmt numFmtId="30" formatCode="@"/>
              <fill>
                <patternFill patternType="gray0625">
                  <bgColor rgb="FFECF0F8"/>
                </patternFill>
              </fill>
            </x14:dxf>
          </x14:cfRule>
          <xm:sqref>C24</xm:sqref>
        </x14:conditionalFormatting>
        <x14:conditionalFormatting xmlns:xm="http://schemas.microsoft.com/office/excel/2006/main">
          <x14:cfRule type="notContainsText" priority="92" operator="notContains" id="{CAD4EBAC-EA93-4FEC-9D4F-7CF8361B0AD5}">
            <xm:f>ISERROR(SEARCH($C$25,C25))</xm:f>
            <xm:f>$C$25</xm:f>
            <x14:dxf>
              <font>
                <b/>
                <i/>
                <strike val="0"/>
              </font>
              <numFmt numFmtId="19" formatCode="dd/mm/yyyy"/>
              <fill>
                <patternFill patternType="gray0625">
                  <bgColor rgb="FFECF0F8"/>
                </patternFill>
              </fill>
            </x14:dxf>
          </x14:cfRule>
          <xm:sqref>C25</xm:sqref>
        </x14:conditionalFormatting>
        <x14:conditionalFormatting xmlns:xm="http://schemas.microsoft.com/office/excel/2006/main">
          <x14:cfRule type="notContainsText" priority="89" operator="notContains" id="{7F53F759-5F32-45FE-B0B1-F8EBB63DA051}">
            <xm:f>ISERROR(SEARCH($C$26,C26))</xm:f>
            <xm:f>$C$26</xm:f>
            <x14:dxf>
              <font>
                <b/>
                <i/>
                <strike val="0"/>
              </font>
              <numFmt numFmtId="30" formatCode="@"/>
              <fill>
                <patternFill patternType="gray0625">
                  <bgColor rgb="FFECF0F8"/>
                </patternFill>
              </fill>
            </x14:dxf>
          </x14:cfRule>
          <xm:sqref>C26</xm:sqref>
        </x14:conditionalFormatting>
        <x14:conditionalFormatting xmlns:xm="http://schemas.microsoft.com/office/excel/2006/main">
          <x14:cfRule type="notContainsText" priority="88" operator="notContains" id="{66A978A1-2C85-45A6-9067-59690C624891}">
            <xm:f>ISERROR(SEARCH($C$27,C27))</xm:f>
            <xm:f>$C$27</xm:f>
            <x14:dxf>
              <font>
                <b/>
                <i/>
                <strike val="0"/>
              </font>
              <numFmt numFmtId="30" formatCode="@"/>
              <fill>
                <patternFill patternType="gray0625">
                  <bgColor rgb="FFECF0F8"/>
                </patternFill>
              </fill>
            </x14:dxf>
          </x14:cfRule>
          <xm:sqref>C27</xm:sqref>
        </x14:conditionalFormatting>
        <x14:conditionalFormatting xmlns:xm="http://schemas.microsoft.com/office/excel/2006/main">
          <x14:cfRule type="notContainsText" priority="11" operator="notContains" id="{C88DBAC7-5954-4A0C-81E4-0F4DD36A8293}">
            <xm:f>ISERROR(SEARCH($C$7,C32))</xm:f>
            <xm:f>$C$7</xm:f>
            <x14:dxf>
              <font>
                <b/>
                <i/>
                <strike val="0"/>
              </font>
              <numFmt numFmtId="30" formatCode="@"/>
              <fill>
                <patternFill patternType="gray0625">
                  <fgColor auto="1"/>
                  <bgColor rgb="FFECF0F8"/>
                </patternFill>
              </fill>
            </x14:dxf>
          </x14:cfRule>
          <xm:sqref>C32</xm:sqref>
        </x14:conditionalFormatting>
        <x14:conditionalFormatting xmlns:xm="http://schemas.microsoft.com/office/excel/2006/main">
          <x14:cfRule type="notContainsText" priority="15" operator="notContains" id="{A78BC788-34E7-4D50-9FED-7707E9945651}">
            <xm:f>ISERROR(SEARCH($C$23,C33))</xm:f>
            <xm:f>$C$23</xm:f>
            <x14:dxf>
              <font>
                <b/>
                <i/>
                <strike val="0"/>
              </font>
              <numFmt numFmtId="30" formatCode="@"/>
              <fill>
                <patternFill patternType="gray0625">
                  <bgColor rgb="FFECF0F8"/>
                </patternFill>
              </fill>
            </x14:dxf>
          </x14:cfRule>
          <xm:sqref>C33</xm:sqref>
        </x14:conditionalFormatting>
        <x14:conditionalFormatting xmlns:xm="http://schemas.microsoft.com/office/excel/2006/main">
          <x14:cfRule type="notContainsText" priority="14" operator="notContains" id="{44AEF73A-27EB-4A92-B980-1709612F7287}">
            <xm:f>ISERROR(SEARCH($C$24,C34))</xm:f>
            <xm:f>$C$24</xm:f>
            <x14:dxf>
              <font>
                <b/>
                <i/>
                <strike val="0"/>
              </font>
              <numFmt numFmtId="30" formatCode="@"/>
              <fill>
                <patternFill patternType="gray0625">
                  <bgColor rgb="FFECF0F8"/>
                </patternFill>
              </fill>
            </x14:dxf>
          </x14:cfRule>
          <xm:sqref>C34</xm:sqref>
        </x14:conditionalFormatting>
        <x14:conditionalFormatting xmlns:xm="http://schemas.microsoft.com/office/excel/2006/main">
          <x14:cfRule type="notContainsText" priority="16" operator="notContains" id="{35FF2C0E-5BD6-4437-87EE-D3951EA73706}">
            <xm:f>ISERROR(SEARCH($C$25,C35))</xm:f>
            <xm:f>$C$25</xm:f>
            <x14:dxf>
              <font>
                <b/>
                <i/>
                <strike val="0"/>
              </font>
              <numFmt numFmtId="19" formatCode="dd/mm/yyyy"/>
              <fill>
                <patternFill patternType="gray0625">
                  <bgColor rgb="FFECF0F8"/>
                </patternFill>
              </fill>
            </x14:dxf>
          </x14:cfRule>
          <xm:sqref>C35</xm:sqref>
        </x14:conditionalFormatting>
        <x14:conditionalFormatting xmlns:xm="http://schemas.microsoft.com/office/excel/2006/main">
          <x14:cfRule type="notContainsText" priority="13" operator="notContains" id="{5DB61ACC-3714-43B6-B27A-27CA16E8DC71}">
            <xm:f>ISERROR(SEARCH($C$26,C36))</xm:f>
            <xm:f>$C$26</xm:f>
            <x14:dxf>
              <font>
                <b/>
                <i/>
                <strike val="0"/>
              </font>
              <numFmt numFmtId="30" formatCode="@"/>
              <fill>
                <patternFill patternType="gray0625">
                  <bgColor rgb="FFECF0F8"/>
                </patternFill>
              </fill>
            </x14:dxf>
          </x14:cfRule>
          <xm:sqref>C36</xm:sqref>
        </x14:conditionalFormatting>
        <x14:conditionalFormatting xmlns:xm="http://schemas.microsoft.com/office/excel/2006/main">
          <x14:cfRule type="notContainsText" priority="12" operator="notContains" id="{8D06B718-8361-41B8-9D33-E8A6AE6D8674}">
            <xm:f>ISERROR(SEARCH($C$27,C37))</xm:f>
            <xm:f>$C$27</xm:f>
            <x14:dxf>
              <font>
                <b/>
                <i/>
                <strike val="0"/>
              </font>
              <numFmt numFmtId="30" formatCode="@"/>
              <fill>
                <patternFill patternType="gray0625">
                  <bgColor rgb="FFECF0F8"/>
                </patternFill>
              </fill>
            </x14:dxf>
          </x14:cfRule>
          <xm:sqref>C37</xm:sqref>
        </x14:conditionalFormatting>
        <x14:conditionalFormatting xmlns:xm="http://schemas.microsoft.com/office/excel/2006/main">
          <x14:cfRule type="notContainsText" priority="73" operator="notContains" id="{ACC4F24D-44FE-4484-BB3E-5D1153FBDDF2}">
            <xm:f>ISERROR(SEARCH($C$71,C71))</xm:f>
            <xm:f>$C$71</xm:f>
            <x14:dxf>
              <font>
                <b/>
                <i/>
                <strike val="0"/>
              </font>
              <numFmt numFmtId="30" formatCode="@"/>
              <fill>
                <patternFill patternType="gray0625">
                  <bgColor rgb="FFECF0F8"/>
                </patternFill>
              </fill>
            </x14:dxf>
          </x14:cfRule>
          <xm:sqref>C71</xm:sqref>
        </x14:conditionalFormatting>
        <x14:conditionalFormatting xmlns:xm="http://schemas.microsoft.com/office/excel/2006/main">
          <x14:cfRule type="notContainsText" priority="76" operator="notContains" id="{C317245F-E53D-44C1-8788-534EF77C8AA6}">
            <xm:f>ISERROR(SEARCH($C$12,C12))</xm:f>
            <xm:f>$C$12</xm:f>
            <x14:dxf>
              <font>
                <b/>
                <i/>
                <strike val="0"/>
              </font>
              <numFmt numFmtId="30" formatCode="@"/>
              <fill>
                <patternFill patternType="gray0625">
                  <bgColor rgb="FFECF0F8"/>
                </patternFill>
              </fill>
            </x14:dxf>
          </x14:cfRule>
          <xm:sqref>C12:E12</xm:sqref>
        </x14:conditionalFormatting>
        <x14:conditionalFormatting xmlns:xm="http://schemas.microsoft.com/office/excel/2006/main">
          <x14:cfRule type="notContainsText" priority="123" operator="notContains" id="{05E874D0-0CB8-40EB-B28E-EE5AB9C25062}">
            <xm:f>ISERROR(SEARCH($C$13,C13))</xm:f>
            <xm:f>$C$13</xm:f>
            <x14:dxf>
              <font>
                <b/>
                <i/>
                <strike val="0"/>
              </font>
              <numFmt numFmtId="30" formatCode="@"/>
              <fill>
                <patternFill patternType="gray0625">
                  <bgColor rgb="FFECF0F8"/>
                </patternFill>
              </fill>
            </x14:dxf>
          </x14:cfRule>
          <xm:sqref>C13:E13</xm:sqref>
        </x14:conditionalFormatting>
        <x14:conditionalFormatting xmlns:xm="http://schemas.microsoft.com/office/excel/2006/main">
          <x14:cfRule type="notContainsText" priority="104" operator="notContains" id="{A58DE17D-B7DE-4C13-9B79-343EA4114181}">
            <xm:f>ISERROR(SEARCH($C$14,C14))</xm:f>
            <xm:f>$C$14</xm:f>
            <x14:dxf>
              <font>
                <b/>
                <i/>
                <strike val="0"/>
              </font>
              <numFmt numFmtId="168" formatCode="00000"/>
              <fill>
                <patternFill patternType="gray0625">
                  <bgColor rgb="FFECF0F8"/>
                </patternFill>
              </fill>
            </x14:dxf>
          </x14:cfRule>
          <xm:sqref>C14:E14</xm:sqref>
        </x14:conditionalFormatting>
        <x14:conditionalFormatting xmlns:xm="http://schemas.microsoft.com/office/excel/2006/main">
          <x14:cfRule type="notContainsText" priority="103" operator="notContains" id="{38C60D42-7DDE-4F39-B4AE-7F82718637D1}">
            <xm:f>ISERROR(SEARCH($C$16,C16))</xm:f>
            <xm:f>$C$16</xm:f>
            <x14:dxf>
              <font>
                <b/>
                <i/>
                <strike val="0"/>
              </font>
              <numFmt numFmtId="30" formatCode="@"/>
              <fill>
                <patternFill patternType="gray0625">
                  <bgColor rgb="FFECF0F8"/>
                </patternFill>
              </fill>
            </x14:dxf>
          </x14:cfRule>
          <xm:sqref>C16:E16</xm:sqref>
        </x14:conditionalFormatting>
        <x14:conditionalFormatting xmlns:xm="http://schemas.microsoft.com/office/excel/2006/main">
          <x14:cfRule type="notContainsText" priority="81" operator="notContains" id="{A24DB1E4-B010-47BB-91D0-3FC379F25FDF}">
            <xm:f>ISERROR(SEARCH($H$35,D10))</xm:f>
            <xm:f>$H$35</xm:f>
            <x14:dxf>
              <font>
                <b/>
                <i/>
                <strike val="0"/>
              </font>
              <numFmt numFmtId="30" formatCode="@"/>
              <fill>
                <patternFill patternType="gray0625">
                  <bgColor rgb="FFECF0F8"/>
                </patternFill>
              </fill>
            </x14:dxf>
          </x14:cfRule>
          <xm:sqref>D10:E10</xm:sqref>
        </x14:conditionalFormatting>
        <x14:conditionalFormatting xmlns:xm="http://schemas.microsoft.com/office/excel/2006/main">
          <x14:cfRule type="notContainsText" priority="93" operator="notContains" id="{656B199A-8D35-4DA0-818A-480018C08E23}">
            <xm:f>ISERROR(SEARCH($D$25,D25))</xm:f>
            <xm:f>$D$25</xm:f>
            <x14:dxf>
              <font>
                <b/>
                <i/>
                <strike val="0"/>
              </font>
              <numFmt numFmtId="30" formatCode="@"/>
              <fill>
                <patternFill patternType="gray0625">
                  <bgColor rgb="FFECF0F8"/>
                </patternFill>
              </fill>
            </x14:dxf>
          </x14:cfRule>
          <xm:sqref>D25:E25</xm:sqref>
        </x14:conditionalFormatting>
        <x14:conditionalFormatting xmlns:xm="http://schemas.microsoft.com/office/excel/2006/main">
          <x14:cfRule type="notContainsText" priority="17" operator="notContains" id="{79911B1C-9D39-4407-AE84-EA92A4C99CA9}">
            <xm:f>ISERROR(SEARCH($D$25,D35))</xm:f>
            <xm:f>$D$25</xm:f>
            <x14:dxf>
              <font>
                <b/>
                <i/>
                <strike val="0"/>
              </font>
              <numFmt numFmtId="30" formatCode="@"/>
              <fill>
                <patternFill patternType="gray0625">
                  <bgColor rgb="FFECF0F8"/>
                </patternFill>
              </fill>
            </x14:dxf>
          </x14:cfRule>
          <xm:sqref>D35:E35</xm:sqref>
        </x14:conditionalFormatting>
        <x14:conditionalFormatting xmlns:xm="http://schemas.microsoft.com/office/excel/2006/main">
          <x14:cfRule type="notContainsText" priority="71" operator="notContains" id="{26486B9F-2027-40DF-B314-4510A151B885}">
            <xm:f>ISERROR(SEARCH($D$59,D59))</xm:f>
            <xm:f>$D$59</xm:f>
            <x14:dxf>
              <font>
                <b/>
                <i/>
                <strike val="0"/>
              </font>
              <numFmt numFmtId="167" formatCode="#,##0\ &quot;€&quot;"/>
              <fill>
                <patternFill patternType="gray0625">
                  <bgColor rgb="FFECF0F8"/>
                </patternFill>
              </fill>
            </x14:dxf>
          </x14:cfRule>
          <xm:sqref>D59:E59</xm:sqref>
        </x14:conditionalFormatting>
        <x14:conditionalFormatting xmlns:xm="http://schemas.microsoft.com/office/excel/2006/main">
          <x14:cfRule type="notContainsText" priority="155" operator="notContains" id="{34832E83-C34E-4C96-88F4-F9E6BC32868D}">
            <xm:f>ISERROR(SEARCH($E$7,E7))</xm:f>
            <xm:f>$E$7</xm:f>
            <x14:dxf>
              <font>
                <b/>
                <i/>
                <strike val="0"/>
              </font>
              <numFmt numFmtId="30" formatCode="@"/>
              <fill>
                <patternFill patternType="gray0625">
                  <fgColor auto="1"/>
                  <bgColor rgb="FFECF0F8"/>
                </patternFill>
              </fill>
            </x14:dxf>
          </x14:cfRule>
          <xm:sqref>E7</xm:sqref>
        </x14:conditionalFormatting>
        <x14:conditionalFormatting xmlns:xm="http://schemas.microsoft.com/office/excel/2006/main">
          <x14:cfRule type="notContainsText" priority="70" operator="notContains" id="{6256842C-A2B0-433A-A73B-657AF4A8FA68}">
            <xm:f>ISERROR(SEARCH($E$11,E11))</xm:f>
            <xm:f>$E$11</xm:f>
            <x14:dxf>
              <font>
                <b/>
                <i/>
                <strike val="0"/>
              </font>
              <numFmt numFmtId="166" formatCode="0#&quot; &quot;##&quot; &quot;##&quot; &quot;##&quot; &quot;##"/>
              <fill>
                <patternFill patternType="gray0625">
                  <bgColor rgb="FFECF0F8"/>
                </patternFill>
              </fill>
            </x14:dxf>
          </x14:cfRule>
          <xm:sqref>E11</xm:sqref>
        </x14:conditionalFormatting>
        <x14:conditionalFormatting xmlns:xm="http://schemas.microsoft.com/office/excel/2006/main">
          <x14:cfRule type="notContainsText" priority="32" operator="notContains" id="{9EAA939B-1AA1-48AE-84D9-B413A4779AFB}">
            <xm:f>ISERROR(SEARCH($E$7,E22))</xm:f>
            <xm:f>$E$7</xm:f>
            <x14:dxf>
              <font>
                <b/>
                <i/>
                <strike val="0"/>
              </font>
              <numFmt numFmtId="30" formatCode="@"/>
              <fill>
                <patternFill patternType="gray0625">
                  <fgColor auto="1"/>
                  <bgColor rgb="FFECF0F8"/>
                </patternFill>
              </fill>
            </x14:dxf>
          </x14:cfRule>
          <xm:sqref>E22</xm:sqref>
        </x14:conditionalFormatting>
        <x14:conditionalFormatting xmlns:xm="http://schemas.microsoft.com/office/excel/2006/main">
          <x14:cfRule type="notContainsText" priority="10" operator="notContains" id="{6E0247F7-7A9F-4710-9C11-316FDC3E2C2C}">
            <xm:f>ISERROR(SEARCH($E$7,E32))</xm:f>
            <xm:f>$E$7</xm:f>
            <x14:dxf>
              <font>
                <b/>
                <i/>
                <strike val="0"/>
              </font>
              <numFmt numFmtId="30" formatCode="@"/>
              <fill>
                <patternFill patternType="gray0625">
                  <fgColor auto="1"/>
                  <bgColor rgb="FFECF0F8"/>
                </patternFill>
              </fill>
            </x14:dxf>
          </x14:cfRule>
          <xm:sqref>E32</xm:sqref>
        </x14:conditionalFormatting>
        <x14:conditionalFormatting xmlns:xm="http://schemas.microsoft.com/office/excel/2006/main">
          <x14:cfRule type="containsText" priority="1" operator="containsText" id="{5B678370-698B-452E-A198-7B0E4F54FC56}">
            <xm:f>NOT(ISERROR(SEARCH($F$4,F4)))</xm:f>
            <xm:f>$F$4</xm:f>
            <x14:dxf>
              <font>
                <b val="0"/>
                <i/>
                <strike val="0"/>
                <color theme="0"/>
              </font>
              <numFmt numFmtId="30" formatCode="@"/>
              <fill>
                <patternFill patternType="gray0625">
                  <fgColor rgb="FFFF0000"/>
                </patternFill>
              </fill>
            </x14:dxf>
          </x14:cfRule>
          <xm:sqref>F4</xm:sqref>
        </x14:conditionalFormatting>
        <x14:conditionalFormatting xmlns:xm="http://schemas.microsoft.com/office/excel/2006/main">
          <x14:cfRule type="notContainsText" priority="134" operator="notContains" id="{547358F3-3B43-46DA-AC7D-A5628B3B7378}">
            <xm:f>ISERROR(SEARCH($G$7,G7))</xm:f>
            <xm:f>$G$7</xm:f>
            <x14:dxf>
              <font>
                <b/>
                <i/>
                <strike val="0"/>
              </font>
              <numFmt numFmtId="30" formatCode="@"/>
              <fill>
                <patternFill patternType="gray0625">
                  <fgColor auto="1"/>
                  <bgColor rgb="FFECF0F8"/>
                </patternFill>
              </fill>
            </x14:dxf>
          </x14:cfRule>
          <xm:sqref>G7</xm:sqref>
        </x14:conditionalFormatting>
        <x14:conditionalFormatting xmlns:xm="http://schemas.microsoft.com/office/excel/2006/main">
          <x14:cfRule type="notContainsText" priority="149" operator="notContains" id="{C1F919DE-9DEE-4729-BF8A-0A33507F98A1}">
            <xm:f>ISERROR(SEARCH($G$8,G8))</xm:f>
            <xm:f>$G$8</xm:f>
            <x14:dxf>
              <font>
                <b/>
                <i/>
                <strike val="0"/>
              </font>
              <numFmt numFmtId="30" formatCode="@"/>
              <fill>
                <patternFill patternType="gray0625">
                  <bgColor rgb="FFECF0F8"/>
                </patternFill>
              </fill>
            </x14:dxf>
          </x14:cfRule>
          <xm:sqref>G8</xm:sqref>
        </x14:conditionalFormatting>
        <x14:conditionalFormatting xmlns:xm="http://schemas.microsoft.com/office/excel/2006/main">
          <x14:cfRule type="notContainsText" priority="147" operator="notContains" id="{FA067128-0D7C-467A-9945-D8AEF51486B8}">
            <xm:f>ISERROR(SEARCH($G$9,G9))</xm:f>
            <xm:f>$G$9</xm:f>
            <x14:dxf>
              <font>
                <b/>
                <i/>
                <strike val="0"/>
              </font>
              <numFmt numFmtId="30" formatCode="@"/>
              <fill>
                <patternFill patternType="gray0625">
                  <bgColor rgb="FFECF0F8"/>
                </patternFill>
              </fill>
            </x14:dxf>
          </x14:cfRule>
          <xm:sqref>G9</xm:sqref>
        </x14:conditionalFormatting>
        <x14:conditionalFormatting xmlns:xm="http://schemas.microsoft.com/office/excel/2006/main">
          <x14:cfRule type="notContainsText" priority="132" operator="notContains" id="{44011781-F2D5-45CF-8DF5-BAC4F74C21F6}">
            <xm:f>ISERROR(SEARCH($G$10,G10))</xm:f>
            <xm:f>$G$10</xm:f>
            <x14:dxf>
              <font>
                <b/>
                <i/>
                <strike val="0"/>
              </font>
              <numFmt numFmtId="19" formatCode="dd/mm/yyyy"/>
              <fill>
                <patternFill patternType="gray0625">
                  <bgColor rgb="FFECF0F8"/>
                </patternFill>
              </fill>
            </x14:dxf>
          </x14:cfRule>
          <xm:sqref>G10</xm:sqref>
        </x14:conditionalFormatting>
        <x14:conditionalFormatting xmlns:xm="http://schemas.microsoft.com/office/excel/2006/main">
          <x14:cfRule type="notContainsText" priority="74" operator="notContains" id="{45BD30B4-F851-486C-8643-76E816177D6A}">
            <xm:f>ISERROR(SEARCH($G$11,G11))</xm:f>
            <xm:f>$G$11</xm:f>
            <x14:dxf>
              <font>
                <b/>
                <i/>
                <strike val="0"/>
              </font>
              <numFmt numFmtId="166" formatCode="0#&quot; &quot;##&quot; &quot;##&quot; &quot;##&quot; &quot;##"/>
              <fill>
                <patternFill patternType="gray0625">
                  <bgColor rgb="FFECF0F8"/>
                </patternFill>
              </fill>
            </x14:dxf>
          </x14:cfRule>
          <xm:sqref>G11</xm:sqref>
        </x14:conditionalFormatting>
        <x14:conditionalFormatting xmlns:xm="http://schemas.microsoft.com/office/excel/2006/main">
          <x14:cfRule type="notContainsText" priority="124" operator="notContains" id="{50E05BF7-1200-4C9A-A49C-A1216C939E4C}">
            <xm:f>ISERROR(SEARCH($G$12,G12))</xm:f>
            <xm:f>$G$12</xm:f>
            <x14:dxf>
              <font>
                <b/>
                <i/>
                <strike val="0"/>
              </font>
              <numFmt numFmtId="30" formatCode="@"/>
              <fill>
                <patternFill patternType="gray0625">
                  <bgColor rgb="FFECF0F8"/>
                </patternFill>
              </fill>
            </x14:dxf>
          </x14:cfRule>
          <xm:sqref>G12</xm:sqref>
        </x14:conditionalFormatting>
        <x14:conditionalFormatting xmlns:xm="http://schemas.microsoft.com/office/excel/2006/main">
          <x14:cfRule type="notContainsText" priority="120" operator="notContains" id="{58FF97DC-43CD-4E86-ADB3-9A6A6DA92866}">
            <xm:f>ISERROR(SEARCH($G$13,G13))</xm:f>
            <xm:f>$G$13</xm:f>
            <x14:dxf>
              <font>
                <b/>
                <i/>
                <strike val="0"/>
              </font>
              <numFmt numFmtId="30" formatCode="@"/>
              <fill>
                <patternFill patternType="gray0625">
                  <bgColor rgb="FFECF0F8"/>
                </patternFill>
              </fill>
            </x14:dxf>
          </x14:cfRule>
          <xm:sqref>G13</xm:sqref>
        </x14:conditionalFormatting>
        <x14:conditionalFormatting xmlns:xm="http://schemas.microsoft.com/office/excel/2006/main">
          <x14:cfRule type="notContainsText" priority="119" operator="notContains" id="{73952D0C-6403-4BB6-8E51-BDA1D7A3C829}">
            <xm:f>ISERROR(SEARCH($G$14,G14))</xm:f>
            <xm:f>$G$14</xm:f>
            <x14:dxf>
              <font>
                <b/>
                <i/>
                <strike val="0"/>
              </font>
              <numFmt numFmtId="30" formatCode="@"/>
              <fill>
                <patternFill patternType="gray0625">
                  <bgColor rgb="FFECF0F8"/>
                </patternFill>
              </fill>
            </x14:dxf>
          </x14:cfRule>
          <xm:sqref>G14</xm:sqref>
        </x14:conditionalFormatting>
        <x14:conditionalFormatting xmlns:xm="http://schemas.microsoft.com/office/excel/2006/main">
          <x14:cfRule type="notContainsText" priority="19" operator="notContains" id="{8F9AF1EC-FCAA-48CD-8584-5F2D7528C954}">
            <xm:f>ISERROR(SEARCH($C$7,G22))</xm:f>
            <xm:f>$C$7</xm:f>
            <x14:dxf>
              <font>
                <b/>
                <i/>
                <strike val="0"/>
              </font>
              <numFmt numFmtId="30" formatCode="@"/>
              <fill>
                <patternFill patternType="gray0625">
                  <fgColor auto="1"/>
                  <bgColor rgb="FFECF0F8"/>
                </patternFill>
              </fill>
            </x14:dxf>
          </x14:cfRule>
          <xm:sqref>G22</xm:sqref>
        </x14:conditionalFormatting>
        <x14:conditionalFormatting xmlns:xm="http://schemas.microsoft.com/office/excel/2006/main">
          <x14:cfRule type="notContainsText" priority="23" operator="notContains" id="{149FE7C6-A11D-4E39-9019-A210F21D2E3D}">
            <xm:f>ISERROR(SEARCH($C$23,G23))</xm:f>
            <xm:f>$C$23</xm:f>
            <x14:dxf>
              <font>
                <b/>
                <i/>
                <strike val="0"/>
              </font>
              <numFmt numFmtId="30" formatCode="@"/>
              <fill>
                <patternFill patternType="gray0625">
                  <bgColor rgb="FFECF0F8"/>
                </patternFill>
              </fill>
            </x14:dxf>
          </x14:cfRule>
          <xm:sqref>G23</xm:sqref>
        </x14:conditionalFormatting>
        <x14:conditionalFormatting xmlns:xm="http://schemas.microsoft.com/office/excel/2006/main">
          <x14:cfRule type="notContainsText" priority="22" operator="notContains" id="{395B22F3-272C-4132-870B-154CA41920FC}">
            <xm:f>ISERROR(SEARCH($C$24,G24))</xm:f>
            <xm:f>$C$24</xm:f>
            <x14:dxf>
              <font>
                <b/>
                <i/>
                <strike val="0"/>
              </font>
              <numFmt numFmtId="30" formatCode="@"/>
              <fill>
                <patternFill patternType="gray0625">
                  <bgColor rgb="FFECF0F8"/>
                </patternFill>
              </fill>
            </x14:dxf>
          </x14:cfRule>
          <xm:sqref>G24</xm:sqref>
        </x14:conditionalFormatting>
        <x14:conditionalFormatting xmlns:xm="http://schemas.microsoft.com/office/excel/2006/main">
          <x14:cfRule type="notContainsText" priority="24" operator="notContains" id="{80118A9D-8D1D-41F2-8AF6-21B58ED0474B}">
            <xm:f>ISERROR(SEARCH($C$25,G25))</xm:f>
            <xm:f>$C$25</xm:f>
            <x14:dxf>
              <font>
                <b/>
                <i/>
                <strike val="0"/>
              </font>
              <numFmt numFmtId="19" formatCode="dd/mm/yyyy"/>
              <fill>
                <patternFill patternType="gray0625">
                  <bgColor rgb="FFECF0F8"/>
                </patternFill>
              </fill>
            </x14:dxf>
          </x14:cfRule>
          <xm:sqref>G25</xm:sqref>
        </x14:conditionalFormatting>
        <x14:conditionalFormatting xmlns:xm="http://schemas.microsoft.com/office/excel/2006/main">
          <x14:cfRule type="notContainsText" priority="21" operator="notContains" id="{905C87FF-E61E-4328-8EB8-4C4B10D5A40F}">
            <xm:f>ISERROR(SEARCH($C$26,G26))</xm:f>
            <xm:f>$C$26</xm:f>
            <x14:dxf>
              <font>
                <b/>
                <i/>
                <strike val="0"/>
              </font>
              <numFmt numFmtId="30" formatCode="@"/>
              <fill>
                <patternFill patternType="gray0625">
                  <bgColor rgb="FFECF0F8"/>
                </patternFill>
              </fill>
            </x14:dxf>
          </x14:cfRule>
          <xm:sqref>G26</xm:sqref>
        </x14:conditionalFormatting>
        <x14:conditionalFormatting xmlns:xm="http://schemas.microsoft.com/office/excel/2006/main">
          <x14:cfRule type="notContainsText" priority="20" operator="notContains" id="{5AABC2A1-7A94-43FD-BF4B-BC72139CE3A3}">
            <xm:f>ISERROR(SEARCH($C$27,G27))</xm:f>
            <xm:f>$C$27</xm:f>
            <x14:dxf>
              <font>
                <b/>
                <i/>
                <strike val="0"/>
              </font>
              <numFmt numFmtId="30" formatCode="@"/>
              <fill>
                <patternFill patternType="gray0625">
                  <bgColor rgb="FFECF0F8"/>
                </patternFill>
              </fill>
            </x14:dxf>
          </x14:cfRule>
          <xm:sqref>G27</xm:sqref>
        </x14:conditionalFormatting>
        <x14:conditionalFormatting xmlns:xm="http://schemas.microsoft.com/office/excel/2006/main">
          <x14:cfRule type="notContainsText" priority="3" operator="notContains" id="{6836E30A-656A-4F61-9CCB-68DE970DF096}">
            <xm:f>ISERROR(SEARCH($C$7,G32))</xm:f>
            <xm:f>$C$7</xm:f>
            <x14:dxf>
              <font>
                <b/>
                <i/>
                <strike val="0"/>
              </font>
              <numFmt numFmtId="30" formatCode="@"/>
              <fill>
                <patternFill patternType="gray0625">
                  <fgColor auto="1"/>
                  <bgColor rgb="FFECF0F8"/>
                </patternFill>
              </fill>
            </x14:dxf>
          </x14:cfRule>
          <xm:sqref>G32</xm:sqref>
        </x14:conditionalFormatting>
        <x14:conditionalFormatting xmlns:xm="http://schemas.microsoft.com/office/excel/2006/main">
          <x14:cfRule type="notContainsText" priority="7" operator="notContains" id="{70A56F2D-3570-4330-99EF-47604D7CBA16}">
            <xm:f>ISERROR(SEARCH($C$23,G33))</xm:f>
            <xm:f>$C$23</xm:f>
            <x14:dxf>
              <font>
                <b/>
                <i/>
                <strike val="0"/>
              </font>
              <numFmt numFmtId="30" formatCode="@"/>
              <fill>
                <patternFill patternType="gray0625">
                  <bgColor rgb="FFECF0F8"/>
                </patternFill>
              </fill>
            </x14:dxf>
          </x14:cfRule>
          <xm:sqref>G33</xm:sqref>
        </x14:conditionalFormatting>
        <x14:conditionalFormatting xmlns:xm="http://schemas.microsoft.com/office/excel/2006/main">
          <x14:cfRule type="notContainsText" priority="6" operator="notContains" id="{FAC0C0A8-C57A-4049-B037-B31FE8838D5F}">
            <xm:f>ISERROR(SEARCH($C$24,G34))</xm:f>
            <xm:f>$C$24</xm:f>
            <x14:dxf>
              <font>
                <b/>
                <i/>
                <strike val="0"/>
              </font>
              <numFmt numFmtId="30" formatCode="@"/>
              <fill>
                <patternFill patternType="gray0625">
                  <bgColor rgb="FFECF0F8"/>
                </patternFill>
              </fill>
            </x14:dxf>
          </x14:cfRule>
          <xm:sqref>G34</xm:sqref>
        </x14:conditionalFormatting>
        <x14:conditionalFormatting xmlns:xm="http://schemas.microsoft.com/office/excel/2006/main">
          <x14:cfRule type="notContainsText" priority="8" operator="notContains" id="{CFE6D250-9A33-4D6D-B720-9A5762C176A8}">
            <xm:f>ISERROR(SEARCH($C$25,G35))</xm:f>
            <xm:f>$C$25</xm:f>
            <x14:dxf>
              <font>
                <b/>
                <i/>
                <strike val="0"/>
              </font>
              <numFmt numFmtId="19" formatCode="dd/mm/yyyy"/>
              <fill>
                <patternFill patternType="gray0625">
                  <bgColor rgb="FFECF0F8"/>
                </patternFill>
              </fill>
            </x14:dxf>
          </x14:cfRule>
          <xm:sqref>G35</xm:sqref>
        </x14:conditionalFormatting>
        <x14:conditionalFormatting xmlns:xm="http://schemas.microsoft.com/office/excel/2006/main">
          <x14:cfRule type="notContainsText" priority="5" operator="notContains" id="{D87D0503-2883-4825-BE29-CEBF2368CC6B}">
            <xm:f>ISERROR(SEARCH($C$26,G36))</xm:f>
            <xm:f>$C$26</xm:f>
            <x14:dxf>
              <font>
                <b/>
                <i/>
                <strike val="0"/>
              </font>
              <numFmt numFmtId="30" formatCode="@"/>
              <fill>
                <patternFill patternType="gray0625">
                  <bgColor rgb="FFECF0F8"/>
                </patternFill>
              </fill>
            </x14:dxf>
          </x14:cfRule>
          <xm:sqref>G36</xm:sqref>
        </x14:conditionalFormatting>
        <x14:conditionalFormatting xmlns:xm="http://schemas.microsoft.com/office/excel/2006/main">
          <x14:cfRule type="notContainsText" priority="4" operator="notContains" id="{2321B695-C4AC-4C0A-A66B-922A0D9256CA}">
            <xm:f>ISERROR(SEARCH($C$27,G37))</xm:f>
            <xm:f>$C$27</xm:f>
            <x14:dxf>
              <font>
                <b/>
                <i/>
                <strike val="0"/>
              </font>
              <numFmt numFmtId="30" formatCode="@"/>
              <fill>
                <patternFill patternType="gray0625">
                  <bgColor rgb="FFECF0F8"/>
                </patternFill>
              </fill>
            </x14:dxf>
          </x14:cfRule>
          <xm:sqref>G37</xm:sqref>
        </x14:conditionalFormatting>
        <x14:conditionalFormatting xmlns:xm="http://schemas.microsoft.com/office/excel/2006/main">
          <x14:cfRule type="notContainsText" priority="139" operator="notContains" id="{B5E51313-3E05-4DAE-96DF-F54CE49612B9}">
            <xm:f>ISERROR(SEARCH($H$10,H10))</xm:f>
            <xm:f>$H$10</xm:f>
            <x14:dxf>
              <font>
                <b/>
                <i/>
                <strike val="0"/>
              </font>
              <numFmt numFmtId="30" formatCode="@"/>
              <fill>
                <patternFill patternType="gray0625">
                  <bgColor rgb="FFECF0F8"/>
                </patternFill>
              </fill>
            </x14:dxf>
          </x14:cfRule>
          <xm:sqref>H10:I10</xm:sqref>
        </x14:conditionalFormatting>
        <x14:conditionalFormatting xmlns:xm="http://schemas.microsoft.com/office/excel/2006/main">
          <x14:cfRule type="notContainsText" priority="25" operator="notContains" id="{F577C935-A333-4676-B6B9-966015FE59E5}">
            <xm:f>ISERROR(SEARCH($D$25,H25))</xm:f>
            <xm:f>$D$25</xm:f>
            <x14:dxf>
              <font>
                <b/>
                <i/>
                <strike val="0"/>
              </font>
              <numFmt numFmtId="30" formatCode="@"/>
              <fill>
                <patternFill patternType="gray0625">
                  <bgColor rgb="FFECF0F8"/>
                </patternFill>
              </fill>
            </x14:dxf>
          </x14:cfRule>
          <xm:sqref>H25:I25</xm:sqref>
        </x14:conditionalFormatting>
        <x14:conditionalFormatting xmlns:xm="http://schemas.microsoft.com/office/excel/2006/main">
          <x14:cfRule type="notContainsText" priority="9" operator="notContains" id="{3BB86E13-ABBB-432B-8E07-2F794DEAEB95}">
            <xm:f>ISERROR(SEARCH($D$25,H35))</xm:f>
            <xm:f>$D$25</xm:f>
            <x14:dxf>
              <font>
                <b/>
                <i/>
                <strike val="0"/>
              </font>
              <numFmt numFmtId="30" formatCode="@"/>
              <fill>
                <patternFill patternType="gray0625">
                  <bgColor rgb="FFECF0F8"/>
                </patternFill>
              </fill>
            </x14:dxf>
          </x14:cfRule>
          <xm:sqref>H35:I35</xm:sqref>
        </x14:conditionalFormatting>
        <x14:conditionalFormatting xmlns:xm="http://schemas.microsoft.com/office/excel/2006/main">
          <x14:cfRule type="notContainsText" priority="133" operator="notContains" id="{609DEE84-6DD0-461E-A776-1A725DCBD88C}">
            <xm:f>ISERROR(SEARCH($E$7,I7))</xm:f>
            <xm:f>$E$7</xm:f>
            <x14:dxf>
              <font>
                <b/>
                <i/>
                <strike val="0"/>
              </font>
              <numFmt numFmtId="30" formatCode="@"/>
              <fill>
                <patternFill patternType="gray0625">
                  <fgColor auto="1"/>
                  <bgColor rgb="FFECF0F8"/>
                </patternFill>
              </fill>
            </x14:dxf>
          </x14:cfRule>
          <xm:sqref>I7</xm:sqref>
        </x14:conditionalFormatting>
        <x14:conditionalFormatting xmlns:xm="http://schemas.microsoft.com/office/excel/2006/main">
          <x14:cfRule type="notContainsText" priority="69" operator="notContains" id="{5894462E-16B5-484D-9980-A921EB32498F}">
            <xm:f>ISERROR(SEARCH($I$11,I11))</xm:f>
            <xm:f>$I$11</xm:f>
            <x14:dxf>
              <font>
                <b/>
                <i/>
                <strike val="0"/>
              </font>
              <numFmt numFmtId="166" formatCode="0#&quot; &quot;##&quot; &quot;##&quot; &quot;##&quot; &quot;##"/>
              <fill>
                <patternFill patternType="gray0625">
                  <bgColor rgb="FFECF0F8"/>
                </patternFill>
              </fill>
            </x14:dxf>
          </x14:cfRule>
          <xm:sqref>I11</xm:sqref>
        </x14:conditionalFormatting>
        <x14:conditionalFormatting xmlns:xm="http://schemas.microsoft.com/office/excel/2006/main">
          <x14:cfRule type="notContainsText" priority="18" operator="notContains" id="{79608ABF-2584-449B-BFB6-961B098AAA01}">
            <xm:f>ISERROR(SEARCH($E$7,I22))</xm:f>
            <xm:f>$E$7</xm:f>
            <x14:dxf>
              <font>
                <b/>
                <i/>
                <strike val="0"/>
              </font>
              <numFmt numFmtId="30" formatCode="@"/>
              <fill>
                <patternFill patternType="gray0625">
                  <fgColor auto="1"/>
                  <bgColor rgb="FFECF0F8"/>
                </patternFill>
              </fill>
            </x14:dxf>
          </x14:cfRule>
          <xm:sqref>I22</xm:sqref>
        </x14:conditionalFormatting>
        <x14:conditionalFormatting xmlns:xm="http://schemas.microsoft.com/office/excel/2006/main">
          <x14:cfRule type="notContainsText" priority="2" operator="notContains" id="{476E4FCE-C122-4BB1-BBA6-9BD82A9FF63A}">
            <xm:f>ISERROR(SEARCH($E$7,I32))</xm:f>
            <xm:f>$E$7</xm:f>
            <x14:dxf>
              <font>
                <b/>
                <i/>
                <strike val="0"/>
              </font>
              <numFmt numFmtId="30" formatCode="@"/>
              <fill>
                <patternFill patternType="gray0625">
                  <fgColor auto="1"/>
                  <bgColor rgb="FFECF0F8"/>
                </patternFill>
              </fill>
            </x14:dxf>
          </x14:cfRule>
          <xm:sqref>I32</xm:sqref>
        </x14:conditionalFormatting>
        <x14:conditionalFormatting xmlns:xm="http://schemas.microsoft.com/office/excel/2006/main">
          <x14:cfRule type="containsText" priority="42" operator="containsText" id="{A90A7721-32A2-4D35-B6C0-BD8F5040C86F}">
            <xm:f>NOT(ISERROR(SEARCH($I$42,I42)))</xm:f>
            <xm:f>$I$42</xm:f>
            <x14:dxf>
              <fill>
                <patternFill patternType="gray0625">
                  <fgColor rgb="FFFF0000"/>
                </patternFill>
              </fill>
            </x14:dxf>
          </x14:cfRule>
          <xm:sqref>I42</xm:sqref>
        </x14:conditionalFormatting>
        <x14:conditionalFormatting xmlns:xm="http://schemas.microsoft.com/office/excel/2006/main">
          <x14:cfRule type="containsText" priority="41" operator="containsText" id="{994B1FF8-0C9D-4AFB-B13D-55F1049B7AB6}">
            <xm:f>NOT(ISERROR(SEARCH($I$52,I52)))</xm:f>
            <xm:f>$I$52</xm:f>
            <x14:dxf>
              <fill>
                <patternFill patternType="gray0625">
                  <fgColor rgb="FF00B050"/>
                </patternFill>
              </fill>
            </x14:dxf>
          </x14:cfRule>
          <xm:sqref>I52</xm:sqref>
        </x14:conditionalFormatting>
        <x14:conditionalFormatting xmlns:xm="http://schemas.microsoft.com/office/excel/2006/main">
          <x14:cfRule type="containsText" priority="39" operator="containsText" id="{1B49A833-590B-4DA2-A7BB-EE740248C3F7}">
            <xm:f>NOT(ISERROR(SEARCH($I$57,I57)))</xm:f>
            <xm:f>$I$57</xm:f>
            <x14:dxf>
              <fill>
                <patternFill patternType="gray0625">
                  <fgColor rgb="FF00B050"/>
                </patternFill>
              </fill>
            </x14:dxf>
          </x14:cfRule>
          <x14:cfRule type="containsText" priority="40" operator="containsText" id="{6DD83340-B73B-442B-AB58-C6D707A1A666}">
            <xm:f>NOT(ISERROR(SEARCH($I$52,I57)))</xm:f>
            <xm:f>$I$52</xm:f>
            <x14:dxf>
              <fill>
                <patternFill patternType="gray0625">
                  <fgColor rgb="FF00B050"/>
                </patternFill>
              </fill>
            </x14:dxf>
          </x14:cfRule>
          <xm:sqref>I57</xm:sqref>
        </x14:conditionalFormatting>
        <x14:conditionalFormatting xmlns:xm="http://schemas.microsoft.com/office/excel/2006/main">
          <x14:cfRule type="containsText" priority="38" operator="containsText" id="{1EA8B3A7-DF19-45CE-92A6-06E87943064D}">
            <xm:f>NOT(ISERROR(SEARCH($I$59,I59)))</xm:f>
            <xm:f>$I$59</xm:f>
            <x14:dxf>
              <fill>
                <patternFill patternType="gray0625">
                  <fgColor rgb="FF00B050"/>
                </patternFill>
              </fill>
            </x14:dxf>
          </x14:cfRule>
          <xm:sqref>I59</xm:sqref>
        </x14:conditionalFormatting>
      </x14:conditionalFormattings>
    </ext>
    <ext xmlns:x14="http://schemas.microsoft.com/office/spreadsheetml/2009/9/main" uri="{CCE6A557-97BC-4b89-ADB6-D9C93CAAB3DF}">
      <x14:dataValidations xmlns:xm="http://schemas.microsoft.com/office/excel/2006/main" count="8">
        <x14:dataValidation type="list" allowBlank="1" showInputMessage="1" showErrorMessage="1" xr:uid="{A4D9D2A4-E5E8-46F0-A099-E4AD03924263}">
          <x14:formula1>
            <xm:f>'Base Tarifaire'!$P$3:$P$4</xm:f>
          </x14:formula1>
          <xm:sqref>C7 G32 C32 G22 C22 G7</xm:sqref>
        </x14:dataValidation>
        <x14:dataValidation type="list" allowBlank="1" showInputMessage="1" showErrorMessage="1" xr:uid="{123F37C8-BDD5-438A-9D6C-F2F4A903066E}">
          <x14:formula1>
            <xm:f>'Base Tarifaire'!$Q$3:$Q$4</xm:f>
          </x14:formula1>
          <xm:sqref>E7 I32 E32 I22 E22 I7</xm:sqref>
        </x14:dataValidation>
        <x14:dataValidation type="list" allowBlank="1" showInputMessage="1" showErrorMessage="1" xr:uid="{21253694-20A8-4DFD-86DF-7EEA2E19C86F}">
          <x14:formula1>
            <xm:f>'Base Tarifaire'!$R$3:$R$15</xm:f>
          </x14:formula1>
          <xm:sqref>C71</xm:sqref>
        </x14:dataValidation>
        <x14:dataValidation type="list" allowBlank="1" showInputMessage="1" showErrorMessage="1" xr:uid="{E22A9A17-3D86-4A94-9B0D-4F88A9EEDFF3}">
          <x14:formula1>
            <xm:f>'Base Tarifaire'!$A$44:$A$48</xm:f>
          </x14:formula1>
          <xm:sqref>C62:C63</xm:sqref>
        </x14:dataValidation>
        <x14:dataValidation type="list" allowBlank="1" showInputMessage="1" showErrorMessage="1" xr:uid="{AAABE546-39E2-4610-9357-DA612C02BB7E}">
          <x14:formula1>
            <xm:f>'Base Tarifaire'!$A$44:$A$50</xm:f>
          </x14:formula1>
          <xm:sqref>D59:E59</xm:sqref>
        </x14:dataValidation>
        <x14:dataValidation type="list" allowBlank="1" showInputMessage="1" showErrorMessage="1" xr:uid="{84942DC6-7E49-4A1B-9075-002BD013325C}">
          <x14:formula1>
            <xm:f>'Base Tarifaire'!$G$3:$G$4</xm:f>
          </x14:formula1>
          <xm:sqref>C43:D48</xm:sqref>
        </x14:dataValidation>
        <x14:dataValidation type="list" allowBlank="1" showInputMessage="1" showErrorMessage="1" xr:uid="{1A9151E4-7075-4EA2-8199-9DC656997D25}">
          <x14:formula1>
            <xm:f>'Base Tarifaire'!$E$3:$E$10</xm:f>
          </x14:formula1>
          <xm:sqref>E43:F48</xm:sqref>
        </x14:dataValidation>
        <x14:dataValidation type="list" allowBlank="1" showInputMessage="1" showErrorMessage="1" xr:uid="{27D8EC2F-EF2D-45DF-A377-73C125609E43}">
          <x14:formula1>
            <xm:f>'Base Tarifaire'!$C$3:$C$13</xm:f>
          </x14:formula1>
          <xm:sqref>G43:H48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161B457-DDBA-4E96-A42A-BAE3902C24AC}">
  <sheetPr codeName="Feuil2">
    <tabColor rgb="FF0070C0"/>
  </sheetPr>
  <dimension ref="A1:R63"/>
  <sheetViews>
    <sheetView workbookViewId="0">
      <selection activeCell="C19" sqref="C19"/>
    </sheetView>
  </sheetViews>
  <sheetFormatPr baseColWidth="10" defaultRowHeight="14.25"/>
  <cols>
    <col min="1" max="1" width="39.1328125" customWidth="1"/>
    <col min="2" max="2" width="7.53125" style="1" customWidth="1"/>
    <col min="3" max="3" width="39.1328125" customWidth="1"/>
    <col min="4" max="4" width="7.53125" style="1" customWidth="1"/>
    <col min="5" max="5" width="39.1328125" customWidth="1"/>
    <col min="6" max="6" width="7.53125" style="1" customWidth="1"/>
    <col min="7" max="7" width="27.73046875" customWidth="1"/>
    <col min="8" max="8" width="7.53125" style="1" customWidth="1"/>
    <col min="9" max="9" width="18.6640625" customWidth="1"/>
    <col min="10" max="11" width="10.6640625" style="1" customWidth="1"/>
    <col min="12" max="12" width="8.33203125" customWidth="1"/>
    <col min="13" max="13" width="19.3984375" bestFit="1" customWidth="1"/>
    <col min="14" max="17" width="8.33203125" customWidth="1"/>
    <col min="18" max="18" width="20.59765625" customWidth="1"/>
  </cols>
  <sheetData>
    <row r="1" spans="1:18" ht="2.35" customHeight="1" thickBot="1"/>
    <row r="2" spans="1:18" ht="14.65" thickBot="1">
      <c r="A2" s="14" t="s">
        <v>52</v>
      </c>
      <c r="B2" s="12" t="s">
        <v>37</v>
      </c>
      <c r="C2" s="14" t="s">
        <v>49</v>
      </c>
      <c r="D2" s="12" t="s">
        <v>37</v>
      </c>
      <c r="E2" s="11" t="s">
        <v>50</v>
      </c>
      <c r="F2" s="12" t="s">
        <v>37</v>
      </c>
      <c r="G2" s="11" t="s">
        <v>51</v>
      </c>
      <c r="H2" s="12" t="s">
        <v>37</v>
      </c>
      <c r="I2" s="14" t="s">
        <v>34</v>
      </c>
      <c r="J2" s="259" t="s">
        <v>65</v>
      </c>
      <c r="K2" s="260"/>
      <c r="L2" s="22" t="s">
        <v>64</v>
      </c>
      <c r="M2" s="5" t="s">
        <v>35</v>
      </c>
      <c r="N2" s="257" t="s">
        <v>36</v>
      </c>
      <c r="O2" s="258"/>
      <c r="P2" s="5" t="s">
        <v>57</v>
      </c>
      <c r="Q2" s="5" t="s">
        <v>58</v>
      </c>
      <c r="R2" s="5" t="s">
        <v>85</v>
      </c>
    </row>
    <row r="3" spans="1:18">
      <c r="A3" s="2" t="s">
        <v>16</v>
      </c>
      <c r="B3" s="6">
        <v>200</v>
      </c>
      <c r="C3" s="23" t="s">
        <v>16</v>
      </c>
      <c r="D3" s="6">
        <v>200</v>
      </c>
      <c r="E3" s="2" t="s">
        <v>132</v>
      </c>
      <c r="F3" s="6">
        <v>160</v>
      </c>
      <c r="G3" s="2" t="s">
        <v>40</v>
      </c>
      <c r="H3" s="6">
        <v>167</v>
      </c>
      <c r="I3" s="141">
        <v>2025</v>
      </c>
      <c r="J3" s="142">
        <v>45536</v>
      </c>
      <c r="K3" s="143">
        <v>45900</v>
      </c>
      <c r="L3" s="138"/>
      <c r="M3" s="9" t="s">
        <v>18</v>
      </c>
      <c r="N3" s="19">
        <v>0</v>
      </c>
      <c r="O3" s="16">
        <v>0</v>
      </c>
      <c r="P3" s="9" t="s">
        <v>55</v>
      </c>
      <c r="Q3" s="9" t="s">
        <v>112</v>
      </c>
      <c r="R3" s="9" t="s">
        <v>83</v>
      </c>
    </row>
    <row r="4" spans="1:18">
      <c r="A4" s="3" t="s">
        <v>17</v>
      </c>
      <c r="B4" s="7">
        <v>320</v>
      </c>
      <c r="C4" t="s">
        <v>131</v>
      </c>
      <c r="D4" s="7">
        <v>160</v>
      </c>
      <c r="E4" s="3" t="s">
        <v>42</v>
      </c>
      <c r="F4" s="7">
        <v>100</v>
      </c>
      <c r="G4" t="s">
        <v>33</v>
      </c>
      <c r="H4" s="7">
        <v>3</v>
      </c>
      <c r="I4" s="3"/>
      <c r="J4" s="135"/>
      <c r="K4" s="144"/>
      <c r="L4" s="139"/>
      <c r="M4" s="10" t="s">
        <v>19</v>
      </c>
      <c r="N4" s="1">
        <v>670</v>
      </c>
      <c r="O4" s="13">
        <v>0.1</v>
      </c>
      <c r="P4" s="10" t="s">
        <v>56</v>
      </c>
      <c r="Q4" s="10" t="s">
        <v>59</v>
      </c>
      <c r="R4" s="10" t="s">
        <v>84</v>
      </c>
    </row>
    <row r="5" spans="1:18">
      <c r="A5" s="3" t="s">
        <v>131</v>
      </c>
      <c r="B5" s="7">
        <v>160</v>
      </c>
      <c r="C5" t="s">
        <v>67</v>
      </c>
      <c r="D5" s="7">
        <v>220</v>
      </c>
      <c r="E5" s="3" t="s">
        <v>45</v>
      </c>
      <c r="F5" s="7">
        <v>192</v>
      </c>
      <c r="G5" s="3"/>
      <c r="H5" s="7"/>
      <c r="I5" s="3" t="s">
        <v>63</v>
      </c>
      <c r="J5" s="136">
        <v>11202</v>
      </c>
      <c r="K5" s="145">
        <v>38595</v>
      </c>
      <c r="L5" s="139">
        <v>32</v>
      </c>
      <c r="M5" s="10" t="s">
        <v>20</v>
      </c>
      <c r="N5" s="1">
        <v>800</v>
      </c>
      <c r="O5" s="13">
        <v>0.15</v>
      </c>
      <c r="P5" s="10"/>
      <c r="Q5" s="10"/>
      <c r="R5" s="10" t="s">
        <v>94</v>
      </c>
    </row>
    <row r="6" spans="1:18">
      <c r="A6" s="3" t="s">
        <v>67</v>
      </c>
      <c r="B6" s="7">
        <v>220</v>
      </c>
      <c r="C6" t="s">
        <v>68</v>
      </c>
      <c r="D6" s="7">
        <v>396</v>
      </c>
      <c r="E6" s="3" t="s">
        <v>43</v>
      </c>
      <c r="F6" s="7">
        <v>277</v>
      </c>
      <c r="G6" s="3"/>
      <c r="H6" s="7"/>
      <c r="I6" s="3" t="s">
        <v>62</v>
      </c>
      <c r="J6" s="136">
        <v>38961</v>
      </c>
      <c r="K6" s="145">
        <v>43343</v>
      </c>
      <c r="L6" s="139">
        <v>22</v>
      </c>
      <c r="M6" s="10" t="s">
        <v>21</v>
      </c>
      <c r="N6" s="1">
        <v>900</v>
      </c>
      <c r="O6" s="13">
        <v>0.2</v>
      </c>
      <c r="P6" s="10"/>
      <c r="Q6" s="10"/>
      <c r="R6" s="10" t="s">
        <v>93</v>
      </c>
    </row>
    <row r="7" spans="1:18">
      <c r="A7" s="3" t="s">
        <v>68</v>
      </c>
      <c r="B7" s="7">
        <v>396</v>
      </c>
      <c r="C7" t="s">
        <v>39</v>
      </c>
      <c r="D7" s="7">
        <v>50</v>
      </c>
      <c r="E7" s="3" t="s">
        <v>44</v>
      </c>
      <c r="F7" s="7">
        <v>328</v>
      </c>
      <c r="G7" s="3"/>
      <c r="H7" s="7"/>
      <c r="I7" s="3" t="s">
        <v>61</v>
      </c>
      <c r="J7" s="136">
        <v>42979</v>
      </c>
      <c r="K7" s="144" t="s">
        <v>66</v>
      </c>
      <c r="L7" s="139">
        <v>12</v>
      </c>
      <c r="M7" s="10" t="s">
        <v>22</v>
      </c>
      <c r="N7" s="1"/>
      <c r="O7" s="13"/>
      <c r="P7" s="10"/>
      <c r="Q7" s="10"/>
      <c r="R7" s="10" t="s">
        <v>86</v>
      </c>
    </row>
    <row r="8" spans="1:18">
      <c r="A8" s="3" t="s">
        <v>39</v>
      </c>
      <c r="B8" s="7">
        <v>50</v>
      </c>
      <c r="C8" t="s">
        <v>41</v>
      </c>
      <c r="D8" s="7">
        <v>100</v>
      </c>
      <c r="E8" s="3" t="s">
        <v>24</v>
      </c>
      <c r="F8" s="7">
        <v>481</v>
      </c>
      <c r="G8" s="3"/>
      <c r="H8" s="7"/>
      <c r="I8" s="3" t="s">
        <v>60</v>
      </c>
      <c r="J8" s="135"/>
      <c r="K8" s="144"/>
      <c r="L8" s="139">
        <v>3</v>
      </c>
      <c r="M8" s="10" t="s">
        <v>23</v>
      </c>
      <c r="N8" s="1"/>
      <c r="O8" s="13"/>
      <c r="P8" s="10"/>
      <c r="Q8" s="10"/>
      <c r="R8" s="10" t="s">
        <v>87</v>
      </c>
    </row>
    <row r="9" spans="1:18">
      <c r="A9" s="3" t="s">
        <v>41</v>
      </c>
      <c r="B9" s="7">
        <v>100</v>
      </c>
      <c r="C9" t="s">
        <v>25</v>
      </c>
      <c r="D9" s="7">
        <v>70</v>
      </c>
      <c r="E9" s="3" t="s">
        <v>25</v>
      </c>
      <c r="F9" s="7">
        <v>70</v>
      </c>
      <c r="G9" s="3"/>
      <c r="H9" s="7"/>
      <c r="I9" s="3"/>
      <c r="J9" s="136"/>
      <c r="K9" s="144"/>
      <c r="L9" s="139"/>
      <c r="M9" s="10"/>
      <c r="N9" s="1"/>
      <c r="O9" s="13"/>
      <c r="P9" s="10"/>
      <c r="Q9" s="10"/>
      <c r="R9" s="10" t="s">
        <v>88</v>
      </c>
    </row>
    <row r="10" spans="1:18">
      <c r="A10" s="3" t="s">
        <v>25</v>
      </c>
      <c r="B10" s="7">
        <v>70</v>
      </c>
      <c r="C10" t="s">
        <v>26</v>
      </c>
      <c r="D10" s="7">
        <v>50</v>
      </c>
      <c r="E10" s="3" t="s">
        <v>26</v>
      </c>
      <c r="F10" s="7">
        <v>50</v>
      </c>
      <c r="G10" s="3"/>
      <c r="H10" s="7"/>
      <c r="I10" s="3"/>
      <c r="J10" s="135"/>
      <c r="K10" s="144"/>
      <c r="L10" s="139"/>
      <c r="M10" s="10"/>
      <c r="N10" s="1"/>
      <c r="O10" s="13"/>
      <c r="P10" s="10"/>
      <c r="Q10" s="10"/>
      <c r="R10" s="10" t="s">
        <v>89</v>
      </c>
    </row>
    <row r="11" spans="1:18">
      <c r="A11" s="3" t="s">
        <v>26</v>
      </c>
      <c r="B11" s="7">
        <v>50</v>
      </c>
      <c r="C11" t="s">
        <v>32</v>
      </c>
      <c r="D11" s="7">
        <v>50</v>
      </c>
      <c r="E11" t="s">
        <v>33</v>
      </c>
      <c r="F11" s="7">
        <v>3</v>
      </c>
      <c r="G11" s="3"/>
      <c r="H11" s="7"/>
      <c r="I11" s="3"/>
      <c r="J11" s="135"/>
      <c r="K11" s="144"/>
      <c r="L11" s="139"/>
      <c r="M11" s="10"/>
      <c r="N11" s="1"/>
      <c r="O11" s="13"/>
      <c r="P11" s="10"/>
      <c r="Q11" s="10"/>
      <c r="R11" s="10" t="s">
        <v>90</v>
      </c>
    </row>
    <row r="12" spans="1:18">
      <c r="A12" s="3" t="s">
        <v>32</v>
      </c>
      <c r="B12" s="7">
        <v>50</v>
      </c>
      <c r="C12" t="s">
        <v>38</v>
      </c>
      <c r="D12" s="7">
        <v>40</v>
      </c>
      <c r="E12" s="3"/>
      <c r="F12" s="7"/>
      <c r="G12" s="3"/>
      <c r="H12" s="7"/>
      <c r="I12" s="3"/>
      <c r="J12" s="135"/>
      <c r="K12" s="144"/>
      <c r="L12" s="139"/>
      <c r="M12" s="10"/>
      <c r="N12" s="1"/>
      <c r="O12" s="13"/>
      <c r="P12" s="10"/>
      <c r="Q12" s="10"/>
      <c r="R12" s="10" t="s">
        <v>91</v>
      </c>
    </row>
    <row r="13" spans="1:18">
      <c r="A13" s="3" t="s">
        <v>38</v>
      </c>
      <c r="B13" s="7">
        <v>40</v>
      </c>
      <c r="C13" t="s">
        <v>33</v>
      </c>
      <c r="D13" s="7">
        <v>3</v>
      </c>
      <c r="E13" s="3"/>
      <c r="F13" s="7"/>
      <c r="G13" s="3"/>
      <c r="H13" s="7"/>
      <c r="I13" s="3"/>
      <c r="J13" s="135"/>
      <c r="K13" s="144"/>
      <c r="L13" s="139"/>
      <c r="M13" s="10"/>
      <c r="N13" s="1"/>
      <c r="O13" s="13"/>
      <c r="P13" s="10"/>
      <c r="Q13" s="10"/>
      <c r="R13" s="10" t="s">
        <v>92</v>
      </c>
    </row>
    <row r="14" spans="1:18">
      <c r="A14" s="3" t="s">
        <v>33</v>
      </c>
      <c r="B14" s="7">
        <v>3</v>
      </c>
      <c r="D14" s="7"/>
      <c r="E14" s="3"/>
      <c r="F14" s="7"/>
      <c r="G14" s="3"/>
      <c r="H14" s="7"/>
      <c r="I14" s="3"/>
      <c r="J14" s="135"/>
      <c r="K14" s="144"/>
      <c r="L14" s="139"/>
      <c r="M14" s="10"/>
      <c r="N14" s="1"/>
      <c r="O14" s="13"/>
      <c r="P14" s="10"/>
      <c r="Q14" s="10"/>
      <c r="R14" s="10" t="s">
        <v>82</v>
      </c>
    </row>
    <row r="15" spans="1:18">
      <c r="A15" s="3"/>
      <c r="B15" s="7"/>
      <c r="D15" s="7"/>
      <c r="E15" s="3"/>
      <c r="F15" s="7"/>
      <c r="G15" s="3"/>
      <c r="H15" s="7"/>
      <c r="I15" s="3"/>
      <c r="J15" s="135"/>
      <c r="K15" s="144"/>
      <c r="L15" s="139"/>
      <c r="M15" s="10"/>
      <c r="N15" s="1"/>
      <c r="O15" s="13"/>
      <c r="P15" s="10"/>
      <c r="Q15" s="10"/>
      <c r="R15" s="10" t="s">
        <v>95</v>
      </c>
    </row>
    <row r="16" spans="1:18" ht="14.65" thickBot="1">
      <c r="A16" s="3"/>
      <c r="B16" s="7"/>
      <c r="C16" s="24"/>
      <c r="D16" s="8"/>
      <c r="E16" s="4"/>
      <c r="F16" s="8"/>
      <c r="G16" s="4"/>
      <c r="H16" s="8"/>
      <c r="I16" s="4"/>
      <c r="J16" s="137"/>
      <c r="K16" s="146"/>
      <c r="L16" s="140"/>
      <c r="M16" s="20"/>
      <c r="N16" s="18"/>
      <c r="O16" s="21"/>
      <c r="P16" s="20"/>
      <c r="Q16" s="20"/>
      <c r="R16" s="20"/>
    </row>
    <row r="17" spans="1:15">
      <c r="A17" s="3"/>
      <c r="B17" s="7"/>
      <c r="N17" s="1"/>
      <c r="O17" s="15"/>
    </row>
    <row r="18" spans="1:15">
      <c r="A18" s="3"/>
      <c r="B18" s="7"/>
      <c r="N18" s="1"/>
      <c r="O18" s="15"/>
    </row>
    <row r="19" spans="1:15">
      <c r="A19" s="3"/>
      <c r="B19" s="7"/>
      <c r="N19" s="1"/>
      <c r="O19" s="15"/>
    </row>
    <row r="20" spans="1:15">
      <c r="A20" s="3"/>
      <c r="B20" s="7"/>
      <c r="N20" s="1"/>
      <c r="O20" s="15"/>
    </row>
    <row r="21" spans="1:15" ht="14.65" thickBot="1">
      <c r="A21" s="4"/>
      <c r="B21" s="8"/>
      <c r="C21" s="27"/>
      <c r="N21" s="1"/>
      <c r="O21" s="15"/>
    </row>
    <row r="22" spans="1:15">
      <c r="A22" s="2" t="s">
        <v>132</v>
      </c>
      <c r="B22" s="6">
        <v>160</v>
      </c>
      <c r="N22" s="1"/>
      <c r="O22" s="15"/>
    </row>
    <row r="23" spans="1:15">
      <c r="A23" s="3" t="s">
        <v>42</v>
      </c>
      <c r="B23" s="7">
        <v>100</v>
      </c>
      <c r="N23" s="1"/>
      <c r="O23" s="15"/>
    </row>
    <row r="24" spans="1:15">
      <c r="A24" s="3" t="s">
        <v>45</v>
      </c>
      <c r="B24" s="7">
        <v>192</v>
      </c>
      <c r="N24" s="1"/>
      <c r="O24" s="15"/>
    </row>
    <row r="25" spans="1:15">
      <c r="A25" s="3" t="s">
        <v>43</v>
      </c>
      <c r="B25" s="7">
        <v>277</v>
      </c>
      <c r="N25" s="1"/>
      <c r="O25" s="15"/>
    </row>
    <row r="26" spans="1:15">
      <c r="A26" s="3" t="s">
        <v>44</v>
      </c>
      <c r="B26" s="7">
        <v>328</v>
      </c>
      <c r="N26" s="1"/>
      <c r="O26" s="15"/>
    </row>
    <row r="27" spans="1:15">
      <c r="A27" s="3" t="s">
        <v>24</v>
      </c>
      <c r="B27" s="7">
        <v>481</v>
      </c>
      <c r="N27" s="1"/>
      <c r="O27" s="15"/>
    </row>
    <row r="28" spans="1:15">
      <c r="A28" s="3" t="s">
        <v>25</v>
      </c>
      <c r="B28" s="7">
        <v>70</v>
      </c>
      <c r="N28" s="1"/>
      <c r="O28" s="15"/>
    </row>
    <row r="29" spans="1:15">
      <c r="A29" s="3" t="s">
        <v>26</v>
      </c>
      <c r="B29" s="7">
        <v>50</v>
      </c>
      <c r="N29" s="1"/>
      <c r="O29" s="15"/>
    </row>
    <row r="30" spans="1:15">
      <c r="A30" t="s">
        <v>33</v>
      </c>
      <c r="B30" s="7">
        <v>3</v>
      </c>
      <c r="N30" s="1"/>
      <c r="O30" s="15"/>
    </row>
    <row r="31" spans="1:15">
      <c r="A31" s="3"/>
      <c r="B31" s="7"/>
      <c r="N31" s="1"/>
      <c r="O31" s="15"/>
    </row>
    <row r="32" spans="1:15">
      <c r="A32" s="3"/>
      <c r="B32" s="7"/>
      <c r="N32" s="1"/>
      <c r="O32" s="15"/>
    </row>
    <row r="33" spans="1:15">
      <c r="A33" s="3"/>
      <c r="B33" s="7"/>
      <c r="N33" s="1"/>
      <c r="O33" s="15"/>
    </row>
    <row r="34" spans="1:15">
      <c r="A34" s="3"/>
      <c r="B34" s="7"/>
      <c r="N34" s="1"/>
      <c r="O34" s="15"/>
    </row>
    <row r="35" spans="1:15">
      <c r="A35" s="3"/>
      <c r="B35" s="7"/>
      <c r="N35" s="1"/>
      <c r="O35" s="15"/>
    </row>
    <row r="36" spans="1:15">
      <c r="A36" s="3"/>
      <c r="B36" s="7"/>
    </row>
    <row r="37" spans="1:15">
      <c r="A37" s="3"/>
      <c r="B37" s="7"/>
    </row>
    <row r="38" spans="1:15" ht="14.65" thickBot="1">
      <c r="A38" s="4"/>
      <c r="B38" s="8"/>
    </row>
    <row r="39" spans="1:15">
      <c r="A39" s="2" t="s">
        <v>40</v>
      </c>
      <c r="B39" s="6">
        <v>167</v>
      </c>
    </row>
    <row r="40" spans="1:15">
      <c r="A40" t="s">
        <v>33</v>
      </c>
      <c r="B40" s="7">
        <v>3</v>
      </c>
    </row>
    <row r="41" spans="1:15">
      <c r="A41" s="3"/>
      <c r="B41" s="7"/>
    </row>
    <row r="42" spans="1:15">
      <c r="A42" s="3"/>
      <c r="B42" s="7"/>
    </row>
    <row r="43" spans="1:15" ht="14.65" thickBot="1">
      <c r="A43" s="4"/>
      <c r="B43" s="8"/>
    </row>
    <row r="44" spans="1:15">
      <c r="A44" s="2" t="s">
        <v>27</v>
      </c>
      <c r="B44" s="6">
        <v>300</v>
      </c>
    </row>
    <row r="45" spans="1:15">
      <c r="A45" s="3" t="s">
        <v>28</v>
      </c>
      <c r="B45" s="7">
        <v>500</v>
      </c>
    </row>
    <row r="46" spans="1:15">
      <c r="A46" s="3" t="s">
        <v>29</v>
      </c>
      <c r="B46" s="7">
        <v>700</v>
      </c>
    </row>
    <row r="47" spans="1:15">
      <c r="A47" s="3" t="s">
        <v>30</v>
      </c>
      <c r="B47" s="7">
        <v>1000</v>
      </c>
    </row>
    <row r="48" spans="1:15">
      <c r="A48" s="3" t="s">
        <v>31</v>
      </c>
      <c r="B48" s="7">
        <v>2000</v>
      </c>
    </row>
    <row r="49" spans="1:15">
      <c r="A49" s="3" t="s">
        <v>72</v>
      </c>
      <c r="B49" s="25" t="s">
        <v>97</v>
      </c>
    </row>
    <row r="50" spans="1:15" ht="14.65" thickBot="1">
      <c r="A50" s="4"/>
      <c r="B50" s="8"/>
    </row>
    <row r="59" spans="1:15">
      <c r="N59" s="1"/>
      <c r="O59" s="15"/>
    </row>
    <row r="60" spans="1:15">
      <c r="N60" s="1"/>
      <c r="O60" s="15"/>
    </row>
    <row r="61" spans="1:15">
      <c r="N61" s="1"/>
      <c r="O61" s="15"/>
    </row>
    <row r="62" spans="1:15">
      <c r="N62" s="1"/>
      <c r="O62" s="15"/>
    </row>
    <row r="63" spans="1:15">
      <c r="N63" s="1"/>
      <c r="O63" s="15"/>
    </row>
  </sheetData>
  <mergeCells count="2">
    <mergeCell ref="N2:O2"/>
    <mergeCell ref="J2:K2"/>
  </mergeCells>
  <phoneticPr fontId="2" type="noConversion"/>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Inscription</vt:lpstr>
      <vt:lpstr>Base Tarifaire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José De Oliveira</dc:creator>
  <cp:lastModifiedBy>José De Oliveira</cp:lastModifiedBy>
  <cp:lastPrinted>2024-04-30T15:07:15Z</cp:lastPrinted>
  <dcterms:created xsi:type="dcterms:W3CDTF">2024-04-12T17:25:17Z</dcterms:created>
  <dcterms:modified xsi:type="dcterms:W3CDTF">2024-05-08T08:42:51Z</dcterms:modified>
</cp:coreProperties>
</file>