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8B85E80-1C0C-4AE0-816C-7DE5D03FABAB}" xr6:coauthVersionLast="45" xr6:coauthVersionMax="45" xr10:uidLastSave="{00000000-0000-0000-0000-000000000000}"/>
  <bookViews>
    <workbookView xWindow="-120" yWindow="-120" windowWidth="29040" windowHeight="15840" tabRatio="958" firstSheet="1" activeTab="1" xr2:uid="{00000000-000D-0000-FFFF-FFFF00000000}"/>
  </bookViews>
  <sheets>
    <sheet name="Coûts déplacements" sheetId="1" state="hidden" r:id="rId1"/>
    <sheet name="Feuille de test 2" sheetId="130" r:id="rId2"/>
  </sheets>
  <definedNames>
    <definedName name="_xlnm.Print_Area" localSheetId="1">'Feuille de test 2'!$A$1:$AA$21</definedName>
  </definedNames>
  <calcPr calcId="181029"/>
</workbook>
</file>

<file path=xl/calcChain.xml><?xml version="1.0" encoding="utf-8"?>
<calcChain xmlns="http://schemas.openxmlformats.org/spreadsheetml/2006/main">
  <c r="G15" i="130" l="1"/>
  <c r="K9" i="130"/>
  <c r="G10" i="130"/>
  <c r="G16" i="130"/>
  <c r="G9" i="130" l="1"/>
  <c r="H9" i="130" s="1"/>
  <c r="L10" i="130"/>
  <c r="L11" i="130"/>
  <c r="L12" i="130"/>
  <c r="L13" i="130"/>
  <c r="L14" i="130"/>
  <c r="L15" i="130"/>
  <c r="L16" i="130"/>
  <c r="H10" i="130"/>
  <c r="H15" i="130"/>
  <c r="H16" i="130"/>
  <c r="G11" i="130" l="1"/>
  <c r="H11" i="130" s="1"/>
  <c r="T17" i="130" l="1"/>
  <c r="G14" i="130"/>
  <c r="H14" i="130" s="1"/>
  <c r="G13" i="130"/>
  <c r="H13" i="130" s="1"/>
  <c r="G12" i="130"/>
  <c r="H12" i="130" s="1"/>
  <c r="H17" i="130" s="1"/>
  <c r="X16" i="130" l="1"/>
  <c r="X15" i="130"/>
  <c r="X14" i="130"/>
  <c r="X13" i="130"/>
  <c r="X12" i="130"/>
  <c r="X11" i="130"/>
  <c r="X10" i="130"/>
  <c r="X9" i="130"/>
  <c r="U16" i="130"/>
  <c r="U15" i="130"/>
  <c r="U14" i="130"/>
  <c r="U13" i="130"/>
  <c r="U12" i="130"/>
  <c r="U11" i="130"/>
  <c r="U10" i="130"/>
  <c r="U9" i="130"/>
  <c r="R16" i="130"/>
  <c r="R15" i="130"/>
  <c r="R14" i="130"/>
  <c r="R13" i="130"/>
  <c r="R12" i="130"/>
  <c r="R11" i="130"/>
  <c r="R10" i="130"/>
  <c r="R9" i="130"/>
  <c r="R17" i="130" s="1"/>
  <c r="O16" i="130"/>
  <c r="O15" i="130"/>
  <c r="O14" i="130"/>
  <c r="O13" i="130"/>
  <c r="O12" i="130"/>
  <c r="O11" i="130"/>
  <c r="O10" i="130"/>
  <c r="O9" i="130"/>
  <c r="O17" i="130" s="1"/>
  <c r="W17" i="130" l="1"/>
  <c r="Q17" i="130"/>
  <c r="N17" i="130"/>
  <c r="G17" i="130"/>
  <c r="U17" i="130" l="1"/>
  <c r="X17" i="130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  <c r="L9" i="130"/>
  <c r="L17" i="130"/>
  <c r="Z17" i="130" s="1"/>
  <c r="Z6" i="130" s="1"/>
  <c r="K17" i="130"/>
</calcChain>
</file>

<file path=xl/sharedStrings.xml><?xml version="1.0" encoding="utf-8"?>
<sst xmlns="http://schemas.openxmlformats.org/spreadsheetml/2006/main" count="74" uniqueCount="59">
  <si>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</si>
  <si>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</si>
  <si>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</si>
  <si>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</si>
  <si>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</si>
  <si>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</si>
  <si>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</si>
  <si>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</si>
  <si>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</si>
  <si>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</si>
  <si>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</si>
  <si>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</si>
  <si>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</si>
  <si>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</si>
  <si>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</si>
  <si>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</si>
  <si>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</si>
  <si>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</si>
  <si>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</si>
  <si>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</si>
  <si>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</si>
  <si>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</si>
  <si>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</si>
  <si>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</si>
  <si>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</si>
  <si>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</si>
  <si>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</si>
  <si>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</si>
  <si>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</si>
  <si>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</si>
  <si>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</si>
  <si>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</si>
  <si>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</si>
  <si>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>Forfait repas</t>
  </si>
  <si>
    <t xml:space="preserve">Semaine </t>
  </si>
  <si>
    <t xml:space="preserve">Lundi </t>
  </si>
  <si>
    <t xml:space="preserve">Jeudi </t>
  </si>
  <si>
    <t>Distance kilomètrique  Aller / Retour</t>
  </si>
  <si>
    <t>Temps déplacement Aller / Retour</t>
  </si>
  <si>
    <t>Forfait hôtel</t>
  </si>
  <si>
    <t>nuit</t>
  </si>
  <si>
    <t>Total heures Nuit</t>
  </si>
  <si>
    <t>Lieu d'intervention</t>
  </si>
  <si>
    <t>Voyage</t>
  </si>
  <si>
    <t>N° de Commande :</t>
  </si>
  <si>
    <t>09:00-12:00</t>
  </si>
  <si>
    <t>13:00-17:00</t>
  </si>
  <si>
    <t>13:00-17:30</t>
  </si>
  <si>
    <t>13:00-17:45</t>
  </si>
  <si>
    <t>13:00-15:30</t>
  </si>
  <si>
    <t>07:30-12:00</t>
  </si>
  <si>
    <t>21:00-05:00</t>
  </si>
  <si>
    <t>07:00-12:00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</si>
  <si>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</si>
  <si>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</si>
  <si>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</si>
  <si>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</si>
  <si>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</si>
  <si>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00:00-00:00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</si>
</sst>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h:mm;@"/>
    <numFmt numFmtId="166" formatCode="[hh]:mm"/>
    <numFmt numFmtId="167" formatCode="#,##0.00\ _€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6" fillId="0" borderId="4" xfId="0" applyFont="1" applyBorder="1" applyAlignment="1">
      <alignment horizontal="center"/>
    </xf>
    <xf numFmtId="164" fontId="9" fillId="4" borderId="8" xfId="0" applyNumberFormat="1" applyFont="1" applyFill="1" applyBorder="1" applyAlignment="1">
      <alignment horizontal="center" vertical="center"/>
    </xf>
    <xf numFmtId="2" fontId="0" fillId="0" borderId="0" xfId="0" applyNumberFormat="1"/>
    <xf numFmtId="166" fontId="1" fillId="0" borderId="0" xfId="0" applyNumberFormat="1" applyFont="1"/>
    <xf numFmtId="166" fontId="3" fillId="0" borderId="0" xfId="0" applyNumberFormat="1" applyFont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1" fontId="8" fillId="4" borderId="6" xfId="0" quotePrefix="1" applyNumberFormat="1" applyFont="1" applyFill="1" applyBorder="1" applyAlignment="1">
      <alignment horizontal="right" vertical="center"/>
    </xf>
    <xf numFmtId="1" fontId="8" fillId="4" borderId="7" xfId="0" applyNumberFormat="1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4" fontId="4" fillId="4" borderId="16" xfId="0" applyNumberFormat="1" applyFont="1" applyFill="1" applyBorder="1" applyAlignment="1">
      <alignment horizontal="center"/>
    </xf>
    <xf numFmtId="4" fontId="4" fillId="4" borderId="17" xfId="0" applyNumberFormat="1" applyFont="1" applyFill="1" applyBorder="1" applyAlignment="1">
      <alignment horizontal="center"/>
    </xf>
    <xf numFmtId="0" fontId="4" fillId="4" borderId="17" xfId="0" applyNumberFormat="1" applyFont="1" applyFill="1" applyBorder="1" applyAlignment="1">
      <alignment horizontal="center"/>
    </xf>
    <xf numFmtId="0" fontId="4" fillId="4" borderId="18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166" fontId="3" fillId="0" borderId="20" xfId="0" applyNumberFormat="1" applyFont="1" applyBorder="1"/>
    <xf numFmtId="166" fontId="3" fillId="4" borderId="1" xfId="0" applyNumberFormat="1" applyFont="1" applyFill="1" applyBorder="1" applyAlignment="1">
      <alignment horizontal="center"/>
    </xf>
    <xf numFmtId="167" fontId="3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right"/>
    </xf>
    <xf numFmtId="1" fontId="4" fillId="4" borderId="22" xfId="0" applyNumberFormat="1" applyFont="1" applyFill="1" applyBorder="1" applyAlignment="1">
      <alignment horizontal="center"/>
    </xf>
    <xf numFmtId="0" fontId="4" fillId="4" borderId="23" xfId="0" applyFont="1" applyFill="1" applyBorder="1" applyAlignment="1">
      <alignment horizontal="right"/>
    </xf>
    <xf numFmtId="1" fontId="4" fillId="4" borderId="24" xfId="0" applyNumberFormat="1" applyFont="1" applyFill="1" applyBorder="1" applyAlignment="1">
      <alignment horizontal="center"/>
    </xf>
    <xf numFmtId="0" fontId="4" fillId="4" borderId="17" xfId="0" applyFont="1" applyFill="1" applyBorder="1" applyAlignment="1">
      <alignment horizontal="right"/>
    </xf>
    <xf numFmtId="0" fontId="4" fillId="4" borderId="18" xfId="0" applyFont="1" applyFill="1" applyBorder="1" applyAlignment="1">
      <alignment horizontal="right"/>
    </xf>
    <xf numFmtId="1" fontId="4" fillId="4" borderId="25" xfId="0" applyNumberFormat="1" applyFont="1" applyFill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165" fontId="6" fillId="0" borderId="22" xfId="0" applyNumberFormat="1" applyFont="1" applyBorder="1" applyAlignment="1">
      <alignment horizontal="center"/>
    </xf>
    <xf numFmtId="165" fontId="6" fillId="0" borderId="24" xfId="0" applyNumberFormat="1" applyFont="1" applyBorder="1" applyAlignment="1">
      <alignment horizontal="center"/>
    </xf>
    <xf numFmtId="165" fontId="6" fillId="0" borderId="25" xfId="0" applyNumberFormat="1" applyFont="1" applyBorder="1" applyAlignment="1">
      <alignment horizontal="center"/>
    </xf>
    <xf numFmtId="166" fontId="3" fillId="4" borderId="5" xfId="0" applyNumberFormat="1" applyFont="1" applyFill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/>
    </xf>
    <xf numFmtId="166" fontId="3" fillId="0" borderId="27" xfId="0" applyNumberFormat="1" applyFont="1" applyBorder="1"/>
    <xf numFmtId="0" fontId="3" fillId="0" borderId="13" xfId="0" applyFont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165" fontId="6" fillId="0" borderId="17" xfId="0" applyNumberFormat="1" applyFont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166" fontId="3" fillId="4" borderId="15" xfId="0" applyNumberFormat="1" applyFont="1" applyFill="1" applyBorder="1" applyAlignment="1">
      <alignment horizontal="center"/>
    </xf>
    <xf numFmtId="165" fontId="6" fillId="0" borderId="23" xfId="0" applyNumberFormat="1" applyFont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/>
    </xf>
    <xf numFmtId="165" fontId="6" fillId="0" borderId="28" xfId="0" applyNumberFormat="1" applyFont="1" applyBorder="1" applyAlignment="1">
      <alignment horizontal="center"/>
    </xf>
    <xf numFmtId="166" fontId="3" fillId="0" borderId="1" xfId="0" applyNumberFormat="1" applyFont="1" applyBorder="1"/>
    <xf numFmtId="0" fontId="4" fillId="4" borderId="13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66" fontId="5" fillId="4" borderId="1" xfId="0" applyNumberFormat="1" applyFont="1" applyFill="1" applyBorder="1" applyAlignment="1">
      <alignment horizontal="center"/>
    </xf>
    <xf numFmtId="20" fontId="6" fillId="0" borderId="10" xfId="0" applyNumberFormat="1" applyFont="1" applyBorder="1" applyAlignment="1">
      <alignment horizontal="center"/>
    </xf>
    <xf numFmtId="20" fontId="6" fillId="0" borderId="11" xfId="0" applyNumberFormat="1" applyFont="1" applyBorder="1" applyAlignment="1">
      <alignment horizontal="center"/>
    </xf>
    <xf numFmtId="20" fontId="6" fillId="0" borderId="4" xfId="0" applyNumberFormat="1" applyFont="1" applyBorder="1" applyAlignment="1">
      <alignment horizontal="center"/>
    </xf>
    <xf numFmtId="20" fontId="6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5">
    <dxf>
      <numFmt numFmtId="168" formatCode="[$-40C]dddd\ d\ mmmm\ yyyy"/>
    </dxf>
    <dxf>
      <numFmt numFmtId="168" formatCode="[$-40C]dddd\ d\ mmmm\ yyyy"/>
    </dxf>
    <dxf>
      <numFmt numFmtId="168" formatCode="[$-40C]dddd\ d\ mmmm\ yyyy"/>
    </dxf>
    <dxf>
      <numFmt numFmtId="168" formatCode="[$-40C]dddd\ d\ mmmm\ yyyy"/>
    </dxf>
    <dxf>
      <numFmt numFmtId="168" formatCode="[$-40C]dddd\ d\ mmmm\ yyyy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74"/>
  <sheetViews>
    <sheetView workbookViewId="0">
      <selection activeCell="J12" sqref="J12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34.5703125" bestFit="1" customWidth="1"/>
    <col min="4" max="4" width="14.140625" bestFit="1" customWidth="1"/>
    <col min="5" max="5" width="13.85546875" customWidth="1"/>
    <col min="6" max="7" width="12.85546875" customWidth="1"/>
    <col min="8" max="8" width="14" customWidth="1"/>
    <col min="9" max="9" width="13.85546875" customWidth="1"/>
    <col min="10" max="10" width="13.7109375" customWidth="1"/>
    <col min="11" max="11" width="18.85546875" customWidth="1"/>
    <col min="13" max="13" width="13.85546875" customWidth="1"/>
  </cols>
  <sheetData>
    <row r="2" spans="2:14" ht="23.25" x14ac:dyDescent="0.35">
      <c r="C2" s="5" t="s">
        <v>0</v>
      </c>
      <c r="D2" s="5"/>
    </row>
    <row r="3" spans="2:14" ht="15.75" thickBot="1" x14ac:dyDescent="0.3"/>
    <row r="4" spans="2:14" ht="45.75" thickBot="1" x14ac:dyDescent="0.3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5.75" thickBot="1" x14ac:dyDescent="0.3">
      <c r="B5" s="18" t="s">
        <v>16</v>
      </c>
      <c r="C5" s="19"/>
      <c r="D5" s="19"/>
      <c r="E5" s="19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25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25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25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25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25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25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25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25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25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25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25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25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25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25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25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25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25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25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25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25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25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25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25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25">
      <c r="E29" s="1"/>
      <c r="N29" s="4">
        <f t="shared" si="0"/>
        <v>0</v>
      </c>
    </row>
    <row r="30" spans="2:14" x14ac:dyDescent="0.25">
      <c r="E30" s="1"/>
      <c r="N30" s="4">
        <f t="shared" si="0"/>
        <v>0</v>
      </c>
    </row>
    <row r="31" spans="2:14" x14ac:dyDescent="0.25">
      <c r="E31" s="1"/>
      <c r="N31" s="4">
        <f t="shared" si="0"/>
        <v>0</v>
      </c>
    </row>
    <row r="32" spans="2:14" x14ac:dyDescent="0.25">
      <c r="E32" s="1"/>
      <c r="N32" s="4">
        <f t="shared" si="0"/>
        <v>0</v>
      </c>
    </row>
    <row r="33" spans="5:14" x14ac:dyDescent="0.25">
      <c r="E33" s="1"/>
      <c r="N33" s="4">
        <f t="shared" si="0"/>
        <v>0</v>
      </c>
    </row>
    <row r="34" spans="5:14" x14ac:dyDescent="0.25">
      <c r="E34" s="1"/>
    </row>
    <row r="35" spans="5:14" x14ac:dyDescent="0.25">
      <c r="E35" s="1"/>
    </row>
    <row r="36" spans="5:14" x14ac:dyDescent="0.25">
      <c r="E36" s="1"/>
    </row>
    <row r="37" spans="5:14" x14ac:dyDescent="0.25">
      <c r="E37" s="1"/>
    </row>
    <row r="38" spans="5:14" x14ac:dyDescent="0.25">
      <c r="E38" s="1"/>
    </row>
    <row r="39" spans="5:14" x14ac:dyDescent="0.25">
      <c r="E39" s="1"/>
    </row>
    <row r="40" spans="5:14" x14ac:dyDescent="0.25">
      <c r="E40" s="1"/>
    </row>
    <row r="41" spans="5:14" x14ac:dyDescent="0.25">
      <c r="E41" s="1"/>
    </row>
    <row r="42" spans="5:14" x14ac:dyDescent="0.25">
      <c r="E42" s="1"/>
    </row>
    <row r="43" spans="5:14" x14ac:dyDescent="0.25">
      <c r="E43" s="1"/>
    </row>
    <row r="44" spans="5:14" x14ac:dyDescent="0.25">
      <c r="E44" s="1"/>
    </row>
    <row r="45" spans="5:14" x14ac:dyDescent="0.25">
      <c r="E45" s="1"/>
    </row>
    <row r="46" spans="5:14" x14ac:dyDescent="0.25">
      <c r="E46" s="1"/>
    </row>
    <row r="47" spans="5:14" x14ac:dyDescent="0.25">
      <c r="E47" s="1"/>
    </row>
    <row r="48" spans="5:14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AA21"/>
  <sheetViews>
    <sheetView tabSelected="1" zoomScale="75" zoomScaleNormal="75" workbookViewId="0">
      <selection activeCell="F16" sqref="F16"/>
    </sheetView>
  </sheetViews>
  <sheetFormatPr baseColWidth="10" defaultColWidth="11.42578125" defaultRowHeight="15" x14ac:dyDescent="0.25"/>
  <cols>
    <col min="1" max="1" width="1.42578125" customWidth="1"/>
    <col min="2" max="2" width="12.5703125" customWidth="1"/>
    <col min="3" max="3" width="6" customWidth="1"/>
    <col min="4" max="4" width="1" customWidth="1"/>
    <col min="6" max="6" width="13.140625" customWidth="1"/>
    <col min="7" max="7" width="14" customWidth="1"/>
    <col min="8" max="8" width="13.5703125" customWidth="1"/>
    <col min="9" max="9" width="1" customWidth="1"/>
    <col min="10" max="10" width="13.140625" customWidth="1"/>
    <col min="11" max="11" width="14" customWidth="1"/>
    <col min="13" max="13" width="1" customWidth="1"/>
    <col min="14" max="14" width="9.140625" customWidth="1"/>
    <col min="16" max="16" width="1" customWidth="1"/>
    <col min="17" max="17" width="15.28515625" customWidth="1"/>
    <col min="19" max="19" width="1" customWidth="1"/>
    <col min="20" max="20" width="15.140625" customWidth="1"/>
    <col min="22" max="22" width="1" customWidth="1"/>
    <col min="23" max="23" width="9" customWidth="1"/>
    <col min="25" max="25" width="1" customWidth="1"/>
    <col min="26" max="26" width="16.28515625" customWidth="1"/>
    <col min="27" max="27" width="1.5703125" customWidth="1"/>
  </cols>
  <sheetData>
    <row r="2" spans="1:27" x14ac:dyDescent="0.25">
      <c r="B2" s="10">
        <v>2020</v>
      </c>
    </row>
    <row r="3" spans="1:27" ht="15.75" thickBot="1" x14ac:dyDescent="0.3"/>
    <row r="4" spans="1:27" ht="15.75" thickBot="1" x14ac:dyDescent="0.3">
      <c r="B4" s="20" t="s">
        <v>42</v>
      </c>
      <c r="C4" s="21"/>
      <c r="E4" s="22"/>
      <c r="F4" s="23"/>
      <c r="G4" s="23"/>
      <c r="H4" s="24"/>
    </row>
    <row r="5" spans="1:27" ht="15.75" thickBot="1" x14ac:dyDescent="0.3"/>
    <row r="6" spans="1:27" ht="28.5" customHeight="1" thickTop="1" thickBot="1" x14ac:dyDescent="0.3">
      <c r="E6" s="20" t="s">
        <v>44</v>
      </c>
      <c r="F6" s="21"/>
      <c r="G6" s="25"/>
      <c r="H6" s="26"/>
      <c r="Z6" s="14" t="e">
        <f>Z17</f>
        <v>#VALUE!</v>
      </c>
    </row>
    <row r="7" spans="1:27" ht="15.75" thickBot="1" x14ac:dyDescent="0.3"/>
    <row r="8" spans="1:27" ht="64.5" customHeight="1" thickBot="1" x14ac:dyDescent="0.3">
      <c r="A8" s="11"/>
      <c r="B8" s="50" t="s">
        <v>34</v>
      </c>
      <c r="C8" s="51">
        <v>51</v>
      </c>
      <c r="D8" s="11"/>
      <c r="E8" s="36" t="s">
        <v>24</v>
      </c>
      <c r="F8" s="57" t="s">
        <v>25</v>
      </c>
      <c r="G8" s="52" t="s">
        <v>32</v>
      </c>
      <c r="H8" s="40" t="s">
        <v>27</v>
      </c>
      <c r="I8" s="11"/>
      <c r="J8" s="69" t="s">
        <v>40</v>
      </c>
      <c r="K8" s="70" t="s">
        <v>41</v>
      </c>
      <c r="L8" s="40" t="s">
        <v>27</v>
      </c>
      <c r="M8" s="11"/>
      <c r="N8" s="60" t="s">
        <v>33</v>
      </c>
      <c r="O8" s="61" t="s">
        <v>27</v>
      </c>
      <c r="P8" s="11"/>
      <c r="Q8" s="75" t="s">
        <v>37</v>
      </c>
      <c r="R8" s="40" t="s">
        <v>27</v>
      </c>
      <c r="S8" s="11"/>
      <c r="T8" s="75" t="s">
        <v>38</v>
      </c>
      <c r="U8" s="40" t="s">
        <v>27</v>
      </c>
      <c r="V8" s="11"/>
      <c r="W8" s="75" t="s">
        <v>39</v>
      </c>
      <c r="X8" s="40" t="s">
        <v>27</v>
      </c>
      <c r="Y8" s="11"/>
      <c r="Z8" s="69" t="s">
        <v>7</v>
      </c>
      <c r="AA8" s="11"/>
    </row>
    <row r="9" spans="1:27" x14ac:dyDescent="0.25">
      <c r="A9" s="12"/>
      <c r="B9" s="41" t="s">
        <v>53</v>
      </c>
      <c r="C9" s="42">
        <v>13</v>
      </c>
      <c r="D9" s="12"/>
      <c r="E9" s="27"/>
      <c r="F9" s="58" t="s">
        <v>43</v>
      </c>
      <c r="G9" s="53" t="e">
        <f>(MID(E9,7,5)*1)-(MID(E9,1,5)*1)+(MID(F9,7,5)*1)-(MID(F9,1,5)*1)</f>
        <v>#VALUE!</v>
      </c>
      <c r="H9" s="32" t="e">
        <f>(G9*24)*90</f>
        <v>#VALUE!</v>
      </c>
      <c r="I9" s="12"/>
      <c r="J9" s="30" t="s">
        <v>51</v>
      </c>
      <c r="K9" s="67">
        <f>(MID(J9,7,5)*1)-(MID(J9,1,5)*1)</f>
        <v>-0.66666666666666663</v>
      </c>
      <c r="L9" s="68">
        <f>(K9*24)*90</f>
        <v>-1440</v>
      </c>
      <c r="M9" s="12"/>
      <c r="N9" s="29"/>
      <c r="O9" s="74">
        <f t="shared" ref="O9:O16" si="0">N9*20</f>
        <v>0</v>
      </c>
      <c r="P9" s="12"/>
      <c r="Q9" s="29"/>
      <c r="R9" s="74">
        <f t="shared" ref="R9:R16" si="1">Q9*20</f>
        <v>0</v>
      </c>
      <c r="S9" s="12"/>
      <c r="T9" s="29"/>
      <c r="U9" s="74">
        <f t="shared" ref="U9:U16" si="2">T9*20</f>
        <v>0</v>
      </c>
      <c r="V9" s="12"/>
      <c r="W9" s="29"/>
      <c r="X9" s="74">
        <f t="shared" ref="X9:X16" si="3">W9*20</f>
        <v>0</v>
      </c>
      <c r="Y9" s="12"/>
      <c r="Z9" s="78"/>
      <c r="AA9" s="12"/>
    </row>
    <row r="10" spans="1:27" x14ac:dyDescent="0.25">
      <c r="A10" s="12"/>
      <c r="B10" s="43" t="s">
        <v>35</v>
      </c>
      <c r="C10" s="44">
        <v>14</v>
      </c>
      <c r="D10" s="12"/>
      <c r="E10" s="28" t="s">
        <v>45</v>
      </c>
      <c r="F10" s="13" t="s">
        <v>46</v>
      </c>
      <c r="G10" s="54">
        <f>(MID(E10,7,5)*1)-(MID(E10,1,5)*1)+(MID(F10,7,5)*1)-(MID(F10,1,5)*1)</f>
        <v>0.29166666666666674</v>
      </c>
      <c r="H10" s="33">
        <f>(G10*24)*70</f>
        <v>490.00000000000011</v>
      </c>
      <c r="I10" s="12"/>
      <c r="J10" s="62"/>
      <c r="K10" s="63"/>
      <c r="L10" s="64">
        <f t="shared" ref="L10:L16" si="4">(K10*24)*90</f>
        <v>0</v>
      </c>
      <c r="M10" s="12"/>
      <c r="N10" s="30"/>
      <c r="O10" s="64">
        <f t="shared" si="0"/>
        <v>0</v>
      </c>
      <c r="P10" s="12"/>
      <c r="Q10" s="62"/>
      <c r="R10" s="64">
        <f t="shared" si="1"/>
        <v>0</v>
      </c>
      <c r="S10" s="12"/>
      <c r="T10" s="62"/>
      <c r="U10" s="64">
        <f t="shared" si="2"/>
        <v>0</v>
      </c>
      <c r="V10" s="12"/>
      <c r="W10" s="62"/>
      <c r="X10" s="64">
        <f t="shared" si="3"/>
        <v>0</v>
      </c>
      <c r="Y10" s="12"/>
      <c r="Z10" s="78"/>
      <c r="AA10" s="12"/>
    </row>
    <row r="11" spans="1:27" x14ac:dyDescent="0.25">
      <c r="A11" s="12"/>
      <c r="B11" s="45" t="s">
        <v>54</v>
      </c>
      <c r="C11" s="44">
        <v>15</v>
      </c>
      <c r="D11" s="12"/>
      <c r="E11" s="28" t="s">
        <v>50</v>
      </c>
      <c r="F11" s="13" t="s">
        <v>47</v>
      </c>
      <c r="G11" s="54">
        <f>(MID(E11,7,5)*1)-(MID(E11,1,5)*1)+(MID(F11,7,5)*1)-(MID(F11,1,5)*1)</f>
        <v>0.375</v>
      </c>
      <c r="H11" s="33">
        <f>(G11*24)*50</f>
        <v>450</v>
      </c>
      <c r="I11" s="12"/>
      <c r="J11" s="62"/>
      <c r="K11" s="63"/>
      <c r="L11" s="65">
        <f t="shared" si="4"/>
        <v>0</v>
      </c>
      <c r="M11" s="12"/>
      <c r="N11" s="30"/>
      <c r="O11" s="65">
        <f t="shared" si="0"/>
        <v>0</v>
      </c>
      <c r="P11" s="12"/>
      <c r="Q11" s="62"/>
      <c r="R11" s="65">
        <f t="shared" si="1"/>
        <v>0</v>
      </c>
      <c r="S11" s="12"/>
      <c r="T11" s="62"/>
      <c r="U11" s="65">
        <f t="shared" si="2"/>
        <v>0</v>
      </c>
      <c r="V11" s="12"/>
      <c r="W11" s="62"/>
      <c r="X11" s="65">
        <f t="shared" si="3"/>
        <v>0</v>
      </c>
      <c r="Y11" s="12"/>
      <c r="Z11" s="78"/>
      <c r="AA11" s="12"/>
    </row>
    <row r="12" spans="1:27" x14ac:dyDescent="0.25">
      <c r="A12" s="12"/>
      <c r="B12" s="45" t="s">
        <v>55</v>
      </c>
      <c r="C12" s="44">
        <v>16</v>
      </c>
      <c r="D12" s="12"/>
      <c r="E12" s="28" t="s">
        <v>52</v>
      </c>
      <c r="F12" s="13" t="s">
        <v>48</v>
      </c>
      <c r="G12" s="54">
        <f t="shared" ref="G12:G14" si="5">(MID(E12,7,5)*1)-(MID(E12,1,5)*1)+(MID(F12,7,5)*1)-(MID(F12,1,5)*1)</f>
        <v>0.40625000000000011</v>
      </c>
      <c r="H12" s="33">
        <f>(G12*24)*50</f>
        <v>487.50000000000017</v>
      </c>
      <c r="I12" s="12"/>
      <c r="J12" s="62"/>
      <c r="K12" s="63"/>
      <c r="L12" s="64">
        <f t="shared" si="4"/>
        <v>0</v>
      </c>
      <c r="M12" s="12"/>
      <c r="N12" s="30"/>
      <c r="O12" s="64">
        <f t="shared" si="0"/>
        <v>0</v>
      </c>
      <c r="P12" s="12"/>
      <c r="Q12" s="62"/>
      <c r="R12" s="64">
        <f t="shared" si="1"/>
        <v>0</v>
      </c>
      <c r="S12" s="12"/>
      <c r="T12" s="62"/>
      <c r="U12" s="64">
        <f t="shared" si="2"/>
        <v>0</v>
      </c>
      <c r="V12" s="12"/>
      <c r="W12" s="62"/>
      <c r="X12" s="64">
        <f t="shared" si="3"/>
        <v>0</v>
      </c>
      <c r="Y12" s="12"/>
      <c r="Z12" s="78"/>
      <c r="AA12" s="12"/>
    </row>
    <row r="13" spans="1:27" x14ac:dyDescent="0.25">
      <c r="A13" s="12"/>
      <c r="B13" s="45" t="s">
        <v>36</v>
      </c>
      <c r="C13" s="44">
        <v>17</v>
      </c>
      <c r="D13" s="12"/>
      <c r="E13" s="28" t="s">
        <v>50</v>
      </c>
      <c r="F13" s="13" t="s">
        <v>48</v>
      </c>
      <c r="G13" s="54">
        <f t="shared" si="5"/>
        <v>0.38541666666666674</v>
      </c>
      <c r="H13" s="33">
        <f>(G13*24)*50</f>
        <v>462.50000000000011</v>
      </c>
      <c r="I13" s="12"/>
      <c r="J13" s="62"/>
      <c r="K13" s="63"/>
      <c r="L13" s="65">
        <f t="shared" si="4"/>
        <v>0</v>
      </c>
      <c r="M13" s="12"/>
      <c r="N13" s="30"/>
      <c r="O13" s="65">
        <f t="shared" si="0"/>
        <v>0</v>
      </c>
      <c r="P13" s="12"/>
      <c r="Q13" s="62"/>
      <c r="R13" s="65">
        <f t="shared" si="1"/>
        <v>0</v>
      </c>
      <c r="S13" s="12"/>
      <c r="T13" s="62"/>
      <c r="U13" s="65">
        <f t="shared" si="2"/>
        <v>0</v>
      </c>
      <c r="V13" s="12"/>
      <c r="W13" s="62"/>
      <c r="X13" s="65">
        <f t="shared" si="3"/>
        <v>0</v>
      </c>
      <c r="Y13" s="12"/>
      <c r="Z13" s="78"/>
      <c r="AA13" s="12"/>
    </row>
    <row r="14" spans="1:27" x14ac:dyDescent="0.25">
      <c r="A14" s="12"/>
      <c r="B14" s="45" t="s">
        <v>56</v>
      </c>
      <c r="C14" s="44">
        <v>18</v>
      </c>
      <c r="D14" s="12"/>
      <c r="E14" s="28" t="s">
        <v>50</v>
      </c>
      <c r="F14" s="13" t="s">
        <v>49</v>
      </c>
      <c r="G14" s="54">
        <f t="shared" si="5"/>
        <v>0.29166666666666674</v>
      </c>
      <c r="H14" s="33">
        <f>(G14*24)*50</f>
        <v>350.00000000000011</v>
      </c>
      <c r="I14" s="12"/>
      <c r="J14" s="62"/>
      <c r="K14" s="63"/>
      <c r="L14" s="64">
        <f t="shared" si="4"/>
        <v>0</v>
      </c>
      <c r="M14" s="12"/>
      <c r="N14" s="30"/>
      <c r="O14" s="64">
        <f t="shared" si="0"/>
        <v>0</v>
      </c>
      <c r="P14" s="12"/>
      <c r="Q14" s="62"/>
      <c r="R14" s="64">
        <f t="shared" si="1"/>
        <v>0</v>
      </c>
      <c r="S14" s="12"/>
      <c r="T14" s="62"/>
      <c r="U14" s="64">
        <f t="shared" si="2"/>
        <v>0</v>
      </c>
      <c r="V14" s="12"/>
      <c r="W14" s="62"/>
      <c r="X14" s="64">
        <f t="shared" si="3"/>
        <v>0</v>
      </c>
      <c r="Y14" s="12"/>
      <c r="Z14" s="78"/>
      <c r="AA14" s="12"/>
    </row>
    <row r="15" spans="1:27" x14ac:dyDescent="0.25">
      <c r="A15" s="12"/>
      <c r="B15" s="45" t="s">
        <v>57</v>
      </c>
      <c r="C15" s="44">
        <v>19</v>
      </c>
      <c r="D15" s="12"/>
      <c r="E15" s="81" t="s">
        <v>58</v>
      </c>
      <c r="F15" s="83" t="s">
        <v>58</v>
      </c>
      <c r="G15" s="54">
        <f>(MID(E15,7,5)*1)-(MID(E15,1,5)*1)+(MID(F15,7,5)*1)-(MID(F15,1,5)*1)</f>
        <v>0</v>
      </c>
      <c r="H15" s="34">
        <f>(G15*24)*70</f>
        <v>0</v>
      </c>
      <c r="I15" s="12"/>
      <c r="J15" s="62"/>
      <c r="K15" s="63"/>
      <c r="L15" s="65">
        <f t="shared" si="4"/>
        <v>0</v>
      </c>
      <c r="M15" s="12"/>
      <c r="N15" s="30"/>
      <c r="O15" s="65">
        <f t="shared" si="0"/>
        <v>0</v>
      </c>
      <c r="P15" s="12"/>
      <c r="Q15" s="76"/>
      <c r="R15" s="65">
        <f t="shared" si="1"/>
        <v>0</v>
      </c>
      <c r="S15" s="12"/>
      <c r="T15" s="76"/>
      <c r="U15" s="65">
        <f t="shared" si="2"/>
        <v>0</v>
      </c>
      <c r="V15" s="12"/>
      <c r="W15" s="76"/>
      <c r="X15" s="65">
        <f t="shared" si="3"/>
        <v>0</v>
      </c>
      <c r="Y15" s="12"/>
      <c r="Z15" s="78"/>
      <c r="AA15" s="12"/>
    </row>
    <row r="16" spans="1:27" ht="15.75" thickBot="1" x14ac:dyDescent="0.3">
      <c r="B16" s="46" t="s">
        <v>53</v>
      </c>
      <c r="C16" s="47">
        <v>20</v>
      </c>
      <c r="E16" s="82">
        <v>0</v>
      </c>
      <c r="F16" s="84">
        <v>0</v>
      </c>
      <c r="G16" s="55" t="e">
        <f>(MID(E16,7,5)*1)-(MID(E16,1,5)*1)+(MID(F16,7,5)*1)-(MID(F16,1,5)*1)</f>
        <v>#VALUE!</v>
      </c>
      <c r="H16" s="35" t="e">
        <f>(G16*24)*90</f>
        <v>#VALUE!</v>
      </c>
      <c r="J16" s="71"/>
      <c r="K16" s="72"/>
      <c r="L16" s="68">
        <f t="shared" si="4"/>
        <v>0</v>
      </c>
      <c r="N16" s="31"/>
      <c r="O16" s="68">
        <f t="shared" si="0"/>
        <v>0</v>
      </c>
      <c r="Q16" s="31"/>
      <c r="R16" s="77">
        <f t="shared" si="1"/>
        <v>0</v>
      </c>
      <c r="T16" s="31"/>
      <c r="U16" s="77">
        <f t="shared" si="2"/>
        <v>0</v>
      </c>
      <c r="W16" s="31"/>
      <c r="X16" s="77">
        <f t="shared" si="3"/>
        <v>0</v>
      </c>
      <c r="Z16" s="79"/>
      <c r="AA16" s="12"/>
    </row>
    <row r="17" spans="2:27" s="16" customFormat="1" ht="15.75" thickBot="1" x14ac:dyDescent="0.3">
      <c r="B17" s="48" t="s">
        <v>26</v>
      </c>
      <c r="C17" s="49"/>
      <c r="E17" s="37"/>
      <c r="F17" s="59"/>
      <c r="G17" s="56" t="e">
        <f>SUM(G10:G16)</f>
        <v>#VALUE!</v>
      </c>
      <c r="H17" s="39" t="e">
        <f>SUM(H9+H10+H11+H12+H13+H14+H15+H16)</f>
        <v>#VALUE!</v>
      </c>
      <c r="J17" s="73"/>
      <c r="K17" s="38">
        <f>SUM(K9:K16)</f>
        <v>-0.66666666666666663</v>
      </c>
      <c r="L17" s="39">
        <f>SUM(L9:L16)</f>
        <v>-1440</v>
      </c>
      <c r="N17" s="66">
        <f>SUM(N9:N16)</f>
        <v>0</v>
      </c>
      <c r="O17" s="39">
        <f>SUM(O9:O16)</f>
        <v>0</v>
      </c>
      <c r="Q17" s="38">
        <f>SUM(Q9:Q16)</f>
        <v>0</v>
      </c>
      <c r="R17" s="39">
        <f>SUM(R9:R16)</f>
        <v>0</v>
      </c>
      <c r="T17" s="38">
        <f>SUM(T11:T16)</f>
        <v>0</v>
      </c>
      <c r="U17" s="39">
        <f>SUM(U9:U16)</f>
        <v>0</v>
      </c>
      <c r="W17" s="38">
        <f>SUM(W9:W16)</f>
        <v>0</v>
      </c>
      <c r="X17" s="39">
        <f>SUM(X9:X16)</f>
        <v>0</v>
      </c>
      <c r="Z17" s="80" t="e">
        <f>H17+O17+U17+R17+L17+X17</f>
        <v>#VALUE!</v>
      </c>
      <c r="AA17" s="17"/>
    </row>
    <row r="21" spans="2:27" x14ac:dyDescent="0.25">
      <c r="F21" s="15"/>
      <c r="J21" s="15"/>
    </row>
  </sheetData>
  <mergeCells count="5">
    <mergeCell ref="B4:C4"/>
    <mergeCell ref="E4:H4"/>
    <mergeCell ref="E6:F6"/>
    <mergeCell ref="G6:H6"/>
    <mergeCell ref="B17:C17"/>
  </mergeCells>
  <phoneticPr fontId="10" type="noConversion"/>
  <conditionalFormatting sqref="G9:G16">
    <cfRule type="containsText" dxfId="4" priority="8" operator="containsText" text="vide">
      <formula>NOT(ISERROR(SEARCH("vide",G9)))</formula>
    </cfRule>
  </conditionalFormatting>
  <conditionalFormatting sqref="K9:K16">
    <cfRule type="containsText" dxfId="2" priority="2" operator="containsText" text="vide">
      <formula>NOT(ISERROR(SEARCH("vide",K9)))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ignoredErrors>
    <ignoredError sqref="G9" evalError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3F3A361-5D3C-4823-AE91-BD04952747BC}">
            <xm:f>NOT(ISERROR(SEARCH($G$9,G9)))</xm:f>
            <xm:f>$G$9</xm:f>
            <x14:dxf>
              <numFmt numFmtId="168" formatCode="[$-40C]dddd\ d\ mmmm\ yyyy"/>
            </x14:dxf>
          </x14:cfRule>
          <xm:sqref>G9</xm:sqref>
        </x14:conditionalFormatting>
        <x14:conditionalFormatting xmlns:xm="http://schemas.microsoft.com/office/excel/2006/main">
          <x14:cfRule type="containsText" priority="1" operator="containsText" id="{B3AC8B9F-F05E-454E-BE73-6FBCA00E60DC}">
            <xm:f>NOT(ISERROR(SEARCH($G$9,K9)))</xm:f>
            <xm:f>$G$9</xm:f>
            <x14:dxf>
              <numFmt numFmtId="168" formatCode="[$-40C]dddd\ d\ mmmm\ yyyy"/>
            </x14:dxf>
          </x14:cfRule>
          <xm:sqref>K9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Coûts déplacements</vt:lpstr>
      <vt:lpstr>Feuille de test 2</vt:lpstr>
      <vt:lpstr>'Feuille de test 2'!Zone_d_impression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cp:lastPrinted>2020-10-30T10:37:36Z</cp:lastPrinted>
  <dcterms:created xsi:type="dcterms:W3CDTF">2013-07-23T14:40:08Z</dcterms:created>
  <dcterms:modified xsi:type="dcterms:W3CDTF">2021-01-05T13:31:15Z</dcterms:modified>
</cp:coreProperties>
</file>