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38A48365-7ECF-4ED9-B697-CF47F8C1F684}" xr6:coauthVersionLast="45" xr6:coauthVersionMax="45" xr10:uidLastSave="{00000000-0000-0000-0000-000000000000}"/>
  <bookViews>
    <workbookView xWindow="-120" yWindow="-120" windowWidth="29040" windowHeight="15840" xr2:uid="{83464FD4-158F-4717-8C64-0FCF728FA6B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0" i="1" l="1"/>
  <c r="Q10" i="1"/>
  <c r="H10" i="1"/>
  <c r="R9" i="1"/>
  <c r="Q9" i="1"/>
  <c r="H9" i="1"/>
  <c r="Q8" i="1"/>
  <c r="R7" i="1"/>
  <c r="Q7" i="1"/>
  <c r="H7" i="1"/>
  <c r="R6" i="1"/>
  <c r="Q6" i="1"/>
  <c r="H6" i="1"/>
  <c r="R5" i="1"/>
  <c r="Q5" i="1"/>
  <c r="H5" i="1"/>
  <c r="A5" i="1"/>
  <c r="R4" i="1"/>
  <c r="Q4" i="1"/>
  <c r="H4" i="1"/>
  <c r="A4" i="1"/>
  <c r="A6" i="1" s="1"/>
  <c r="R3" i="1"/>
  <c r="Q3" i="1"/>
  <c r="H3" i="1"/>
</calcChain>
</file>

<file path=xl/sharedStrings.xml><?xml version="1.0" encoding="utf-8"?>
<sst xmlns="http://schemas.openxmlformats.org/spreadsheetml/2006/main" count="31" uniqueCount="23">
  <si>
    <t>FOURNISSEURS / ACHATS</t>
  </si>
  <si>
    <t>CLIENTS / VENTES</t>
  </si>
  <si>
    <t>Date Commande</t>
  </si>
  <si>
    <t>N° Facture</t>
  </si>
  <si>
    <t>Fournisseur</t>
  </si>
  <si>
    <t>Montant HT Négoce</t>
  </si>
  <si>
    <t>Montant HT Prestation de service</t>
  </si>
  <si>
    <t>Date Facturation</t>
  </si>
  <si>
    <t>Echéance au</t>
  </si>
  <si>
    <t>Réglé le</t>
  </si>
  <si>
    <t>Chèque     ou Virement</t>
  </si>
  <si>
    <t>Date Facture</t>
  </si>
  <si>
    <t xml:space="preserve">N° Facture </t>
  </si>
  <si>
    <t>Client</t>
  </si>
  <si>
    <t>N° de Commande</t>
  </si>
  <si>
    <t>Montant TTC</t>
  </si>
  <si>
    <t>Échéance au</t>
  </si>
  <si>
    <t>Réglée le</t>
  </si>
  <si>
    <t>Chèque         ou    Virement</t>
  </si>
  <si>
    <t>Octobre</t>
  </si>
  <si>
    <t>virement</t>
  </si>
  <si>
    <t>Virement</t>
  </si>
  <si>
    <r>
      <rPr>
        <b/>
        <sz val="9"/>
        <rFont val="Calibri"/>
        <family val="2"/>
        <scheme val="minor"/>
      </rPr>
      <t>CA</t>
    </r>
    <r>
      <rPr>
        <sz val="9"/>
        <color rgb="FF9C0006"/>
        <rFont val="Calibri"/>
        <family val="2"/>
        <scheme val="minor"/>
      </rPr>
      <t xml:space="preserve">                       </t>
    </r>
    <r>
      <rPr>
        <b/>
        <sz val="9"/>
        <color theme="5" tint="-0.249977111117893"/>
        <rFont val="Calibri"/>
        <family val="2"/>
        <scheme val="minor"/>
      </rPr>
      <t>Achat</t>
    </r>
    <r>
      <rPr>
        <b/>
        <sz val="9"/>
        <color theme="6" tint="-0.249977111117893"/>
        <rFont val="Calibri"/>
        <family val="2"/>
        <scheme val="minor"/>
      </rPr>
      <t xml:space="preserve">  / Vente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</si>
</sst>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7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9C0006"/>
      <name val="Calibri"/>
      <family val="2"/>
      <scheme val="minor"/>
    </font>
    <font>
      <b/>
      <sz val="11"/>
      <color rgb="FF006100"/>
      <name val="Calibri"/>
      <family val="2"/>
      <scheme val="minor"/>
    </font>
    <font>
      <sz val="9"/>
      <color rgb="FF9C0006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5" tint="-0.249977111117893"/>
      <name val="Calibri"/>
      <family val="2"/>
      <scheme val="minor"/>
    </font>
    <font>
      <b/>
      <sz val="9"/>
      <color theme="6" tint="-0.249977111117893"/>
      <name val="Calibri"/>
      <family val="2"/>
      <scheme val="minor"/>
    </font>
    <font>
      <sz val="10"/>
      <color rgb="FF9C0006"/>
      <name val="Calibri"/>
      <family val="2"/>
      <scheme val="minor"/>
    </font>
    <font>
      <sz val="10"/>
      <color rgb="FF006100"/>
      <name val="Calibri"/>
      <family val="2"/>
      <scheme val="minor"/>
    </font>
    <font>
      <sz val="9"/>
      <color rgb="FF006100"/>
      <name val="Calibri"/>
      <family val="2"/>
      <scheme val="minor"/>
    </font>
    <font>
      <sz val="11"/>
      <color indexed="8"/>
      <name val="Calibri"/>
      <family val="2"/>
    </font>
    <font>
      <b/>
      <sz val="10"/>
      <color theme="6" tint="-0.249977111117893"/>
      <name val="Calibri"/>
      <family val="2"/>
      <scheme val="minor"/>
    </font>
    <font>
      <b/>
      <sz val="10"/>
      <color theme="5" tint="-0.249977111117893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52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4" fillId="0" borderId="2" xfId="2" applyFont="1" applyFill="1" applyBorder="1" applyAlignment="1">
      <alignment horizontal="left" vertical="center"/>
    </xf>
    <xf numFmtId="0" fontId="4" fillId="0" borderId="3" xfId="2" applyFont="1" applyFill="1" applyBorder="1" applyAlignment="1">
      <alignment horizontal="center" vertical="center"/>
    </xf>
    <xf numFmtId="0" fontId="4" fillId="0" borderId="4" xfId="2" applyFont="1" applyFill="1" applyBorder="1" applyAlignment="1">
      <alignment horizontal="center" vertical="center"/>
    </xf>
    <xf numFmtId="0" fontId="5" fillId="0" borderId="2" xfId="1" applyFont="1" applyFill="1" applyBorder="1" applyAlignment="1">
      <alignment vertical="center"/>
    </xf>
    <xf numFmtId="0" fontId="5" fillId="0" borderId="3" xfId="1" applyFont="1" applyFill="1" applyBorder="1" applyAlignment="1">
      <alignment vertical="center"/>
    </xf>
    <xf numFmtId="0" fontId="5" fillId="0" borderId="4" xfId="1" applyFont="1" applyFill="1" applyBorder="1" applyAlignment="1">
      <alignment vertical="center"/>
    </xf>
    <xf numFmtId="14" fontId="6" fillId="0" borderId="5" xfId="2" applyNumberFormat="1" applyFont="1" applyFill="1" applyBorder="1" applyAlignment="1">
      <alignment horizontal="center" vertical="center" wrapText="1"/>
    </xf>
    <xf numFmtId="0" fontId="10" fillId="0" borderId="2" xfId="2" applyFont="1" applyFill="1" applyBorder="1" applyAlignment="1">
      <alignment horizontal="center" vertical="center" wrapText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3" xfId="2" applyFont="1" applyFill="1" applyBorder="1" applyAlignment="1">
      <alignment horizontal="center" vertical="center"/>
    </xf>
    <xf numFmtId="14" fontId="10" fillId="0" borderId="3" xfId="2" applyNumberFormat="1" applyFont="1" applyFill="1" applyBorder="1" applyAlignment="1">
      <alignment horizontal="center" vertical="center" wrapText="1"/>
    </xf>
    <xf numFmtId="14" fontId="6" fillId="0" borderId="4" xfId="2" applyNumberFormat="1" applyFont="1" applyFill="1" applyBorder="1" applyAlignment="1">
      <alignment horizontal="center" vertical="center" wrapText="1"/>
    </xf>
    <xf numFmtId="0" fontId="11" fillId="0" borderId="6" xfId="1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center" vertical="center"/>
    </xf>
    <xf numFmtId="14" fontId="11" fillId="0" borderId="3" xfId="1" applyNumberFormat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164" fontId="0" fillId="0" borderId="9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164" fontId="0" fillId="4" borderId="9" xfId="0" applyNumberFormat="1" applyFill="1" applyBorder="1" applyAlignment="1">
      <alignment horizontal="center" vertical="center"/>
    </xf>
    <xf numFmtId="14" fontId="13" fillId="0" borderId="9" xfId="0" applyNumberFormat="1" applyFont="1" applyBorder="1" applyAlignment="1">
      <alignment horizontal="center" vertical="center"/>
    </xf>
    <xf numFmtId="1" fontId="0" fillId="0" borderId="10" xfId="0" applyNumberFormat="1" applyBorder="1" applyAlignment="1">
      <alignment horizontal="center"/>
    </xf>
    <xf numFmtId="164" fontId="14" fillId="0" borderId="12" xfId="0" applyNumberFormat="1" applyFont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164" fontId="0" fillId="0" borderId="14" xfId="0" applyNumberFormat="1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0" borderId="14" xfId="0" applyBorder="1" applyAlignment="1">
      <alignment horizontal="left" vertical="center"/>
    </xf>
    <xf numFmtId="14" fontId="13" fillId="0" borderId="14" xfId="0" applyNumberFormat="1" applyFont="1" applyBorder="1" applyAlignment="1">
      <alignment horizontal="center" vertical="center"/>
    </xf>
    <xf numFmtId="1" fontId="0" fillId="0" borderId="15" xfId="0" applyNumberFormat="1" applyBorder="1" applyAlignment="1">
      <alignment horizontal="center"/>
    </xf>
    <xf numFmtId="164" fontId="15" fillId="0" borderId="12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1" fontId="0" fillId="0" borderId="14" xfId="0" applyNumberFormat="1" applyBorder="1" applyAlignment="1">
      <alignment horizontal="left" vertical="center"/>
    </xf>
    <xf numFmtId="0" fontId="3" fillId="0" borderId="14" xfId="0" applyFont="1" applyBorder="1" applyAlignment="1">
      <alignment horizontal="center" vertical="center"/>
    </xf>
    <xf numFmtId="14" fontId="3" fillId="0" borderId="14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left" vertical="center"/>
    </xf>
  </cellXfs>
  <cellStyles count="3">
    <cellStyle name="Insatisfaisant" xfId="2" builtinId="27"/>
    <cellStyle name="Normal" xfId="0" builtinId="0"/>
    <cellStyle name="Satisfaisant" xfId="1" builtinId="26"/>
  </cellStyles>
  <dxfs count="2"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C8994-390D-4CED-8BA0-5B58E995EC01}">
  <dimension ref="A1:T10"/>
  <sheetViews>
    <sheetView tabSelected="1" workbookViewId="0">
      <selection activeCell="S7" sqref="S7"/>
    </sheetView>
  </sheetViews>
  <sheetFormatPr baseColWidth="10" defaultRowHeight="15" x14ac:dyDescent="0.25"/>
  <cols>
    <col min="4" max="4" width="15.7109375" customWidth="1"/>
    <col min="13" max="13" width="16.28515625" customWidth="1"/>
    <col min="14" max="14" width="20.85546875" customWidth="1"/>
  </cols>
  <sheetData>
    <row r="1" spans="1:20" ht="15.75" thickBot="1" x14ac:dyDescent="0.3">
      <c r="A1" s="1"/>
      <c r="B1" s="2" t="s">
        <v>0</v>
      </c>
      <c r="C1" s="3"/>
      <c r="D1" s="3"/>
      <c r="E1" s="3"/>
      <c r="F1" s="3"/>
      <c r="G1" s="3"/>
      <c r="H1" s="3"/>
      <c r="I1" s="3"/>
      <c r="J1" s="4"/>
      <c r="K1" s="5" t="s">
        <v>1</v>
      </c>
      <c r="L1" s="6"/>
      <c r="M1" s="6"/>
      <c r="N1" s="6"/>
      <c r="O1" s="6"/>
      <c r="P1" s="6"/>
      <c r="Q1" s="6"/>
      <c r="R1" s="6"/>
      <c r="S1" s="6"/>
      <c r="T1" s="7"/>
    </row>
    <row r="2" spans="1:20" ht="39" thickBot="1" x14ac:dyDescent="0.3">
      <c r="A2" s="8" t="s">
        <v>22</v>
      </c>
      <c r="B2" s="9" t="s">
        <v>2</v>
      </c>
      <c r="C2" s="10" t="s">
        <v>3</v>
      </c>
      <c r="D2" s="11" t="s">
        <v>4</v>
      </c>
      <c r="E2" s="10" t="s">
        <v>5</v>
      </c>
      <c r="F2" s="10" t="s">
        <v>6</v>
      </c>
      <c r="G2" s="10" t="s">
        <v>7</v>
      </c>
      <c r="H2" s="12" t="s">
        <v>8</v>
      </c>
      <c r="I2" s="12" t="s">
        <v>9</v>
      </c>
      <c r="J2" s="13" t="s">
        <v>10</v>
      </c>
      <c r="K2" s="14" t="s">
        <v>11</v>
      </c>
      <c r="L2" s="15" t="s">
        <v>12</v>
      </c>
      <c r="M2" s="16" t="s">
        <v>13</v>
      </c>
      <c r="N2" s="15" t="s">
        <v>14</v>
      </c>
      <c r="O2" s="15" t="s">
        <v>5</v>
      </c>
      <c r="P2" s="15" t="s">
        <v>6</v>
      </c>
      <c r="Q2" s="15" t="s">
        <v>15</v>
      </c>
      <c r="R2" s="17" t="s">
        <v>16</v>
      </c>
      <c r="S2" s="15" t="s">
        <v>17</v>
      </c>
      <c r="T2" s="18" t="s">
        <v>18</v>
      </c>
    </row>
    <row r="3" spans="1:20" x14ac:dyDescent="0.25">
      <c r="A3" s="19" t="s">
        <v>19</v>
      </c>
      <c r="B3" s="20">
        <v>44110</v>
      </c>
      <c r="C3" s="21">
        <v>28</v>
      </c>
      <c r="D3" s="22"/>
      <c r="E3" s="23"/>
      <c r="F3" s="23">
        <v>1075</v>
      </c>
      <c r="G3" s="24">
        <v>44110</v>
      </c>
      <c r="H3" s="24">
        <f>IF(G3="","",IF(OR(D3="SICK",D3="TRACA / SICK"),EDATE(G3,2),EDATE(G3,1)))</f>
        <v>44141</v>
      </c>
      <c r="I3" s="24">
        <v>44137</v>
      </c>
      <c r="J3" s="25" t="s">
        <v>20</v>
      </c>
      <c r="K3" s="26">
        <v>44137</v>
      </c>
      <c r="L3" s="21">
        <v>1125</v>
      </c>
      <c r="M3" s="27"/>
      <c r="N3" s="28"/>
      <c r="O3" s="29"/>
      <c r="P3" s="29">
        <v>5626</v>
      </c>
      <c r="Q3" s="29">
        <f t="shared" ref="Q3:Q10" si="0">IF(O3&gt;0,O3*1.2,IF(P3&gt;0,P3*1.2,""))</f>
        <v>6751.2</v>
      </c>
      <c r="R3" s="30">
        <f>IF(K3="","",IF(OR(M3="PHILIPS",M3="BRD",M3="IPSEN PHARMA",M3="GEMALTO",M3="EXPERTBUY"),EDATE(K3,2),EDATE(K3,1)))</f>
        <v>44167</v>
      </c>
      <c r="S3" s="24">
        <v>44144</v>
      </c>
      <c r="T3" s="31" t="s">
        <v>21</v>
      </c>
    </row>
    <row r="4" spans="1:20" x14ac:dyDescent="0.25">
      <c r="A4" s="32">
        <f>SUM(O3:P12)</f>
        <v>12731.58</v>
      </c>
      <c r="B4" s="33">
        <v>44118</v>
      </c>
      <c r="C4" s="34"/>
      <c r="D4" s="35"/>
      <c r="E4" s="36"/>
      <c r="F4" s="36"/>
      <c r="G4" s="37"/>
      <c r="H4" s="37" t="str">
        <f>IF(G4="","",IF(OR(D4="SICK",D4="TRACA / SICK"),EDATE(G4,2),EDATE(G4,1)))</f>
        <v/>
      </c>
      <c r="I4" s="37"/>
      <c r="J4" s="38"/>
      <c r="K4" s="39">
        <v>44118</v>
      </c>
      <c r="L4" s="34">
        <v>1126</v>
      </c>
      <c r="M4" s="40"/>
      <c r="N4" s="41"/>
      <c r="O4" s="36"/>
      <c r="P4" s="36">
        <v>2815</v>
      </c>
      <c r="Q4" s="36">
        <f t="shared" si="0"/>
        <v>3378</v>
      </c>
      <c r="R4" s="42">
        <f>IF(K4="","",IF(OR(M4="PHILIPS",M4="BRD",M4="IPSEN PHARMA",M4="GEMALTO",M4="EXPERTBUY"),EDATE(K4,2),EDATE(K4,1)))</f>
        <v>44149</v>
      </c>
      <c r="S4" s="37"/>
      <c r="T4" s="43"/>
    </row>
    <row r="5" spans="1:20" x14ac:dyDescent="0.25">
      <c r="A5" s="44">
        <f>SUM(E3:F12)</f>
        <v>4395.58</v>
      </c>
      <c r="B5" s="33"/>
      <c r="C5" s="34"/>
      <c r="D5" s="35"/>
      <c r="E5" s="36">
        <v>447.77</v>
      </c>
      <c r="F5" s="36"/>
      <c r="G5" s="37">
        <v>44119</v>
      </c>
      <c r="H5" s="37">
        <f>IF(G5="","",IF(OR(D5="SICK",D5="TRACA / SICK"),EDATE(G5,2),EDATE(G5,1)))</f>
        <v>44150</v>
      </c>
      <c r="I5" s="37">
        <v>44150</v>
      </c>
      <c r="J5" s="38" t="s">
        <v>21</v>
      </c>
      <c r="K5" s="39">
        <v>44120</v>
      </c>
      <c r="L5" s="34">
        <v>1127</v>
      </c>
      <c r="M5" s="40"/>
      <c r="N5" s="41"/>
      <c r="O5" s="36">
        <v>649.49</v>
      </c>
      <c r="P5" s="36"/>
      <c r="Q5" s="36">
        <f t="shared" si="0"/>
        <v>779.38800000000003</v>
      </c>
      <c r="R5" s="42">
        <f>IF(K5="","",IF(OR(M5="PHILIPS",M5="BRD",M5="IPSEN PHARMA",M5="GEMALTO",M5="EXPERTBUY"),EDATE(K5,2),EDATE(K5,1)))</f>
        <v>44151</v>
      </c>
      <c r="S5" s="37">
        <v>44165</v>
      </c>
      <c r="T5" s="43" t="s">
        <v>21</v>
      </c>
    </row>
    <row r="6" spans="1:20" x14ac:dyDescent="0.25">
      <c r="A6" s="45">
        <f>A4-A5</f>
        <v>8336</v>
      </c>
      <c r="B6" s="33">
        <v>44109</v>
      </c>
      <c r="C6" s="34">
        <v>5471529237</v>
      </c>
      <c r="D6" s="35"/>
      <c r="E6" s="36">
        <v>69.739999999999995</v>
      </c>
      <c r="F6" s="36"/>
      <c r="G6" s="37">
        <v>44109</v>
      </c>
      <c r="H6" s="37">
        <f>IF(G6="","",IF(OR(D6="SICK",D6="TRACA / SICK"),EDATE(G6,2),EDATE(G6,1)))</f>
        <v>44140</v>
      </c>
      <c r="I6" s="37">
        <v>44140</v>
      </c>
      <c r="J6" s="38" t="s">
        <v>21</v>
      </c>
      <c r="K6" s="39">
        <v>44124</v>
      </c>
      <c r="L6" s="34">
        <v>1128</v>
      </c>
      <c r="M6" s="40"/>
      <c r="N6" s="41"/>
      <c r="O6" s="36">
        <v>134.22999999999999</v>
      </c>
      <c r="P6" s="36"/>
      <c r="Q6" s="36">
        <f t="shared" si="0"/>
        <v>161.07599999999999</v>
      </c>
      <c r="R6" s="42">
        <f>IF(K6="","",IF(OR(M6="PHILIPS",M6="BRD",M6="IPSEN PHARMA",M6="GEMALTO",M6="EXPERTBUY"),EDATE(K6,2),EDATE(K6,1)))</f>
        <v>44155</v>
      </c>
      <c r="S6" s="37">
        <v>44127</v>
      </c>
      <c r="T6" s="43" t="s">
        <v>21</v>
      </c>
    </row>
    <row r="7" spans="1:20" x14ac:dyDescent="0.25">
      <c r="A7" s="46"/>
      <c r="B7" s="33">
        <v>44124</v>
      </c>
      <c r="C7" s="34">
        <v>4400093398</v>
      </c>
      <c r="D7" s="35"/>
      <c r="E7" s="36">
        <v>2803.07</v>
      </c>
      <c r="F7" s="36"/>
      <c r="G7" s="37">
        <v>44124</v>
      </c>
      <c r="H7" s="37">
        <f>IF(G7="","",IF(OR(D7="SICK",D7="TRACA / SICK"),EDATE(G7,2),EDATE(G7,1)))</f>
        <v>44155</v>
      </c>
      <c r="I7" s="37">
        <v>44184</v>
      </c>
      <c r="J7" s="38" t="s">
        <v>20</v>
      </c>
      <c r="K7" s="39">
        <v>44132</v>
      </c>
      <c r="L7" s="34">
        <v>1129</v>
      </c>
      <c r="M7" s="40"/>
      <c r="N7" s="47"/>
      <c r="O7" s="36">
        <v>3506.86</v>
      </c>
      <c r="P7" s="36"/>
      <c r="Q7" s="36">
        <f t="shared" si="0"/>
        <v>4208.232</v>
      </c>
      <c r="R7" s="42">
        <f>IF(K7="","",IF(OR(M7="PHILIPS",M7="BRD",M7="IPSEN PHARMA",M7="GEMALTO",M7="EXPERTBUY"),EDATE(K7,2),EDATE(K7,1)))</f>
        <v>44163</v>
      </c>
      <c r="S7" s="37">
        <v>44131</v>
      </c>
      <c r="T7" s="43" t="s">
        <v>21</v>
      </c>
    </row>
    <row r="8" spans="1:20" x14ac:dyDescent="0.25">
      <c r="A8" s="46"/>
      <c r="B8" s="48"/>
      <c r="C8" s="48"/>
      <c r="D8" s="48"/>
      <c r="E8" s="48"/>
      <c r="F8" s="48"/>
      <c r="G8" s="48"/>
      <c r="H8" s="49"/>
      <c r="I8" s="48"/>
      <c r="J8" s="38"/>
      <c r="K8" s="39"/>
      <c r="L8" s="48"/>
      <c r="M8" s="40"/>
      <c r="N8" s="48"/>
      <c r="O8" s="50"/>
      <c r="P8" s="50"/>
      <c r="Q8" s="36" t="str">
        <f t="shared" si="0"/>
        <v/>
      </c>
      <c r="R8" s="49"/>
      <c r="S8" s="37"/>
      <c r="T8" s="43"/>
    </row>
    <row r="9" spans="1:20" x14ac:dyDescent="0.25">
      <c r="A9" s="46"/>
      <c r="B9" s="33"/>
      <c r="C9" s="34"/>
      <c r="D9" s="35"/>
      <c r="E9" s="36"/>
      <c r="F9" s="36"/>
      <c r="G9" s="37"/>
      <c r="H9" s="37" t="str">
        <f t="shared" ref="H9:H10" si="1">IF(G9="","",IF(OR(D9="SICK",D9="TRACA / SICK"),EDATE(G9,2),EDATE(G9,1)))</f>
        <v/>
      </c>
      <c r="I9" s="37"/>
      <c r="J9" s="38"/>
      <c r="K9" s="39"/>
      <c r="L9" s="34"/>
      <c r="M9" s="40"/>
      <c r="N9" s="51"/>
      <c r="O9" s="36"/>
      <c r="P9" s="36"/>
      <c r="Q9" s="36" t="str">
        <f t="shared" si="0"/>
        <v/>
      </c>
      <c r="R9" s="42" t="str">
        <f t="shared" ref="R9:R10" si="2">IF(K9="","",IF(OR(M9="PHILIPS",M9="BRD",M9="IPSEN PHARMA",M9="GEMALTO",M9="EXPERTBUY"),EDATE(K9,2),EDATE(K9,1)))</f>
        <v/>
      </c>
      <c r="S9" s="37"/>
      <c r="T9" s="43"/>
    </row>
    <row r="10" spans="1:20" x14ac:dyDescent="0.25">
      <c r="A10" s="46"/>
      <c r="B10" s="33"/>
      <c r="C10" s="34"/>
      <c r="D10" s="35"/>
      <c r="E10" s="36"/>
      <c r="F10" s="36"/>
      <c r="G10" s="37"/>
      <c r="H10" s="37" t="str">
        <f t="shared" si="1"/>
        <v/>
      </c>
      <c r="I10" s="37"/>
      <c r="J10" s="38"/>
      <c r="K10" s="39"/>
      <c r="L10" s="34"/>
      <c r="M10" s="40"/>
      <c r="N10" s="51"/>
      <c r="O10" s="36"/>
      <c r="P10" s="36"/>
      <c r="Q10" s="36" t="str">
        <f t="shared" si="0"/>
        <v/>
      </c>
      <c r="R10" s="42" t="str">
        <f t="shared" si="2"/>
        <v/>
      </c>
      <c r="S10" s="37"/>
      <c r="T10" s="43"/>
    </row>
  </sheetData>
  <conditionalFormatting sqref="R3:R7 R9:R10">
    <cfRule type="expression" dxfId="0" priority="1" stopIfTrue="1">
      <formula>AND(S4="",R3&lt;&gt;"",R3&lt;TODAY())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de Oliveira</dc:creator>
  <cp:lastModifiedBy>José de Oliveira</cp:lastModifiedBy>
  <dcterms:created xsi:type="dcterms:W3CDTF">2020-11-30T15:04:57Z</dcterms:created>
  <dcterms:modified xsi:type="dcterms:W3CDTF">2020-11-30T15:07:03Z</dcterms:modified>
</cp:coreProperties>
</file>