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5440" windowHeight="4140" activeTab="2"/>
  </bookViews>
  <sheets>
    <sheet name="Devis" sheetId="5" r:id="rId1"/>
    <sheet name="BL" sheetId="10" r:id="rId2"/>
    <sheet name="Factures" sheetId="9" r:id="rId3"/>
    <sheet name="Base données" sheetId="2" r:id="rId4"/>
    <sheet name="Feuil1" sheetId="11" r:id="rId5"/>
  </sheets>
  <definedNames>
    <definedName name="Adresse_1">'Base données'!$C$2:$C$23</definedName>
    <definedName name="Adresse_2">'Base données'!$D$2:$D$23</definedName>
    <definedName name="Adresse_3">'Base données'!$E$2:$E$23</definedName>
    <definedName name="Code_client">'Base données'!$A$2:$A$23</definedName>
    <definedName name="Code_postal">'Base données'!$F$2:$F$23</definedName>
    <definedName name="Nom_client">'Base données'!$B$2:$B$23</definedName>
    <definedName name="Ville">'Base données'!$G$2:$G$23</definedName>
  </definedNames>
  <calcPr calcId="145621"/>
</workbook>
</file>

<file path=xl/calcChain.xml><?xml version="1.0" encoding="utf-8"?>
<calcChain xmlns="http://schemas.openxmlformats.org/spreadsheetml/2006/main">
  <c r="C19" i="9" l="1"/>
  <c r="B19" i="9"/>
  <c r="I19" i="5"/>
  <c r="G19" i="10"/>
  <c r="I19" i="10" s="1"/>
  <c r="I18" i="10"/>
  <c r="I18" i="5"/>
  <c r="I19" i="9"/>
  <c r="I18" i="9"/>
  <c r="H19" i="9"/>
  <c r="H18" i="9"/>
  <c r="G18" i="10"/>
  <c r="G19" i="9"/>
  <c r="G18" i="9"/>
  <c r="C18" i="9"/>
  <c r="C19" i="10"/>
  <c r="C18" i="10"/>
  <c r="B18" i="9"/>
  <c r="F13" i="9"/>
  <c r="F12" i="9"/>
  <c r="F11" i="9"/>
  <c r="F13" i="10"/>
  <c r="F12" i="10"/>
  <c r="F11" i="10"/>
  <c r="F13" i="5"/>
  <c r="F12" i="5"/>
  <c r="B19" i="10" l="1"/>
  <c r="B18" i="10"/>
  <c r="F10" i="10"/>
  <c r="G4" i="10"/>
  <c r="G4" i="5"/>
  <c r="I4" i="5" s="1"/>
  <c r="B14" i="9"/>
  <c r="B12" i="9"/>
  <c r="G4" i="9"/>
  <c r="C43" i="9" s="1"/>
  <c r="B36" i="9"/>
  <c r="E36" i="9" s="1"/>
  <c r="F10" i="9"/>
  <c r="F11" i="5"/>
  <c r="F36" i="9" l="1"/>
  <c r="H36" i="9" s="1"/>
  <c r="B36" i="5"/>
  <c r="G36" i="5" s="1"/>
</calcChain>
</file>

<file path=xl/sharedStrings.xml><?xml version="1.0" encoding="utf-8"?>
<sst xmlns="http://schemas.openxmlformats.org/spreadsheetml/2006/main" count="202" uniqueCount="156">
  <si>
    <t>Désignation</t>
  </si>
  <si>
    <t>Quantité</t>
  </si>
  <si>
    <t>Prix net HT</t>
  </si>
  <si>
    <t>Prix total HT</t>
  </si>
  <si>
    <t>Référence</t>
  </si>
  <si>
    <t>Date</t>
  </si>
  <si>
    <t>Code client</t>
  </si>
  <si>
    <t>Facture</t>
  </si>
  <si>
    <t>Total HT</t>
  </si>
  <si>
    <t>Total TTC</t>
  </si>
  <si>
    <t>C1015</t>
  </si>
  <si>
    <t>C1016</t>
  </si>
  <si>
    <t>C1017</t>
  </si>
  <si>
    <t>C1018</t>
  </si>
  <si>
    <t>C1019</t>
  </si>
  <si>
    <t>C1020</t>
  </si>
  <si>
    <t>Dossier suivi par</t>
  </si>
  <si>
    <t>Total net HT</t>
  </si>
  <si>
    <t>Taux TVA</t>
  </si>
  <si>
    <t>Total TVA</t>
  </si>
  <si>
    <t>Frais de Port</t>
  </si>
  <si>
    <t>Mode de règlement</t>
  </si>
  <si>
    <t>Chèque ou virement</t>
  </si>
  <si>
    <t>Échéance au:</t>
  </si>
  <si>
    <t>Coordonnées bancaires</t>
  </si>
  <si>
    <t xml:space="preserve">IBAN </t>
  </si>
  <si>
    <t>RIB</t>
  </si>
  <si>
    <t>BIC</t>
  </si>
  <si>
    <t>Vos références</t>
  </si>
  <si>
    <t>Nom client</t>
  </si>
  <si>
    <t>Adresse 1</t>
  </si>
  <si>
    <t>Adresse 2</t>
  </si>
  <si>
    <t>Code postal</t>
  </si>
  <si>
    <t>Ville</t>
  </si>
  <si>
    <t>EMERAINVILLE</t>
  </si>
  <si>
    <t>Devis</t>
  </si>
  <si>
    <t>N° Devis</t>
  </si>
  <si>
    <t>Délai de livraison</t>
  </si>
  <si>
    <t xml:space="preserve">chéque ou virement </t>
  </si>
  <si>
    <r>
      <rPr>
        <i/>
        <sz val="11"/>
        <color rgb="FF006600"/>
        <rFont val="Calibri"/>
        <family val="2"/>
        <scheme val="minor"/>
      </rPr>
      <t>www.</t>
    </r>
    <r>
      <rPr>
        <i/>
        <sz val="11"/>
        <rFont val="Calibri"/>
        <family val="2"/>
        <scheme val="minor"/>
      </rPr>
      <t>traca</t>
    </r>
    <r>
      <rPr>
        <i/>
        <sz val="11"/>
        <color rgb="FF006600"/>
        <rFont val="Calibri"/>
        <family val="2"/>
        <scheme val="minor"/>
      </rPr>
      <t>bilis.com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11"/>
        <color theme="0"/>
        <rFont val="Calibri"/>
        <family val="2"/>
        <scheme val="minor"/>
      </rPr>
      <t>.</t>
    </r>
  </si>
  <si>
    <t>Bon de Livraison</t>
  </si>
  <si>
    <t>C1004_ADA</t>
  </si>
  <si>
    <t>1 semaine</t>
  </si>
  <si>
    <t>D16062301</t>
  </si>
  <si>
    <t>C1014_MON</t>
  </si>
  <si>
    <t>MARSEILLE</t>
  </si>
  <si>
    <t>NANTES</t>
  </si>
  <si>
    <t xml:space="preserve">insérer les nouveaux clients dans la zone colorée (celle-ci est nommée-voir ici à droite) </t>
  </si>
  <si>
    <t>Adresse_1</t>
  </si>
  <si>
    <t>Adresse_2</t>
  </si>
  <si>
    <t>Code_client</t>
  </si>
  <si>
    <t>Code_postal</t>
  </si>
  <si>
    <t>Nom_client</t>
  </si>
  <si>
    <t>Pour que la formule focntionne encore il y a une manière de faire: (il y en a d'autres bien sur )</t>
  </si>
  <si>
    <t>C1001_SIC</t>
  </si>
  <si>
    <t>C1002_AVN</t>
  </si>
  <si>
    <t>VAUGNERAY</t>
  </si>
  <si>
    <t>C1005_ALP</t>
  </si>
  <si>
    <t>C1006_IPS</t>
  </si>
  <si>
    <t>C1007_LYC</t>
  </si>
  <si>
    <t>C1008_ARJ</t>
  </si>
  <si>
    <t>C1009_MOT</t>
  </si>
  <si>
    <t>C1010_ACH</t>
  </si>
  <si>
    <t>LYON</t>
  </si>
  <si>
    <t>C1011_CON</t>
  </si>
  <si>
    <t>C1012_DIP</t>
  </si>
  <si>
    <t>C1013_KER</t>
  </si>
  <si>
    <t>Adresse_3</t>
  </si>
  <si>
    <t>C1003_GEMCH</t>
  </si>
  <si>
    <t>C1003_GEMME</t>
  </si>
  <si>
    <t>Adresse 3</t>
  </si>
  <si>
    <t>Papa 1</t>
  </si>
  <si>
    <t>Papa 2</t>
  </si>
  <si>
    <t>Date Validité</t>
  </si>
  <si>
    <t>adresse 12</t>
  </si>
  <si>
    <t>adresse 14</t>
  </si>
  <si>
    <t>adresse 22</t>
  </si>
  <si>
    <t>adresse 32</t>
  </si>
  <si>
    <t>adresse 33</t>
  </si>
  <si>
    <t>adresse 23</t>
  </si>
  <si>
    <t>NOM 1</t>
  </si>
  <si>
    <t>NOM 2</t>
  </si>
  <si>
    <t>adresse 11</t>
  </si>
  <si>
    <t>adresse 21</t>
  </si>
  <si>
    <t>adresse 31</t>
  </si>
  <si>
    <t>adresse 15</t>
  </si>
  <si>
    <t>adresse 16</t>
  </si>
  <si>
    <t>adresse 17</t>
  </si>
  <si>
    <t>adresse 18</t>
  </si>
  <si>
    <t>adresse 19</t>
  </si>
  <si>
    <t>adresse 20</t>
  </si>
  <si>
    <t>adresse 24</t>
  </si>
  <si>
    <t>adresse 25</t>
  </si>
  <si>
    <t>adresse 26</t>
  </si>
  <si>
    <t>adresse 27</t>
  </si>
  <si>
    <t>adresse 28</t>
  </si>
  <si>
    <t>adresse 29</t>
  </si>
  <si>
    <t>adresse 30</t>
  </si>
  <si>
    <t>adresse 34</t>
  </si>
  <si>
    <t>adresse 35</t>
  </si>
  <si>
    <t>adresse 36</t>
  </si>
  <si>
    <t>adresse 37</t>
  </si>
  <si>
    <t>adresse 38</t>
  </si>
  <si>
    <t>adresse 39</t>
  </si>
  <si>
    <t>adresse 40</t>
  </si>
  <si>
    <t>adresse 41</t>
  </si>
  <si>
    <t>adresse 42</t>
  </si>
  <si>
    <t>adresse 43</t>
  </si>
  <si>
    <t>adresse 44</t>
  </si>
  <si>
    <t>adresse 45</t>
  </si>
  <si>
    <t>adresse 46</t>
  </si>
  <si>
    <t>CARNOS</t>
  </si>
  <si>
    <t>NEW YORK</t>
  </si>
  <si>
    <t xml:space="preserve">BERNE </t>
  </si>
  <si>
    <t xml:space="preserve">LISBONNE </t>
  </si>
  <si>
    <t xml:space="preserve">MADRID </t>
  </si>
  <si>
    <t>SINGAPOUR</t>
  </si>
  <si>
    <t>ROME</t>
  </si>
  <si>
    <t>MIRIBEL</t>
  </si>
  <si>
    <t>DECINES</t>
  </si>
  <si>
    <t>VILLEURBANNE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</si>
  <si>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</si>
  <si>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</si>
  <si>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</si>
  <si>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</si>
  <si>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</si>
  <si>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</si>
  <si>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</si>
  <si>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</si>
  <si>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</si>
  <si>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</si>
  <si>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</si>
  <si>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</si>
  <si>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</si>
  <si>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Pour nommer une zone:</t>
  </si>
  <si>
    <t>faire CTRL * (* du pavé numérique) / ligne du haut</t>
  </si>
  <si>
    <t>='Base données'!$C$2:$C$23</t>
  </si>
  <si>
    <t>='Base données'!$D$2:$D$23</t>
  </si>
  <si>
    <t>='Base données'!$E$2:$E$23</t>
  </si>
  <si>
    <t>='Base données'!$A$2:$A$23</t>
  </si>
  <si>
    <t>='Base données'!$F$2:$F$23</t>
  </si>
  <si>
    <t>='Base données'!$B$2:$B$23</t>
  </si>
  <si>
    <t>='Base données'!$G$2:$G$23</t>
  </si>
  <si>
    <t>se mettre sur un des cellules (toutes doivent être adjacentes; donc une colonne peut être vide sauf le titre)</t>
  </si>
  <si>
    <t>TEST</t>
  </si>
  <si>
    <t>TEST nom</t>
  </si>
  <si>
    <t>TEST adr1</t>
  </si>
  <si>
    <t>TESTadr2</t>
  </si>
  <si>
    <t>TESTadr3</t>
  </si>
  <si>
    <t>TESTcp</t>
  </si>
  <si>
    <t>TESTville</t>
  </si>
  <si>
    <t>coco</t>
  </si>
  <si>
    <t>Qté Livrée</t>
  </si>
  <si>
    <t>Reste à livrer</t>
  </si>
  <si>
    <t>Patates</t>
  </si>
  <si>
    <t>pommes de terre cuite à l'eau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</si>
</sst>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0000"/>
  </numFmts>
  <fonts count="1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66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00660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1">
    <xf numFmtId="0" fontId="0" fillId="0" borderId="0" xfId="0"/>
    <xf numFmtId="0" fontId="0" fillId="0" borderId="0" xfId="0" applyBorder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0" xfId="0" applyFont="1"/>
    <xf numFmtId="0" fontId="7" fillId="0" borderId="0" xfId="1" applyFont="1" applyAlignment="1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/>
    <xf numFmtId="0" fontId="3" fillId="0" borderId="4" xfId="0" applyFont="1" applyBorder="1"/>
    <xf numFmtId="0" fontId="3" fillId="0" borderId="5" xfId="0" applyFont="1" applyBorder="1"/>
    <xf numFmtId="4" fontId="4" fillId="0" borderId="5" xfId="0" applyNumberFormat="1" applyFont="1" applyBorder="1"/>
    <xf numFmtId="4" fontId="4" fillId="3" borderId="11" xfId="0" applyNumberFormat="1" applyFont="1" applyFill="1" applyBorder="1"/>
    <xf numFmtId="4" fontId="4" fillId="3" borderId="7" xfId="0" applyNumberFormat="1" applyFont="1" applyFill="1" applyBorder="1"/>
    <xf numFmtId="4" fontId="4" fillId="0" borderId="11" xfId="0" applyNumberFormat="1" applyFont="1" applyBorder="1"/>
    <xf numFmtId="4" fontId="4" fillId="0" borderId="7" xfId="0" applyNumberFormat="1" applyFont="1" applyBorder="1"/>
    <xf numFmtId="4" fontId="4" fillId="3" borderId="10" xfId="0" applyNumberFormat="1" applyFont="1" applyFill="1" applyBorder="1"/>
    <xf numFmtId="4" fontId="4" fillId="3" borderId="9" xfId="0" applyNumberFormat="1" applyFont="1" applyFill="1" applyBorder="1"/>
    <xf numFmtId="0" fontId="5" fillId="2" borderId="1" xfId="0" applyFont="1" applyFill="1" applyBorder="1" applyAlignment="1">
      <alignment horizontal="center" vertical="center"/>
    </xf>
    <xf numFmtId="0" fontId="8" fillId="0" borderId="0" xfId="0" applyFont="1" applyBorder="1"/>
    <xf numFmtId="0" fontId="8" fillId="0" borderId="7" xfId="0" applyFont="1" applyBorder="1"/>
    <xf numFmtId="0" fontId="0" fillId="0" borderId="6" xfId="0" applyBorder="1"/>
    <xf numFmtId="0" fontId="11" fillId="0" borderId="3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8" xfId="0" applyFont="1" applyBorder="1"/>
    <xf numFmtId="0" fontId="11" fillId="0" borderId="2" xfId="0" applyFont="1" applyBorder="1"/>
    <xf numFmtId="0" fontId="11" fillId="0" borderId="9" xfId="0" applyFont="1" applyBorder="1"/>
    <xf numFmtId="0" fontId="11" fillId="0" borderId="12" xfId="0" applyFont="1" applyBorder="1"/>
    <xf numFmtId="0" fontId="11" fillId="0" borderId="13" xfId="0" applyFont="1" applyBorder="1"/>
    <xf numFmtId="0" fontId="11" fillId="0" borderId="14" xfId="0" applyFont="1" applyBorder="1"/>
    <xf numFmtId="0" fontId="12" fillId="0" borderId="3" xfId="0" applyFont="1" applyBorder="1"/>
    <xf numFmtId="0" fontId="4" fillId="3" borderId="6" xfId="0" applyFont="1" applyFill="1" applyBorder="1"/>
    <xf numFmtId="0" fontId="4" fillId="3" borderId="0" xfId="0" applyFont="1" applyFill="1" applyBorder="1" applyAlignment="1">
      <alignment horizontal="center"/>
    </xf>
    <xf numFmtId="0" fontId="4" fillId="0" borderId="6" xfId="0" applyFont="1" applyBorder="1"/>
    <xf numFmtId="0" fontId="4" fillId="0" borderId="0" xfId="0" applyFont="1" applyBorder="1" applyAlignment="1">
      <alignment horizontal="center"/>
    </xf>
    <xf numFmtId="0" fontId="4" fillId="3" borderId="8" xfId="0" applyFont="1" applyFill="1" applyBorder="1"/>
    <xf numFmtId="0" fontId="4" fillId="3" borderId="2" xfId="0" applyFont="1" applyFill="1" applyBorder="1" applyAlignment="1">
      <alignment horizontal="center"/>
    </xf>
    <xf numFmtId="0" fontId="13" fillId="0" borderId="0" xfId="0" applyFont="1"/>
    <xf numFmtId="0" fontId="5" fillId="2" borderId="10" xfId="0" applyFont="1" applyFill="1" applyBorder="1" applyAlignment="1">
      <alignment horizontal="center" vertical="center"/>
    </xf>
    <xf numFmtId="0" fontId="0" fillId="0" borderId="0" xfId="0" applyBorder="1" applyAlignment="1"/>
    <xf numFmtId="4" fontId="5" fillId="3" borderId="7" xfId="0" applyNumberFormat="1" applyFont="1" applyFill="1" applyBorder="1"/>
    <xf numFmtId="0" fontId="0" fillId="4" borderId="1" xfId="0" applyFill="1" applyBorder="1" applyAlignment="1">
      <alignment horizontal="center"/>
    </xf>
    <xf numFmtId="0" fontId="0" fillId="5" borderId="0" xfId="0" applyFill="1"/>
    <xf numFmtId="0" fontId="0" fillId="5" borderId="0" xfId="0" applyNumberFormat="1" applyFill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4" borderId="1" xfId="0" applyFill="1" applyBorder="1" applyAlignment="1">
      <alignment horizontal="left" vertical="center"/>
    </xf>
    <xf numFmtId="165" fontId="0" fillId="0" borderId="0" xfId="0" applyNumberFormat="1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5" borderId="0" xfId="0" applyNumberFormat="1" applyFill="1" applyAlignment="1">
      <alignment horizontal="left" vertical="center"/>
    </xf>
    <xf numFmtId="0" fontId="0" fillId="0" borderId="0" xfId="0" applyAlignment="1">
      <alignment horizontal="left" vertical="center"/>
    </xf>
    <xf numFmtId="165" fontId="0" fillId="0" borderId="6" xfId="0" applyNumberFormat="1" applyBorder="1" applyAlignment="1">
      <alignment horizontal="left"/>
    </xf>
    <xf numFmtId="0" fontId="0" fillId="0" borderId="7" xfId="0" applyBorder="1"/>
    <xf numFmtId="0" fontId="0" fillId="0" borderId="8" xfId="0" applyBorder="1"/>
    <xf numFmtId="0" fontId="8" fillId="0" borderId="2" xfId="0" applyFont="1" applyBorder="1" applyAlignment="1">
      <alignment horizontal="left"/>
    </xf>
    <xf numFmtId="0" fontId="8" fillId="0" borderId="9" xfId="0" applyFont="1" applyBorder="1"/>
    <xf numFmtId="2" fontId="5" fillId="0" borderId="1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 vertical="center"/>
    </xf>
    <xf numFmtId="0" fontId="0" fillId="6" borderId="0" xfId="0" applyNumberFormat="1" applyFill="1"/>
    <xf numFmtId="0" fontId="0" fillId="6" borderId="0" xfId="0" applyNumberFormat="1" applyFill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Fill="1" applyBorder="1"/>
    <xf numFmtId="2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/>
    </xf>
    <xf numFmtId="0" fontId="4" fillId="3" borderId="6" xfId="0" applyFont="1" applyFill="1" applyBorder="1" applyAlignment="1">
      <alignment horizontal="left"/>
    </xf>
    <xf numFmtId="0" fontId="0" fillId="7" borderId="0" xfId="0" applyFill="1"/>
    <xf numFmtId="165" fontId="0" fillId="7" borderId="0" xfId="0" applyNumberFormat="1" applyFill="1" applyAlignment="1">
      <alignment horizontal="left" vertical="center"/>
    </xf>
    <xf numFmtId="164" fontId="2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left"/>
    </xf>
    <xf numFmtId="0" fontId="4" fillId="3" borderId="7" xfId="0" applyFont="1" applyFill="1" applyBorder="1" applyAlignment="1">
      <alignment horizontal="left"/>
    </xf>
    <xf numFmtId="0" fontId="4" fillId="0" borderId="6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3" borderId="8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/>
    </xf>
    <xf numFmtId="0" fontId="4" fillId="3" borderId="9" xfId="0" applyFont="1" applyFill="1" applyBorder="1" applyAlignment="1">
      <alignment horizontal="left"/>
    </xf>
    <xf numFmtId="0" fontId="5" fillId="2" borderId="12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2" fontId="2" fillId="0" borderId="12" xfId="0" applyNumberFormat="1" applyFont="1" applyBorder="1" applyAlignment="1">
      <alignment horizontal="center" vertical="center"/>
    </xf>
    <xf numFmtId="2" fontId="2" fillId="0" borderId="14" xfId="0" applyNumberFormat="1" applyFont="1" applyBorder="1" applyAlignment="1">
      <alignment horizontal="center" vertical="center"/>
    </xf>
    <xf numFmtId="0" fontId="5" fillId="2" borderId="12" xfId="0" applyFont="1" applyFill="1" applyBorder="1" applyAlignment="1">
      <alignment horizontal="left"/>
    </xf>
    <xf numFmtId="0" fontId="5" fillId="2" borderId="14" xfId="0" applyFont="1" applyFill="1" applyBorder="1" applyAlignment="1">
      <alignment horizontal="left"/>
    </xf>
    <xf numFmtId="0" fontId="4" fillId="0" borderId="6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4" fillId="3" borderId="6" xfId="0" applyFont="1" applyFill="1" applyBorder="1" applyAlignment="1">
      <alignment horizontal="left" vertical="center"/>
    </xf>
    <xf numFmtId="0" fontId="4" fillId="3" borderId="6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0" fontId="4" fillId="3" borderId="7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4" fillId="3" borderId="9" xfId="0" applyFont="1" applyFill="1" applyBorder="1" applyAlignment="1">
      <alignment horizontal="left" vertical="center"/>
    </xf>
    <xf numFmtId="4" fontId="4" fillId="0" borderId="11" xfId="0" applyNumberFormat="1" applyFont="1" applyBorder="1" applyAlignment="1">
      <alignment horizontal="center" vertical="center"/>
    </xf>
    <xf numFmtId="4" fontId="4" fillId="3" borderId="11" xfId="0" applyNumberFormat="1" applyFont="1" applyFill="1" applyBorder="1" applyAlignment="1">
      <alignment horizontal="center" vertical="center"/>
    </xf>
    <xf numFmtId="4" fontId="4" fillId="3" borderId="10" xfId="0" applyNumberFormat="1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7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/>
    </xf>
    <xf numFmtId="4" fontId="4" fillId="0" borderId="5" xfId="0" applyNumberFormat="1" applyFont="1" applyFill="1" applyBorder="1"/>
    <xf numFmtId="4" fontId="4" fillId="0" borderId="7" xfId="0" applyNumberFormat="1" applyFont="1" applyFill="1" applyBorder="1"/>
    <xf numFmtId="0" fontId="4" fillId="0" borderId="3" xfId="0" applyFont="1" applyFill="1" applyBorder="1" applyAlignment="1">
      <alignment horizontal="left" vertical="center"/>
    </xf>
    <xf numFmtId="0" fontId="4" fillId="0" borderId="3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12" fillId="0" borderId="3" xfId="0" applyFont="1" applyFill="1" applyBorder="1"/>
    <xf numFmtId="0" fontId="3" fillId="0" borderId="4" xfId="0" applyFont="1" applyFill="1" applyBorder="1"/>
    <xf numFmtId="0" fontId="3" fillId="0" borderId="5" xfId="0" applyFont="1" applyFill="1" applyBorder="1"/>
    <xf numFmtId="0" fontId="0" fillId="0" borderId="6" xfId="0" applyFill="1" applyBorder="1"/>
    <xf numFmtId="0" fontId="8" fillId="0" borderId="0" xfId="0" applyFont="1" applyFill="1" applyBorder="1"/>
    <xf numFmtId="0" fontId="8" fillId="0" borderId="7" xfId="0" applyFont="1" applyFill="1" applyBorder="1"/>
    <xf numFmtId="0" fontId="0" fillId="0" borderId="7" xfId="0" applyFill="1" applyBorder="1"/>
    <xf numFmtId="0" fontId="0" fillId="0" borderId="8" xfId="0" applyFill="1" applyBorder="1"/>
    <xf numFmtId="0" fontId="8" fillId="0" borderId="2" xfId="0" applyFont="1" applyFill="1" applyBorder="1" applyAlignment="1">
      <alignment horizontal="left"/>
    </xf>
    <xf numFmtId="0" fontId="8" fillId="0" borderId="9" xfId="0" applyFont="1" applyFill="1" applyBorder="1"/>
    <xf numFmtId="0" fontId="4" fillId="0" borderId="1" xfId="0" applyFont="1" applyFill="1" applyBorder="1" applyAlignment="1">
      <alignment horizontal="center" vertical="center"/>
    </xf>
    <xf numFmtId="4" fontId="4" fillId="0" borderId="15" xfId="0" applyNumberFormat="1" applyFont="1" applyFill="1" applyBorder="1" applyAlignment="1">
      <alignment horizontal="right" vertical="center"/>
    </xf>
    <xf numFmtId="4" fontId="4" fillId="3" borderId="11" xfId="0" applyNumberFormat="1" applyFont="1" applyFill="1" applyBorder="1" applyAlignment="1">
      <alignment horizontal="right" vertical="center"/>
    </xf>
    <xf numFmtId="4" fontId="4" fillId="0" borderId="11" xfId="0" applyNumberFormat="1" applyFont="1" applyFill="1" applyBorder="1" applyAlignment="1">
      <alignment horizontal="right" vertical="center"/>
    </xf>
    <xf numFmtId="4" fontId="4" fillId="3" borderId="10" xfId="0" applyNumberFormat="1" applyFont="1" applyFill="1" applyBorder="1" applyAlignment="1">
      <alignment horizontal="righ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3</xdr:col>
      <xdr:colOff>1970</xdr:colOff>
      <xdr:row>6</xdr:row>
      <xdr:rowOff>47625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097470" cy="13334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3</xdr:col>
      <xdr:colOff>1970</xdr:colOff>
      <xdr:row>6</xdr:row>
      <xdr:rowOff>47625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983170" cy="133349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3</xdr:col>
      <xdr:colOff>1970</xdr:colOff>
      <xdr:row>6</xdr:row>
      <xdr:rowOff>47625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983170" cy="13334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48"/>
  <sheetViews>
    <sheetView zoomScaleNormal="100" zoomScaleSheetLayoutView="100" workbookViewId="0">
      <selection activeCell="C30" sqref="C30:F30"/>
    </sheetView>
  </sheetViews>
  <sheetFormatPr baseColWidth="10" defaultRowHeight="15" x14ac:dyDescent="0.25"/>
  <cols>
    <col min="1" max="1" width="1.42578125" customWidth="1"/>
    <col min="2" max="2" width="17" customWidth="1"/>
    <col min="3" max="4" width="11.28515625" customWidth="1"/>
    <col min="5" max="5" width="10.5703125" customWidth="1"/>
    <col min="6" max="6" width="12.5703125" customWidth="1"/>
    <col min="7" max="9" width="11.28515625" customWidth="1"/>
  </cols>
  <sheetData>
    <row r="2" spans="2:10" ht="23.25" customHeight="1" x14ac:dyDescent="0.35">
      <c r="F2" s="80" t="s">
        <v>35</v>
      </c>
      <c r="G2" s="81"/>
      <c r="H2" s="81"/>
      <c r="I2" s="81"/>
      <c r="J2" s="43"/>
    </row>
    <row r="3" spans="2:10" ht="15" customHeight="1" x14ac:dyDescent="0.25">
      <c r="F3" s="42" t="s">
        <v>6</v>
      </c>
      <c r="G3" s="42" t="s">
        <v>5</v>
      </c>
      <c r="H3" s="42" t="s">
        <v>36</v>
      </c>
      <c r="I3" s="42" t="s">
        <v>73</v>
      </c>
    </row>
    <row r="4" spans="2:10" ht="18.75" customHeight="1" x14ac:dyDescent="0.25">
      <c r="F4" s="136" t="s">
        <v>54</v>
      </c>
      <c r="G4" s="9">
        <f ca="1">TODAY()</f>
        <v>42573</v>
      </c>
      <c r="H4" s="8" t="s">
        <v>43</v>
      </c>
      <c r="I4" s="9">
        <f ca="1">G4+31</f>
        <v>42604</v>
      </c>
    </row>
    <row r="6" spans="2:10" ht="14.25" customHeight="1" x14ac:dyDescent="0.25"/>
    <row r="7" spans="2:10" ht="12.75" customHeight="1" x14ac:dyDescent="0.25">
      <c r="B7" s="41" t="s">
        <v>39</v>
      </c>
    </row>
    <row r="8" spans="2:10" ht="14.25" customHeight="1" x14ac:dyDescent="0.3">
      <c r="D8" s="7"/>
    </row>
    <row r="9" spans="2:10" ht="14.25" customHeight="1" x14ac:dyDescent="0.25"/>
    <row r="10" spans="2:10" ht="18.75" customHeight="1" x14ac:dyDescent="0.35">
      <c r="F10" s="126" t="s">
        <v>145</v>
      </c>
      <c r="G10" s="127"/>
      <c r="H10" s="128"/>
      <c r="I10" s="2"/>
    </row>
    <row r="11" spans="2:10" ht="17.25" customHeight="1" x14ac:dyDescent="0.35">
      <c r="B11" s="79" t="s">
        <v>28</v>
      </c>
      <c r="C11" s="79"/>
      <c r="F11" s="129" t="str">
        <f>INDEX(Adresse_1,MATCH($F$4,Code_client,0))</f>
        <v>adresse 11</v>
      </c>
      <c r="G11" s="130"/>
      <c r="H11" s="131"/>
      <c r="I11" s="22"/>
      <c r="J11" s="2"/>
    </row>
    <row r="12" spans="2:10" ht="17.25" customHeight="1" x14ac:dyDescent="0.35">
      <c r="B12" s="125" t="s">
        <v>71</v>
      </c>
      <c r="C12" s="125"/>
      <c r="F12" s="129" t="str">
        <f>INDEX(Adresse_2,MATCH($F$4,Code_client,0))</f>
        <v>adresse 21</v>
      </c>
      <c r="G12" s="130"/>
      <c r="H12" s="131"/>
      <c r="I12" s="22"/>
      <c r="J12" s="2"/>
    </row>
    <row r="13" spans="2:10" ht="17.25" customHeight="1" x14ac:dyDescent="0.35">
      <c r="B13" s="79" t="s">
        <v>16</v>
      </c>
      <c r="C13" s="79"/>
      <c r="F13" s="129" t="str">
        <f>INDEX(Adresse_3,MATCH($F$4,Code_client,0))</f>
        <v>adresse 31</v>
      </c>
      <c r="G13" s="70"/>
      <c r="H13" s="132"/>
      <c r="I13" s="22"/>
      <c r="J13" s="2"/>
    </row>
    <row r="14" spans="2:10" ht="17.25" customHeight="1" x14ac:dyDescent="0.35">
      <c r="B14" s="125" t="s">
        <v>72</v>
      </c>
      <c r="C14" s="125"/>
      <c r="F14" s="133"/>
      <c r="G14" s="134"/>
      <c r="H14" s="135"/>
      <c r="I14" s="2"/>
      <c r="J14" s="1"/>
    </row>
    <row r="15" spans="2:10" x14ac:dyDescent="0.25">
      <c r="G15" s="1"/>
      <c r="H15" s="1"/>
      <c r="I15" s="1"/>
    </row>
    <row r="17" spans="2:9" x14ac:dyDescent="0.25">
      <c r="B17" s="21" t="s">
        <v>4</v>
      </c>
      <c r="C17" s="82" t="s">
        <v>0</v>
      </c>
      <c r="D17" s="82"/>
      <c r="E17" s="82"/>
      <c r="F17" s="82"/>
      <c r="G17" s="21" t="s">
        <v>1</v>
      </c>
      <c r="H17" s="21" t="s">
        <v>2</v>
      </c>
      <c r="I17" s="21" t="s">
        <v>3</v>
      </c>
    </row>
    <row r="18" spans="2:9" x14ac:dyDescent="0.25">
      <c r="B18" s="120" t="s">
        <v>151</v>
      </c>
      <c r="C18" s="121"/>
      <c r="D18" s="122"/>
      <c r="E18" s="122"/>
      <c r="F18" s="123"/>
      <c r="G18" s="124">
        <v>25</v>
      </c>
      <c r="H18" s="137">
        <v>12.5</v>
      </c>
      <c r="I18" s="118">
        <f>G18*H18</f>
        <v>312.5</v>
      </c>
    </row>
    <row r="19" spans="2:9" x14ac:dyDescent="0.25">
      <c r="B19" s="102" t="s">
        <v>154</v>
      </c>
      <c r="C19" s="103" t="s">
        <v>155</v>
      </c>
      <c r="D19" s="104"/>
      <c r="E19" s="104"/>
      <c r="F19" s="105"/>
      <c r="G19" s="36">
        <v>169</v>
      </c>
      <c r="H19" s="138">
        <v>4.58</v>
      </c>
      <c r="I19" s="16">
        <f>G19*H19</f>
        <v>774.02</v>
      </c>
    </row>
    <row r="20" spans="2:9" x14ac:dyDescent="0.25">
      <c r="B20" s="113"/>
      <c r="C20" s="114"/>
      <c r="D20" s="115"/>
      <c r="E20" s="115"/>
      <c r="F20" s="116"/>
      <c r="G20" s="117"/>
      <c r="H20" s="139"/>
      <c r="I20" s="119"/>
    </row>
    <row r="21" spans="2:9" x14ac:dyDescent="0.25">
      <c r="B21" s="102"/>
      <c r="C21" s="103"/>
      <c r="D21" s="104"/>
      <c r="E21" s="104"/>
      <c r="F21" s="105"/>
      <c r="G21" s="36"/>
      <c r="H21" s="138"/>
      <c r="I21" s="16"/>
    </row>
    <row r="22" spans="2:9" x14ac:dyDescent="0.25">
      <c r="B22" s="113"/>
      <c r="C22" s="114"/>
      <c r="D22" s="115"/>
      <c r="E22" s="115"/>
      <c r="F22" s="116"/>
      <c r="G22" s="117"/>
      <c r="H22" s="139"/>
      <c r="I22" s="119"/>
    </row>
    <row r="23" spans="2:9" x14ac:dyDescent="0.25">
      <c r="B23" s="102"/>
      <c r="C23" s="103"/>
      <c r="D23" s="104"/>
      <c r="E23" s="104"/>
      <c r="F23" s="105"/>
      <c r="G23" s="36"/>
      <c r="H23" s="138"/>
      <c r="I23" s="16"/>
    </row>
    <row r="24" spans="2:9" x14ac:dyDescent="0.25">
      <c r="B24" s="113"/>
      <c r="C24" s="114"/>
      <c r="D24" s="115"/>
      <c r="E24" s="115"/>
      <c r="F24" s="116"/>
      <c r="G24" s="117"/>
      <c r="H24" s="139"/>
      <c r="I24" s="119"/>
    </row>
    <row r="25" spans="2:9" x14ac:dyDescent="0.25">
      <c r="B25" s="102"/>
      <c r="C25" s="103"/>
      <c r="D25" s="104"/>
      <c r="E25" s="104"/>
      <c r="F25" s="105"/>
      <c r="G25" s="36"/>
      <c r="H25" s="138"/>
      <c r="I25" s="16"/>
    </row>
    <row r="26" spans="2:9" x14ac:dyDescent="0.25">
      <c r="B26" s="113"/>
      <c r="C26" s="114"/>
      <c r="D26" s="115"/>
      <c r="E26" s="115"/>
      <c r="F26" s="116"/>
      <c r="G26" s="117"/>
      <c r="H26" s="139"/>
      <c r="I26" s="119"/>
    </row>
    <row r="27" spans="2:9" x14ac:dyDescent="0.25">
      <c r="B27" s="102"/>
      <c r="C27" s="103"/>
      <c r="D27" s="104"/>
      <c r="E27" s="104"/>
      <c r="F27" s="105"/>
      <c r="G27" s="36"/>
      <c r="H27" s="138"/>
      <c r="I27" s="16"/>
    </row>
    <row r="28" spans="2:9" x14ac:dyDescent="0.25">
      <c r="B28" s="113"/>
      <c r="C28" s="114"/>
      <c r="D28" s="115"/>
      <c r="E28" s="115"/>
      <c r="F28" s="116"/>
      <c r="G28" s="117"/>
      <c r="H28" s="139"/>
      <c r="I28" s="119"/>
    </row>
    <row r="29" spans="2:9" x14ac:dyDescent="0.25">
      <c r="B29" s="102"/>
      <c r="C29" s="103"/>
      <c r="D29" s="104"/>
      <c r="E29" s="104"/>
      <c r="F29" s="105"/>
      <c r="G29" s="36"/>
      <c r="H29" s="138"/>
      <c r="I29" s="16"/>
    </row>
    <row r="30" spans="2:9" x14ac:dyDescent="0.25">
      <c r="B30" s="113"/>
      <c r="C30" s="114"/>
      <c r="D30" s="115"/>
      <c r="E30" s="115"/>
      <c r="F30" s="116"/>
      <c r="G30" s="117"/>
      <c r="H30" s="139"/>
      <c r="I30" s="119"/>
    </row>
    <row r="31" spans="2:9" x14ac:dyDescent="0.25">
      <c r="B31" s="102"/>
      <c r="C31" s="103"/>
      <c r="D31" s="104"/>
      <c r="E31" s="104"/>
      <c r="F31" s="105"/>
      <c r="G31" s="36"/>
      <c r="H31" s="138"/>
      <c r="I31" s="16"/>
    </row>
    <row r="32" spans="2:9" x14ac:dyDescent="0.25">
      <c r="B32" s="113"/>
      <c r="C32" s="114"/>
      <c r="D32" s="115"/>
      <c r="E32" s="115"/>
      <c r="F32" s="116"/>
      <c r="G32" s="117"/>
      <c r="H32" s="139"/>
      <c r="I32" s="119"/>
    </row>
    <row r="33" spans="1:9" x14ac:dyDescent="0.25">
      <c r="B33" s="106"/>
      <c r="C33" s="107"/>
      <c r="D33" s="108"/>
      <c r="E33" s="108"/>
      <c r="F33" s="109"/>
      <c r="G33" s="40"/>
      <c r="H33" s="140"/>
      <c r="I33" s="20"/>
    </row>
    <row r="35" spans="1:9" x14ac:dyDescent="0.25">
      <c r="B35" s="21" t="s">
        <v>17</v>
      </c>
      <c r="C35" s="3"/>
      <c r="D35" s="21" t="s">
        <v>20</v>
      </c>
      <c r="E35" s="3"/>
      <c r="F35" s="6"/>
      <c r="G35" s="79" t="s">
        <v>8</v>
      </c>
      <c r="H35" s="79"/>
    </row>
    <row r="36" spans="1:9" x14ac:dyDescent="0.25">
      <c r="B36" s="10">
        <f>SUM(I18:I33)</f>
        <v>1086.52</v>
      </c>
      <c r="C36" s="3"/>
      <c r="D36" s="10">
        <v>30</v>
      </c>
      <c r="E36" s="3"/>
      <c r="F36" s="3"/>
      <c r="G36" s="76">
        <f>B36+D36</f>
        <v>1116.52</v>
      </c>
      <c r="H36" s="76"/>
    </row>
    <row r="38" spans="1:9" x14ac:dyDescent="0.25">
      <c r="A38" s="3"/>
      <c r="B38" s="3"/>
      <c r="C38" s="3"/>
      <c r="D38" s="3"/>
      <c r="E38" s="3"/>
      <c r="F38" s="3"/>
      <c r="G38" s="3"/>
      <c r="H38" s="3"/>
      <c r="I38" s="3"/>
    </row>
    <row r="39" spans="1:9" ht="15" customHeight="1" x14ac:dyDescent="0.25">
      <c r="B39" s="77" t="s">
        <v>37</v>
      </c>
      <c r="C39" s="77"/>
      <c r="D39" s="77" t="s">
        <v>21</v>
      </c>
      <c r="E39" s="77"/>
    </row>
    <row r="40" spans="1:9" x14ac:dyDescent="0.25">
      <c r="B40" s="78" t="s">
        <v>42</v>
      </c>
      <c r="C40" s="78"/>
      <c r="D40" s="78" t="s">
        <v>38</v>
      </c>
      <c r="E40" s="78"/>
    </row>
    <row r="41" spans="1:9" x14ac:dyDescent="0.25">
      <c r="B41" s="3"/>
      <c r="C41" s="3"/>
      <c r="D41" s="3"/>
      <c r="E41" s="3"/>
    </row>
    <row r="42" spans="1:9" x14ac:dyDescent="0.25">
      <c r="B42" s="3"/>
      <c r="C42" s="3"/>
      <c r="D42" s="3"/>
      <c r="E42" s="3"/>
    </row>
    <row r="43" spans="1:9" x14ac:dyDescent="0.25">
      <c r="B43" s="3"/>
      <c r="C43" s="3"/>
      <c r="D43" s="3"/>
      <c r="E43" s="3"/>
    </row>
    <row r="44" spans="1:9" x14ac:dyDescent="0.25">
      <c r="B44" s="3"/>
      <c r="C44" s="3"/>
      <c r="D44" s="3"/>
      <c r="E44" s="3"/>
    </row>
    <row r="45" spans="1:9" x14ac:dyDescent="0.25">
      <c r="B45" s="3"/>
      <c r="C45" s="3"/>
      <c r="D45" s="3"/>
      <c r="E45" s="3"/>
    </row>
    <row r="46" spans="1:9" x14ac:dyDescent="0.25">
      <c r="B46" s="3"/>
      <c r="C46" s="3"/>
      <c r="D46" s="3"/>
      <c r="E46" s="3"/>
    </row>
    <row r="47" spans="1:9" x14ac:dyDescent="0.25">
      <c r="B47" s="3"/>
      <c r="C47" s="3"/>
      <c r="D47" s="3"/>
      <c r="E47" s="3"/>
    </row>
    <row r="48" spans="1:9" x14ac:dyDescent="0.25">
      <c r="B48" s="3"/>
      <c r="C48" s="3"/>
      <c r="D48" s="3"/>
      <c r="E48" s="3"/>
    </row>
  </sheetData>
  <mergeCells count="28">
    <mergeCell ref="C22:F22"/>
    <mergeCell ref="F2:I2"/>
    <mergeCell ref="B11:C11"/>
    <mergeCell ref="B12:C12"/>
    <mergeCell ref="B13:C13"/>
    <mergeCell ref="B14:C14"/>
    <mergeCell ref="C17:F17"/>
    <mergeCell ref="C18:F18"/>
    <mergeCell ref="C19:F19"/>
    <mergeCell ref="C20:F20"/>
    <mergeCell ref="C21:F21"/>
    <mergeCell ref="G35:H35"/>
    <mergeCell ref="C23:F23"/>
    <mergeCell ref="C24:F24"/>
    <mergeCell ref="C25:F25"/>
    <mergeCell ref="C26:F26"/>
    <mergeCell ref="C27:F27"/>
    <mergeCell ref="C28:F28"/>
    <mergeCell ref="C29:F29"/>
    <mergeCell ref="C30:F30"/>
    <mergeCell ref="C31:F31"/>
    <mergeCell ref="C32:F32"/>
    <mergeCell ref="C33:F33"/>
    <mergeCell ref="G36:H36"/>
    <mergeCell ref="B39:C39"/>
    <mergeCell ref="D39:E39"/>
    <mergeCell ref="B40:C40"/>
    <mergeCell ref="D40:E40"/>
  </mergeCells>
  <dataValidations count="1">
    <dataValidation type="list" allowBlank="1" showInputMessage="1" showErrorMessage="1" sqref="F4">
      <formula1>Code_client</formula1>
    </dataValidation>
  </dataValidations>
  <pageMargins left="0.19685039370078741" right="0.19685039370078741" top="0.19685039370078741" bottom="0.19685039370078741" header="0.31496062992125984" footer="0.31496062992125984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données'!$G$2:$G$28</xm:f>
          </x14:formula1>
          <xm:sqref>G13</xm:sqref>
        </x14:dataValidation>
        <x14:dataValidation type="list" allowBlank="1" showInputMessage="1" showErrorMessage="1">
          <x14:formula1>
            <xm:f>'Base données'!$F$2:$F$28</xm:f>
          </x14:formula1>
          <xm:sqref>F13</xm:sqref>
        </x14:dataValidation>
        <x14:dataValidation type="list" allowBlank="1" showInputMessage="1" showErrorMessage="1">
          <x14:formula1>
            <xm:f>'Base données'!$D$2:$D$28</xm:f>
          </x14:formula1>
          <xm:sqref>F12</xm:sqref>
        </x14:dataValidation>
        <x14:dataValidation type="list" allowBlank="1" showInputMessage="1" showErrorMessage="1">
          <x14:formula1>
            <xm:f>'Base données'!$C$2:$C$28</xm:f>
          </x14:formula1>
          <xm:sqref>F11</xm:sqref>
        </x14:dataValidation>
        <x14:dataValidation type="list" allowBlank="1" showInputMessage="1" showErrorMessage="1">
          <x14:formula1>
            <xm:f>'Base données'!$B$2:$B$28</xm:f>
          </x14:formula1>
          <xm:sqref>F10</xm:sqref>
        </x14:dataValidation>
        <x14:dataValidation type="list" allowBlank="1" showInputMessage="1" showErrorMessage="1">
          <x14:formula1>
            <xm:f>'Base données'!$A$2:$A$28</xm:f>
          </x14:formula1>
          <xm:sqref>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48"/>
  <sheetViews>
    <sheetView zoomScaleNormal="100" zoomScaleSheetLayoutView="100" workbookViewId="0">
      <selection activeCell="K35" sqref="K35"/>
    </sheetView>
  </sheetViews>
  <sheetFormatPr baseColWidth="10" defaultRowHeight="15" x14ac:dyDescent="0.25"/>
  <cols>
    <col min="1" max="1" width="1.42578125" customWidth="1"/>
    <col min="2" max="2" width="17" customWidth="1"/>
    <col min="3" max="4" width="11.28515625" customWidth="1"/>
    <col min="5" max="5" width="10.5703125" customWidth="1"/>
    <col min="6" max="6" width="12.5703125" customWidth="1"/>
    <col min="7" max="9" width="11.28515625" customWidth="1"/>
  </cols>
  <sheetData>
    <row r="2" spans="2:10" ht="23.25" customHeight="1" x14ac:dyDescent="0.35">
      <c r="F2" s="80" t="s">
        <v>40</v>
      </c>
      <c r="G2" s="81"/>
      <c r="H2" s="81"/>
      <c r="I2" s="81"/>
      <c r="J2" s="43"/>
    </row>
    <row r="3" spans="2:10" ht="15" customHeight="1" x14ac:dyDescent="0.25">
      <c r="F3" s="42" t="s">
        <v>6</v>
      </c>
      <c r="G3" s="42" t="s">
        <v>5</v>
      </c>
      <c r="H3" s="42"/>
      <c r="I3" s="42"/>
    </row>
    <row r="4" spans="2:10" ht="18.75" customHeight="1" x14ac:dyDescent="0.25">
      <c r="F4" s="8" t="s">
        <v>41</v>
      </c>
      <c r="G4" s="9">
        <f ca="1">TODAY()</f>
        <v>42573</v>
      </c>
      <c r="H4" s="8"/>
      <c r="I4" s="9"/>
    </row>
    <row r="6" spans="2:10" ht="14.25" customHeight="1" x14ac:dyDescent="0.25"/>
    <row r="7" spans="2:10" ht="12.75" customHeight="1" x14ac:dyDescent="0.25">
      <c r="B7" s="41" t="s">
        <v>39</v>
      </c>
    </row>
    <row r="8" spans="2:10" ht="14.25" customHeight="1" x14ac:dyDescent="0.3">
      <c r="D8" s="7"/>
    </row>
    <row r="9" spans="2:10" ht="14.25" customHeight="1" x14ac:dyDescent="0.25"/>
    <row r="10" spans="2:10" ht="18.75" customHeight="1" x14ac:dyDescent="0.35">
      <c r="F10" s="34" t="str">
        <f>INDEX(Nom_client,MATCH($F$4,Code_client,0))</f>
        <v>NOM 6</v>
      </c>
      <c r="G10" s="12"/>
      <c r="H10" s="13"/>
      <c r="I10" s="2"/>
    </row>
    <row r="11" spans="2:10" ht="17.25" customHeight="1" x14ac:dyDescent="0.35">
      <c r="B11" s="79" t="s">
        <v>28</v>
      </c>
      <c r="C11" s="79"/>
      <c r="F11" s="24" t="str">
        <f>INDEX(Adresse_1,MATCH($F$4,Code_client,0))</f>
        <v>adresse 16</v>
      </c>
      <c r="G11" s="22"/>
      <c r="H11" s="23"/>
      <c r="I11" s="22"/>
      <c r="J11" s="2"/>
    </row>
    <row r="12" spans="2:10" ht="17.25" customHeight="1" x14ac:dyDescent="0.35">
      <c r="B12" s="78" t="s">
        <v>71</v>
      </c>
      <c r="C12" s="78"/>
      <c r="F12" s="24" t="str">
        <f>INDEX(Adresse_2,MATCH($F$4,Code_client,0))</f>
        <v>adresse 26</v>
      </c>
      <c r="G12" s="22"/>
      <c r="H12" s="23"/>
      <c r="I12" s="22"/>
      <c r="J12" s="2"/>
    </row>
    <row r="13" spans="2:10" ht="17.25" customHeight="1" x14ac:dyDescent="0.35">
      <c r="B13" s="79" t="s">
        <v>16</v>
      </c>
      <c r="C13" s="79"/>
      <c r="F13" s="56" t="str">
        <f>INDEX(Adresse_3,MATCH($F$4,Code_client,0))</f>
        <v>adresse 36</v>
      </c>
      <c r="G13" s="1"/>
      <c r="H13" s="57"/>
      <c r="I13" s="22"/>
      <c r="J13" s="2"/>
    </row>
    <row r="14" spans="2:10" ht="17.25" customHeight="1" x14ac:dyDescent="0.35">
      <c r="B14" s="78" t="s">
        <v>72</v>
      </c>
      <c r="C14" s="78"/>
      <c r="F14" s="58"/>
      <c r="G14" s="59"/>
      <c r="H14" s="60"/>
      <c r="I14" s="2"/>
      <c r="J14" s="1"/>
    </row>
    <row r="15" spans="2:10" x14ac:dyDescent="0.25">
      <c r="G15" s="1"/>
      <c r="H15" s="1"/>
      <c r="I15" s="1"/>
    </row>
    <row r="17" spans="2:9" x14ac:dyDescent="0.25">
      <c r="B17" s="48" t="s">
        <v>4</v>
      </c>
      <c r="C17" s="82" t="s">
        <v>0</v>
      </c>
      <c r="D17" s="82"/>
      <c r="E17" s="82"/>
      <c r="F17" s="82"/>
      <c r="G17" s="48" t="s">
        <v>1</v>
      </c>
      <c r="H17" s="48" t="s">
        <v>152</v>
      </c>
      <c r="I17" s="48" t="s">
        <v>153</v>
      </c>
    </row>
    <row r="18" spans="2:9" x14ac:dyDescent="0.25">
      <c r="B18" s="98" t="str">
        <f>Devis!B18</f>
        <v>coco</v>
      </c>
      <c r="C18" s="99">
        <f>Devis!C18</f>
        <v>0</v>
      </c>
      <c r="D18" s="100"/>
      <c r="E18" s="100"/>
      <c r="F18" s="101"/>
      <c r="G18" s="38">
        <f>Devis!G18</f>
        <v>25</v>
      </c>
      <c r="H18" s="110"/>
      <c r="I18" s="14">
        <f>G18-H18</f>
        <v>25</v>
      </c>
    </row>
    <row r="19" spans="2:9" x14ac:dyDescent="0.25">
      <c r="B19" s="102" t="str">
        <f>Devis!B19</f>
        <v>Patates</v>
      </c>
      <c r="C19" s="103" t="str">
        <f>Devis!C19</f>
        <v>pommes de terre cuite à l'eau</v>
      </c>
      <c r="D19" s="104"/>
      <c r="E19" s="104"/>
      <c r="F19" s="105"/>
      <c r="G19" s="36">
        <f>Devis!G19</f>
        <v>169</v>
      </c>
      <c r="H19" s="111">
        <v>28</v>
      </c>
      <c r="I19" s="16">
        <f>G19-H19</f>
        <v>141</v>
      </c>
    </row>
    <row r="20" spans="2:9" x14ac:dyDescent="0.25">
      <c r="B20" s="98"/>
      <c r="C20" s="99"/>
      <c r="D20" s="100"/>
      <c r="E20" s="100"/>
      <c r="F20" s="101"/>
      <c r="G20" s="38"/>
      <c r="H20" s="110"/>
      <c r="I20" s="18"/>
    </row>
    <row r="21" spans="2:9" x14ac:dyDescent="0.25">
      <c r="B21" s="102"/>
      <c r="C21" s="103"/>
      <c r="D21" s="104"/>
      <c r="E21" s="104"/>
      <c r="F21" s="105"/>
      <c r="G21" s="36"/>
      <c r="H21" s="111"/>
      <c r="I21" s="44"/>
    </row>
    <row r="22" spans="2:9" x14ac:dyDescent="0.25">
      <c r="B22" s="98"/>
      <c r="C22" s="99"/>
      <c r="D22" s="100"/>
      <c r="E22" s="100"/>
      <c r="F22" s="101"/>
      <c r="G22" s="38"/>
      <c r="H22" s="110"/>
      <c r="I22" s="18"/>
    </row>
    <row r="23" spans="2:9" x14ac:dyDescent="0.25">
      <c r="B23" s="102"/>
      <c r="C23" s="103"/>
      <c r="D23" s="104"/>
      <c r="E23" s="104"/>
      <c r="F23" s="105"/>
      <c r="G23" s="36"/>
      <c r="H23" s="111"/>
      <c r="I23" s="16"/>
    </row>
    <row r="24" spans="2:9" x14ac:dyDescent="0.25">
      <c r="B24" s="98"/>
      <c r="C24" s="99"/>
      <c r="D24" s="100"/>
      <c r="E24" s="100"/>
      <c r="F24" s="101"/>
      <c r="G24" s="38"/>
      <c r="H24" s="110"/>
      <c r="I24" s="18"/>
    </row>
    <row r="25" spans="2:9" x14ac:dyDescent="0.25">
      <c r="B25" s="102"/>
      <c r="C25" s="103"/>
      <c r="D25" s="104"/>
      <c r="E25" s="104"/>
      <c r="F25" s="105"/>
      <c r="G25" s="36"/>
      <c r="H25" s="111"/>
      <c r="I25" s="44"/>
    </row>
    <row r="26" spans="2:9" x14ac:dyDescent="0.25">
      <c r="B26" s="98"/>
      <c r="C26" s="99"/>
      <c r="D26" s="100"/>
      <c r="E26" s="100"/>
      <c r="F26" s="101"/>
      <c r="G26" s="38"/>
      <c r="H26" s="110"/>
      <c r="I26" s="18"/>
    </row>
    <row r="27" spans="2:9" x14ac:dyDescent="0.25">
      <c r="B27" s="102"/>
      <c r="C27" s="103"/>
      <c r="D27" s="104"/>
      <c r="E27" s="104"/>
      <c r="F27" s="105"/>
      <c r="G27" s="36"/>
      <c r="H27" s="111"/>
      <c r="I27" s="16"/>
    </row>
    <row r="28" spans="2:9" x14ac:dyDescent="0.25">
      <c r="B28" s="98"/>
      <c r="C28" s="99"/>
      <c r="D28" s="100"/>
      <c r="E28" s="100"/>
      <c r="F28" s="101"/>
      <c r="G28" s="38"/>
      <c r="H28" s="110"/>
      <c r="I28" s="18"/>
    </row>
    <row r="29" spans="2:9" x14ac:dyDescent="0.25">
      <c r="B29" s="102"/>
      <c r="C29" s="103"/>
      <c r="D29" s="104"/>
      <c r="E29" s="104"/>
      <c r="F29" s="105"/>
      <c r="G29" s="36"/>
      <c r="H29" s="111"/>
      <c r="I29" s="44"/>
    </row>
    <row r="30" spans="2:9" x14ac:dyDescent="0.25">
      <c r="B30" s="98"/>
      <c r="C30" s="99"/>
      <c r="D30" s="100"/>
      <c r="E30" s="100"/>
      <c r="F30" s="101"/>
      <c r="G30" s="38"/>
      <c r="H30" s="110"/>
      <c r="I30" s="18"/>
    </row>
    <row r="31" spans="2:9" x14ac:dyDescent="0.25">
      <c r="B31" s="102"/>
      <c r="C31" s="103"/>
      <c r="D31" s="104"/>
      <c r="E31" s="104"/>
      <c r="F31" s="105"/>
      <c r="G31" s="36"/>
      <c r="H31" s="111"/>
      <c r="I31" s="16"/>
    </row>
    <row r="32" spans="2:9" x14ac:dyDescent="0.25">
      <c r="B32" s="98"/>
      <c r="C32" s="99"/>
      <c r="D32" s="100"/>
      <c r="E32" s="100"/>
      <c r="F32" s="101"/>
      <c r="G32" s="38"/>
      <c r="H32" s="110"/>
      <c r="I32" s="18"/>
    </row>
    <row r="33" spans="1:9" x14ac:dyDescent="0.25">
      <c r="B33" s="106"/>
      <c r="C33" s="107"/>
      <c r="D33" s="108"/>
      <c r="E33" s="108"/>
      <c r="F33" s="109"/>
      <c r="G33" s="40"/>
      <c r="H33" s="112"/>
      <c r="I33" s="20"/>
    </row>
    <row r="35" spans="1:9" x14ac:dyDescent="0.25">
      <c r="B35" s="66"/>
      <c r="C35" s="67"/>
      <c r="D35" s="66"/>
      <c r="E35" s="67"/>
      <c r="F35" s="68"/>
      <c r="G35" s="62"/>
      <c r="H35" s="62"/>
    </row>
    <row r="36" spans="1:9" x14ac:dyDescent="0.25">
      <c r="B36" s="69"/>
      <c r="C36" s="67"/>
      <c r="D36" s="69"/>
      <c r="E36" s="67"/>
      <c r="F36" s="67"/>
      <c r="G36" s="63"/>
      <c r="H36" s="63"/>
    </row>
    <row r="37" spans="1:9" x14ac:dyDescent="0.25">
      <c r="B37" s="70"/>
      <c r="C37" s="70"/>
      <c r="D37" s="70"/>
      <c r="E37" s="70"/>
      <c r="F37" s="70"/>
      <c r="G37" s="70"/>
      <c r="H37" s="70"/>
    </row>
    <row r="38" spans="1:9" x14ac:dyDescent="0.25">
      <c r="A38" s="3"/>
      <c r="B38" s="67"/>
      <c r="C38" s="67"/>
      <c r="D38" s="67"/>
      <c r="E38" s="67"/>
      <c r="F38" s="67"/>
      <c r="G38" s="67"/>
      <c r="H38" s="67"/>
      <c r="I38" s="3"/>
    </row>
    <row r="39" spans="1:9" ht="15" customHeight="1" x14ac:dyDescent="0.25">
      <c r="B39" s="71"/>
      <c r="C39" s="71"/>
      <c r="D39" s="71"/>
      <c r="E39" s="71"/>
      <c r="F39" s="70"/>
      <c r="G39" s="70"/>
      <c r="H39" s="70"/>
    </row>
    <row r="40" spans="1:9" x14ac:dyDescent="0.25">
      <c r="B40" s="67"/>
      <c r="C40" s="67"/>
      <c r="D40" s="67"/>
      <c r="E40" s="67"/>
      <c r="F40" s="70"/>
      <c r="G40" s="70"/>
      <c r="H40" s="70"/>
    </row>
    <row r="41" spans="1:9" x14ac:dyDescent="0.25">
      <c r="B41" s="67"/>
      <c r="C41" s="67"/>
      <c r="D41" s="67"/>
      <c r="E41" s="67"/>
      <c r="F41" s="70"/>
      <c r="G41" s="70"/>
      <c r="H41" s="70"/>
    </row>
    <row r="42" spans="1:9" x14ac:dyDescent="0.25">
      <c r="B42" s="3"/>
      <c r="C42" s="3"/>
      <c r="D42" s="3"/>
      <c r="E42" s="3"/>
    </row>
    <row r="43" spans="1:9" x14ac:dyDescent="0.25">
      <c r="B43" s="3"/>
      <c r="C43" s="3"/>
      <c r="D43" s="3"/>
      <c r="E43" s="3"/>
    </row>
    <row r="44" spans="1:9" x14ac:dyDescent="0.25">
      <c r="B44" s="3"/>
      <c r="C44" s="3"/>
      <c r="D44" s="3"/>
      <c r="E44" s="3"/>
    </row>
    <row r="45" spans="1:9" x14ac:dyDescent="0.25">
      <c r="B45" s="3"/>
      <c r="C45" s="3"/>
      <c r="D45" s="3"/>
      <c r="E45" s="3"/>
    </row>
    <row r="46" spans="1:9" x14ac:dyDescent="0.25">
      <c r="B46" s="3"/>
      <c r="C46" s="3"/>
      <c r="D46" s="3"/>
      <c r="E46" s="3"/>
    </row>
    <row r="47" spans="1:9" x14ac:dyDescent="0.25">
      <c r="B47" s="3"/>
      <c r="C47" s="3"/>
      <c r="D47" s="3"/>
      <c r="E47" s="3"/>
    </row>
    <row r="48" spans="1:9" x14ac:dyDescent="0.25">
      <c r="B48" s="3"/>
      <c r="C48" s="3"/>
      <c r="D48" s="3"/>
      <c r="E48" s="3"/>
    </row>
  </sheetData>
  <mergeCells count="22">
    <mergeCell ref="C30:F30"/>
    <mergeCell ref="C31:F31"/>
    <mergeCell ref="C32:F32"/>
    <mergeCell ref="C33:F33"/>
    <mergeCell ref="C24:F24"/>
    <mergeCell ref="C25:F25"/>
    <mergeCell ref="C26:F26"/>
    <mergeCell ref="C27:F27"/>
    <mergeCell ref="C28:F28"/>
    <mergeCell ref="C29:F29"/>
    <mergeCell ref="C23:F23"/>
    <mergeCell ref="F2:I2"/>
    <mergeCell ref="B11:C11"/>
    <mergeCell ref="B12:C12"/>
    <mergeCell ref="B13:C13"/>
    <mergeCell ref="B14:C14"/>
    <mergeCell ref="C17:F17"/>
    <mergeCell ref="C18:F18"/>
    <mergeCell ref="C19:F19"/>
    <mergeCell ref="C20:F20"/>
    <mergeCell ref="C21:F21"/>
    <mergeCell ref="C22:F22"/>
  </mergeCells>
  <pageMargins left="0.19685039370078741" right="0.19685039370078741" top="0.19685039370078741" bottom="0.19685039370078741" header="0.31496062992125984" footer="0.31496062992125984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données'!$A$2:$A$28</xm:f>
          </x14:formula1>
          <xm:sqref>F4</xm:sqref>
        </x14:dataValidation>
        <x14:dataValidation type="list" allowBlank="1" showInputMessage="1" showErrorMessage="1">
          <x14:formula1>
            <xm:f>'Base données'!$B$2:$B$28</xm:f>
          </x14:formula1>
          <xm:sqref>F10</xm:sqref>
        </x14:dataValidation>
        <x14:dataValidation type="list" allowBlank="1" showInputMessage="1" showErrorMessage="1">
          <x14:formula1>
            <xm:f>'Base données'!$C$2:$C$28</xm:f>
          </x14:formula1>
          <xm:sqref>F11</xm:sqref>
        </x14:dataValidation>
        <x14:dataValidation type="list" allowBlank="1" showInputMessage="1" showErrorMessage="1">
          <x14:formula1>
            <xm:f>'Base données'!$D$2:$D$28</xm:f>
          </x14:formula1>
          <xm:sqref>F12</xm:sqref>
        </x14:dataValidation>
        <x14:dataValidation type="list" allowBlank="1" showInputMessage="1" showErrorMessage="1">
          <x14:formula1>
            <xm:f>'Base données'!$F$2:$F$28</xm:f>
          </x14:formula1>
          <xm:sqref>F13</xm:sqref>
        </x14:dataValidation>
        <x14:dataValidation type="list" allowBlank="1" showInputMessage="1" showErrorMessage="1">
          <x14:formula1>
            <xm:f>'Base données'!$G$2:$G$28</xm:f>
          </x14:formula1>
          <xm:sqref>G13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50"/>
  <sheetViews>
    <sheetView tabSelected="1" zoomScaleNormal="100" zoomScaleSheetLayoutView="100" workbookViewId="0">
      <selection activeCell="C28" sqref="C28:F28"/>
    </sheetView>
  </sheetViews>
  <sheetFormatPr baseColWidth="10" defaultRowHeight="15" x14ac:dyDescent="0.25"/>
  <cols>
    <col min="1" max="1" width="1.42578125" customWidth="1"/>
    <col min="2" max="2" width="17" customWidth="1"/>
    <col min="3" max="4" width="11.28515625" customWidth="1"/>
    <col min="5" max="5" width="10.5703125" customWidth="1"/>
    <col min="6" max="6" width="12.5703125" customWidth="1"/>
    <col min="7" max="9" width="11.28515625" customWidth="1"/>
  </cols>
  <sheetData>
    <row r="2" spans="2:10" ht="23.25" customHeight="1" x14ac:dyDescent="0.35">
      <c r="F2" s="80" t="s">
        <v>7</v>
      </c>
      <c r="G2" s="81"/>
      <c r="H2" s="81"/>
      <c r="I2" s="81"/>
      <c r="J2" s="43"/>
    </row>
    <row r="3" spans="2:10" ht="15" customHeight="1" x14ac:dyDescent="0.25">
      <c r="F3" s="42" t="s">
        <v>6</v>
      </c>
      <c r="G3" s="42" t="s">
        <v>5</v>
      </c>
      <c r="H3" s="42" t="s">
        <v>36</v>
      </c>
      <c r="I3" s="42"/>
    </row>
    <row r="4" spans="2:10" ht="18.75" customHeight="1" x14ac:dyDescent="0.25">
      <c r="F4" s="8" t="s">
        <v>55</v>
      </c>
      <c r="G4" s="9">
        <f ca="1">TODAY()</f>
        <v>42573</v>
      </c>
      <c r="H4" s="8" t="s">
        <v>43</v>
      </c>
      <c r="I4" s="9"/>
    </row>
    <row r="6" spans="2:10" ht="14.25" customHeight="1" x14ac:dyDescent="0.25"/>
    <row r="7" spans="2:10" ht="12.75" customHeight="1" x14ac:dyDescent="0.25">
      <c r="B7" s="41" t="s">
        <v>39</v>
      </c>
    </row>
    <row r="8" spans="2:10" ht="14.25" customHeight="1" x14ac:dyDescent="0.3">
      <c r="D8" s="7"/>
    </row>
    <row r="9" spans="2:10" ht="14.25" customHeight="1" x14ac:dyDescent="0.25"/>
    <row r="10" spans="2:10" ht="18.75" customHeight="1" x14ac:dyDescent="0.35">
      <c r="F10" s="34" t="str">
        <f>INDEX(Nom_client,MATCH($F$4,Code_client,0))</f>
        <v>NOM 2</v>
      </c>
      <c r="G10" s="12"/>
      <c r="H10" s="13"/>
      <c r="I10" s="2"/>
    </row>
    <row r="11" spans="2:10" ht="17.25" customHeight="1" x14ac:dyDescent="0.35">
      <c r="B11" s="79" t="s">
        <v>28</v>
      </c>
      <c r="C11" s="79"/>
      <c r="F11" s="24" t="str">
        <f>INDEX(Adresse_1,MATCH($F$4,Code_client,0))</f>
        <v>adresse 12</v>
      </c>
      <c r="G11" s="22"/>
      <c r="H11" s="23"/>
      <c r="I11" s="22"/>
      <c r="J11" s="2"/>
    </row>
    <row r="12" spans="2:10" ht="17.25" customHeight="1" x14ac:dyDescent="0.35">
      <c r="B12" s="78" t="str">
        <f>Devis!B12</f>
        <v>Papa 1</v>
      </c>
      <c r="C12" s="78"/>
      <c r="F12" s="24" t="str">
        <f>INDEX(Adresse_2,MATCH($F$4,Code_client,0))</f>
        <v>adresse 22</v>
      </c>
      <c r="G12" s="22"/>
      <c r="H12" s="23"/>
      <c r="I12" s="22"/>
      <c r="J12" s="2"/>
    </row>
    <row r="13" spans="2:10" ht="17.25" customHeight="1" x14ac:dyDescent="0.35">
      <c r="B13" s="79" t="s">
        <v>16</v>
      </c>
      <c r="C13" s="79"/>
      <c r="F13" s="24" t="str">
        <f>INDEX(Adresse_3,MATCH($F$4,Code_client,0))</f>
        <v>adresse 32</v>
      </c>
      <c r="G13" s="1"/>
      <c r="H13" s="57"/>
      <c r="I13" s="22"/>
      <c r="J13" s="2"/>
    </row>
    <row r="14" spans="2:10" ht="17.25" customHeight="1" x14ac:dyDescent="0.35">
      <c r="B14" s="78" t="str">
        <f>Devis!B14</f>
        <v>Papa 2</v>
      </c>
      <c r="C14" s="78"/>
      <c r="F14" s="58"/>
      <c r="G14" s="59"/>
      <c r="H14" s="60"/>
      <c r="I14" s="2"/>
      <c r="J14" s="1"/>
    </row>
    <row r="15" spans="2:10" x14ac:dyDescent="0.25">
      <c r="G15" s="1"/>
      <c r="H15" s="1"/>
      <c r="I15" s="1"/>
    </row>
    <row r="17" spans="2:9" x14ac:dyDescent="0.25">
      <c r="B17" s="48" t="s">
        <v>4</v>
      </c>
      <c r="C17" s="82" t="s">
        <v>0</v>
      </c>
      <c r="D17" s="82"/>
      <c r="E17" s="82"/>
      <c r="F17" s="82"/>
      <c r="G17" s="48" t="s">
        <v>1</v>
      </c>
      <c r="H17" s="48" t="s">
        <v>2</v>
      </c>
      <c r="I17" s="48" t="s">
        <v>3</v>
      </c>
    </row>
    <row r="18" spans="2:9" x14ac:dyDescent="0.25">
      <c r="B18" s="37" t="str">
        <f>Devis!B18</f>
        <v>coco</v>
      </c>
      <c r="C18" s="86">
        <f>Devis!C18</f>
        <v>0</v>
      </c>
      <c r="D18" s="87"/>
      <c r="E18" s="87"/>
      <c r="F18" s="88"/>
      <c r="G18" s="38">
        <f>Devis!G18</f>
        <v>25</v>
      </c>
      <c r="H18" s="17">
        <f>Devis!H18</f>
        <v>12.5</v>
      </c>
      <c r="I18" s="14">
        <f>Devis!I18</f>
        <v>312.5</v>
      </c>
    </row>
    <row r="19" spans="2:9" x14ac:dyDescent="0.25">
      <c r="B19" s="73" t="str">
        <f>Devis!B19</f>
        <v>Patates</v>
      </c>
      <c r="C19" s="83" t="str">
        <f>Devis!C19</f>
        <v>pommes de terre cuite à l'eau</v>
      </c>
      <c r="D19" s="84"/>
      <c r="E19" s="84"/>
      <c r="F19" s="85"/>
      <c r="G19" s="36">
        <f>Devis!G19</f>
        <v>169</v>
      </c>
      <c r="H19" s="15">
        <f>Devis!H19</f>
        <v>4.58</v>
      </c>
      <c r="I19" s="16">
        <f>Devis!I19</f>
        <v>774.02</v>
      </c>
    </row>
    <row r="20" spans="2:9" x14ac:dyDescent="0.25">
      <c r="B20" s="37"/>
      <c r="C20" s="86"/>
      <c r="D20" s="87"/>
      <c r="E20" s="87"/>
      <c r="F20" s="88"/>
      <c r="G20" s="38"/>
      <c r="H20" s="17"/>
      <c r="I20" s="18"/>
    </row>
    <row r="21" spans="2:9" x14ac:dyDescent="0.25">
      <c r="B21" s="35"/>
      <c r="C21" s="83"/>
      <c r="D21" s="84"/>
      <c r="E21" s="84"/>
      <c r="F21" s="85"/>
      <c r="G21" s="36"/>
      <c r="H21" s="15"/>
      <c r="I21" s="44"/>
    </row>
    <row r="22" spans="2:9" x14ac:dyDescent="0.25">
      <c r="B22" s="37"/>
      <c r="C22" s="86"/>
      <c r="D22" s="87"/>
      <c r="E22" s="87"/>
      <c r="F22" s="88"/>
      <c r="G22" s="38"/>
      <c r="H22" s="17"/>
      <c r="I22" s="18"/>
    </row>
    <row r="23" spans="2:9" x14ac:dyDescent="0.25">
      <c r="B23" s="35"/>
      <c r="C23" s="83"/>
      <c r="D23" s="84"/>
      <c r="E23" s="84"/>
      <c r="F23" s="85"/>
      <c r="G23" s="36"/>
      <c r="H23" s="15"/>
      <c r="I23" s="16"/>
    </row>
    <row r="24" spans="2:9" x14ac:dyDescent="0.25">
      <c r="B24" s="37"/>
      <c r="C24" s="86"/>
      <c r="D24" s="87"/>
      <c r="E24" s="87"/>
      <c r="F24" s="88"/>
      <c r="G24" s="38"/>
      <c r="H24" s="17"/>
      <c r="I24" s="18"/>
    </row>
    <row r="25" spans="2:9" x14ac:dyDescent="0.25">
      <c r="B25" s="35"/>
      <c r="C25" s="83"/>
      <c r="D25" s="84"/>
      <c r="E25" s="84"/>
      <c r="F25" s="85"/>
      <c r="G25" s="36"/>
      <c r="H25" s="15"/>
      <c r="I25" s="44"/>
    </row>
    <row r="26" spans="2:9" x14ac:dyDescent="0.25">
      <c r="B26" s="37"/>
      <c r="C26" s="86"/>
      <c r="D26" s="87"/>
      <c r="E26" s="87"/>
      <c r="F26" s="88"/>
      <c r="G26" s="38"/>
      <c r="H26" s="17"/>
      <c r="I26" s="18"/>
    </row>
    <row r="27" spans="2:9" x14ac:dyDescent="0.25">
      <c r="B27" s="35"/>
      <c r="C27" s="83"/>
      <c r="D27" s="84"/>
      <c r="E27" s="84"/>
      <c r="F27" s="85"/>
      <c r="G27" s="36"/>
      <c r="H27" s="15"/>
      <c r="I27" s="16"/>
    </row>
    <row r="28" spans="2:9" x14ac:dyDescent="0.25">
      <c r="B28" s="37"/>
      <c r="C28" s="86"/>
      <c r="D28" s="87"/>
      <c r="E28" s="87"/>
      <c r="F28" s="88"/>
      <c r="G28" s="38"/>
      <c r="H28" s="17"/>
      <c r="I28" s="18"/>
    </row>
    <row r="29" spans="2:9" x14ac:dyDescent="0.25">
      <c r="B29" s="35"/>
      <c r="C29" s="83"/>
      <c r="D29" s="84"/>
      <c r="E29" s="84"/>
      <c r="F29" s="85"/>
      <c r="G29" s="36"/>
      <c r="H29" s="15"/>
      <c r="I29" s="44"/>
    </row>
    <row r="30" spans="2:9" x14ac:dyDescent="0.25">
      <c r="B30" s="37"/>
      <c r="C30" s="86"/>
      <c r="D30" s="87"/>
      <c r="E30" s="87"/>
      <c r="F30" s="88"/>
      <c r="G30" s="38"/>
      <c r="H30" s="17"/>
      <c r="I30" s="18"/>
    </row>
    <row r="31" spans="2:9" x14ac:dyDescent="0.25">
      <c r="B31" s="35"/>
      <c r="C31" s="83"/>
      <c r="D31" s="84"/>
      <c r="E31" s="84"/>
      <c r="F31" s="85"/>
      <c r="G31" s="36"/>
      <c r="H31" s="15"/>
      <c r="I31" s="16"/>
    </row>
    <row r="32" spans="2:9" x14ac:dyDescent="0.25">
      <c r="B32" s="37"/>
      <c r="C32" s="86"/>
      <c r="D32" s="87"/>
      <c r="E32" s="87"/>
      <c r="F32" s="88"/>
      <c r="G32" s="38"/>
      <c r="H32" s="17"/>
      <c r="I32" s="18"/>
    </row>
    <row r="33" spans="1:9" x14ac:dyDescent="0.25">
      <c r="B33" s="39"/>
      <c r="C33" s="89"/>
      <c r="D33" s="90"/>
      <c r="E33" s="90"/>
      <c r="F33" s="91"/>
      <c r="G33" s="40"/>
      <c r="H33" s="19"/>
      <c r="I33" s="20"/>
    </row>
    <row r="35" spans="1:9" x14ac:dyDescent="0.25">
      <c r="B35" s="48" t="s">
        <v>17</v>
      </c>
      <c r="C35" s="48" t="s">
        <v>18</v>
      </c>
      <c r="D35" s="48" t="s">
        <v>20</v>
      </c>
      <c r="E35" s="48" t="s">
        <v>19</v>
      </c>
      <c r="F35" s="48" t="s">
        <v>8</v>
      </c>
      <c r="G35" s="62"/>
      <c r="H35" s="92" t="s">
        <v>9</v>
      </c>
      <c r="I35" s="93"/>
    </row>
    <row r="36" spans="1:9" x14ac:dyDescent="0.25">
      <c r="B36" s="10">
        <f>SUM(I18:I33)</f>
        <v>1086.52</v>
      </c>
      <c r="C36" s="10">
        <v>20</v>
      </c>
      <c r="D36" s="10">
        <v>30</v>
      </c>
      <c r="E36" s="10">
        <f>(B36+D36)/100*C36</f>
        <v>223.304</v>
      </c>
      <c r="F36" s="61">
        <f>B36+D36</f>
        <v>1116.52</v>
      </c>
      <c r="G36" s="63"/>
      <c r="H36" s="94">
        <f>F36+E36</f>
        <v>1339.8240000000001</v>
      </c>
      <c r="I36" s="95"/>
    </row>
    <row r="38" spans="1:9" x14ac:dyDescent="0.25">
      <c r="A38" s="3"/>
      <c r="B38" s="3"/>
      <c r="C38" s="3"/>
      <c r="D38" s="3"/>
      <c r="E38" s="3"/>
      <c r="F38" s="3"/>
      <c r="G38" s="3"/>
      <c r="H38" s="3"/>
      <c r="I38" s="3"/>
    </row>
    <row r="39" spans="1:9" ht="15" customHeight="1" x14ac:dyDescent="0.25">
      <c r="B39" s="77" t="s">
        <v>37</v>
      </c>
      <c r="C39" s="77"/>
      <c r="D39" s="77" t="s">
        <v>21</v>
      </c>
      <c r="E39" s="77"/>
    </row>
    <row r="40" spans="1:9" x14ac:dyDescent="0.25">
      <c r="B40" s="78" t="s">
        <v>42</v>
      </c>
      <c r="C40" s="78"/>
      <c r="D40" s="78" t="s">
        <v>38</v>
      </c>
      <c r="E40" s="78"/>
    </row>
    <row r="41" spans="1:9" x14ac:dyDescent="0.25">
      <c r="B41" s="3"/>
      <c r="C41" s="3"/>
      <c r="D41" s="3"/>
      <c r="E41" s="3"/>
    </row>
    <row r="42" spans="1:9" x14ac:dyDescent="0.25">
      <c r="B42" s="49" t="s">
        <v>21</v>
      </c>
      <c r="C42" s="49" t="s">
        <v>23</v>
      </c>
      <c r="D42" s="3"/>
      <c r="E42" s="3"/>
    </row>
    <row r="43" spans="1:9" x14ac:dyDescent="0.25">
      <c r="B43" s="4" t="s">
        <v>22</v>
      </c>
      <c r="C43" s="5">
        <f ca="1">G4+31</f>
        <v>42604</v>
      </c>
    </row>
    <row r="45" spans="1:9" x14ac:dyDescent="0.25">
      <c r="B45" s="96" t="s">
        <v>24</v>
      </c>
      <c r="C45" s="97"/>
      <c r="D45" s="6"/>
      <c r="E45" s="6"/>
    </row>
    <row r="46" spans="1:9" x14ac:dyDescent="0.25">
      <c r="B46" s="25"/>
      <c r="C46" s="26"/>
      <c r="D46" s="26"/>
      <c r="E46" s="27"/>
    </row>
    <row r="47" spans="1:9" x14ac:dyDescent="0.25">
      <c r="B47" s="28"/>
      <c r="C47" s="29"/>
      <c r="D47" s="29"/>
      <c r="E47" s="30"/>
    </row>
    <row r="48" spans="1:9" x14ac:dyDescent="0.25">
      <c r="B48" s="11" t="s">
        <v>25</v>
      </c>
      <c r="C48" s="31"/>
      <c r="D48" s="32"/>
      <c r="E48" s="33"/>
    </row>
    <row r="49" spans="2:5" x14ac:dyDescent="0.25">
      <c r="B49" s="11" t="s">
        <v>26</v>
      </c>
      <c r="C49" s="31"/>
      <c r="D49" s="32"/>
      <c r="E49" s="33"/>
    </row>
    <row r="50" spans="2:5" x14ac:dyDescent="0.25">
      <c r="B50" s="11" t="s">
        <v>27</v>
      </c>
      <c r="C50" s="31"/>
      <c r="D50" s="32"/>
      <c r="E50" s="33"/>
    </row>
  </sheetData>
  <mergeCells count="29">
    <mergeCell ref="B45:C45"/>
    <mergeCell ref="B39:C39"/>
    <mergeCell ref="D39:E39"/>
    <mergeCell ref="B40:C40"/>
    <mergeCell ref="D40:E40"/>
    <mergeCell ref="H35:I35"/>
    <mergeCell ref="H36:I36"/>
    <mergeCell ref="C30:F30"/>
    <mergeCell ref="C31:F31"/>
    <mergeCell ref="C32:F32"/>
    <mergeCell ref="C33:F33"/>
    <mergeCell ref="C29:F29"/>
    <mergeCell ref="C18:F18"/>
    <mergeCell ref="C19:F19"/>
    <mergeCell ref="C20:F20"/>
    <mergeCell ref="C21:F21"/>
    <mergeCell ref="C22:F22"/>
    <mergeCell ref="C23:F23"/>
    <mergeCell ref="C24:F24"/>
    <mergeCell ref="C25:F25"/>
    <mergeCell ref="C26:F26"/>
    <mergeCell ref="C27:F27"/>
    <mergeCell ref="C28:F28"/>
    <mergeCell ref="C17:F17"/>
    <mergeCell ref="F2:I2"/>
    <mergeCell ref="B11:C11"/>
    <mergeCell ref="B12:C12"/>
    <mergeCell ref="B13:C13"/>
    <mergeCell ref="B14:C14"/>
  </mergeCells>
  <dataValidations count="1">
    <dataValidation type="list" allowBlank="1" showInputMessage="1" showErrorMessage="1" sqref="F12">
      <formula1>Adresse_2</formula1>
    </dataValidation>
  </dataValidations>
  <pageMargins left="0.19685039370078741" right="0.19685039370078741" top="0.19685039370078741" bottom="0.19685039370078741" header="0.31496062992125984" footer="0.31496062992125984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données'!$A$2:$A$28</xm:f>
          </x14:formula1>
          <xm:sqref>F4</xm:sqref>
        </x14:dataValidation>
        <x14:dataValidation type="list" allowBlank="1" showInputMessage="1" showErrorMessage="1">
          <x14:formula1>
            <xm:f>'Base données'!$B$2:$B$28</xm:f>
          </x14:formula1>
          <xm:sqref>F10</xm:sqref>
        </x14:dataValidation>
        <x14:dataValidation type="list" allowBlank="1" showInputMessage="1" showErrorMessage="1">
          <x14:formula1>
            <xm:f>'Base données'!$C$2:$C$28</xm:f>
          </x14:formula1>
          <xm:sqref>F11</xm:sqref>
        </x14:dataValidation>
        <x14:dataValidation type="list" allowBlank="1" showInputMessage="1" showErrorMessage="1">
          <x14:formula1>
            <xm:f>'Base données'!$C$2:$C$28</xm:f>
          </x14:formula1>
          <xm:sqref>F13</xm:sqref>
        </x14:dataValidation>
        <x14:dataValidation type="list" allowBlank="1" showInputMessage="1" showErrorMessage="1">
          <x14:formula1>
            <xm:f>'Base données'!$G$2:$G$28</xm:f>
          </x14:formula1>
          <xm:sqref>G13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8"/>
  <sheetViews>
    <sheetView workbookViewId="0">
      <pane ySplit="1" topLeftCell="A2" activePane="bottomLeft" state="frozenSplit"/>
      <selection pane="bottomLeft" activeCell="E21" sqref="E21"/>
    </sheetView>
  </sheetViews>
  <sheetFormatPr baseColWidth="10" defaultRowHeight="15" x14ac:dyDescent="0.25"/>
  <cols>
    <col min="1" max="1" width="17.85546875" customWidth="1"/>
    <col min="2" max="2" width="27.85546875" customWidth="1"/>
    <col min="3" max="3" width="26" customWidth="1"/>
    <col min="4" max="4" width="29.7109375" customWidth="1"/>
    <col min="5" max="5" width="22" customWidth="1"/>
    <col min="6" max="6" width="26.42578125" style="55" bestFit="1" customWidth="1"/>
    <col min="7" max="7" width="18.28515625" bestFit="1" customWidth="1"/>
  </cols>
  <sheetData>
    <row r="1" spans="1:7" x14ac:dyDescent="0.25">
      <c r="A1" s="45" t="s">
        <v>6</v>
      </c>
      <c r="B1" s="45" t="s">
        <v>29</v>
      </c>
      <c r="C1" s="45" t="s">
        <v>30</v>
      </c>
      <c r="D1" s="45" t="s">
        <v>31</v>
      </c>
      <c r="E1" s="45" t="s">
        <v>70</v>
      </c>
      <c r="F1" s="51" t="s">
        <v>32</v>
      </c>
      <c r="G1" s="45" t="s">
        <v>33</v>
      </c>
    </row>
    <row r="2" spans="1:7" x14ac:dyDescent="0.25">
      <c r="A2" t="s">
        <v>54</v>
      </c>
      <c r="B2" s="50" t="s">
        <v>80</v>
      </c>
      <c r="C2" s="50" t="s">
        <v>82</v>
      </c>
      <c r="D2" s="50" t="s">
        <v>83</v>
      </c>
      <c r="E2" s="50" t="s">
        <v>84</v>
      </c>
      <c r="F2" s="52">
        <v>77184</v>
      </c>
      <c r="G2" s="50" t="s">
        <v>34</v>
      </c>
    </row>
    <row r="3" spans="1:7" x14ac:dyDescent="0.25">
      <c r="A3" t="s">
        <v>55</v>
      </c>
      <c r="B3" s="50" t="s">
        <v>81</v>
      </c>
      <c r="C3" s="50" t="s">
        <v>74</v>
      </c>
      <c r="D3" s="50" t="s">
        <v>76</v>
      </c>
      <c r="E3" s="50" t="s">
        <v>77</v>
      </c>
      <c r="F3" s="52">
        <v>69670</v>
      </c>
      <c r="G3" s="50" t="s">
        <v>56</v>
      </c>
    </row>
    <row r="4" spans="1:7" x14ac:dyDescent="0.25">
      <c r="A4" t="s">
        <v>144</v>
      </c>
      <c r="B4" t="s">
        <v>145</v>
      </c>
      <c r="C4" t="s">
        <v>146</v>
      </c>
      <c r="D4" t="s">
        <v>147</v>
      </c>
      <c r="E4" t="s">
        <v>148</v>
      </c>
      <c r="F4" t="s">
        <v>149</v>
      </c>
      <c r="G4" t="s">
        <v>150</v>
      </c>
    </row>
    <row r="5" spans="1:7" x14ac:dyDescent="0.25">
      <c r="A5" t="s">
        <v>68</v>
      </c>
      <c r="B5" s="50" t="s">
        <v>121</v>
      </c>
      <c r="C5" s="50" t="s">
        <v>75</v>
      </c>
      <c r="D5" s="50" t="s">
        <v>91</v>
      </c>
      <c r="E5" s="50" t="s">
        <v>98</v>
      </c>
      <c r="F5" s="52">
        <v>7850</v>
      </c>
      <c r="G5" s="50" t="s">
        <v>111</v>
      </c>
    </row>
    <row r="6" spans="1:7" x14ac:dyDescent="0.25">
      <c r="A6" t="s">
        <v>69</v>
      </c>
      <c r="B6" s="50" t="s">
        <v>122</v>
      </c>
      <c r="C6" s="50" t="s">
        <v>85</v>
      </c>
      <c r="D6" s="50" t="s">
        <v>92</v>
      </c>
      <c r="E6" s="50" t="s">
        <v>99</v>
      </c>
      <c r="F6" s="52">
        <v>1125</v>
      </c>
      <c r="G6" s="72" t="s">
        <v>112</v>
      </c>
    </row>
    <row r="7" spans="1:7" x14ac:dyDescent="0.25">
      <c r="A7" t="s">
        <v>41</v>
      </c>
      <c r="B7" s="50" t="s">
        <v>123</v>
      </c>
      <c r="C7" s="50" t="s">
        <v>86</v>
      </c>
      <c r="D7" t="s">
        <v>93</v>
      </c>
      <c r="E7" t="s">
        <v>100</v>
      </c>
      <c r="F7" s="52">
        <v>12587</v>
      </c>
      <c r="G7" s="72" t="s">
        <v>113</v>
      </c>
    </row>
    <row r="8" spans="1:7" x14ac:dyDescent="0.25">
      <c r="A8" t="s">
        <v>57</v>
      </c>
      <c r="B8" s="50" t="s">
        <v>124</v>
      </c>
      <c r="C8" s="50" t="s">
        <v>87</v>
      </c>
      <c r="D8" s="50" t="s">
        <v>94</v>
      </c>
      <c r="E8" s="50" t="s">
        <v>101</v>
      </c>
      <c r="F8" s="52">
        <v>35875</v>
      </c>
      <c r="G8" s="72" t="s">
        <v>114</v>
      </c>
    </row>
    <row r="9" spans="1:7" x14ac:dyDescent="0.25">
      <c r="A9" t="s">
        <v>58</v>
      </c>
      <c r="B9" s="50" t="s">
        <v>125</v>
      </c>
      <c r="C9" s="50" t="s">
        <v>88</v>
      </c>
      <c r="D9" s="50" t="s">
        <v>95</v>
      </c>
      <c r="E9" s="50" t="s">
        <v>102</v>
      </c>
      <c r="F9" s="52">
        <v>26880</v>
      </c>
      <c r="G9" s="72" t="s">
        <v>115</v>
      </c>
    </row>
    <row r="10" spans="1:7" x14ac:dyDescent="0.25">
      <c r="A10" t="s">
        <v>59</v>
      </c>
      <c r="B10" s="50" t="s">
        <v>126</v>
      </c>
      <c r="C10" s="50" t="s">
        <v>89</v>
      </c>
      <c r="D10" t="s">
        <v>96</v>
      </c>
      <c r="E10" t="s">
        <v>103</v>
      </c>
      <c r="F10" s="52">
        <v>89521</v>
      </c>
      <c r="G10" s="72" t="s">
        <v>116</v>
      </c>
    </row>
    <row r="11" spans="1:7" x14ac:dyDescent="0.25">
      <c r="A11" t="s">
        <v>60</v>
      </c>
      <c r="B11" s="50" t="s">
        <v>127</v>
      </c>
      <c r="C11" s="50" t="s">
        <v>90</v>
      </c>
      <c r="D11" s="50" t="s">
        <v>97</v>
      </c>
      <c r="E11" s="50" t="s">
        <v>104</v>
      </c>
      <c r="F11" s="52">
        <v>65880</v>
      </c>
      <c r="G11" s="72" t="s">
        <v>63</v>
      </c>
    </row>
    <row r="12" spans="1:7" x14ac:dyDescent="0.25">
      <c r="A12" t="s">
        <v>61</v>
      </c>
      <c r="B12" s="50" t="s">
        <v>128</v>
      </c>
      <c r="C12" s="50" t="s">
        <v>83</v>
      </c>
      <c r="D12" s="50" t="s">
        <v>84</v>
      </c>
      <c r="E12" s="50" t="s">
        <v>105</v>
      </c>
      <c r="F12" s="52">
        <v>95000</v>
      </c>
      <c r="G12" s="72" t="s">
        <v>45</v>
      </c>
    </row>
    <row r="13" spans="1:7" x14ac:dyDescent="0.25">
      <c r="A13" t="s">
        <v>62</v>
      </c>
      <c r="B13" s="50" t="s">
        <v>129</v>
      </c>
      <c r="C13" s="50" t="s">
        <v>76</v>
      </c>
      <c r="D13" t="s">
        <v>77</v>
      </c>
      <c r="E13" t="s">
        <v>106</v>
      </c>
      <c r="F13" s="52">
        <v>98754</v>
      </c>
      <c r="G13" s="72" t="s">
        <v>46</v>
      </c>
    </row>
    <row r="14" spans="1:7" x14ac:dyDescent="0.25">
      <c r="A14" t="s">
        <v>64</v>
      </c>
      <c r="B14" s="50" t="s">
        <v>130</v>
      </c>
      <c r="C14" s="50" t="s">
        <v>79</v>
      </c>
      <c r="D14" s="50" t="s">
        <v>78</v>
      </c>
      <c r="E14" s="50" t="s">
        <v>107</v>
      </c>
      <c r="F14" s="52">
        <v>23658</v>
      </c>
      <c r="G14" s="72" t="s">
        <v>117</v>
      </c>
    </row>
    <row r="15" spans="1:7" x14ac:dyDescent="0.25">
      <c r="A15" t="s">
        <v>65</v>
      </c>
      <c r="B15" s="50" t="s">
        <v>131</v>
      </c>
      <c r="C15" s="50" t="s">
        <v>91</v>
      </c>
      <c r="D15" s="50" t="s">
        <v>98</v>
      </c>
      <c r="E15" s="50" t="s">
        <v>108</v>
      </c>
      <c r="F15" s="52">
        <v>65894</v>
      </c>
      <c r="G15" s="72" t="s">
        <v>118</v>
      </c>
    </row>
    <row r="16" spans="1:7" x14ac:dyDescent="0.25">
      <c r="A16" t="s">
        <v>66</v>
      </c>
      <c r="B16" s="50" t="s">
        <v>132</v>
      </c>
      <c r="C16" s="50" t="s">
        <v>92</v>
      </c>
      <c r="D16" t="s">
        <v>99</v>
      </c>
      <c r="E16" t="s">
        <v>109</v>
      </c>
      <c r="F16" s="52">
        <v>75001</v>
      </c>
      <c r="G16" s="72" t="s">
        <v>119</v>
      </c>
    </row>
    <row r="17" spans="1:8" x14ac:dyDescent="0.25">
      <c r="A17" t="s">
        <v>44</v>
      </c>
      <c r="B17" s="50" t="s">
        <v>133</v>
      </c>
      <c r="C17" s="50" t="s">
        <v>93</v>
      </c>
      <c r="D17" s="50" t="s">
        <v>100</v>
      </c>
      <c r="E17" s="50" t="s">
        <v>110</v>
      </c>
      <c r="F17" s="52">
        <v>78540</v>
      </c>
      <c r="G17" s="72" t="s">
        <v>120</v>
      </c>
    </row>
    <row r="18" spans="1:8" x14ac:dyDescent="0.25">
      <c r="A18" t="s">
        <v>10</v>
      </c>
      <c r="F18" s="52"/>
    </row>
    <row r="19" spans="1:8" x14ac:dyDescent="0.25">
      <c r="A19" t="s">
        <v>11</v>
      </c>
      <c r="F19" s="52"/>
    </row>
    <row r="20" spans="1:8" x14ac:dyDescent="0.25">
      <c r="A20" t="s">
        <v>12</v>
      </c>
      <c r="F20" s="52"/>
    </row>
    <row r="21" spans="1:8" x14ac:dyDescent="0.25">
      <c r="A21" t="s">
        <v>13</v>
      </c>
      <c r="F21" s="52"/>
    </row>
    <row r="22" spans="1:8" x14ac:dyDescent="0.25">
      <c r="A22" t="s">
        <v>14</v>
      </c>
      <c r="F22" s="52"/>
    </row>
    <row r="23" spans="1:8" x14ac:dyDescent="0.25">
      <c r="A23" t="s">
        <v>15</v>
      </c>
      <c r="F23" s="52"/>
    </row>
    <row r="24" spans="1:8" x14ac:dyDescent="0.25">
      <c r="D24" s="74" t="s">
        <v>134</v>
      </c>
      <c r="E24" s="74"/>
      <c r="F24" s="75"/>
      <c r="G24" s="74"/>
      <c r="H24" s="74"/>
    </row>
    <row r="25" spans="1:8" x14ac:dyDescent="0.25">
      <c r="D25" s="74" t="s">
        <v>143</v>
      </c>
      <c r="E25" s="74"/>
      <c r="F25" s="75"/>
      <c r="G25" s="74"/>
      <c r="H25" s="74"/>
    </row>
    <row r="26" spans="1:8" x14ac:dyDescent="0.25">
      <c r="D26" s="74" t="s">
        <v>135</v>
      </c>
      <c r="E26" s="74"/>
      <c r="F26" s="75"/>
      <c r="G26" s="74"/>
      <c r="H26" s="74"/>
    </row>
    <row r="27" spans="1:8" x14ac:dyDescent="0.25">
      <c r="F27"/>
      <c r="H27" s="74"/>
    </row>
    <row r="28" spans="1:8" x14ac:dyDescent="0.25">
      <c r="F28"/>
    </row>
    <row r="30" spans="1:8" x14ac:dyDescent="0.25">
      <c r="B30" s="46" t="s">
        <v>53</v>
      </c>
      <c r="C30" s="46"/>
      <c r="D30" s="46"/>
      <c r="E30" s="46"/>
      <c r="F30" s="53"/>
    </row>
    <row r="31" spans="1:8" x14ac:dyDescent="0.25">
      <c r="B31" s="46" t="s">
        <v>47</v>
      </c>
      <c r="C31" s="46"/>
      <c r="D31" s="46"/>
      <c r="E31" s="46"/>
      <c r="F31" s="53"/>
    </row>
    <row r="32" spans="1:8" x14ac:dyDescent="0.25">
      <c r="B32" s="46"/>
      <c r="C32" s="46"/>
      <c r="D32" s="46"/>
      <c r="E32" s="47" t="s">
        <v>48</v>
      </c>
      <c r="F32" s="54" t="s">
        <v>136</v>
      </c>
    </row>
    <row r="33" spans="2:6" x14ac:dyDescent="0.25">
      <c r="B33" s="46"/>
      <c r="C33" s="46"/>
      <c r="D33" s="46"/>
      <c r="E33" s="47" t="s">
        <v>49</v>
      </c>
      <c r="F33" s="54" t="s">
        <v>137</v>
      </c>
    </row>
    <row r="34" spans="2:6" x14ac:dyDescent="0.25">
      <c r="B34" s="46"/>
      <c r="C34" s="46"/>
      <c r="D34" s="46"/>
      <c r="E34" s="64" t="s">
        <v>67</v>
      </c>
      <c r="F34" s="65" t="s">
        <v>138</v>
      </c>
    </row>
    <row r="35" spans="2:6" x14ac:dyDescent="0.25">
      <c r="B35" s="46"/>
      <c r="C35" s="46"/>
      <c r="D35" s="46"/>
      <c r="E35" s="47" t="s">
        <v>50</v>
      </c>
      <c r="F35" s="54" t="s">
        <v>139</v>
      </c>
    </row>
    <row r="36" spans="2:6" x14ac:dyDescent="0.25">
      <c r="B36" s="46"/>
      <c r="C36" s="46"/>
      <c r="D36" s="46"/>
      <c r="E36" s="47" t="s">
        <v>51</v>
      </c>
      <c r="F36" s="54" t="s">
        <v>140</v>
      </c>
    </row>
    <row r="37" spans="2:6" x14ac:dyDescent="0.25">
      <c r="B37" s="46"/>
      <c r="C37" s="46"/>
      <c r="D37" s="46"/>
      <c r="E37" s="47" t="s">
        <v>52</v>
      </c>
      <c r="F37" s="54" t="s">
        <v>141</v>
      </c>
    </row>
    <row r="38" spans="2:6" x14ac:dyDescent="0.25">
      <c r="B38" s="46"/>
      <c r="C38" s="46"/>
      <c r="D38" s="46"/>
      <c r="E38" s="47" t="s">
        <v>33</v>
      </c>
      <c r="F38" s="54" t="s">
        <v>142</v>
      </c>
    </row>
  </sheetData>
  <dataValidations count="1">
    <dataValidation type="list" allowBlank="1" showInputMessage="1" showErrorMessage="1" sqref="C30">
      <formula1>$A$1:$A$28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Devis</vt:lpstr>
      <vt:lpstr>BL</vt:lpstr>
      <vt:lpstr>Factures</vt:lpstr>
      <vt:lpstr>Base données</vt:lpstr>
      <vt:lpstr>Feuil1</vt:lpstr>
      <vt:lpstr>Adresse_1</vt:lpstr>
      <vt:lpstr>Adresse_2</vt:lpstr>
      <vt:lpstr>Adresse_3</vt:lpstr>
      <vt:lpstr>Code_client</vt:lpstr>
      <vt:lpstr>Code_postal</vt:lpstr>
      <vt:lpstr>Nom_client</vt:lpstr>
      <vt:lpstr>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PC Bureau</cp:lastModifiedBy>
  <cp:lastPrinted>2016-07-22T06:53:31Z</cp:lastPrinted>
  <dcterms:created xsi:type="dcterms:W3CDTF">2011-07-03T04:37:02Z</dcterms:created>
  <dcterms:modified xsi:type="dcterms:W3CDTF">2016-07-22T09:46:52Z</dcterms:modified>
</cp:coreProperties>
</file>