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ACHAT &amp; LOGISTIQUE\ACHAT &amp; INVENTAIRE\Véhicules\Inventaire unitaire\Inventaire véhicule\"/>
    </mc:Choice>
  </mc:AlternateContent>
  <bookViews>
    <workbookView xWindow="120" yWindow="45" windowWidth="21315" windowHeight="9795"/>
  </bookViews>
  <sheets>
    <sheet name="Attributions" sheetId="1" r:id="rId1"/>
    <sheet name="Véhicule" sheetId="2" r:id="rId2"/>
    <sheet name="Élément inventaire complet" sheetId="4" r:id="rId3"/>
    <sheet name="Paramètres" sheetId="3" r:id="rId4"/>
    <sheet name="Analyse" sheetId="9" r:id="rId5"/>
    <sheet name="Liste Véhicules TRJ" sheetId="8" r:id="rId6"/>
    <sheet name="Standard par type" sheetId="10" r:id="rId7"/>
  </sheets>
  <externalReferences>
    <externalReference r:id="rId8"/>
  </externalReferences>
  <definedNames>
    <definedName name="_xlnm._FilterDatabase" localSheetId="0" hidden="1">Attributions!$A$5:$J$5</definedName>
    <definedName name="_xlnm._FilterDatabase" localSheetId="2" hidden="1">'Élément inventaire complet'!$A$5:$F$13</definedName>
    <definedName name="_xlnm._FilterDatabase" localSheetId="5" hidden="1">'Liste Véhicules TRJ'!$B$2:$E$421</definedName>
    <definedName name="_xlnm._FilterDatabase" localSheetId="6" hidden="1">'Standard par type'!$B$4:$D$4</definedName>
    <definedName name="_xlnm._FilterDatabase" localSheetId="1" hidden="1">Véhicule!$A$5:$E$16</definedName>
    <definedName name="Articles">'Élément inventaire complet'!$A$5:$F$306</definedName>
    <definedName name="Attributions">Attributions!$A$5:$L$31</definedName>
    <definedName name="Cote_de_Propreté">Paramètres!$B$30:$B$33</definedName>
    <definedName name="Entreprise">Paramètres!$B$2</definedName>
    <definedName name="Formule_Articles">OFFSET(Premier_Article,0,0,COUNTA(Liste_Articles),1)</definedName>
    <definedName name="Liste_Articles">'Élément inventaire complet'!$A:$A</definedName>
    <definedName name="Liste_Catégories">Paramètres!$A$21:$A$25</definedName>
    <definedName name="Liste_Services">Paramètres!$A$13:$A$19</definedName>
    <definedName name="Liste_Véhicule">Véhicule!$A$5:$A$79</definedName>
    <definedName name="Premier_Article">'Élément inventaire complet'!$A$6</definedName>
    <definedName name="Service">Paramètres!$B$3</definedName>
    <definedName name="Titre">Paramètres!$B$1</definedName>
    <definedName name="VD_Catégorie">Paramètres!$B$9</definedName>
    <definedName name="VD_Service">Paramètres!$A$14:$A$18</definedName>
    <definedName name="Véhicule">Véhicule!$A$6:$A$101</definedName>
  </definedNames>
  <calcPr calcId="162913"/>
  <pivotCaches>
    <pivotCache cacheId="0" r:id="rId9"/>
  </pivotCaches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" i="1"/>
  <c r="F68" i="4"/>
  <c r="E68" i="4"/>
  <c r="F16" i="4"/>
  <c r="E16" i="4"/>
  <c r="F14" i="4"/>
  <c r="E14" i="4"/>
  <c r="F69" i="4"/>
  <c r="E69" i="4"/>
  <c r="F60" i="1" l="1"/>
  <c r="F61" i="1"/>
  <c r="F11" i="4" l="1"/>
  <c r="E11" i="4"/>
  <c r="F78" i="4"/>
  <c r="E78" i="4"/>
  <c r="F138" i="4" l="1"/>
  <c r="E138" i="4"/>
  <c r="F89" i="4" l="1"/>
  <c r="E89" i="4"/>
  <c r="G89" i="4" s="1"/>
  <c r="F88" i="4"/>
  <c r="E88" i="4"/>
  <c r="G88" i="4" s="1"/>
  <c r="F52" i="1" l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G60" i="1"/>
  <c r="G61" i="1"/>
  <c r="B52" i="1"/>
  <c r="B53" i="1"/>
  <c r="B54" i="1"/>
  <c r="B55" i="1"/>
  <c r="B56" i="1"/>
  <c r="B57" i="1"/>
  <c r="B58" i="1"/>
  <c r="B59" i="1"/>
  <c r="B60" i="1"/>
  <c r="B61" i="1"/>
  <c r="F18" i="1" l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G154" i="4" l="1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B7" i="1"/>
  <c r="B8" i="1"/>
  <c r="B9" i="1"/>
  <c r="B10" i="1"/>
  <c r="B11" i="1"/>
  <c r="B12" i="1"/>
  <c r="B13" i="1"/>
  <c r="B14" i="1"/>
  <c r="B15" i="1"/>
  <c r="B16" i="1"/>
  <c r="B17" i="1"/>
  <c r="F6" i="2"/>
  <c r="F7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6" i="1" l="1"/>
  <c r="G6" i="1" s="1"/>
  <c r="F8" i="2"/>
  <c r="F47" i="2" l="1"/>
  <c r="F27" i="2"/>
  <c r="J3" i="1"/>
  <c r="B6" i="1" l="1"/>
  <c r="G6" i="2" l="1"/>
  <c r="G7" i="2"/>
  <c r="G11" i="2"/>
  <c r="G15" i="2"/>
  <c r="G19" i="2"/>
  <c r="G23" i="2"/>
  <c r="G27" i="2"/>
  <c r="G31" i="2"/>
  <c r="G35" i="2"/>
  <c r="G39" i="2"/>
  <c r="G43" i="2"/>
  <c r="G47" i="2"/>
  <c r="G51" i="2"/>
  <c r="G55" i="2"/>
  <c r="G59" i="2"/>
  <c r="G63" i="2"/>
  <c r="G67" i="2"/>
  <c r="G71" i="2"/>
  <c r="G75" i="2"/>
  <c r="G79" i="2"/>
  <c r="G83" i="2"/>
  <c r="G87" i="2"/>
  <c r="G91" i="2"/>
  <c r="G95" i="2"/>
  <c r="G99" i="2"/>
  <c r="G8" i="2"/>
  <c r="G12" i="2"/>
  <c r="G16" i="2"/>
  <c r="G20" i="2"/>
  <c r="G24" i="2"/>
  <c r="G28" i="2"/>
  <c r="G32" i="2"/>
  <c r="G36" i="2"/>
  <c r="G40" i="2"/>
  <c r="G44" i="2"/>
  <c r="G48" i="2"/>
  <c r="G52" i="2"/>
  <c r="G56" i="2"/>
  <c r="G60" i="2"/>
  <c r="G64" i="2"/>
  <c r="G68" i="2"/>
  <c r="G72" i="2"/>
  <c r="G76" i="2"/>
  <c r="G80" i="2"/>
  <c r="G84" i="2"/>
  <c r="G88" i="2"/>
  <c r="G92" i="2"/>
  <c r="G96" i="2"/>
  <c r="G100" i="2"/>
  <c r="G9" i="2"/>
  <c r="G13" i="2"/>
  <c r="G17" i="2"/>
  <c r="G21" i="2"/>
  <c r="G25" i="2"/>
  <c r="G29" i="2"/>
  <c r="G33" i="2"/>
  <c r="G37" i="2"/>
  <c r="G41" i="2"/>
  <c r="G45" i="2"/>
  <c r="G49" i="2"/>
  <c r="G53" i="2"/>
  <c r="G57" i="2"/>
  <c r="G61" i="2"/>
  <c r="G65" i="2"/>
  <c r="G69" i="2"/>
  <c r="G73" i="2"/>
  <c r="G77" i="2"/>
  <c r="G81" i="2"/>
  <c r="G85" i="2"/>
  <c r="G89" i="2"/>
  <c r="G93" i="2"/>
  <c r="G97" i="2"/>
  <c r="G101" i="2"/>
  <c r="G10" i="2"/>
  <c r="G14" i="2"/>
  <c r="G18" i="2"/>
  <c r="G22" i="2"/>
  <c r="G26" i="2"/>
  <c r="G30" i="2"/>
  <c r="G34" i="2"/>
  <c r="G38" i="2"/>
  <c r="G42" i="2"/>
  <c r="G46" i="2"/>
  <c r="G50" i="2"/>
  <c r="G54" i="2"/>
  <c r="G58" i="2"/>
  <c r="G62" i="2"/>
  <c r="G78" i="2"/>
  <c r="G94" i="2"/>
  <c r="G66" i="2"/>
  <c r="G82" i="2"/>
  <c r="G98" i="2"/>
  <c r="G70" i="2"/>
  <c r="G86" i="2"/>
  <c r="G74" i="2"/>
  <c r="G90" i="2"/>
  <c r="E62" i="8"/>
  <c r="E61" i="8"/>
  <c r="E60" i="8"/>
  <c r="E59" i="8"/>
  <c r="E58" i="8"/>
  <c r="E57" i="8"/>
  <c r="E56" i="8"/>
  <c r="E55" i="8"/>
  <c r="D55" i="8"/>
  <c r="E54" i="8"/>
  <c r="D54" i="8"/>
  <c r="E53" i="8"/>
  <c r="D53" i="8"/>
  <c r="E52" i="8"/>
  <c r="D52" i="8"/>
  <c r="E51" i="8"/>
  <c r="D51" i="8"/>
  <c r="E50" i="8"/>
  <c r="D50" i="8"/>
  <c r="E49" i="8"/>
  <c r="D49" i="8"/>
  <c r="E48" i="8"/>
  <c r="D48" i="8"/>
  <c r="E47" i="8"/>
  <c r="D47" i="8"/>
  <c r="E46" i="8"/>
  <c r="D46" i="8"/>
  <c r="E45" i="8"/>
  <c r="D45" i="8"/>
  <c r="E44" i="8"/>
  <c r="D44" i="8"/>
  <c r="E43" i="8"/>
  <c r="D43" i="8"/>
  <c r="E42" i="8"/>
  <c r="D42" i="8"/>
  <c r="E41" i="8"/>
  <c r="D41" i="8"/>
  <c r="E40" i="8"/>
  <c r="D40" i="8"/>
  <c r="E39" i="8"/>
  <c r="D39" i="8"/>
  <c r="E38" i="8"/>
  <c r="D38" i="8"/>
  <c r="E37" i="8"/>
  <c r="D37" i="8"/>
  <c r="E36" i="8"/>
  <c r="D36" i="8"/>
  <c r="E35" i="8"/>
  <c r="D35" i="8"/>
  <c r="E34" i="8"/>
  <c r="D34" i="8"/>
  <c r="E33" i="8"/>
  <c r="D33" i="8"/>
  <c r="E32" i="8"/>
  <c r="D32" i="8"/>
  <c r="E31" i="8"/>
  <c r="D31" i="8"/>
  <c r="E30" i="8"/>
  <c r="D30" i="8"/>
  <c r="E29" i="8"/>
  <c r="D29" i="8"/>
  <c r="E28" i="8"/>
  <c r="D28" i="8"/>
  <c r="E27" i="8"/>
  <c r="D27" i="8"/>
  <c r="E26" i="8"/>
  <c r="D26" i="8"/>
  <c r="E25" i="8"/>
  <c r="D25" i="8"/>
  <c r="E24" i="8"/>
  <c r="D24" i="8"/>
  <c r="E23" i="8"/>
  <c r="D23" i="8"/>
  <c r="E22" i="8"/>
  <c r="D22" i="8"/>
  <c r="E21" i="8"/>
  <c r="D21" i="8"/>
  <c r="E20" i="8"/>
  <c r="D20" i="8"/>
  <c r="E19" i="8"/>
  <c r="D19" i="8"/>
  <c r="E18" i="8"/>
  <c r="D18" i="8"/>
  <c r="E17" i="8"/>
  <c r="D17" i="8"/>
  <c r="E16" i="8"/>
  <c r="D16" i="8"/>
  <c r="E15" i="8"/>
  <c r="D15" i="8"/>
  <c r="E14" i="8"/>
  <c r="D14" i="8"/>
  <c r="E13" i="8"/>
  <c r="D13" i="8"/>
  <c r="E12" i="8"/>
  <c r="D12" i="8"/>
  <c r="E11" i="8"/>
  <c r="D11" i="8"/>
  <c r="E10" i="8"/>
  <c r="D10" i="8"/>
  <c r="E9" i="8"/>
  <c r="D9" i="8"/>
  <c r="D401" i="8"/>
  <c r="D400" i="8"/>
  <c r="D410" i="8"/>
  <c r="D402" i="8"/>
  <c r="D407" i="8"/>
  <c r="D390" i="8"/>
  <c r="D405" i="8"/>
  <c r="D411" i="8"/>
  <c r="D408" i="8"/>
  <c r="D403" i="8"/>
  <c r="D398" i="8"/>
  <c r="D386" i="8"/>
  <c r="D116" i="8"/>
  <c r="D406" i="8"/>
  <c r="D394" i="8"/>
  <c r="D383" i="8"/>
  <c r="D115" i="8"/>
  <c r="D114" i="8"/>
  <c r="D113" i="8"/>
  <c r="D395" i="8"/>
  <c r="D112" i="8"/>
  <c r="D399" i="8"/>
  <c r="D111" i="8"/>
  <c r="D110" i="8"/>
  <c r="D393" i="8"/>
  <c r="D388" i="8"/>
  <c r="D387" i="8"/>
  <c r="D391" i="8"/>
  <c r="D389" i="8"/>
  <c r="D109" i="8"/>
  <c r="D409" i="8"/>
  <c r="D108" i="8"/>
  <c r="D385" i="8"/>
  <c r="D384" i="8"/>
  <c r="D107" i="8"/>
  <c r="D396" i="8"/>
  <c r="D106" i="8"/>
  <c r="D392" i="8"/>
  <c r="D105" i="8"/>
  <c r="D404" i="8"/>
  <c r="D397" i="8"/>
  <c r="D104" i="8"/>
  <c r="D321" i="8"/>
  <c r="D320" i="8"/>
  <c r="D364" i="8"/>
  <c r="D363" i="8"/>
  <c r="D362" i="8"/>
  <c r="D361" i="8"/>
  <c r="D279" i="8"/>
  <c r="D277" i="8"/>
  <c r="D276" i="8"/>
  <c r="D297" i="8"/>
  <c r="D296" i="8"/>
  <c r="D295" i="8"/>
  <c r="D294" i="8"/>
  <c r="D293" i="8"/>
  <c r="D360" i="8"/>
  <c r="D359" i="8"/>
  <c r="D358" i="8"/>
  <c r="D357" i="8"/>
  <c r="D356" i="8"/>
  <c r="D319" i="8"/>
  <c r="D318" i="8"/>
  <c r="D317" i="8"/>
  <c r="D355" i="8"/>
  <c r="D354" i="8"/>
  <c r="D353" i="8"/>
  <c r="D352" i="8"/>
  <c r="D351" i="8"/>
  <c r="D350" i="8"/>
  <c r="D349" i="8"/>
  <c r="D348" i="8"/>
  <c r="D292" i="8"/>
  <c r="D291" i="8"/>
  <c r="D290" i="8"/>
  <c r="D316" i="8"/>
  <c r="D302" i="8"/>
  <c r="D347" i="8"/>
  <c r="D315" i="8"/>
  <c r="D346" i="8"/>
  <c r="D345" i="8"/>
  <c r="D344" i="8"/>
  <c r="D343" i="8"/>
  <c r="D342" i="8"/>
  <c r="D275" i="8"/>
  <c r="D314" i="8"/>
  <c r="D330" i="8"/>
  <c r="D274" i="8"/>
  <c r="D273" i="8"/>
  <c r="D329" i="8"/>
  <c r="D272" i="8"/>
  <c r="D328" i="8"/>
  <c r="D271" i="8"/>
  <c r="D327" i="8"/>
  <c r="D270" i="8"/>
  <c r="D326" i="8"/>
  <c r="D269" i="8"/>
  <c r="D268" i="8"/>
  <c r="D325" i="8"/>
  <c r="D267" i="8"/>
  <c r="D313" i="8"/>
  <c r="D266" i="8"/>
  <c r="D312" i="8"/>
  <c r="D324" i="8"/>
  <c r="D265" i="8"/>
  <c r="D264" i="8"/>
  <c r="D263" i="8"/>
  <c r="D262" i="8"/>
  <c r="E373" i="8"/>
  <c r="D373" i="8"/>
  <c r="D341" i="8"/>
  <c r="D340" i="8"/>
  <c r="D261" i="8"/>
  <c r="D260" i="8"/>
  <c r="D304" i="8"/>
  <c r="D303" i="8"/>
  <c r="D285" i="8"/>
  <c r="D284" i="8"/>
  <c r="D339" i="8"/>
  <c r="D338" i="8"/>
  <c r="D337" i="8"/>
  <c r="D336" i="8"/>
  <c r="D335" i="8"/>
  <c r="D334" i="8"/>
  <c r="D289" i="8"/>
  <c r="D280" i="8"/>
  <c r="D259" i="8"/>
  <c r="D333" i="8"/>
  <c r="D332" i="8"/>
  <c r="D331" i="8"/>
  <c r="D258" i="8"/>
  <c r="D288" i="8"/>
  <c r="D311" i="8"/>
  <c r="D310" i="8"/>
  <c r="D257" i="8"/>
  <c r="D283" i="8"/>
  <c r="D287" i="8"/>
  <c r="D286" i="8"/>
  <c r="D301" i="8"/>
  <c r="D300" i="8"/>
  <c r="D299" i="8"/>
  <c r="D256" i="8"/>
  <c r="D309" i="8"/>
  <c r="D255" i="8"/>
  <c r="D308" i="8"/>
  <c r="D254" i="8"/>
  <c r="D282" i="8"/>
  <c r="D307" i="8"/>
  <c r="D306" i="8"/>
  <c r="D298" i="8"/>
  <c r="D323" i="8"/>
  <c r="D253" i="8"/>
  <c r="D322" i="8"/>
  <c r="D281" i="8"/>
  <c r="D305" i="8"/>
  <c r="D68" i="8"/>
  <c r="E148" i="8"/>
  <c r="E194" i="8"/>
  <c r="E379" i="8"/>
  <c r="E378" i="8"/>
  <c r="E377" i="8"/>
  <c r="E376" i="8"/>
  <c r="E375" i="8"/>
  <c r="E374" i="8"/>
  <c r="E381" i="8"/>
  <c r="E193" i="8"/>
  <c r="E147" i="8"/>
  <c r="E192" i="8"/>
  <c r="E191" i="8"/>
  <c r="E146" i="8"/>
  <c r="E190" i="8"/>
  <c r="E189" i="8"/>
  <c r="E412" i="8"/>
  <c r="E371" i="8"/>
  <c r="E365" i="8"/>
  <c r="E195" i="8"/>
  <c r="D421" i="8"/>
  <c r="D420" i="8"/>
  <c r="D419" i="8"/>
  <c r="D417" i="8"/>
  <c r="D85" i="8"/>
  <c r="E188" i="8"/>
  <c r="E170" i="8"/>
  <c r="E169" i="8"/>
  <c r="E168" i="8"/>
  <c r="E145" i="8"/>
  <c r="E369" i="8"/>
  <c r="E368" i="8"/>
  <c r="E367" i="8"/>
  <c r="E372" i="8"/>
  <c r="E187" i="8"/>
  <c r="E186" i="8"/>
  <c r="E144" i="8"/>
  <c r="E185" i="8"/>
  <c r="E184" i="8"/>
  <c r="E183" i="8"/>
  <c r="E182" i="8"/>
  <c r="E181" i="8"/>
  <c r="E180" i="8"/>
  <c r="E179" i="8"/>
  <c r="E178" i="8"/>
  <c r="E8" i="8"/>
  <c r="E414" i="8"/>
  <c r="D414" i="8"/>
  <c r="D413" i="8"/>
  <c r="E166" i="8"/>
  <c r="E165" i="8"/>
  <c r="E164" i="8"/>
  <c r="E143" i="8"/>
  <c r="E380" i="8"/>
  <c r="D380" i="8"/>
  <c r="E177" i="8"/>
  <c r="E7" i="8"/>
  <c r="E6" i="8"/>
  <c r="E176" i="8"/>
  <c r="E175" i="8"/>
  <c r="E163" i="8"/>
  <c r="E162" i="8"/>
  <c r="E5" i="8"/>
  <c r="E161" i="8"/>
  <c r="E160" i="8"/>
  <c r="E142" i="8"/>
  <c r="E4" i="8"/>
  <c r="E366" i="8"/>
  <c r="D366" i="8"/>
  <c r="E174" i="8"/>
  <c r="E3" i="8"/>
  <c r="E173" i="8"/>
  <c r="E172" i="8"/>
  <c r="E171" i="8"/>
  <c r="E159" i="8"/>
  <c r="E158" i="8"/>
  <c r="E157" i="8"/>
  <c r="F18" i="4" l="1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70" i="4"/>
  <c r="F71" i="4"/>
  <c r="F72" i="4"/>
  <c r="F73" i="4"/>
  <c r="F74" i="4"/>
  <c r="F75" i="4"/>
  <c r="F76" i="4"/>
  <c r="F77" i="4"/>
  <c r="F79" i="4"/>
  <c r="F80" i="4"/>
  <c r="F81" i="4"/>
  <c r="F82" i="4"/>
  <c r="F83" i="4"/>
  <c r="F84" i="4"/>
  <c r="F85" i="4"/>
  <c r="F86" i="4"/>
  <c r="F87" i="4"/>
  <c r="F90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6" i="4"/>
  <c r="F137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7" i="4"/>
  <c r="E18" i="4"/>
  <c r="G18" i="4" s="1"/>
  <c r="E19" i="4"/>
  <c r="G19" i="4" s="1"/>
  <c r="E20" i="4"/>
  <c r="G20" i="4" s="1"/>
  <c r="E21" i="4"/>
  <c r="G21" i="4" s="1"/>
  <c r="E22" i="4"/>
  <c r="G22" i="4" s="1"/>
  <c r="E23" i="4"/>
  <c r="G23" i="4" s="1"/>
  <c r="E24" i="4"/>
  <c r="G24" i="4" s="1"/>
  <c r="E25" i="4"/>
  <c r="G25" i="4" s="1"/>
  <c r="E26" i="4"/>
  <c r="G26" i="4" s="1"/>
  <c r="E27" i="4"/>
  <c r="G27" i="4" s="1"/>
  <c r="E28" i="4"/>
  <c r="G28" i="4" s="1"/>
  <c r="E29" i="4"/>
  <c r="G29" i="4" s="1"/>
  <c r="E30" i="4"/>
  <c r="G30" i="4" s="1"/>
  <c r="E31" i="4"/>
  <c r="G31" i="4" s="1"/>
  <c r="E32" i="4"/>
  <c r="G32" i="4" s="1"/>
  <c r="E33" i="4"/>
  <c r="G33" i="4" s="1"/>
  <c r="E35" i="4"/>
  <c r="G35" i="4" s="1"/>
  <c r="E36" i="4"/>
  <c r="G36" i="4" s="1"/>
  <c r="E37" i="4"/>
  <c r="G37" i="4" s="1"/>
  <c r="E38" i="4"/>
  <c r="G38" i="4" s="1"/>
  <c r="E39" i="4"/>
  <c r="G39" i="4" s="1"/>
  <c r="E40" i="4"/>
  <c r="G40" i="4" s="1"/>
  <c r="E41" i="4"/>
  <c r="G41" i="4" s="1"/>
  <c r="E42" i="4"/>
  <c r="G42" i="4" s="1"/>
  <c r="E43" i="4"/>
  <c r="G43" i="4" s="1"/>
  <c r="E44" i="4"/>
  <c r="G44" i="4" s="1"/>
  <c r="E45" i="4"/>
  <c r="G45" i="4" s="1"/>
  <c r="E46" i="4"/>
  <c r="G46" i="4" s="1"/>
  <c r="E47" i="4"/>
  <c r="G47" i="4" s="1"/>
  <c r="E48" i="4"/>
  <c r="G48" i="4" s="1"/>
  <c r="E49" i="4"/>
  <c r="G49" i="4" s="1"/>
  <c r="E50" i="4"/>
  <c r="G50" i="4" s="1"/>
  <c r="E51" i="4"/>
  <c r="G51" i="4" s="1"/>
  <c r="E52" i="4"/>
  <c r="G52" i="4" s="1"/>
  <c r="E53" i="4"/>
  <c r="G53" i="4" s="1"/>
  <c r="E54" i="4"/>
  <c r="G54" i="4" s="1"/>
  <c r="E55" i="4"/>
  <c r="G55" i="4" s="1"/>
  <c r="E56" i="4"/>
  <c r="G56" i="4" s="1"/>
  <c r="E57" i="4"/>
  <c r="G57" i="4" s="1"/>
  <c r="E58" i="4"/>
  <c r="G58" i="4" s="1"/>
  <c r="E59" i="4"/>
  <c r="G59" i="4" s="1"/>
  <c r="E60" i="4"/>
  <c r="G60" i="4" s="1"/>
  <c r="E61" i="4"/>
  <c r="G61" i="4" s="1"/>
  <c r="E62" i="4"/>
  <c r="G62" i="4" s="1"/>
  <c r="E63" i="4"/>
  <c r="G63" i="4" s="1"/>
  <c r="E64" i="4"/>
  <c r="G64" i="4" s="1"/>
  <c r="E65" i="4"/>
  <c r="G65" i="4" s="1"/>
  <c r="E66" i="4"/>
  <c r="G66" i="4" s="1"/>
  <c r="E67" i="4"/>
  <c r="G67" i="4" s="1"/>
  <c r="E70" i="4"/>
  <c r="G70" i="4" s="1"/>
  <c r="E71" i="4"/>
  <c r="G71" i="4" s="1"/>
  <c r="E72" i="4"/>
  <c r="G72" i="4" s="1"/>
  <c r="E73" i="4"/>
  <c r="G73" i="4" s="1"/>
  <c r="E74" i="4"/>
  <c r="G74" i="4" s="1"/>
  <c r="E75" i="4"/>
  <c r="G75" i="4" s="1"/>
  <c r="E76" i="4"/>
  <c r="G76" i="4" s="1"/>
  <c r="E77" i="4"/>
  <c r="G77" i="4" s="1"/>
  <c r="E79" i="4"/>
  <c r="G79" i="4" s="1"/>
  <c r="E80" i="4"/>
  <c r="G80" i="4" s="1"/>
  <c r="E81" i="4"/>
  <c r="G81" i="4" s="1"/>
  <c r="E82" i="4"/>
  <c r="G82" i="4" s="1"/>
  <c r="E83" i="4"/>
  <c r="G83" i="4" s="1"/>
  <c r="E84" i="4"/>
  <c r="G84" i="4" s="1"/>
  <c r="E85" i="4"/>
  <c r="G85" i="4" s="1"/>
  <c r="E86" i="4"/>
  <c r="G86" i="4" s="1"/>
  <c r="E87" i="4"/>
  <c r="G87" i="4" s="1"/>
  <c r="E90" i="4"/>
  <c r="G90" i="4" s="1"/>
  <c r="E93" i="4"/>
  <c r="G93" i="4" s="1"/>
  <c r="E94" i="4"/>
  <c r="G94" i="4" s="1"/>
  <c r="E95" i="4"/>
  <c r="G95" i="4" s="1"/>
  <c r="E96" i="4"/>
  <c r="G96" i="4" s="1"/>
  <c r="E97" i="4"/>
  <c r="G97" i="4" s="1"/>
  <c r="E98" i="4"/>
  <c r="G98" i="4" s="1"/>
  <c r="E99" i="4"/>
  <c r="G99" i="4" s="1"/>
  <c r="E100" i="4"/>
  <c r="G100" i="4" s="1"/>
  <c r="E101" i="4"/>
  <c r="G101" i="4" s="1"/>
  <c r="E102" i="4"/>
  <c r="G102" i="4" s="1"/>
  <c r="E103" i="4"/>
  <c r="G103" i="4" s="1"/>
  <c r="E104" i="4"/>
  <c r="G104" i="4" s="1"/>
  <c r="E105" i="4"/>
  <c r="G105" i="4" s="1"/>
  <c r="E106" i="4"/>
  <c r="G106" i="4" s="1"/>
  <c r="E107" i="4"/>
  <c r="G107" i="4" s="1"/>
  <c r="E108" i="4"/>
  <c r="G108" i="4" s="1"/>
  <c r="E109" i="4"/>
  <c r="G109" i="4" s="1"/>
  <c r="E110" i="4"/>
  <c r="G110" i="4" s="1"/>
  <c r="E111" i="4"/>
  <c r="G111" i="4" s="1"/>
  <c r="E112" i="4"/>
  <c r="G112" i="4" s="1"/>
  <c r="E113" i="4"/>
  <c r="G113" i="4" s="1"/>
  <c r="E114" i="4"/>
  <c r="G114" i="4" s="1"/>
  <c r="E115" i="4"/>
  <c r="G115" i="4" s="1"/>
  <c r="E116" i="4"/>
  <c r="G116" i="4" s="1"/>
  <c r="E117" i="4"/>
  <c r="G117" i="4" s="1"/>
  <c r="E118" i="4"/>
  <c r="G118" i="4" s="1"/>
  <c r="E119" i="4"/>
  <c r="G119" i="4" s="1"/>
  <c r="E120" i="4"/>
  <c r="G120" i="4" s="1"/>
  <c r="E121" i="4"/>
  <c r="G121" i="4" s="1"/>
  <c r="E122" i="4"/>
  <c r="G122" i="4" s="1"/>
  <c r="E123" i="4"/>
  <c r="G123" i="4" s="1"/>
  <c r="E124" i="4"/>
  <c r="G124" i="4" s="1"/>
  <c r="E125" i="4"/>
  <c r="G125" i="4" s="1"/>
  <c r="E126" i="4"/>
  <c r="G126" i="4" s="1"/>
  <c r="E127" i="4"/>
  <c r="G127" i="4" s="1"/>
  <c r="E128" i="4"/>
  <c r="G128" i="4" s="1"/>
  <c r="E129" i="4"/>
  <c r="G129" i="4" s="1"/>
  <c r="E130" i="4"/>
  <c r="G130" i="4" s="1"/>
  <c r="E131" i="4"/>
  <c r="G131" i="4" s="1"/>
  <c r="E132" i="4"/>
  <c r="G132" i="4" s="1"/>
  <c r="E133" i="4"/>
  <c r="G133" i="4" s="1"/>
  <c r="E134" i="4"/>
  <c r="G134" i="4" s="1"/>
  <c r="E136" i="4"/>
  <c r="G136" i="4" s="1"/>
  <c r="E137" i="4"/>
  <c r="G137" i="4" s="1"/>
  <c r="E139" i="4"/>
  <c r="G139" i="4" s="1"/>
  <c r="E140" i="4"/>
  <c r="G140" i="4" s="1"/>
  <c r="E141" i="4"/>
  <c r="G141" i="4" s="1"/>
  <c r="E142" i="4"/>
  <c r="G142" i="4" s="1"/>
  <c r="E143" i="4"/>
  <c r="G143" i="4" s="1"/>
  <c r="E144" i="4"/>
  <c r="G144" i="4" s="1"/>
  <c r="E145" i="4"/>
  <c r="G145" i="4" s="1"/>
  <c r="E146" i="4"/>
  <c r="G146" i="4" s="1"/>
  <c r="E147" i="4"/>
  <c r="G147" i="4" s="1"/>
  <c r="E148" i="4"/>
  <c r="G148" i="4" s="1"/>
  <c r="E149" i="4"/>
  <c r="G149" i="4" s="1"/>
  <c r="E150" i="4"/>
  <c r="G150" i="4" s="1"/>
  <c r="E151" i="4"/>
  <c r="G151" i="4" s="1"/>
  <c r="E152" i="4"/>
  <c r="G152" i="4" s="1"/>
  <c r="E153" i="4"/>
  <c r="G153" i="4" s="1"/>
  <c r="E17" i="4"/>
  <c r="G17" i="4" s="1"/>
  <c r="A1" i="4" l="1"/>
  <c r="A1" i="2"/>
  <c r="B15" i="3" l="1"/>
  <c r="F15" i="4" l="1"/>
  <c r="E15" i="4"/>
  <c r="G15" i="4" s="1"/>
  <c r="F7" i="4"/>
  <c r="F8" i="4"/>
  <c r="F9" i="4"/>
  <c r="F10" i="4"/>
  <c r="F12" i="4"/>
  <c r="F13" i="4"/>
  <c r="F6" i="4"/>
  <c r="E6" i="4"/>
  <c r="G6" i="4" s="1"/>
  <c r="E7" i="4"/>
  <c r="G7" i="4" s="1"/>
  <c r="E8" i="4"/>
  <c r="G8" i="4" s="1"/>
  <c r="E9" i="4"/>
  <c r="G9" i="4" s="1"/>
  <c r="E10" i="4"/>
  <c r="G10" i="4" s="1"/>
  <c r="G11" i="4"/>
  <c r="E12" i="4"/>
  <c r="G12" i="4" s="1"/>
  <c r="E13" i="4"/>
  <c r="G13" i="4" s="1"/>
  <c r="B14" i="3"/>
  <c r="K3" i="1"/>
  <c r="D3" i="2"/>
  <c r="C3" i="2"/>
  <c r="F3" i="4" l="1"/>
  <c r="E3" i="4"/>
  <c r="F3" i="2" l="1"/>
  <c r="G3" i="2"/>
  <c r="D3" i="4"/>
</calcChain>
</file>

<file path=xl/sharedStrings.xml><?xml version="1.0" encoding="utf-8"?>
<sst xmlns="http://schemas.openxmlformats.org/spreadsheetml/2006/main" count="2741" uniqueCount="1333">
  <si>
    <t>Article</t>
  </si>
  <si>
    <t>Quantité</t>
  </si>
  <si>
    <t>Date attribution</t>
  </si>
  <si>
    <t>Observations</t>
  </si>
  <si>
    <t>Service</t>
  </si>
  <si>
    <t>Articles</t>
  </si>
  <si>
    <t>Catégorie</t>
  </si>
  <si>
    <t>Outillage</t>
  </si>
  <si>
    <t>En service</t>
  </si>
  <si>
    <t>oui</t>
  </si>
  <si>
    <t>Titre</t>
  </si>
  <si>
    <t>Effectif (filtré / total) :</t>
  </si>
  <si>
    <t>Attributions (filtrées / totales) :</t>
  </si>
  <si>
    <t>Nombre d'attributions actives</t>
  </si>
  <si>
    <t>Inventaire (total/filtré) :</t>
  </si>
  <si>
    <t>Valeurs par défaut dans les listes déroulantes des formulaires</t>
  </si>
  <si>
    <t>Services</t>
  </si>
  <si>
    <t>Catégories</t>
  </si>
  <si>
    <t>Inventaire de Véhicule</t>
  </si>
  <si>
    <t>Matériel consommable</t>
  </si>
  <si>
    <t>Camion de Forage</t>
  </si>
  <si>
    <t>Camion Génie Civil</t>
  </si>
  <si>
    <t>Camion de Fusion</t>
  </si>
  <si>
    <t>Camion de Ligne</t>
  </si>
  <si>
    <t>Remorque de Air Vacs</t>
  </si>
  <si>
    <t>Entreprise</t>
  </si>
  <si>
    <t>TRJ Télécom</t>
  </si>
  <si>
    <t>Système de décompte cyclique</t>
  </si>
  <si>
    <t>ORDRE</t>
  </si>
  <si>
    <t># UNITÉ</t>
  </si>
  <si>
    <t>UNITÉ BSM / GPS</t>
  </si>
  <si>
    <t>TYPE</t>
  </si>
  <si>
    <t>A - 6 ROUES</t>
  </si>
  <si>
    <t>A02</t>
  </si>
  <si>
    <t>TRJ-MR-022</t>
  </si>
  <si>
    <t>MR-022 - 6 ROUES</t>
  </si>
  <si>
    <t>6 Roues dompeur</t>
  </si>
  <si>
    <t>A03</t>
  </si>
  <si>
    <t>TRJ-MR-042</t>
  </si>
  <si>
    <t>MR-042 - 6 ROUES</t>
  </si>
  <si>
    <t>A04</t>
  </si>
  <si>
    <t>TRJ-MR-055</t>
  </si>
  <si>
    <t>MR-055 - 6 ROUES</t>
  </si>
  <si>
    <t>A05</t>
  </si>
  <si>
    <t>TRJ-MR-066</t>
  </si>
  <si>
    <t>MR-066 - 6 ROUES</t>
  </si>
  <si>
    <t>A06</t>
  </si>
  <si>
    <t>TRJ-MR-078</t>
  </si>
  <si>
    <t>MR-078 - 6 ROUES</t>
  </si>
  <si>
    <t>A07</t>
  </si>
  <si>
    <t>TRJ-MR-122</t>
  </si>
  <si>
    <t>MR-122 - 6 ROUES</t>
  </si>
  <si>
    <t>A08</t>
  </si>
  <si>
    <t>TRJ-MR-135</t>
  </si>
  <si>
    <t>MR-135 - 6 ROUES</t>
  </si>
  <si>
    <t>A09</t>
  </si>
  <si>
    <t>TRJ-MR-147</t>
  </si>
  <si>
    <t>MR-147 - 6 ROUES</t>
  </si>
  <si>
    <t>A10</t>
  </si>
  <si>
    <t>TRJ-MR-148</t>
  </si>
  <si>
    <t>MR-148 - 6 ROUES</t>
  </si>
  <si>
    <t>A11</t>
  </si>
  <si>
    <t>TRJ-MR-186</t>
  </si>
  <si>
    <t>MR-186 - 6 ROUES</t>
  </si>
  <si>
    <t>A12</t>
  </si>
  <si>
    <t>TRJ-MR-187</t>
  </si>
  <si>
    <t>MR-187 - 6 ROUES</t>
  </si>
  <si>
    <t>A13</t>
  </si>
  <si>
    <t>TRJ-MR-172</t>
  </si>
  <si>
    <t>MR-172 - 6 ROUES À EAU</t>
  </si>
  <si>
    <t>A14</t>
  </si>
  <si>
    <t>TRJ-MR-173</t>
  </si>
  <si>
    <t>MR-173 - 6 ROUES</t>
  </si>
  <si>
    <t>A15</t>
  </si>
  <si>
    <t>TRJ-MR-213</t>
  </si>
  <si>
    <t>MR-213 - 6 ROUES</t>
  </si>
  <si>
    <t>A16</t>
  </si>
  <si>
    <t>TRJ-MR-214</t>
  </si>
  <si>
    <t>MR-214 - 6 ROUES</t>
  </si>
  <si>
    <t>A17</t>
  </si>
  <si>
    <t>TRJ-MR-215</t>
  </si>
  <si>
    <t>MR-215 - 6 ROUES</t>
  </si>
  <si>
    <t>A18</t>
  </si>
  <si>
    <t>TRJ-MR-216</t>
  </si>
  <si>
    <t>MR-216 - 6 ROUES</t>
  </si>
  <si>
    <t>A19</t>
  </si>
  <si>
    <t>TRJ-MR-227</t>
  </si>
  <si>
    <t>B - 10 ROUES</t>
  </si>
  <si>
    <t>B01</t>
  </si>
  <si>
    <t>TRJ-MR-002</t>
  </si>
  <si>
    <t>MR-002 -10 ROUES</t>
  </si>
  <si>
    <t>10 Roues</t>
  </si>
  <si>
    <t>forage</t>
  </si>
  <si>
    <t>B02</t>
  </si>
  <si>
    <t>TRJ-MR-087</t>
  </si>
  <si>
    <t>MR-087 - 10 ROUES</t>
  </si>
  <si>
    <t>B03</t>
  </si>
  <si>
    <t>TRJ-MR-095</t>
  </si>
  <si>
    <t>MR-095 - 10 ROUES</t>
  </si>
  <si>
    <t>B04</t>
  </si>
  <si>
    <t>TRJ-MR-101</t>
  </si>
  <si>
    <t>MR-101 - 10 ROUES</t>
  </si>
  <si>
    <t>B05</t>
  </si>
  <si>
    <t>TRJ-MR-200</t>
  </si>
  <si>
    <t>MR-200 - 10 ROUES</t>
  </si>
  <si>
    <t xml:space="preserve">10 Roues </t>
  </si>
  <si>
    <t>B06</t>
  </si>
  <si>
    <t>TRJ-MR-201</t>
  </si>
  <si>
    <t>MR-201 - 10 ROUES</t>
  </si>
  <si>
    <t>B07</t>
  </si>
  <si>
    <t>TRJ-MR-224</t>
  </si>
  <si>
    <t>B08</t>
  </si>
  <si>
    <t>TRJ-MR-225</t>
  </si>
  <si>
    <t>MR-225 - 10 ROUES</t>
  </si>
  <si>
    <t>B09</t>
  </si>
  <si>
    <t>TRJ-MR-226</t>
  </si>
  <si>
    <t>C - 12 ROUES</t>
  </si>
  <si>
    <t>C01</t>
  </si>
  <si>
    <t>TRJ-MR-045</t>
  </si>
  <si>
    <t>C02</t>
  </si>
  <si>
    <t>TRJ-MR-098</t>
  </si>
  <si>
    <t>MR-098 - 12 ROUES</t>
  </si>
  <si>
    <t>D - CAMIONS DE LIGNE</t>
  </si>
  <si>
    <t>D01</t>
  </si>
  <si>
    <t>TRJ-MR-025</t>
  </si>
  <si>
    <t>MR-025 - CAMION DE LIGNE</t>
  </si>
  <si>
    <t>Camion de ligne</t>
  </si>
  <si>
    <t>D03</t>
  </si>
  <si>
    <t>TRJ-MR-056</t>
  </si>
  <si>
    <t>MR-056 - CAMION DE LIGNE</t>
  </si>
  <si>
    <t>D04</t>
  </si>
  <si>
    <t>TRJ-MR-067</t>
  </si>
  <si>
    <t>MR-067 - CAMION DE LIGNE</t>
  </si>
  <si>
    <t>D05</t>
  </si>
  <si>
    <t>TRJ-MR-074</t>
  </si>
  <si>
    <t>MR-074 -CAMION DE LIGNE</t>
  </si>
  <si>
    <t>D06</t>
  </si>
  <si>
    <t>TRJ-MR-075</t>
  </si>
  <si>
    <t>MR-075 - CAMION DE LIGNE</t>
  </si>
  <si>
    <t>D07</t>
  </si>
  <si>
    <t>TRJ-MR-107</t>
  </si>
  <si>
    <t>MR-107 - CAMION DE LIGNE</t>
  </si>
  <si>
    <t>D08</t>
  </si>
  <si>
    <t>TRJ-MR-116</t>
  </si>
  <si>
    <t>MR-116 - CAMION DE LIGNE</t>
  </si>
  <si>
    <t>D09</t>
  </si>
  <si>
    <t>TRJ-MR-127</t>
  </si>
  <si>
    <t>MR-127 - CAMION DE LIGNE</t>
  </si>
  <si>
    <t>D10</t>
  </si>
  <si>
    <t>TRJ-MR-131</t>
  </si>
  <si>
    <t>MR-131 - CAMION DE LIGNE</t>
  </si>
  <si>
    <t>D11</t>
  </si>
  <si>
    <t>TRJ-MR-149</t>
  </si>
  <si>
    <t>MR-149 - CAMION DE LIGNE</t>
  </si>
  <si>
    <t>D12</t>
  </si>
  <si>
    <t>TRJ-MR-151</t>
  </si>
  <si>
    <t>MR-151 - CAMION DE LIGNE</t>
  </si>
  <si>
    <t>D14</t>
  </si>
  <si>
    <t>TRJ-MR-154</t>
  </si>
  <si>
    <t>MR-154 - CAMION DE LIGNE</t>
  </si>
  <si>
    <t>D15</t>
  </si>
  <si>
    <t>TRJ-MR-159</t>
  </si>
  <si>
    <t>MR-159 -CAMION DE LIGNE</t>
  </si>
  <si>
    <t>D18</t>
  </si>
  <si>
    <t>TRJ-MR-165</t>
  </si>
  <si>
    <t>MR-165 - CAMION DE LIGNE</t>
  </si>
  <si>
    <t>D19</t>
  </si>
  <si>
    <t>TRJ-MR-166</t>
  </si>
  <si>
    <t>MR-166 - CAMION DE LIGNE</t>
  </si>
  <si>
    <t>D20</t>
  </si>
  <si>
    <t>TRJ-MR-167</t>
  </si>
  <si>
    <t>MR-167 - CAMION DE LIGNE</t>
  </si>
  <si>
    <t>D21</t>
  </si>
  <si>
    <t>TRJ-MR-168</t>
  </si>
  <si>
    <t>MR-168 - CAMION DE LIGNE</t>
  </si>
  <si>
    <t>D23</t>
  </si>
  <si>
    <t>TRJ-MR-199</t>
  </si>
  <si>
    <t>MR-199 - CAMION DE LIGNE</t>
  </si>
  <si>
    <t>E - CUBES</t>
  </si>
  <si>
    <t>E01</t>
  </si>
  <si>
    <t>TRJ-MR-001</t>
  </si>
  <si>
    <t>MR-001 - CUBE</t>
  </si>
  <si>
    <t>fusion</t>
  </si>
  <si>
    <t>E02</t>
  </si>
  <si>
    <t>TRJ-MR-004</t>
  </si>
  <si>
    <t>MR-004 - CUBE</t>
  </si>
  <si>
    <t>E03</t>
  </si>
  <si>
    <t>TRJ-MR-005</t>
  </si>
  <si>
    <t>MR-005 - CUBE</t>
  </si>
  <si>
    <t>E05</t>
  </si>
  <si>
    <t>TRJ-MR-014</t>
  </si>
  <si>
    <t>MR-014 - CUBE</t>
  </si>
  <si>
    <t>Cube 16</t>
  </si>
  <si>
    <t>genie civil</t>
  </si>
  <si>
    <t>E06</t>
  </si>
  <si>
    <t>TRJ-MR-016</t>
  </si>
  <si>
    <t>MR-016 - CUBE</t>
  </si>
  <si>
    <t>E07</t>
  </si>
  <si>
    <t>TRJ-MR-021</t>
  </si>
  <si>
    <t>MR-021 - CUBE</t>
  </si>
  <si>
    <t>E08</t>
  </si>
  <si>
    <t>TRJ-MR-023</t>
  </si>
  <si>
    <t>MR-023 - CUBE</t>
  </si>
  <si>
    <t>E10</t>
  </si>
  <si>
    <t>TRJ-MR-027</t>
  </si>
  <si>
    <t>MR-027 - CUBE</t>
  </si>
  <si>
    <t>E13</t>
  </si>
  <si>
    <t>TRJ-MR-033</t>
  </si>
  <si>
    <t>MR-033 - CUBE</t>
  </si>
  <si>
    <t>E15</t>
  </si>
  <si>
    <t>TRJ-MR-036</t>
  </si>
  <si>
    <t>MR-036 - CUBE</t>
  </si>
  <si>
    <t>E17</t>
  </si>
  <si>
    <t>TRJ-MR-040</t>
  </si>
  <si>
    <t>MR-040 - CUBE</t>
  </si>
  <si>
    <t>E18</t>
  </si>
  <si>
    <t>TRJ-MR-043</t>
  </si>
  <si>
    <t>MR-043 - CUBE</t>
  </si>
  <si>
    <t>E19</t>
  </si>
  <si>
    <t>TRJ-MR-046</t>
  </si>
  <si>
    <t>MR-046 - CUBE</t>
  </si>
  <si>
    <t>E22</t>
  </si>
  <si>
    <t>TRJ-MR-057</t>
  </si>
  <si>
    <t>MR-057 - CUBE</t>
  </si>
  <si>
    <t>E24</t>
  </si>
  <si>
    <t>TRJ-MR-060</t>
  </si>
  <si>
    <t>MR-060 - CUBE</t>
  </si>
  <si>
    <t>E25</t>
  </si>
  <si>
    <t>TRJ-MR-061</t>
  </si>
  <si>
    <t>MR-061 - CUBE</t>
  </si>
  <si>
    <t>E29</t>
  </si>
  <si>
    <t>TRJ-MR-084</t>
  </si>
  <si>
    <t>MR-084 - CUBE</t>
  </si>
  <si>
    <t>E30</t>
  </si>
  <si>
    <t>TRJ-MR-085</t>
  </si>
  <si>
    <t>MR-085 - CUBE</t>
  </si>
  <si>
    <t>E31</t>
  </si>
  <si>
    <t>TRJ-MR-086</t>
  </si>
  <si>
    <t>MR-086 - CUBE</t>
  </si>
  <si>
    <t>E32</t>
  </si>
  <si>
    <t>TRJ-MR-088</t>
  </si>
  <si>
    <t>MR-088 - CUBE</t>
  </si>
  <si>
    <t>E33</t>
  </si>
  <si>
    <t>TRJ-MR-089</t>
  </si>
  <si>
    <t>MR-089 - CUBE</t>
  </si>
  <si>
    <t>E34</t>
  </si>
  <si>
    <t>TRJ-MR-090</t>
  </si>
  <si>
    <t>MR-090 - CUBE</t>
  </si>
  <si>
    <t>E35</t>
  </si>
  <si>
    <t>TRJ-MR-092</t>
  </si>
  <si>
    <t>MR-092 - CUBE</t>
  </si>
  <si>
    <t>E36</t>
  </si>
  <si>
    <t>TRJ-MR-094</t>
  </si>
  <si>
    <t>MR-094 - CUBE</t>
  </si>
  <si>
    <t>E38</t>
  </si>
  <si>
    <t>TRJ-MR-096</t>
  </si>
  <si>
    <t>MR-096 - CUBE</t>
  </si>
  <si>
    <t>E39</t>
  </si>
  <si>
    <t>TRJ-MR-097</t>
  </si>
  <si>
    <t>MR-097 - CUBE</t>
  </si>
  <si>
    <t>E40</t>
  </si>
  <si>
    <t>TRJ-MR-109</t>
  </si>
  <si>
    <t>MR-109 - CUBE</t>
  </si>
  <si>
    <t>E41</t>
  </si>
  <si>
    <t>TRJ-MR-112</t>
  </si>
  <si>
    <t>MR-112 - CUBE</t>
  </si>
  <si>
    <t>E42</t>
  </si>
  <si>
    <t>TRJ-MR-113</t>
  </si>
  <si>
    <t>MR-113 - CUBE</t>
  </si>
  <si>
    <t>E43</t>
  </si>
  <si>
    <t>TRJ-MR-114</t>
  </si>
  <si>
    <t>MR-114 - CUBE</t>
  </si>
  <si>
    <t>E44</t>
  </si>
  <si>
    <t>TRJ-MR-115</t>
  </si>
  <si>
    <t>MR-115 - CUBE</t>
  </si>
  <si>
    <t>E45</t>
  </si>
  <si>
    <t>TRJ-MR-123</t>
  </si>
  <si>
    <t>MR-123 - CUBE</t>
  </si>
  <si>
    <t>E46</t>
  </si>
  <si>
    <t>TRJ-MR-124</t>
  </si>
  <si>
    <t>MR-124 - CUBE</t>
  </si>
  <si>
    <t>E47</t>
  </si>
  <si>
    <t>TRJ-MR-125</t>
  </si>
  <si>
    <t>MR-125 - CUBE</t>
  </si>
  <si>
    <t>E48</t>
  </si>
  <si>
    <t>TRJ-MR-126</t>
  </si>
  <si>
    <t>MR-126 - CUBE</t>
  </si>
  <si>
    <t>E49</t>
  </si>
  <si>
    <t>TRJ-MR-144</t>
  </si>
  <si>
    <t>MR-144 - CUBE</t>
  </si>
  <si>
    <t>E50</t>
  </si>
  <si>
    <t>TRJ-MR-150</t>
  </si>
  <si>
    <t>MR-150 - CUBE</t>
  </si>
  <si>
    <t>E51</t>
  </si>
  <si>
    <t>TRJ-MR-153</t>
  </si>
  <si>
    <t>MR-153 - CUBE</t>
  </si>
  <si>
    <t>E52</t>
  </si>
  <si>
    <t>TRJ-MR-182</t>
  </si>
  <si>
    <t>MR-182 - CUBE</t>
  </si>
  <si>
    <t>E53</t>
  </si>
  <si>
    <t>TRJ-MR-183</t>
  </si>
  <si>
    <t>MR-183 - CUBE</t>
  </si>
  <si>
    <t xml:space="preserve">E54  </t>
  </si>
  <si>
    <t>TRJ-MR-184</t>
  </si>
  <si>
    <t>MR-184 - CUBE</t>
  </si>
  <si>
    <t>E56</t>
  </si>
  <si>
    <t>TRJ-MR-211</t>
  </si>
  <si>
    <t>MR-211 - CUBE</t>
  </si>
  <si>
    <t>E57</t>
  </si>
  <si>
    <t>TRJ-MR-223</t>
  </si>
  <si>
    <t>MR-223 - CUBE</t>
  </si>
  <si>
    <t>F - PICK-UP</t>
  </si>
  <si>
    <t>F03</t>
  </si>
  <si>
    <t>TRJ-MR-032</t>
  </si>
  <si>
    <t>MR-032 - PICK UP</t>
  </si>
  <si>
    <t>Pick-up</t>
  </si>
  <si>
    <t>F04</t>
  </si>
  <si>
    <t>TRJ-MR-047</t>
  </si>
  <si>
    <t>MR-047 - PICK UP</t>
  </si>
  <si>
    <t>F05</t>
  </si>
  <si>
    <t>TRJ-MR-062</t>
  </si>
  <si>
    <t>MR-062 - PICK UP</t>
  </si>
  <si>
    <t>F06</t>
  </si>
  <si>
    <t>TRJ-MR-079</t>
  </si>
  <si>
    <t>MR-079 - PICK UP</t>
  </si>
  <si>
    <t>F07</t>
  </si>
  <si>
    <t>TRJ-MR-080</t>
  </si>
  <si>
    <t>MR-080 - PICK UP</t>
  </si>
  <si>
    <t>F08</t>
  </si>
  <si>
    <t>TRJ-MR-081</t>
  </si>
  <si>
    <t>MR-081 - PICK UP</t>
  </si>
  <si>
    <t>F09</t>
  </si>
  <si>
    <t>TRJ-MR-082</t>
  </si>
  <si>
    <t>MR-082 - PICK UP</t>
  </si>
  <si>
    <t>F10</t>
  </si>
  <si>
    <t>TRJ-MR-091</t>
  </si>
  <si>
    <t>MR-091 - PICK UP</t>
  </si>
  <si>
    <t>F11</t>
  </si>
  <si>
    <t>TRJ-MR-093</t>
  </si>
  <si>
    <t>MR-093 - PICK UP</t>
  </si>
  <si>
    <t>F12</t>
  </si>
  <si>
    <t>TRJ-MR-104</t>
  </si>
  <si>
    <t>MR-104 - PICK UP</t>
  </si>
  <si>
    <t>F13</t>
  </si>
  <si>
    <t>TRJ-MR-105</t>
  </si>
  <si>
    <t>MR-105 - PICK UP</t>
  </si>
  <si>
    <t>F14</t>
  </si>
  <si>
    <t>TRJ-MR-106</t>
  </si>
  <si>
    <t>MR-106 - PICK UP</t>
  </si>
  <si>
    <t>F15</t>
  </si>
  <si>
    <t>TRJ-MR-108</t>
  </si>
  <si>
    <t>MR-108 - PICK UP</t>
  </si>
  <si>
    <t>F16</t>
  </si>
  <si>
    <t>TRJ-MR-128</t>
  </si>
  <si>
    <t>MR-128 - PICK UP</t>
  </si>
  <si>
    <t>F17</t>
  </si>
  <si>
    <t>TRJ-MR-132</t>
  </si>
  <si>
    <t>MR-132 - PICK UP</t>
  </si>
  <si>
    <t>F18</t>
  </si>
  <si>
    <t>TRJ-MR-133</t>
  </si>
  <si>
    <t>MR-133 - PICK UP</t>
  </si>
  <si>
    <t>F19</t>
  </si>
  <si>
    <t>TRJ-MR-134</t>
  </si>
  <si>
    <t>MR-134 - PICK UP</t>
  </si>
  <si>
    <t>F20</t>
  </si>
  <si>
    <t>TRJ-MR-136</t>
  </si>
  <si>
    <t>MR-136 - PICK UP</t>
  </si>
  <si>
    <t>F21</t>
  </si>
  <si>
    <t>TRJ-MR-137</t>
  </si>
  <si>
    <t>MR-137 - PICK UP</t>
  </si>
  <si>
    <t>F22</t>
  </si>
  <si>
    <t>TRJ-MR-138</t>
  </si>
  <si>
    <t>MR-138 - PICK UP</t>
  </si>
  <si>
    <t>F23</t>
  </si>
  <si>
    <t>TRJ-MR-140</t>
  </si>
  <si>
    <t>MR-140 - PICK UP</t>
  </si>
  <si>
    <t>F24</t>
  </si>
  <si>
    <t>TRJ-MR-141</t>
  </si>
  <si>
    <t>MR-141 - PICK UP</t>
  </si>
  <si>
    <t>F25</t>
  </si>
  <si>
    <t>TRJ-MR-142</t>
  </si>
  <si>
    <t>MR-142 - PICK UP</t>
  </si>
  <si>
    <t>F26</t>
  </si>
  <si>
    <t>TRJ-MR-143</t>
  </si>
  <si>
    <t>MR-143 - PICK UP</t>
  </si>
  <si>
    <t>F27</t>
  </si>
  <si>
    <t>TRJ-MR-146</t>
  </si>
  <si>
    <t>MR-146 - PICK UP</t>
  </si>
  <si>
    <t>F29</t>
  </si>
  <si>
    <t>TRJ-MR-174</t>
  </si>
  <si>
    <t>MR-174 - PICK UP</t>
  </si>
  <si>
    <t>F30</t>
  </si>
  <si>
    <t>TRJ-MR-175</t>
  </si>
  <si>
    <t>MR-175 - PICK UP</t>
  </si>
  <si>
    <t>F31</t>
  </si>
  <si>
    <t>TRJ-MR-176</t>
  </si>
  <si>
    <t>MR-176 - PICK UP</t>
  </si>
  <si>
    <t>F32</t>
  </si>
  <si>
    <t>TRJ-MR-177</t>
  </si>
  <si>
    <t>MR-177 - PICK UP</t>
  </si>
  <si>
    <t>F33</t>
  </si>
  <si>
    <t>TRJ-MR-178</t>
  </si>
  <si>
    <t>MR-178 - PICK UP</t>
  </si>
  <si>
    <t>F34</t>
  </si>
  <si>
    <t>TRJ-MR-179</t>
  </si>
  <si>
    <t>MR-179 - PICK UP</t>
  </si>
  <si>
    <t>F35</t>
  </si>
  <si>
    <t>TRJ-MR-180</t>
  </si>
  <si>
    <t>MR-180 - PICK UP</t>
  </si>
  <si>
    <t>F36</t>
  </si>
  <si>
    <t>TRJ-MR-181</t>
  </si>
  <si>
    <t>MR-181 - PICK UP</t>
  </si>
  <si>
    <t>F37</t>
  </si>
  <si>
    <t>TRJ-MR-185</t>
  </si>
  <si>
    <t>MR-185 - PICK UP</t>
  </si>
  <si>
    <t>F38</t>
  </si>
  <si>
    <t>TRJ-MR-188</t>
  </si>
  <si>
    <t>MR-188 - PICK UP</t>
  </si>
  <si>
    <t>F39</t>
  </si>
  <si>
    <t>TRJ-MR-189</t>
  </si>
  <si>
    <t>MR-189 - PICK UP</t>
  </si>
  <si>
    <t>F40</t>
  </si>
  <si>
    <t>TRJ-MR-190</t>
  </si>
  <si>
    <t>MR-190 - PICK UP</t>
  </si>
  <si>
    <t>F41</t>
  </si>
  <si>
    <t>TRJ-MR-191</t>
  </si>
  <si>
    <t>MR-191 - PICK UP</t>
  </si>
  <si>
    <t>F42</t>
  </si>
  <si>
    <t>TRJ-MR-192</t>
  </si>
  <si>
    <t>MR-192 - PICK UP</t>
  </si>
  <si>
    <t>F43</t>
  </si>
  <si>
    <t>TRJ-MR-193</t>
  </si>
  <si>
    <t>MR-193 - PICK UP</t>
  </si>
  <si>
    <t>F44</t>
  </si>
  <si>
    <t>TRJ-MR-194</t>
  </si>
  <si>
    <t>MR-194 - PICK UP</t>
  </si>
  <si>
    <t>F45</t>
  </si>
  <si>
    <t>TRJ-MR-195</t>
  </si>
  <si>
    <t>MR-195 - PICK UP</t>
  </si>
  <si>
    <t>F46</t>
  </si>
  <si>
    <t>TRJ-MR-196</t>
  </si>
  <si>
    <t>MR-196 - PICK UP</t>
  </si>
  <si>
    <t>F47</t>
  </si>
  <si>
    <t>TRJ-MR-197</t>
  </si>
  <si>
    <t>MR-197 - PICK UP</t>
  </si>
  <si>
    <t>F48</t>
  </si>
  <si>
    <t>TRJ-MR-198</t>
  </si>
  <si>
    <t>MR-198 - PICK UP</t>
  </si>
  <si>
    <t>F49</t>
  </si>
  <si>
    <t>TRJ-MR-202</t>
  </si>
  <si>
    <t>MR-202 - PICK UP</t>
  </si>
  <si>
    <t>F50</t>
  </si>
  <si>
    <t>TRJ-MR-203</t>
  </si>
  <si>
    <t>MR-203 - PICK UP</t>
  </si>
  <si>
    <t>F51</t>
  </si>
  <si>
    <t>TRJ-MR-204</t>
  </si>
  <si>
    <t>MR-204 - PICK UP</t>
  </si>
  <si>
    <t>F52</t>
  </si>
  <si>
    <t>TRJ-MR-205</t>
  </si>
  <si>
    <t>MR-205 - PICK UP</t>
  </si>
  <si>
    <t>F53</t>
  </si>
  <si>
    <t>TRJ-MR-206</t>
  </si>
  <si>
    <t>MR-206 - PICK UP</t>
  </si>
  <si>
    <t>F54</t>
  </si>
  <si>
    <t>TRJ-MR-207</t>
  </si>
  <si>
    <t>MR-207 - PICK UP</t>
  </si>
  <si>
    <t>F55</t>
  </si>
  <si>
    <t>TRJ-MR-208</t>
  </si>
  <si>
    <t>MR-208 - PICK UP</t>
  </si>
  <si>
    <t>F56</t>
  </si>
  <si>
    <t>TRJ-MR-209</t>
  </si>
  <si>
    <t>MR-209 - PICK UP</t>
  </si>
  <si>
    <t>F57</t>
  </si>
  <si>
    <t>TRJ-MR-210</t>
  </si>
  <si>
    <t>MR-210 - PICK UP</t>
  </si>
  <si>
    <t>F58</t>
  </si>
  <si>
    <t>TRJ-MR-212</t>
  </si>
  <si>
    <t>MR-212 - PICK UP</t>
  </si>
  <si>
    <t>F59</t>
  </si>
  <si>
    <t>TRJ-MR-217</t>
  </si>
  <si>
    <t>MR-217 - PICK UP</t>
  </si>
  <si>
    <t>F60</t>
  </si>
  <si>
    <t>TRJ-MR-218</t>
  </si>
  <si>
    <t>MR-218 - PICK-UP</t>
  </si>
  <si>
    <t>F61</t>
  </si>
  <si>
    <t>TRJ-MR-219</t>
  </si>
  <si>
    <t>MR-219 - PICK UP</t>
  </si>
  <si>
    <t>F62</t>
  </si>
  <si>
    <t>TRJ-MR-220</t>
  </si>
  <si>
    <t>MR-220 - PIK UP</t>
  </si>
  <si>
    <t>F63</t>
  </si>
  <si>
    <t>TRJ-MR-221</t>
  </si>
  <si>
    <t>MR-221 - PICK UP</t>
  </si>
  <si>
    <t>F64</t>
  </si>
  <si>
    <t>TRJ-MR-222</t>
  </si>
  <si>
    <t>MR-222 - PICK UP</t>
  </si>
  <si>
    <t>G - VANS</t>
  </si>
  <si>
    <t>G01</t>
  </si>
  <si>
    <t>TRJ-MR-028</t>
  </si>
  <si>
    <t>MR-028 - VAN</t>
  </si>
  <si>
    <t>G02</t>
  </si>
  <si>
    <t>TRJ-MR-029</t>
  </si>
  <si>
    <t>MR-029 - VAN</t>
  </si>
  <si>
    <t>G03</t>
  </si>
  <si>
    <t>TRJ-MR-035</t>
  </si>
  <si>
    <t>MR-035 - VAN</t>
  </si>
  <si>
    <t>G05</t>
  </si>
  <si>
    <t>TRJ-MR-041</t>
  </si>
  <si>
    <t>MR-041 - VAN</t>
  </si>
  <si>
    <t>G07</t>
  </si>
  <si>
    <t>TRJ-MR-068</t>
  </si>
  <si>
    <t>G08</t>
  </si>
  <si>
    <t>TRJ-MR-077</t>
  </si>
  <si>
    <t>MR-077 -VAN</t>
  </si>
  <si>
    <t>G09</t>
  </si>
  <si>
    <t>TRJ-MR-110</t>
  </si>
  <si>
    <t>MR-110 - VAN</t>
  </si>
  <si>
    <t>G10</t>
  </si>
  <si>
    <t>TRJ-MR-111</t>
  </si>
  <si>
    <t>MR-111 - VAN</t>
  </si>
  <si>
    <t>H - VOITURES</t>
  </si>
  <si>
    <t>H02</t>
  </si>
  <si>
    <t>TRJ-MR-024</t>
  </si>
  <si>
    <t>Voiture</t>
  </si>
  <si>
    <t>H07</t>
  </si>
  <si>
    <t>TRJ-MR-072</t>
  </si>
  <si>
    <t>voiture</t>
  </si>
  <si>
    <t>H08</t>
  </si>
  <si>
    <t>TRJ-MR-099</t>
  </si>
  <si>
    <t>MR-099 - VOITURE</t>
  </si>
  <si>
    <t>H09</t>
  </si>
  <si>
    <t>TRJ-MR-100</t>
  </si>
  <si>
    <t>MR-100 - VOITURE</t>
  </si>
  <si>
    <t>H10</t>
  </si>
  <si>
    <t>TRJ-MR-102</t>
  </si>
  <si>
    <t>MR-102 - VOITURE</t>
  </si>
  <si>
    <t>H11</t>
  </si>
  <si>
    <t>TRJ-MR-103</t>
  </si>
  <si>
    <t>MR-103 - VOITURE</t>
  </si>
  <si>
    <t>H12</t>
  </si>
  <si>
    <t>TRJ-MR-117</t>
  </si>
  <si>
    <t>MR-117 - VOITURE</t>
  </si>
  <si>
    <t>H13</t>
  </si>
  <si>
    <t>TRJ-MR-118</t>
  </si>
  <si>
    <t>MR-118 - VOITURE</t>
  </si>
  <si>
    <t>H14</t>
  </si>
  <si>
    <t>TRJ-MR-120</t>
  </si>
  <si>
    <t>H15</t>
  </si>
  <si>
    <t>TRJ-MR-121</t>
  </si>
  <si>
    <t>MR-121 - VOITURE</t>
  </si>
  <si>
    <t>H16</t>
  </si>
  <si>
    <t>TRJ-MR-129</t>
  </si>
  <si>
    <t>H17</t>
  </si>
  <si>
    <t>TRJ-MR-130</t>
  </si>
  <si>
    <t>H18</t>
  </si>
  <si>
    <t>TRJ-MR-139</t>
  </si>
  <si>
    <t>H19</t>
  </si>
  <si>
    <t>TRJ-MR-145</t>
  </si>
  <si>
    <t>MR-145 - VOITURE</t>
  </si>
  <si>
    <t>I - REMORQUES</t>
  </si>
  <si>
    <t>I001</t>
  </si>
  <si>
    <t>TRJ-R-001</t>
  </si>
  <si>
    <t>Remorque plate-forme</t>
  </si>
  <si>
    <t>Remorque</t>
  </si>
  <si>
    <t>I002</t>
  </si>
  <si>
    <t>TRJ-R-003</t>
  </si>
  <si>
    <t>Remorque à câble</t>
  </si>
  <si>
    <t>I003</t>
  </si>
  <si>
    <t>TRJ-R-004</t>
  </si>
  <si>
    <t>I004</t>
  </si>
  <si>
    <t>TRJ-R-005</t>
  </si>
  <si>
    <t>I005</t>
  </si>
  <si>
    <t>TRJ-R-006</t>
  </si>
  <si>
    <t>I006</t>
  </si>
  <si>
    <t>TRJ-R-007</t>
  </si>
  <si>
    <t>Remorque fermée</t>
  </si>
  <si>
    <t>I007</t>
  </si>
  <si>
    <t>TRJ-R-008</t>
  </si>
  <si>
    <t>I008</t>
  </si>
  <si>
    <t>TRJ-R-009</t>
  </si>
  <si>
    <t>I009</t>
  </si>
  <si>
    <t>TRJ-R-012</t>
  </si>
  <si>
    <t>I010</t>
  </si>
  <si>
    <t>TRJ-R-013</t>
  </si>
  <si>
    <t>I011</t>
  </si>
  <si>
    <t>TRJ-R-014</t>
  </si>
  <si>
    <t>I012</t>
  </si>
  <si>
    <t>TRJ-R-015</t>
  </si>
  <si>
    <t>I013</t>
  </si>
  <si>
    <t>TRJ-R-016</t>
  </si>
  <si>
    <t>I014</t>
  </si>
  <si>
    <t>TRJ-R-017</t>
  </si>
  <si>
    <t>I015</t>
  </si>
  <si>
    <t>TRJ-R-019</t>
  </si>
  <si>
    <t>I016</t>
  </si>
  <si>
    <t>TRJ-R-020</t>
  </si>
  <si>
    <t>I017</t>
  </si>
  <si>
    <t>TRJ-R-021</t>
  </si>
  <si>
    <t>I018</t>
  </si>
  <si>
    <t>TRJ-R-022</t>
  </si>
  <si>
    <t>Remorque dompeuse</t>
  </si>
  <si>
    <t>I019</t>
  </si>
  <si>
    <t>TRJ-R-023</t>
  </si>
  <si>
    <t>I020</t>
  </si>
  <si>
    <t>TRJ-R-024</t>
  </si>
  <si>
    <t>Remorque à touret</t>
  </si>
  <si>
    <t>I021</t>
  </si>
  <si>
    <t>TRJ-R-027</t>
  </si>
  <si>
    <t>I022</t>
  </si>
  <si>
    <t>TRJ-R-030</t>
  </si>
  <si>
    <t>I023</t>
  </si>
  <si>
    <t>TRJ-R-035</t>
  </si>
  <si>
    <t>I024</t>
  </si>
  <si>
    <t>TRJ-R-037</t>
  </si>
  <si>
    <t>I025</t>
  </si>
  <si>
    <t>TRJ-R-038</t>
  </si>
  <si>
    <t>I026</t>
  </si>
  <si>
    <t>TRJ-R-040</t>
  </si>
  <si>
    <t>I027</t>
  </si>
  <si>
    <t>TRJ-R-041</t>
  </si>
  <si>
    <t>I028</t>
  </si>
  <si>
    <t>TRJ-R-042</t>
  </si>
  <si>
    <t>I029</t>
  </si>
  <si>
    <t>TRJ-R-043</t>
  </si>
  <si>
    <t>I030</t>
  </si>
  <si>
    <t>TRJ-R-044</t>
  </si>
  <si>
    <t>I031</t>
  </si>
  <si>
    <t>TRJ-R-045</t>
  </si>
  <si>
    <t>I032</t>
  </si>
  <si>
    <t>TRJ-R-052</t>
  </si>
  <si>
    <t>I033</t>
  </si>
  <si>
    <t>TRJ-R-053</t>
  </si>
  <si>
    <t>I034</t>
  </si>
  <si>
    <t>TRJ-R-054</t>
  </si>
  <si>
    <t>I035</t>
  </si>
  <si>
    <t>TRJ-R-055</t>
  </si>
  <si>
    <t>I036</t>
  </si>
  <si>
    <t>TRJ-R-056</t>
  </si>
  <si>
    <t>I037</t>
  </si>
  <si>
    <t>TRJ-R-057</t>
  </si>
  <si>
    <t>I038</t>
  </si>
  <si>
    <t>TRJ-R-058</t>
  </si>
  <si>
    <t>I039</t>
  </si>
  <si>
    <t>TRJ-R-059</t>
  </si>
  <si>
    <t>I040</t>
  </si>
  <si>
    <t>TRJ-R-060</t>
  </si>
  <si>
    <t>I041</t>
  </si>
  <si>
    <t>TRJ-R-061</t>
  </si>
  <si>
    <t>I042</t>
  </si>
  <si>
    <t>TRJ-R-062</t>
  </si>
  <si>
    <t>I043</t>
  </si>
  <si>
    <t>TRJ-R-063</t>
  </si>
  <si>
    <t>I044</t>
  </si>
  <si>
    <t>TRJ-R-064</t>
  </si>
  <si>
    <t>I045</t>
  </si>
  <si>
    <t>TRJ-R-065</t>
  </si>
  <si>
    <t>I046</t>
  </si>
  <si>
    <t>TRJ-R-066</t>
  </si>
  <si>
    <t>I047</t>
  </si>
  <si>
    <t>TRJ-R-070</t>
  </si>
  <si>
    <t>I048</t>
  </si>
  <si>
    <t>TRJ-R-071</t>
  </si>
  <si>
    <t>I049</t>
  </si>
  <si>
    <t>TRJ-R-072</t>
  </si>
  <si>
    <t>I050</t>
  </si>
  <si>
    <t>TRJ-R-073</t>
  </si>
  <si>
    <t>I051</t>
  </si>
  <si>
    <t>TRJ-R-074</t>
  </si>
  <si>
    <t>Remorque touret</t>
  </si>
  <si>
    <t>I052</t>
  </si>
  <si>
    <t>TRJ-R-075</t>
  </si>
  <si>
    <t>I053</t>
  </si>
  <si>
    <t>TRJ-R-076</t>
  </si>
  <si>
    <t>I054</t>
  </si>
  <si>
    <t>TRJ-R-077</t>
  </si>
  <si>
    <t>I055</t>
  </si>
  <si>
    <t>TRJ-R-078</t>
  </si>
  <si>
    <t>I056</t>
  </si>
  <si>
    <t>TRJ-R-079</t>
  </si>
  <si>
    <t>I057</t>
  </si>
  <si>
    <t>TRJ-R-080</t>
  </si>
  <si>
    <t>I058</t>
  </si>
  <si>
    <t>TRJ-R-081</t>
  </si>
  <si>
    <t>I059</t>
  </si>
  <si>
    <t>TRJ-R-082</t>
  </si>
  <si>
    <t>I060</t>
  </si>
  <si>
    <t>TRJ-R-083</t>
  </si>
  <si>
    <t>I061</t>
  </si>
  <si>
    <t>TRJ-R-084</t>
  </si>
  <si>
    <t>I062</t>
  </si>
  <si>
    <t>TRJ-R-085</t>
  </si>
  <si>
    <t>I063</t>
  </si>
  <si>
    <t>TRJ-R-086</t>
  </si>
  <si>
    <t>I064</t>
  </si>
  <si>
    <t>TRJ-R-087</t>
  </si>
  <si>
    <t>I065</t>
  </si>
  <si>
    <t>TRJ-R-088</t>
  </si>
  <si>
    <t>I066</t>
  </si>
  <si>
    <t>TRJ-R-089</t>
  </si>
  <si>
    <t>I067</t>
  </si>
  <si>
    <t>TRJ-R-090</t>
  </si>
  <si>
    <t>I068</t>
  </si>
  <si>
    <t>TRJ-R-091</t>
  </si>
  <si>
    <t>I069</t>
  </si>
  <si>
    <t>TRJ-R-092</t>
  </si>
  <si>
    <t>I070</t>
  </si>
  <si>
    <t>TRJ-R-093</t>
  </si>
  <si>
    <t>I071</t>
  </si>
  <si>
    <t>TRJ-R-099</t>
  </si>
  <si>
    <t>I072</t>
  </si>
  <si>
    <t>TRJ-R-100</t>
  </si>
  <si>
    <t>I073</t>
  </si>
  <si>
    <t>TRJ-R-101</t>
  </si>
  <si>
    <t>I074</t>
  </si>
  <si>
    <t>TRJ-R-102</t>
  </si>
  <si>
    <t>I075</t>
  </si>
  <si>
    <t>TRJ-R-103</t>
  </si>
  <si>
    <t>I076</t>
  </si>
  <si>
    <t>TRJ-R-104</t>
  </si>
  <si>
    <t>I077</t>
  </si>
  <si>
    <t>TRJ-R-117</t>
  </si>
  <si>
    <t>I078</t>
  </si>
  <si>
    <t>TRJ-R-118</t>
  </si>
  <si>
    <t>I079</t>
  </si>
  <si>
    <t>TRJ-R-119</t>
  </si>
  <si>
    <t>I080</t>
  </si>
  <si>
    <t>TRJ-R-120</t>
  </si>
  <si>
    <t>I081</t>
  </si>
  <si>
    <t>TRJ-R-121</t>
  </si>
  <si>
    <t>I082</t>
  </si>
  <si>
    <t>TRJ-R-122</t>
  </si>
  <si>
    <t>I083</t>
  </si>
  <si>
    <t>TRJ-R-123</t>
  </si>
  <si>
    <t xml:space="preserve">Remorque </t>
  </si>
  <si>
    <t>I084</t>
  </si>
  <si>
    <t>TRJ-R-124</t>
  </si>
  <si>
    <t>I085</t>
  </si>
  <si>
    <t>TRJ-R-125</t>
  </si>
  <si>
    <t>I086</t>
  </si>
  <si>
    <t>TRJ-R-126</t>
  </si>
  <si>
    <t>I087</t>
  </si>
  <si>
    <t>TRJ-R-127</t>
  </si>
  <si>
    <t>I088</t>
  </si>
  <si>
    <t>TRJ-R-128</t>
  </si>
  <si>
    <t>I089</t>
  </si>
  <si>
    <t>TRJ-R-129</t>
  </si>
  <si>
    <t>I090</t>
  </si>
  <si>
    <t>TRJ-R-130</t>
  </si>
  <si>
    <t>I091</t>
  </si>
  <si>
    <t>TRJ-R-133</t>
  </si>
  <si>
    <t>I092</t>
  </si>
  <si>
    <t>TRJ-R-134</t>
  </si>
  <si>
    <t>I093</t>
  </si>
  <si>
    <t>TRJ-R-135</t>
  </si>
  <si>
    <t>I094</t>
  </si>
  <si>
    <t>TRJ-R-136</t>
  </si>
  <si>
    <t>I095</t>
  </si>
  <si>
    <t>TRJ-R-137</t>
  </si>
  <si>
    <t>I096</t>
  </si>
  <si>
    <t>TRJ-R-138</t>
  </si>
  <si>
    <t>I097</t>
  </si>
  <si>
    <t>TRJ-R-139</t>
  </si>
  <si>
    <t>I098</t>
  </si>
  <si>
    <t>TRJ-R-140</t>
  </si>
  <si>
    <t>I099</t>
  </si>
  <si>
    <t>TRJ-R-141</t>
  </si>
  <si>
    <t>I100</t>
  </si>
  <si>
    <t>TRJ-R-142</t>
  </si>
  <si>
    <t>I101</t>
  </si>
  <si>
    <t>TRJ-R-143</t>
  </si>
  <si>
    <t>I102</t>
  </si>
  <si>
    <t>TRJ-R-144</t>
  </si>
  <si>
    <t>I103</t>
  </si>
  <si>
    <t>TRJ-R-145</t>
  </si>
  <si>
    <t>I104</t>
  </si>
  <si>
    <t>TRJ-R-146</t>
  </si>
  <si>
    <t>I105</t>
  </si>
  <si>
    <t>TRJ-R-147</t>
  </si>
  <si>
    <t>I106</t>
  </si>
  <si>
    <t>TRJ-R-148</t>
  </si>
  <si>
    <t>I107</t>
  </si>
  <si>
    <t>TRJ-R-149</t>
  </si>
  <si>
    <t>I108</t>
  </si>
  <si>
    <t>TRJ-R-150</t>
  </si>
  <si>
    <t>I109</t>
  </si>
  <si>
    <t>TRJ-R-151</t>
  </si>
  <si>
    <t>I110</t>
  </si>
  <si>
    <t>TRJ-R-152</t>
  </si>
  <si>
    <t>I111</t>
  </si>
  <si>
    <t>TRJ-R-154</t>
  </si>
  <si>
    <t>J - LOADERS</t>
  </si>
  <si>
    <t>J03</t>
  </si>
  <si>
    <t>TRJ-M-027</t>
  </si>
  <si>
    <t>J04</t>
  </si>
  <si>
    <t>TRJ-M-028</t>
  </si>
  <si>
    <t>Loader</t>
  </si>
  <si>
    <t>J05</t>
  </si>
  <si>
    <t>TRJ-M-029</t>
  </si>
  <si>
    <t>J06</t>
  </si>
  <si>
    <t>TRJ-M-030</t>
  </si>
  <si>
    <t>J07</t>
  </si>
  <si>
    <t>TRJ-M-081</t>
  </si>
  <si>
    <t>K - PELLES</t>
  </si>
  <si>
    <t>K09</t>
  </si>
  <si>
    <t>TRJ-M-044</t>
  </si>
  <si>
    <t>K10</t>
  </si>
  <si>
    <t>TRJ-M-045</t>
  </si>
  <si>
    <t>K11</t>
  </si>
  <si>
    <t>TRJ-M-063</t>
  </si>
  <si>
    <t>K12</t>
  </si>
  <si>
    <t>TRJ-M-064</t>
  </si>
  <si>
    <t>K13</t>
  </si>
  <si>
    <t>TRJ-M-065</t>
  </si>
  <si>
    <t>K15</t>
  </si>
  <si>
    <t>TRJ-M-067</t>
  </si>
  <si>
    <t>K17</t>
  </si>
  <si>
    <t>TRJ-M-069</t>
  </si>
  <si>
    <t>K18</t>
  </si>
  <si>
    <t>TRJ-M-074</t>
  </si>
  <si>
    <t>K19</t>
  </si>
  <si>
    <t>TRJ-M-079</t>
  </si>
  <si>
    <t>K20</t>
  </si>
  <si>
    <t>TRJ-M-080</t>
  </si>
  <si>
    <t>K21</t>
  </si>
  <si>
    <t>TRJ-M-088</t>
  </si>
  <si>
    <t>K22</t>
  </si>
  <si>
    <t>TRJ-M-089</t>
  </si>
  <si>
    <t>K23</t>
  </si>
  <si>
    <t>TRJ-M-090</t>
  </si>
  <si>
    <t>K24</t>
  </si>
  <si>
    <t>TRJ-M-091</t>
  </si>
  <si>
    <t>K25</t>
  </si>
  <si>
    <t>TRJ-M-113</t>
  </si>
  <si>
    <t>K26</t>
  </si>
  <si>
    <t>TRJ-M-114</t>
  </si>
  <si>
    <t>K27</t>
  </si>
  <si>
    <t>TRJ-M-115</t>
  </si>
  <si>
    <t>L - PÉPINES</t>
  </si>
  <si>
    <t>L01</t>
  </si>
  <si>
    <t>TRJ-M-038</t>
  </si>
  <si>
    <t>Pépine</t>
  </si>
  <si>
    <t>M - TRACTEURS</t>
  </si>
  <si>
    <t>Tracteur</t>
  </si>
  <si>
    <t>M02</t>
  </si>
  <si>
    <t>TRJ-M-068</t>
  </si>
  <si>
    <t>N - MERLOS</t>
  </si>
  <si>
    <t>N01</t>
  </si>
  <si>
    <t>TRJ-M-019</t>
  </si>
  <si>
    <t>O - AÉROEXCAVATRICES</t>
  </si>
  <si>
    <t>O001</t>
  </si>
  <si>
    <t>O002</t>
  </si>
  <si>
    <t>O003</t>
  </si>
  <si>
    <t>O004</t>
  </si>
  <si>
    <t>O005</t>
  </si>
  <si>
    <t>O006</t>
  </si>
  <si>
    <t>O007</t>
  </si>
  <si>
    <t>O008</t>
  </si>
  <si>
    <t>O009</t>
  </si>
  <si>
    <t>O010</t>
  </si>
  <si>
    <t>O011</t>
  </si>
  <si>
    <t>O012</t>
  </si>
  <si>
    <t>O013</t>
  </si>
  <si>
    <t>O014</t>
  </si>
  <si>
    <t>O015</t>
  </si>
  <si>
    <t>O016</t>
  </si>
  <si>
    <t>O017</t>
  </si>
  <si>
    <t>O018</t>
  </si>
  <si>
    <t>O019</t>
  </si>
  <si>
    <t>O020</t>
  </si>
  <si>
    <t>O021</t>
  </si>
  <si>
    <t>O022</t>
  </si>
  <si>
    <t>O023</t>
  </si>
  <si>
    <t>O024</t>
  </si>
  <si>
    <t>O025</t>
  </si>
  <si>
    <t>O026</t>
  </si>
  <si>
    <t>O027</t>
  </si>
  <si>
    <t>O028</t>
  </si>
  <si>
    <t>O029</t>
  </si>
  <si>
    <t>O030</t>
  </si>
  <si>
    <t>O031</t>
  </si>
  <si>
    <t>O032</t>
  </si>
  <si>
    <t>O033</t>
  </si>
  <si>
    <t>P - COMPRESSEURS</t>
  </si>
  <si>
    <t>P01</t>
  </si>
  <si>
    <t>TRJ-RC-002</t>
  </si>
  <si>
    <t>P02</t>
  </si>
  <si>
    <t>TRJ-RC-010</t>
  </si>
  <si>
    <t>P03</t>
  </si>
  <si>
    <t>TRJ-RC-011</t>
  </si>
  <si>
    <t>P04</t>
  </si>
  <si>
    <t>TRJ-RC-018</t>
  </si>
  <si>
    <t>P05</t>
  </si>
  <si>
    <t>TRJ-RC-025</t>
  </si>
  <si>
    <t>P06</t>
  </si>
  <si>
    <t>TRJ-RC-026</t>
  </si>
  <si>
    <t>P07</t>
  </si>
  <si>
    <t>TRJ-RC-028</t>
  </si>
  <si>
    <t>P08</t>
  </si>
  <si>
    <t>TRJ-RC-029</t>
  </si>
  <si>
    <t>P09</t>
  </si>
  <si>
    <t>TRJ-RC-031</t>
  </si>
  <si>
    <t>P10</t>
  </si>
  <si>
    <t>TRJ-RC-032</t>
  </si>
  <si>
    <t>P11</t>
  </si>
  <si>
    <t>TRJ-RC-033</t>
  </si>
  <si>
    <t>P12</t>
  </si>
  <si>
    <t>TRJ-RC-034</t>
  </si>
  <si>
    <t>P13</t>
  </si>
  <si>
    <t>TRJ-RC-036</t>
  </si>
  <si>
    <t>P14</t>
  </si>
  <si>
    <t>TRJ-RC-039</t>
  </si>
  <si>
    <t>P15</t>
  </si>
  <si>
    <t>TRJ-RC-046</t>
  </si>
  <si>
    <t>P16</t>
  </si>
  <si>
    <t>TRJ-RC-047</t>
  </si>
  <si>
    <t>P17</t>
  </si>
  <si>
    <t>TRJ-RC-048</t>
  </si>
  <si>
    <t>P18</t>
  </si>
  <si>
    <t>TRJ-RC-049</t>
  </si>
  <si>
    <t>P19</t>
  </si>
  <si>
    <t>TRJ-RC-050</t>
  </si>
  <si>
    <t>P20</t>
  </si>
  <si>
    <t>TRJ-RC-051</t>
  </si>
  <si>
    <t>P21</t>
  </si>
  <si>
    <t>TRJ-RC-067</t>
  </si>
  <si>
    <t>P22</t>
  </si>
  <si>
    <t>TRJ-RC-068</t>
  </si>
  <si>
    <t>P23</t>
  </si>
  <si>
    <t>TRJ-RC-069</t>
  </si>
  <si>
    <t>P24</t>
  </si>
  <si>
    <t>TRJ-RC-094</t>
  </si>
  <si>
    <t>P25</t>
  </si>
  <si>
    <t>TRJ-RC-095</t>
  </si>
  <si>
    <t>P26</t>
  </si>
  <si>
    <t>TRJ-RC-096</t>
  </si>
  <si>
    <t>P27</t>
  </si>
  <si>
    <t>TRJ-RC-097</t>
  </si>
  <si>
    <t>P28</t>
  </si>
  <si>
    <t>TRJ-RC-098</t>
  </si>
  <si>
    <t>P29</t>
  </si>
  <si>
    <t>TRJ-RC-105</t>
  </si>
  <si>
    <t>P30</t>
  </si>
  <si>
    <t>TRJ-RC-106</t>
  </si>
  <si>
    <t>P31</t>
  </si>
  <si>
    <t>TRJ-RC-107</t>
  </si>
  <si>
    <t>P33</t>
  </si>
  <si>
    <t>TRJ-RC-108</t>
  </si>
  <si>
    <t>P35</t>
  </si>
  <si>
    <t>TRJ-RC-109</t>
  </si>
  <si>
    <t>P36</t>
  </si>
  <si>
    <t>TRJ-RC-110</t>
  </si>
  <si>
    <t>P37</t>
  </si>
  <si>
    <t>TRJ-RC-111</t>
  </si>
  <si>
    <t>P38</t>
  </si>
  <si>
    <t>TRJ-RC-112</t>
  </si>
  <si>
    <t>P39</t>
  </si>
  <si>
    <t>TRJ-RC-113</t>
  </si>
  <si>
    <t>P40</t>
  </si>
  <si>
    <t>TRJ-RC-114</t>
  </si>
  <si>
    <t>P41</t>
  </si>
  <si>
    <t>TRJ-RC-115</t>
  </si>
  <si>
    <t>P42</t>
  </si>
  <si>
    <t>TRJ-RC-116</t>
  </si>
  <si>
    <t>P43</t>
  </si>
  <si>
    <t>TRJ-RC-131</t>
  </si>
  <si>
    <t>P44</t>
  </si>
  <si>
    <t>TRJ-RC-132</t>
  </si>
  <si>
    <t>Q - ÉQUIPEMENTS</t>
  </si>
  <si>
    <t>R - FOREUSES</t>
  </si>
  <si>
    <t>R01</t>
  </si>
  <si>
    <t>TRJ-M-001</t>
  </si>
  <si>
    <t>R02</t>
  </si>
  <si>
    <t>TRJ-M-003</t>
  </si>
  <si>
    <t>R03</t>
  </si>
  <si>
    <t>TRJ-M-008</t>
  </si>
  <si>
    <t>R04</t>
  </si>
  <si>
    <t>TRJ-M-042</t>
  </si>
  <si>
    <t>R05</t>
  </si>
  <si>
    <t>TRJ-M-077</t>
  </si>
  <si>
    <t>R06</t>
  </si>
  <si>
    <t>TRJ-M-082</t>
  </si>
  <si>
    <t>R07</t>
  </si>
  <si>
    <t>TRJ-M-083</t>
  </si>
  <si>
    <t>R08</t>
  </si>
  <si>
    <t>TRJ-M-084</t>
  </si>
  <si>
    <t>S - AUTRES</t>
  </si>
  <si>
    <t xml:space="preserve">Autres </t>
  </si>
  <si>
    <t>S11</t>
  </si>
  <si>
    <t>TRJ-M-071</t>
  </si>
  <si>
    <t>Chenillette</t>
  </si>
  <si>
    <t>Lift</t>
  </si>
  <si>
    <t>S13</t>
  </si>
  <si>
    <t>TRJ-M-078</t>
  </si>
  <si>
    <t>S17</t>
  </si>
  <si>
    <t>TRJ-MR-119</t>
  </si>
  <si>
    <t>T - SCRAP-VENDU-RETOUR-MIS AU RANCART</t>
  </si>
  <si>
    <t>T01</t>
  </si>
  <si>
    <t>TRJ-M-009</t>
  </si>
  <si>
    <t>Véhicule</t>
  </si>
  <si>
    <t>Type</t>
  </si>
  <si>
    <t>Marteau</t>
  </si>
  <si>
    <t>Prix</t>
  </si>
  <si>
    <t>Inventaire aux véhicule</t>
  </si>
  <si>
    <t>Utilisateur</t>
  </si>
  <si>
    <t>Cote de Propreté</t>
  </si>
  <si>
    <t>Adapteur pour Borne Fontaine</t>
  </si>
  <si>
    <t>Balai</t>
  </si>
  <si>
    <t>Barre à clou</t>
  </si>
  <si>
    <t>Barre monseigneur</t>
  </si>
  <si>
    <t>Barricade à PA</t>
  </si>
  <si>
    <t>Batterie rechange Digitrak</t>
  </si>
  <si>
    <t>Bombonne test détecteur gaz (portatif)</t>
  </si>
  <si>
    <t>Boyau succion 2'' x 20' avec panier</t>
  </si>
  <si>
    <t>Chaîne 12 pieds avec crochet.</t>
  </si>
  <si>
    <t>Chariot Transformable/ Diable</t>
  </si>
  <si>
    <t>Chauffrette au dièsel/kérozène</t>
  </si>
  <si>
    <t>Chauffrette électrique</t>
  </si>
  <si>
    <t>Chaussette tirage, grande. (Pulling Grip)</t>
  </si>
  <si>
    <t>Chaussette tirage, petite. (Pulling Grip)</t>
  </si>
  <si>
    <t xml:space="preserve">Chicago Grip </t>
  </si>
  <si>
    <t>Chou-Bender</t>
  </si>
  <si>
    <t>Ciseau Splicer</t>
  </si>
  <si>
    <t>Clé  dynamométrique (Tork wrench)</t>
  </si>
  <si>
    <t>Clé à Jiwi</t>
  </si>
  <si>
    <t>Clé Borne Fontaine</t>
  </si>
  <si>
    <t>Clé Supra (set)</t>
  </si>
  <si>
    <t xml:space="preserve">Cleaver </t>
  </si>
  <si>
    <t>Cloche menuisier (Kit)</t>
  </si>
  <si>
    <t>Coffre d'outil</t>
  </si>
  <si>
    <t>Compacteur</t>
  </si>
  <si>
    <t>Cônes réfléchissants</t>
  </si>
  <si>
    <t>Coupe tube</t>
  </si>
  <si>
    <t xml:space="preserve">Courroie d'attache </t>
  </si>
  <si>
    <t>Couteau Splicer</t>
  </si>
  <si>
    <t>Crimper (ground)</t>
  </si>
  <si>
    <t>Crochet à PA</t>
  </si>
  <si>
    <t>Cutter à toron 24''</t>
  </si>
  <si>
    <t>Cutter à toron 36''</t>
  </si>
  <si>
    <t>Cutter broche</t>
  </si>
  <si>
    <t>Dénudeur à fibre (Miller striper)</t>
  </si>
  <si>
    <t>Détecteur Gaz</t>
  </si>
  <si>
    <t>Détecteur Lumière</t>
  </si>
  <si>
    <t>Détecteur tension (jaune)</t>
  </si>
  <si>
    <t>Dévidoir à Hauban</t>
  </si>
  <si>
    <t>Dispenseur à alcool</t>
  </si>
  <si>
    <t>Échelle 28 pieds</t>
  </si>
  <si>
    <t>Échelle 32 pieds</t>
  </si>
  <si>
    <t>Électrode T-39</t>
  </si>
  <si>
    <t>Élingue de 4 pied (Sling)</t>
  </si>
  <si>
    <t>Élingue de 6 pied (Sling)</t>
  </si>
  <si>
    <t>Ensemble de douilles et clés à cliquet</t>
  </si>
  <si>
    <t>Escabeau 6'</t>
  </si>
  <si>
    <t>Étiquetteur métalique</t>
  </si>
  <si>
    <t>Exacto</t>
  </si>
  <si>
    <t>Exacto  crochet</t>
  </si>
  <si>
    <t>Expanding taper puller 2''</t>
  </si>
  <si>
    <t>Expanding taper puller 3''</t>
  </si>
  <si>
    <t>Extension  électrique 25'</t>
  </si>
  <si>
    <t>Extension électrique 100 pieds</t>
  </si>
  <si>
    <t>Extension électrique 50 pieds</t>
  </si>
  <si>
    <t>Extincteur</t>
  </si>
  <si>
    <t>Fishoir (Pulling Grip Galvanised Size 0,75'' - 1,12'')</t>
  </si>
  <si>
    <t>Flare (Fusée détresse)</t>
  </si>
  <si>
    <t>Fusionneuse Quantum  M101 hybride</t>
  </si>
  <si>
    <t>Gallon à essence 5 gallons</t>
  </si>
  <si>
    <t>Gallons à Gaz ( 2,5 Gallons / 9,4 litres)</t>
  </si>
  <si>
    <t>Gallons a mesurer</t>
  </si>
  <si>
    <t>Génératrice EU 2000</t>
  </si>
  <si>
    <t>Grinder Bosh</t>
  </si>
  <si>
    <t>Hache</t>
  </si>
  <si>
    <t>Harnais</t>
  </si>
  <si>
    <t>Homme au travail avec pesés</t>
  </si>
  <si>
    <t>Kit de Drop</t>
  </si>
  <si>
    <t>Kit de percement PLP</t>
  </si>
  <si>
    <t>Longe positionnement</t>
  </si>
  <si>
    <t>Lumière électrique avec fil</t>
  </si>
  <si>
    <t>Machine à lasher</t>
  </si>
  <si>
    <t>Masse</t>
  </si>
  <si>
    <t>Niveau 6"</t>
  </si>
  <si>
    <t>Ondulateur de courant</t>
  </si>
  <si>
    <t>OTDR Exfo FTB-1-720 + zone tampon 500m</t>
  </si>
  <si>
    <t>Ouvre câble (Banana Cutter)</t>
  </si>
  <si>
    <t>Ouvre Drop</t>
  </si>
  <si>
    <t>Palan à chaine 1 Tonne</t>
  </si>
  <si>
    <t>Palan à chaine 3 Tonne</t>
  </si>
  <si>
    <t>Pango (pulling eye) pour hauban</t>
  </si>
  <si>
    <t>Peinture Canette inversée Blanche</t>
  </si>
  <si>
    <t>Peinture Canette inversée Bleu</t>
  </si>
  <si>
    <t>Peinture Canette inversée Orange fluo</t>
  </si>
  <si>
    <t>Peinture Canette inversée Rouge fluo</t>
  </si>
  <si>
    <t>Pelle à trancher</t>
  </si>
  <si>
    <t>Pelle carré</t>
  </si>
  <si>
    <t>Pelle neige</t>
  </si>
  <si>
    <t>Pelle ronde courte</t>
  </si>
  <si>
    <t>Pelle ronde longue</t>
  </si>
  <si>
    <t>Perceuse à batterie et percussion</t>
  </si>
  <si>
    <t>Perceuse à percussion (Chipper Bosch)</t>
  </si>
  <si>
    <t>Perceuse gaz  Stihl  BT-45</t>
  </si>
  <si>
    <t>Perche en 4 sections avec crochet</t>
  </si>
  <si>
    <t>Petite torche avec bombonne butane</t>
  </si>
  <si>
    <t>Pic/Pioche</t>
  </si>
  <si>
    <t>Pince à sourcil (twiser)</t>
  </si>
  <si>
    <t>Pince ajustable 6"</t>
  </si>
  <si>
    <t>Pince long nose grosse</t>
  </si>
  <si>
    <t>Pince long nose petite</t>
  </si>
  <si>
    <t>Plywood 4x8</t>
  </si>
  <si>
    <t>Pompe à eau  électrique</t>
  </si>
  <si>
    <t>Pompe PA Gaz  WB-20</t>
  </si>
  <si>
    <t>Poncho à outil en cuir</t>
  </si>
  <si>
    <t>Poubelle</t>
  </si>
  <si>
    <t>P-Touch</t>
  </si>
  <si>
    <t>Punch # T lettre + chiffre</t>
  </si>
  <si>
    <t>Radio</t>
  </si>
  <si>
    <t>Rateau</t>
  </si>
  <si>
    <t>Rateau feuille</t>
  </si>
  <si>
    <t>Reel Caddy à pre-stub</t>
  </si>
  <si>
    <t>Ripper à Câble (Cable sheath cutter)</t>
  </si>
  <si>
    <t>Roue d'arpentage</t>
  </si>
  <si>
    <t>Ruban 12mm et 9 mm</t>
  </si>
  <si>
    <t>sac déchets</t>
  </si>
  <si>
    <t>sac Ty-Rap</t>
  </si>
  <si>
    <t>Scie à béton TS420 (lame diamant)</t>
  </si>
  <si>
    <t>Scie à chaine  MS271</t>
  </si>
  <si>
    <t>Scie à fer</t>
  </si>
  <si>
    <t>Sécateur 1"</t>
  </si>
  <si>
    <t>Source lumineuse  (crayon)</t>
  </si>
  <si>
    <t>Support à bobines Greenlee</t>
  </si>
  <si>
    <t>Table intérieur fusion</t>
  </si>
  <si>
    <t>Tente 10' x10'</t>
  </si>
  <si>
    <t>Tente 8' x10'</t>
  </si>
  <si>
    <t>Tork wrench</t>
  </si>
  <si>
    <t>Tournevis box  1/2 , 3/8 et 7/16</t>
  </si>
  <si>
    <t>Tournevis plat gros</t>
  </si>
  <si>
    <t>Triangle Réfléchissants</t>
  </si>
  <si>
    <t>Trousse de premier soin</t>
  </si>
  <si>
    <t>Ventialteur (Blow Pipe)</t>
  </si>
  <si>
    <t>Visière de sécurité</t>
  </si>
  <si>
    <t>Brouette</t>
  </si>
  <si>
    <t>"Y" 4PO</t>
  </si>
  <si>
    <t>‘’Y’’ PVC 3,5"</t>
  </si>
  <si>
    <t>ADAPTEUR POUR RACCORDER CARLON 3,5PO À 3PO</t>
  </si>
  <si>
    <t>ADAPTEUR POUR RACCORDER CARLON 3.5PO À 2PO</t>
  </si>
  <si>
    <t>ADAPTEUR POUR RACCORDER CARLON 4PO À 4PO</t>
  </si>
  <si>
    <t>BAGUE ORANGE 4PO À 3,5PO</t>
  </si>
  <si>
    <t>BAGUE PEHD 2PO à fusionner</t>
  </si>
  <si>
    <t>BAGUE PEHD 3PO à fusionner</t>
  </si>
  <si>
    <t>BAGUE PVC 2PO RIGIDE</t>
  </si>
  <si>
    <t>BAGUE PVC 3,5PO 5 DEGRÉ (UNION 3,5PO)</t>
  </si>
  <si>
    <t>BAGUE PVC 3,5PO DROIT (COPLING 3,5PO)</t>
  </si>
  <si>
    <t>BAGUE PVC 4" Manchon 5⁰  (a coller)</t>
  </si>
  <si>
    <t>BAGUE PVC 4PO 5 DEGRÉ (UNION 4PO)</t>
  </si>
  <si>
    <t>BAGUE PVC 4PO DROIT (COPLING 4PO)</t>
  </si>
  <si>
    <t>BAGUE PVC 4PO RIGIDE</t>
  </si>
  <si>
    <t>BAGUE PVC 5 DEGRÉ 3,5'' à coller</t>
  </si>
  <si>
    <t>BAGUE PVC Droit 3,5'' à coller</t>
  </si>
  <si>
    <t>BAGUES 2'' 5 DEGRÉ À COLLÉ</t>
  </si>
  <si>
    <t>BAGUES 2'' PVC À COLLÉ</t>
  </si>
  <si>
    <t>Baguette 1 1/8’’ x 1 1/8'' coupé diagonal (faine) x 8'</t>
  </si>
  <si>
    <t>Base béton BRO 432  (Petite)</t>
  </si>
  <si>
    <t>Base béton BRO 864  (Grosse)</t>
  </si>
  <si>
    <t>Base béton BRO Régulier 500 x 1500</t>
  </si>
  <si>
    <t>Boite de Clou 2"</t>
  </si>
  <si>
    <t>Boite de Clou 3"</t>
  </si>
  <si>
    <t>BOITIER GRIS 12X12X4</t>
  </si>
  <si>
    <t>BOITIER GRIS 12X12X6</t>
  </si>
  <si>
    <t>BOUCHON 2PO POUR 2PO</t>
  </si>
  <si>
    <t>BOUCHON 3PO POUR 3,5PO</t>
  </si>
  <si>
    <t>Broche 16 gages (quantité 16 roul./caisse)</t>
  </si>
  <si>
    <t>Butoire double de bell</t>
  </si>
  <si>
    <t>Butoire quadruple de Bell</t>
  </si>
  <si>
    <t>Butoire simple de Bell</t>
  </si>
  <si>
    <t>Colle ECOVOC 950ml</t>
  </si>
  <si>
    <t>COLLIER 2PO (STRAP)</t>
  </si>
  <si>
    <t>conduit 1’’ rigide PVC</t>
  </si>
  <si>
    <t>CONDUIT FENDU 3,5PO ORANGE</t>
  </si>
  <si>
    <t>Conduit PDHE 2po coil  (500' - 150m)</t>
  </si>
  <si>
    <t>Conduit PDHE 3po coil  (328' - 100m)</t>
  </si>
  <si>
    <t>Conduit PDHE 4po coil (300' - 91m)</t>
  </si>
  <si>
    <t>Conduit PDHE orange 2po touret (1 Km/touret)</t>
  </si>
  <si>
    <t>Conduit PDHE orange 3/4po touret (2 Km/touret)</t>
  </si>
  <si>
    <t>Conduit PEHD noir  1''</t>
  </si>
  <si>
    <t>Conduit PEHD noir  1,25''</t>
  </si>
  <si>
    <t>Conduit PEHD noir  1,5''</t>
  </si>
  <si>
    <t>Conduit PEHD Noir  2''</t>
  </si>
  <si>
    <t>Conduit PEHD Noire  3''</t>
  </si>
  <si>
    <t>Conduit PEHD Orange  2''</t>
  </si>
  <si>
    <t>Conduit PEHD Orange  3''</t>
  </si>
  <si>
    <t>Conduit PEHD Orange  4''</t>
  </si>
  <si>
    <t>CONDUIT PLEIN 2PO GRIS FONCÉ MINCE</t>
  </si>
  <si>
    <t>CONDUIT PLEIN 2PO GRIS PÂLE ÉPAIS</t>
  </si>
  <si>
    <t>CONDUIT PLEIN 3,5PO ORANGE</t>
  </si>
  <si>
    <t>CONDUIT PLEIN 3PO GRIS FONCÉ MINCE</t>
  </si>
  <si>
    <t>CONDUIT PLEIN 4PO GRIS FONCÉ MINCE</t>
  </si>
  <si>
    <t>Conduit rigide PVC 2" (1 bout mâle+1 bout fem.) x 10' épais gris</t>
  </si>
  <si>
    <t>CONNECTEUR EN ''Z''</t>
  </si>
  <si>
    <t>COUDE 1PO, 90 DEGRÉ RIGIDE PVC</t>
  </si>
  <si>
    <t>COUDE 2PO, 90 DEGRÉ GRIS</t>
  </si>
  <si>
    <t xml:space="preserve">COUDE 2PO, 90 DEGRÉ GRIS, 24 RAD </t>
  </si>
  <si>
    <t>COUDE 2PO, 90 DEGRÉ GRIS, 36 RAD</t>
  </si>
  <si>
    <t>COUDE 3,5PO, 22 DEGRÉ, ORANGE PVC</t>
  </si>
  <si>
    <t>COUDE 3,5PO, 24 RAD, 90 DEGRÉ PVC</t>
  </si>
  <si>
    <t>COUDE 3,5PO, 36 RAD, 90 DEGRÉ PVC (AVEC CLOCHE)</t>
  </si>
  <si>
    <t>COUDE 3,5PO, 36 RAD, 90 DEGRÉ PVC (SANS CLOCHE)</t>
  </si>
  <si>
    <t>COUDE 3PO, 24 RAD, 90 DEGRÉ PVC</t>
  </si>
  <si>
    <t>COUDE 4PO, 24 RAD, 90 DEGRÉ PVC</t>
  </si>
  <si>
    <t>Coude LB 2PO GRIS</t>
  </si>
  <si>
    <t>Coudes 45 degré 3,5" PVC court 36R</t>
  </si>
  <si>
    <t>Coudes 90 degré 36’’R 3,5" FRE pour  monté de Poteau</t>
  </si>
  <si>
    <t>Coudes 90 degré 36’’R 3,5" PVC pour  monté de Poteau</t>
  </si>
  <si>
    <t>Coudes 90 degré 60’’R 3,5" PVC</t>
  </si>
  <si>
    <t xml:space="preserve">Plywood 4’ x 8’ x 5/8" Rough </t>
  </si>
  <si>
    <t>POCHE DE BÉTON PRÉ-MÉLANGÉ</t>
  </si>
  <si>
    <t>POCHE DE PIERRE 3/4 NET</t>
  </si>
  <si>
    <t>POCHE Sel (hiver) 10kg</t>
  </si>
  <si>
    <t>POCHE Sel (hiver) 20kg</t>
  </si>
  <si>
    <t>Poches Asphalte</t>
  </si>
  <si>
    <t>Poches Bentonite Hydaul-Ez</t>
  </si>
  <si>
    <t xml:space="preserve">Poches Polymère </t>
  </si>
  <si>
    <t xml:space="preserve">Poteau 4 1/2’’x  1/4" x 8' pour Bell (bollard) + avec Cap </t>
  </si>
  <si>
    <t>RÉDUIT 3.5PO À 2PO</t>
  </si>
  <si>
    <t>Réduit 4’’1/2 à 4'' PVC</t>
  </si>
  <si>
    <t>Rouleau toile geotextile Géoroute Type 5</t>
  </si>
  <si>
    <t>Ruban de DANGER</t>
  </si>
  <si>
    <t>sonetube 12’’ x 8'</t>
  </si>
  <si>
    <t>sonetube 32’’ x12'</t>
  </si>
  <si>
    <t>sonetube 36’’ x 12'</t>
  </si>
  <si>
    <t>sonetube 42’’ x12'</t>
  </si>
  <si>
    <t>SONOTUBE 10'' x 8'</t>
  </si>
  <si>
    <t>SONOTUBE 6'' x 8'</t>
  </si>
  <si>
    <t>SONOTUBE 8'' x 8'</t>
  </si>
  <si>
    <t>SPACER SÉPARATEUR 1 VOIES 3,5PO (ANCIEN CARRÉ)</t>
  </si>
  <si>
    <t>SPACER SÉPARATEUR 2 VOIES 3,5PO (ANCIEN CARRÉ)</t>
  </si>
  <si>
    <t>SPACER SÉPARATEUR 2 VOIES 3,5PO BELL (ROND)</t>
  </si>
  <si>
    <t>SPACER SÉPARATEUR 2 VOIES 4PO (ANCIEN CARRÉ)</t>
  </si>
  <si>
    <t>Spyke de chemin de fer 6’’</t>
  </si>
  <si>
    <t xml:space="preserve">TÊTE DE ''F'' 2PO </t>
  </si>
  <si>
    <t>Tiges de 10’ fileté 5/8’’</t>
  </si>
  <si>
    <t>Toile isolante pour béton (8' x 25')</t>
  </si>
  <si>
    <t>Cote de propreté</t>
  </si>
  <si>
    <t>A</t>
  </si>
  <si>
    <t>B</t>
  </si>
  <si>
    <t>C</t>
  </si>
  <si>
    <t>D</t>
  </si>
  <si>
    <t>Impeccable</t>
  </si>
  <si>
    <t>Acceptable</t>
  </si>
  <si>
    <t>À améliorer</t>
  </si>
  <si>
    <t>Innaceptable</t>
  </si>
  <si>
    <t>Foreuse 24X40</t>
  </si>
  <si>
    <t>Foreuse 20X22</t>
  </si>
  <si>
    <t>Merlo Anjou</t>
  </si>
  <si>
    <t>Pelle Stéphane Ayotte</t>
  </si>
  <si>
    <t>Pelle K-008</t>
  </si>
  <si>
    <t>Pelle KX-018</t>
  </si>
  <si>
    <t>Pelle U-55</t>
  </si>
  <si>
    <t>Pelle-U55</t>
  </si>
  <si>
    <t>Pelle-PC30</t>
  </si>
  <si>
    <t>Pelle KX-040</t>
  </si>
  <si>
    <t>Foreuse 9X13</t>
  </si>
  <si>
    <t>Pelle U-35</t>
  </si>
  <si>
    <t>6 roues dompeur</t>
  </si>
  <si>
    <t>F-250 avec compresseur</t>
  </si>
  <si>
    <t>6 Roues à eau</t>
  </si>
  <si>
    <t>10 Roues Forage</t>
  </si>
  <si>
    <t>MR-226 - 10 ROUES</t>
  </si>
  <si>
    <t>Remorque Vac</t>
  </si>
  <si>
    <t>Remorque  touret</t>
  </si>
  <si>
    <t>Remorque Conduit</t>
  </si>
  <si>
    <t>Remorque Hydrovac</t>
  </si>
  <si>
    <t>Remorque Foreuse 24X40</t>
  </si>
  <si>
    <t>TRJ-R-153</t>
  </si>
  <si>
    <t>I112</t>
  </si>
  <si>
    <t>I113</t>
  </si>
  <si>
    <t>TRJ-R-156</t>
  </si>
  <si>
    <t>Compresseur sur roue</t>
  </si>
  <si>
    <t>TRJ-VAC-01</t>
  </si>
  <si>
    <t>TRJ-VAC-02</t>
  </si>
  <si>
    <t>TRJ-VAC-03</t>
  </si>
  <si>
    <t>TRJ-VAC-04</t>
  </si>
  <si>
    <t>TRJ-VAC-05</t>
  </si>
  <si>
    <t>TRJ-VAC-06</t>
  </si>
  <si>
    <t>TRJ-VAC-07</t>
  </si>
  <si>
    <t>TRJ-VAC-08</t>
  </si>
  <si>
    <t>TRJ-VAC-09</t>
  </si>
  <si>
    <t>TRJ-VAC-10</t>
  </si>
  <si>
    <t>TRJ-VAC-11</t>
  </si>
  <si>
    <t>TRJ-VAC-12</t>
  </si>
  <si>
    <t>TRJ-VAC-13</t>
  </si>
  <si>
    <t>TRJ-VAC-14</t>
  </si>
  <si>
    <t>TRJ-VAC-15</t>
  </si>
  <si>
    <t>TRJ-VAC-16</t>
  </si>
  <si>
    <t>TRJ-VAC-17</t>
  </si>
  <si>
    <t>TRJ-VAC-18</t>
  </si>
  <si>
    <t>TRJ-VAC-19</t>
  </si>
  <si>
    <t>TRJ-VAC-20</t>
  </si>
  <si>
    <t>TRJ-VAC-21</t>
  </si>
  <si>
    <t>TRJ-VAC-22</t>
  </si>
  <si>
    <t>TRJ-VAC-23</t>
  </si>
  <si>
    <t>TRJ-VAC-24</t>
  </si>
  <si>
    <t>TRJ-VAC-25</t>
  </si>
  <si>
    <t>TRJ-VAC-26</t>
  </si>
  <si>
    <t>TRJ-VAC-27</t>
  </si>
  <si>
    <t>TRJ-VAC-28</t>
  </si>
  <si>
    <t>TRJ-VAC-29</t>
  </si>
  <si>
    <t>TRJ-VAC-30</t>
  </si>
  <si>
    <t>TRJ-VAC-31</t>
  </si>
  <si>
    <t>TRJ-VAC-32</t>
  </si>
  <si>
    <t>TRJ-VAC-33</t>
  </si>
  <si>
    <t>TRJ-VAC-34</t>
  </si>
  <si>
    <t/>
  </si>
  <si>
    <t>Type de produit</t>
  </si>
  <si>
    <t>Prix unitaire</t>
  </si>
  <si>
    <t>Valeur Total Attribution</t>
  </si>
  <si>
    <t>Valeur d'attributions actives</t>
  </si>
  <si>
    <t>Valeur total Outillage</t>
  </si>
  <si>
    <t>Boyau de renvoi 50'</t>
  </si>
  <si>
    <t>Cutter à câble</t>
  </si>
  <si>
    <t>Perdu ou Désuet</t>
  </si>
  <si>
    <t xml:space="preserve">Valeur d'outillage retiré </t>
  </si>
  <si>
    <t>Quantité Standard</t>
  </si>
  <si>
    <t>Marteau piqueur 15 lbs</t>
  </si>
  <si>
    <t>Marteau piqueur 60 lbs</t>
  </si>
  <si>
    <t>Niveau 2 pieds</t>
  </si>
  <si>
    <t>Niveau 4 pieds</t>
  </si>
  <si>
    <t>Scie à bois (main)</t>
  </si>
  <si>
    <t>Gun "Air Spade",filet et adapteur</t>
  </si>
  <si>
    <t>Bâton etr tuyau de succion 4 pouces (fourni par Génix)</t>
  </si>
  <si>
    <t>Chou Bender</t>
  </si>
  <si>
    <t>Filtre de succion de la cuve (Génix)</t>
  </si>
  <si>
    <t>Boyau succion 4" x 10" avec manche (Génix)</t>
  </si>
  <si>
    <t>Collet pour boyaux de suction</t>
  </si>
  <si>
    <t>Brosse de nettoyage Embout boyau 4" (Génix)</t>
  </si>
  <si>
    <t>Filet protecteur pour Gun Air Spade (Génix)</t>
  </si>
  <si>
    <t>sac granule absorbante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</si>
</sst>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#,##0&quot; agents&quot;"/>
    <numFmt numFmtId="165" formatCode="#,##0&quot; attributions&quot;"/>
  </numFmts>
  <fonts count="10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u/>
      <sz val="10"/>
      <color theme="1"/>
      <name val="Arial"/>
      <family val="2"/>
    </font>
    <font>
      <sz val="10"/>
      <color rgb="FF141414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8">
    <xf numFmtId="0" fontId="0" fillId="0" borderId="0"/>
    <xf numFmtId="44" fontId="6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vertical="top" wrapText="1"/>
    </xf>
    <xf numFmtId="0" fontId="0" fillId="0" borderId="0" xfId="0" applyFont="1"/>
    <xf numFmtId="0" fontId="0" fillId="2" borderId="0" xfId="0" applyFill="1"/>
    <xf numFmtId="0" fontId="4" fillId="3" borderId="0" xfId="0" applyFont="1" applyFill="1"/>
    <xf numFmtId="0" fontId="3" fillId="3" borderId="0" xfId="0" applyFon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vertical="top"/>
    </xf>
    <xf numFmtId="0" fontId="3" fillId="3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44" fontId="0" fillId="0" borderId="0" xfId="1" applyFont="1"/>
    <xf numFmtId="44" fontId="3" fillId="3" borderId="0" xfId="1" applyFont="1" applyFill="1"/>
    <xf numFmtId="0" fontId="0" fillId="0" borderId="0" xfId="0" applyFill="1"/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ont="1" applyFill="1"/>
    <xf numFmtId="0" fontId="0" fillId="0" borderId="0" xfId="0" applyFont="1" applyFill="1" applyAlignment="1" applyProtection="1">
      <alignment horizontal="left"/>
      <protection locked="0"/>
    </xf>
    <xf numFmtId="0" fontId="0" fillId="0" borderId="0" xfId="0" applyFill="1" applyAlignment="1">
      <alignment horizontal="left"/>
    </xf>
    <xf numFmtId="2" fontId="0" fillId="0" borderId="0" xfId="0" applyNumberFormat="1"/>
    <xf numFmtId="2" fontId="0" fillId="4" borderId="0" xfId="0" applyNumberForma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165" fontId="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vertical="top" wrapText="1"/>
    </xf>
    <xf numFmtId="0" fontId="3" fillId="5" borderId="0" xfId="0" applyFont="1" applyFill="1" applyAlignment="1">
      <alignment vertical="top" wrapText="1"/>
    </xf>
    <xf numFmtId="0" fontId="3" fillId="5" borderId="0" xfId="0" applyFont="1" applyFill="1" applyAlignment="1">
      <alignment horizontal="center" vertical="top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44" fontId="3" fillId="0" borderId="0" xfId="1" applyFont="1" applyFill="1" applyAlignment="1">
      <alignment horizontal="right" vertical="center"/>
    </xf>
    <xf numFmtId="164" fontId="3" fillId="0" borderId="0" xfId="0" applyNumberFormat="1" applyFont="1" applyFill="1" applyAlignment="1">
      <alignment horizontal="center" vertical="center"/>
    </xf>
    <xf numFmtId="44" fontId="0" fillId="0" borderId="0" xfId="1" applyFont="1" applyFill="1"/>
    <xf numFmtId="0" fontId="0" fillId="0" borderId="0" xfId="0" applyFill="1" applyAlignment="1" applyProtection="1">
      <alignment horizont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2" fontId="0" fillId="0" borderId="0" xfId="0" applyNumberFormat="1" applyFill="1"/>
    <xf numFmtId="0" fontId="3" fillId="5" borderId="0" xfId="0" applyFont="1" applyFill="1" applyAlignment="1">
      <alignment vertical="top"/>
    </xf>
    <xf numFmtId="0" fontId="3" fillId="5" borderId="0" xfId="0" applyFont="1" applyFill="1" applyAlignment="1">
      <alignment horizontal="left" vertical="top"/>
    </xf>
    <xf numFmtId="44" fontId="3" fillId="5" borderId="0" xfId="1" applyFont="1" applyFill="1" applyAlignment="1">
      <alignment vertical="top" wrapText="1"/>
    </xf>
    <xf numFmtId="0" fontId="3" fillId="5" borderId="0" xfId="0" applyFont="1" applyFill="1"/>
    <xf numFmtId="0" fontId="5" fillId="5" borderId="0" xfId="0" applyFont="1" applyFill="1"/>
    <xf numFmtId="0" fontId="3" fillId="0" borderId="0" xfId="0" applyFont="1" applyFill="1"/>
    <xf numFmtId="0" fontId="8" fillId="0" borderId="0" xfId="0" applyFont="1"/>
    <xf numFmtId="44" fontId="0" fillId="3" borderId="0" xfId="1" applyFont="1" applyFill="1" applyAlignment="1">
      <alignment horizontal="center"/>
    </xf>
    <xf numFmtId="44" fontId="3" fillId="0" borderId="0" xfId="1" applyFont="1" applyFill="1" applyAlignment="1">
      <alignment vertical="center"/>
    </xf>
    <xf numFmtId="44" fontId="0" fillId="0" borderId="0" xfId="1" applyFont="1" applyFill="1" applyAlignment="1">
      <alignment horizontal="center" vertical="center"/>
    </xf>
    <xf numFmtId="44" fontId="3" fillId="5" borderId="0" xfId="1" applyFont="1" applyFill="1" applyAlignment="1">
      <alignment horizontal="center" vertical="top" wrapText="1"/>
    </xf>
    <xf numFmtId="44" fontId="0" fillId="0" borderId="0" xfId="1" applyFont="1" applyFill="1" applyAlignment="1">
      <alignment horizontal="center"/>
    </xf>
    <xf numFmtId="44" fontId="0" fillId="0" borderId="0" xfId="1" applyFont="1" applyAlignment="1">
      <alignment horizontal="center"/>
    </xf>
    <xf numFmtId="44" fontId="3" fillId="3" borderId="0" xfId="1" applyFont="1" applyFill="1" applyAlignment="1">
      <alignment horizontal="center"/>
    </xf>
    <xf numFmtId="44" fontId="3" fillId="0" borderId="0" xfId="1" applyFont="1" applyFill="1" applyAlignment="1">
      <alignment horizontal="center"/>
    </xf>
    <xf numFmtId="44" fontId="3" fillId="0" borderId="0" xfId="1" applyFont="1" applyFill="1" applyAlignment="1">
      <alignment horizontal="center" vertical="center"/>
    </xf>
    <xf numFmtId="44" fontId="0" fillId="0" borderId="0" xfId="0" applyNumberFormat="1"/>
    <xf numFmtId="0" fontId="9" fillId="0" borderId="0" xfId="0" applyFont="1"/>
  </cellXfs>
  <cellStyles count="8">
    <cellStyle name="Milliers 2" xfId="4"/>
    <cellStyle name="Monétaire" xfId="1" builtinId="4"/>
    <cellStyle name="Monétaire 2" xfId="3"/>
    <cellStyle name="Monétaire 4" xfId="7"/>
    <cellStyle name="Normal" xfId="0" builtinId="0"/>
    <cellStyle name="Normal 2" xfId="2"/>
    <cellStyle name="Normal 3" xfId="5"/>
    <cellStyle name="Normal 8" xfId="6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57151</xdr:colOff>
      <xdr:row>1</xdr:row>
      <xdr:rowOff>95683</xdr:rowOff>
    </xdr:from>
    <xdr:to>
      <xdr:col>4</xdr:col>
      <xdr:colOff>1066801</xdr:colOff>
      <xdr:row>1</xdr:row>
      <xdr:rowOff>440313</xdr:rowOff>
    </xdr:to>
    <xdr:sp macro="[0]!Feuil2.Afficher_Form_Ajout_Vehicule" textlink="">
      <xdr:nvSpPr>
        <xdr:cNvPr id="4" name="Bouton_Ajouter_Opération"/>
        <xdr:cNvSpPr/>
      </xdr:nvSpPr>
      <xdr:spPr>
        <a:xfrm>
          <a:off x="9001126" y="324283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CHAT%20&amp;%20LOGISTIQUE/LOGISTIQUE/INVENTAIRE%20MAT&#201;RIEL%20ROULANT%20TRJ/Liste%20v&#233;hicules%20TRJ%20pilo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J recherche"/>
      <sheetName val="Utilisation du fichier."/>
      <sheetName val="INSPECTION"/>
      <sheetName val="Liste globale véhicule Linda"/>
      <sheetName val="Line Up"/>
      <sheetName val="MDU"/>
      <sheetName val="BSM liste"/>
      <sheetName val="Rapport de Cour Hebdomadaire"/>
      <sheetName val="Cour total"/>
      <sheetName val="Utilisateur,Scrap,Retour"/>
      <sheetName val="Cour Anjou"/>
      <sheetName val="Cour Québec"/>
      <sheetName val="Cour Boucherville"/>
      <sheetName val="Cour Gatineau"/>
      <sheetName val="Cour Joliette"/>
      <sheetName val="Cours Kingston"/>
      <sheetName val="Cour Sherbrooke"/>
      <sheetName val="Cour Peterborough"/>
      <sheetName val="Cours Toronto (New Toronto)"/>
      <sheetName val="Cours Toronto(Deerhide Cresent)"/>
    </sheetNames>
    <sheetDataSet>
      <sheetData sheetId="0"/>
      <sheetData sheetId="1"/>
      <sheetData sheetId="2"/>
      <sheetData sheetId="3">
        <row r="2">
          <cell r="B2" t="str">
            <v>TRJ-M-001</v>
          </cell>
          <cell r="G2" t="str">
            <v>Foreuse</v>
          </cell>
        </row>
        <row r="3">
          <cell r="B3" t="str">
            <v>TRJ-M-003</v>
          </cell>
          <cell r="G3" t="str">
            <v>Foreuse</v>
          </cell>
        </row>
        <row r="4">
          <cell r="B4" t="str">
            <v>TRJ-M-004</v>
          </cell>
          <cell r="G4" t="str">
            <v xml:space="preserve">Autres </v>
          </cell>
          <cell r="H4" t="str">
            <v>terre a bois</v>
          </cell>
        </row>
        <row r="5">
          <cell r="B5" t="str">
            <v>TRJ-M-008</v>
          </cell>
          <cell r="G5" t="str">
            <v>Foreuse</v>
          </cell>
        </row>
        <row r="6">
          <cell r="B6" t="str">
            <v>TRJ-M-009</v>
          </cell>
          <cell r="D6" t="str">
            <v>M-33</v>
          </cell>
          <cell r="G6" t="str">
            <v>Loader</v>
          </cell>
          <cell r="H6" t="str">
            <v>scrap</v>
          </cell>
        </row>
        <row r="7">
          <cell r="B7" t="str">
            <v>TRJ-M-012</v>
          </cell>
          <cell r="G7" t="str">
            <v>Équipement</v>
          </cell>
        </row>
        <row r="8">
          <cell r="B8" t="str">
            <v>TRJ-M-013</v>
          </cell>
          <cell r="G8" t="str">
            <v xml:space="preserve">Autres </v>
          </cell>
          <cell r="H8" t="str">
            <v>terre a bois</v>
          </cell>
        </row>
        <row r="9">
          <cell r="B9" t="str">
            <v>TRJ-M-017</v>
          </cell>
          <cell r="G9" t="str">
            <v>Pelle</v>
          </cell>
          <cell r="H9" t="str">
            <v>retour chez kubota</v>
          </cell>
        </row>
        <row r="10">
          <cell r="B10" t="str">
            <v>TRJ-M-019</v>
          </cell>
          <cell r="G10" t="str">
            <v>Merlo</v>
          </cell>
          <cell r="H10" t="str">
            <v>anjou</v>
          </cell>
        </row>
        <row r="11">
          <cell r="B11" t="str">
            <v>TRJ-M-020</v>
          </cell>
          <cell r="G11" t="str">
            <v xml:space="preserve">Autres </v>
          </cell>
        </row>
        <row r="12">
          <cell r="B12" t="str">
            <v>TRJ-M-021</v>
          </cell>
          <cell r="D12" t="str">
            <v>M-49</v>
          </cell>
          <cell r="G12" t="str">
            <v>Loader</v>
          </cell>
          <cell r="H12" t="str">
            <v>vendu à kubota</v>
          </cell>
        </row>
        <row r="13">
          <cell r="B13" t="str">
            <v>TRJ-M-022</v>
          </cell>
          <cell r="G13" t="str">
            <v xml:space="preserve">Autres </v>
          </cell>
          <cell r="H13" t="str">
            <v>terre a bois</v>
          </cell>
        </row>
        <row r="14">
          <cell r="B14" t="str">
            <v>TRJ-M-023</v>
          </cell>
          <cell r="D14" t="str">
            <v>M-50</v>
          </cell>
          <cell r="G14" t="str">
            <v>Pelle</v>
          </cell>
          <cell r="H14" t="str">
            <v>vendu à kubota</v>
          </cell>
        </row>
        <row r="15">
          <cell r="B15" t="str">
            <v>TRJ-M-024</v>
          </cell>
          <cell r="G15" t="str">
            <v>Équipement</v>
          </cell>
        </row>
        <row r="16">
          <cell r="B16" t="str">
            <v>TRJ-M-025</v>
          </cell>
          <cell r="G16" t="str">
            <v xml:space="preserve">Autres </v>
          </cell>
        </row>
        <row r="17">
          <cell r="B17" t="str">
            <v>TRJ-M-026</v>
          </cell>
          <cell r="G17" t="str">
            <v>Pelle</v>
          </cell>
          <cell r="H17" t="str">
            <v>vendu à kubota</v>
          </cell>
        </row>
        <row r="18">
          <cell r="B18" t="str">
            <v>TRJ-M-027</v>
          </cell>
          <cell r="D18" t="str">
            <v>M-57</v>
          </cell>
          <cell r="G18" t="str">
            <v>Loader (tracteur)</v>
          </cell>
          <cell r="H18" t="str">
            <v>TMP</v>
          </cell>
        </row>
        <row r="19">
          <cell r="B19" t="str">
            <v>TRJ-M-028</v>
          </cell>
          <cell r="G19" t="str">
            <v>Loader</v>
          </cell>
          <cell r="H19" t="str">
            <v>toronto</v>
          </cell>
        </row>
        <row r="20">
          <cell r="B20" t="str">
            <v>TRJ-M-029</v>
          </cell>
          <cell r="G20" t="str">
            <v>Loader</v>
          </cell>
          <cell r="H20" t="str">
            <v>Kingston</v>
          </cell>
        </row>
        <row r="21">
          <cell r="B21" t="str">
            <v>TRJ-M-030</v>
          </cell>
          <cell r="G21" t="str">
            <v>Loader</v>
          </cell>
          <cell r="H21" t="str">
            <v>rive sud</v>
          </cell>
        </row>
        <row r="22">
          <cell r="B22" t="str">
            <v>TRJ-M-031</v>
          </cell>
          <cell r="D22" t="str">
            <v>M-54</v>
          </cell>
          <cell r="G22" t="str">
            <v>Pelle</v>
          </cell>
          <cell r="H22" t="str">
            <v>vendu à kubota</v>
          </cell>
        </row>
        <row r="23">
          <cell r="B23" t="str">
            <v>TRJ-M-032</v>
          </cell>
          <cell r="G23" t="str">
            <v>Pelle</v>
          </cell>
          <cell r="H23" t="str">
            <v>vendu à kubota</v>
          </cell>
        </row>
        <row r="24">
          <cell r="B24" t="str">
            <v>TRJ-M-033</v>
          </cell>
          <cell r="D24" t="str">
            <v>M-55</v>
          </cell>
          <cell r="G24" t="str">
            <v>Pelle</v>
          </cell>
          <cell r="H24" t="str">
            <v>vendu à kubota</v>
          </cell>
        </row>
        <row r="25">
          <cell r="B25" t="str">
            <v>TRJ-M-034</v>
          </cell>
          <cell r="G25" t="str">
            <v>Tracteur</v>
          </cell>
          <cell r="H25" t="str">
            <v>terre a bois</v>
          </cell>
        </row>
        <row r="26">
          <cell r="B26" t="str">
            <v>TRJ-M-035</v>
          </cell>
          <cell r="G26" t="str">
            <v xml:space="preserve">Autres </v>
          </cell>
        </row>
        <row r="27">
          <cell r="B27" t="str">
            <v>TRJ-M-036</v>
          </cell>
          <cell r="D27" t="str">
            <v>M-56</v>
          </cell>
          <cell r="G27" t="str">
            <v>Équipement</v>
          </cell>
        </row>
        <row r="28">
          <cell r="B28" t="str">
            <v>TRJ-M-037</v>
          </cell>
          <cell r="G28" t="str">
            <v>Pelle</v>
          </cell>
          <cell r="H28" t="str">
            <v>vendu à kubota</v>
          </cell>
        </row>
        <row r="29">
          <cell r="B29" t="str">
            <v>TRJ-M-038</v>
          </cell>
          <cell r="G29" t="str">
            <v>Pépine</v>
          </cell>
          <cell r="H29" t="str">
            <v>TRJ</v>
          </cell>
        </row>
        <row r="30">
          <cell r="B30" t="str">
            <v>TRJ-M-039</v>
          </cell>
          <cell r="G30" t="str">
            <v>Équipement</v>
          </cell>
        </row>
        <row r="31">
          <cell r="B31" t="str">
            <v>TRJ-M-040</v>
          </cell>
          <cell r="D31" t="str">
            <v>M-61</v>
          </cell>
          <cell r="G31" t="str">
            <v>Équipement</v>
          </cell>
        </row>
        <row r="32">
          <cell r="B32" t="str">
            <v>TRJ-M-041</v>
          </cell>
          <cell r="G32" t="str">
            <v xml:space="preserve">Autres </v>
          </cell>
        </row>
        <row r="33">
          <cell r="B33" t="str">
            <v>TRJ-M-042</v>
          </cell>
          <cell r="G33" t="str">
            <v>Foreuse</v>
          </cell>
        </row>
        <row r="34">
          <cell r="B34" t="str">
            <v>TRJ-M-043</v>
          </cell>
          <cell r="G34" t="str">
            <v>Pelle</v>
          </cell>
          <cell r="H34" t="str">
            <v>vendu à kubota</v>
          </cell>
        </row>
        <row r="35">
          <cell r="B35" t="str">
            <v>TRJ-M-044</v>
          </cell>
          <cell r="G35" t="str">
            <v>Pelle</v>
          </cell>
          <cell r="H35" t="str">
            <v>Stephane Ayotte</v>
          </cell>
        </row>
        <row r="36">
          <cell r="B36" t="str">
            <v>TRJ-M-045</v>
          </cell>
          <cell r="G36" t="str">
            <v>Pelle</v>
          </cell>
        </row>
        <row r="37">
          <cell r="B37" t="str">
            <v>TRJ-M-046</v>
          </cell>
          <cell r="G37" t="str">
            <v>Équipement</v>
          </cell>
        </row>
        <row r="38">
          <cell r="B38" t="str">
            <v>TRJ-M-049</v>
          </cell>
          <cell r="G38" t="str">
            <v>Roulotte</v>
          </cell>
        </row>
        <row r="39">
          <cell r="B39" t="str">
            <v>TRJ-M-063</v>
          </cell>
          <cell r="G39" t="str">
            <v>Pelle</v>
          </cell>
        </row>
        <row r="40">
          <cell r="B40" t="str">
            <v>TRJ-M-064</v>
          </cell>
          <cell r="G40" t="str">
            <v>Pelle</v>
          </cell>
        </row>
        <row r="41">
          <cell r="B41" t="str">
            <v>TRJ-M-065</v>
          </cell>
          <cell r="G41" t="str">
            <v>Pelle</v>
          </cell>
        </row>
        <row r="42">
          <cell r="B42" t="str">
            <v>TRJ-M-066</v>
          </cell>
          <cell r="G42" t="str">
            <v xml:space="preserve">Autres </v>
          </cell>
        </row>
        <row r="43">
          <cell r="B43" t="str">
            <v>TRJ-M-067</v>
          </cell>
          <cell r="G43" t="str">
            <v>Pelle</v>
          </cell>
        </row>
        <row r="44">
          <cell r="B44" t="str">
            <v>TRJ-M-068</v>
          </cell>
          <cell r="G44" t="str">
            <v>Tracteur</v>
          </cell>
        </row>
        <row r="45">
          <cell r="B45" t="str">
            <v>TRJ-M-069</v>
          </cell>
          <cell r="G45" t="str">
            <v>Pelle</v>
          </cell>
          <cell r="H45" t="str">
            <v>Terre à bois St-Alphonse</v>
          </cell>
        </row>
        <row r="46">
          <cell r="B46" t="str">
            <v>TRJ-M-070</v>
          </cell>
          <cell r="G46" t="str">
            <v xml:space="preserve">Autres </v>
          </cell>
        </row>
        <row r="47">
          <cell r="B47" t="str">
            <v>TRJ-M-071</v>
          </cell>
          <cell r="G47" t="str">
            <v>Chenillette</v>
          </cell>
        </row>
        <row r="48">
          <cell r="B48" t="str">
            <v>TRJ-M-072</v>
          </cell>
          <cell r="G48" t="str">
            <v>Lift</v>
          </cell>
        </row>
        <row r="49">
          <cell r="B49" t="str">
            <v>TRJ-M-073</v>
          </cell>
          <cell r="G49" t="str">
            <v>Équipement</v>
          </cell>
        </row>
        <row r="50">
          <cell r="B50" t="str">
            <v>TRJ-M-074</v>
          </cell>
          <cell r="G50" t="str">
            <v>Pelle</v>
          </cell>
        </row>
        <row r="51">
          <cell r="B51" t="str">
            <v>TRJ-M-075</v>
          </cell>
          <cell r="G51" t="str">
            <v>Équipement</v>
          </cell>
        </row>
        <row r="52">
          <cell r="B52" t="str">
            <v>TRJ-M-076</v>
          </cell>
          <cell r="G52" t="str">
            <v>Équipement</v>
          </cell>
        </row>
        <row r="53">
          <cell r="B53" t="str">
            <v>TRJ-M-077</v>
          </cell>
          <cell r="G53" t="str">
            <v>Foreuse</v>
          </cell>
        </row>
        <row r="54">
          <cell r="B54" t="str">
            <v>TRJ-M-078</v>
          </cell>
          <cell r="G54" t="str">
            <v>Lift</v>
          </cell>
        </row>
        <row r="55">
          <cell r="B55" t="str">
            <v>TRJ-M-079</v>
          </cell>
          <cell r="G55" t="str">
            <v>Pelle</v>
          </cell>
        </row>
        <row r="56">
          <cell r="B56" t="str">
            <v>TRJ-M-080</v>
          </cell>
          <cell r="G56" t="str">
            <v>Pelle</v>
          </cell>
        </row>
        <row r="57">
          <cell r="B57" t="str">
            <v>TRJ-M-081</v>
          </cell>
          <cell r="G57" t="str">
            <v>Loader</v>
          </cell>
          <cell r="H57" t="str">
            <v xml:space="preserve">kingston </v>
          </cell>
        </row>
        <row r="58">
          <cell r="B58" t="str">
            <v>TRJ-M-082</v>
          </cell>
          <cell r="G58" t="str">
            <v>Foreuse</v>
          </cell>
        </row>
        <row r="59">
          <cell r="B59" t="str">
            <v>TRJ-M-083</v>
          </cell>
          <cell r="G59" t="str">
            <v>Foreuse</v>
          </cell>
        </row>
        <row r="60">
          <cell r="B60" t="str">
            <v>TRJ-M-084</v>
          </cell>
          <cell r="G60" t="str">
            <v>Foreuse</v>
          </cell>
        </row>
        <row r="61">
          <cell r="B61" t="str">
            <v>TRJ-M-085</v>
          </cell>
          <cell r="G61" t="str">
            <v xml:space="preserve">Autres </v>
          </cell>
          <cell r="H61" t="str">
            <v>Roulotte  chantier Toronto</v>
          </cell>
        </row>
        <row r="62">
          <cell r="B62" t="str">
            <v>TRJ-M-086</v>
          </cell>
          <cell r="G62" t="str">
            <v xml:space="preserve">Autres </v>
          </cell>
          <cell r="H62" t="str">
            <v>Roulotte  chantier Toronto</v>
          </cell>
        </row>
        <row r="63">
          <cell r="B63" t="str">
            <v>TRJ-M-087</v>
          </cell>
          <cell r="G63" t="str">
            <v xml:space="preserve">Autres </v>
          </cell>
          <cell r="H63" t="str">
            <v>Roulotte  chantier Toronto</v>
          </cell>
        </row>
        <row r="64">
          <cell r="B64" t="str">
            <v>TRJ-M-088</v>
          </cell>
          <cell r="G64" t="str">
            <v>Pelle</v>
          </cell>
        </row>
        <row r="65">
          <cell r="B65" t="str">
            <v>TRJ-M-089</v>
          </cell>
          <cell r="G65" t="str">
            <v>Pelle</v>
          </cell>
        </row>
        <row r="66">
          <cell r="B66" t="str">
            <v>TRJ-M-090</v>
          </cell>
          <cell r="G66" t="str">
            <v>Pelle</v>
          </cell>
        </row>
        <row r="67">
          <cell r="B67" t="str">
            <v>TRJ-M-091</v>
          </cell>
          <cell r="G67" t="str">
            <v>Pelle</v>
          </cell>
        </row>
        <row r="68">
          <cell r="B68" t="str">
            <v>TRJ-M-113</v>
          </cell>
          <cell r="G68" t="str">
            <v>Pelle</v>
          </cell>
        </row>
        <row r="69">
          <cell r="B69" t="str">
            <v>TRJ-M-114</v>
          </cell>
          <cell r="G69" t="str">
            <v>Pelle</v>
          </cell>
        </row>
        <row r="70">
          <cell r="B70" t="str">
            <v>TRJ-M-115</v>
          </cell>
          <cell r="G70" t="str">
            <v>Pelle</v>
          </cell>
        </row>
        <row r="71">
          <cell r="B71" t="str">
            <v>TRJ-MR-001</v>
          </cell>
          <cell r="C71" t="str">
            <v>MR-001 - CUBE</v>
          </cell>
          <cell r="G71" t="str">
            <v>Cube 12</v>
          </cell>
          <cell r="H71" t="str">
            <v>fusion</v>
          </cell>
        </row>
        <row r="72">
          <cell r="B72" t="str">
            <v>TRJ-MR-002</v>
          </cell>
          <cell r="C72" t="str">
            <v>MR-002 -10 ROUES</v>
          </cell>
          <cell r="E72" t="str">
            <v>X</v>
          </cell>
          <cell r="F72" t="str">
            <v>12589</v>
          </cell>
          <cell r="G72" t="str">
            <v>10 Roues</v>
          </cell>
          <cell r="H72" t="str">
            <v>forage</v>
          </cell>
        </row>
        <row r="73">
          <cell r="B73" t="str">
            <v>TRJ-MR-004</v>
          </cell>
          <cell r="C73" t="str">
            <v>MR-004 - CUBE</v>
          </cell>
          <cell r="G73" t="str">
            <v>Cube 12</v>
          </cell>
          <cell r="H73" t="str">
            <v>fusion</v>
          </cell>
        </row>
        <row r="74">
          <cell r="B74" t="str">
            <v>TRJ-MR-005</v>
          </cell>
          <cell r="C74" t="str">
            <v>MR-005 - CUBE</v>
          </cell>
          <cell r="G74" t="str">
            <v>Cube 12</v>
          </cell>
          <cell r="H74" t="str">
            <v>fusion</v>
          </cell>
        </row>
        <row r="75">
          <cell r="B75" t="str">
            <v>TRJ-MR-008</v>
          </cell>
          <cell r="G75" t="str">
            <v>Van</v>
          </cell>
          <cell r="H75" t="str">
            <v>scrap</v>
          </cell>
        </row>
        <row r="76">
          <cell r="B76" t="str">
            <v>TRJ-MR-011</v>
          </cell>
          <cell r="G76" t="str">
            <v>Pick-up</v>
          </cell>
          <cell r="H76" t="str">
            <v>scrap</v>
          </cell>
        </row>
        <row r="77">
          <cell r="B77" t="str">
            <v>TRJ-MR-013</v>
          </cell>
          <cell r="G77" t="str">
            <v>Cube 16</v>
          </cell>
          <cell r="H77" t="str">
            <v>Vendu</v>
          </cell>
        </row>
        <row r="78">
          <cell r="B78" t="str">
            <v>TRJ-MR-014</v>
          </cell>
          <cell r="C78" t="str">
            <v>MR-014 - CUBE</v>
          </cell>
          <cell r="G78" t="str">
            <v>Cube 16</v>
          </cell>
          <cell r="H78" t="str">
            <v>genie civil</v>
          </cell>
        </row>
        <row r="79">
          <cell r="B79" t="str">
            <v>TRJ-MR-016</v>
          </cell>
          <cell r="C79" t="str">
            <v>MR-016 - CUBE</v>
          </cell>
          <cell r="G79" t="str">
            <v>Cube 12</v>
          </cell>
          <cell r="H79" t="str">
            <v>genie civil</v>
          </cell>
        </row>
        <row r="80">
          <cell r="B80" t="str">
            <v>TRJ-MR-019</v>
          </cell>
          <cell r="G80" t="str">
            <v>Pick-up</v>
          </cell>
          <cell r="H80" t="str">
            <v>remisé</v>
          </cell>
        </row>
        <row r="81">
          <cell r="B81" t="str">
            <v>TRJ-MR-021</v>
          </cell>
          <cell r="C81" t="str">
            <v>MR-021 - CUBE</v>
          </cell>
          <cell r="G81" t="str">
            <v>Cube 16</v>
          </cell>
          <cell r="H81" t="str">
            <v>genie civil</v>
          </cell>
        </row>
        <row r="82">
          <cell r="B82" t="str">
            <v>TRJ-MR-022</v>
          </cell>
          <cell r="C82" t="str">
            <v>MR-022 - 6 ROUES</v>
          </cell>
          <cell r="E82" t="str">
            <v>X</v>
          </cell>
          <cell r="F82" t="str">
            <v>12590</v>
          </cell>
          <cell r="G82" t="str">
            <v>6 Roues dompeur</v>
          </cell>
        </row>
        <row r="83">
          <cell r="B83" t="str">
            <v>TRJ-MR-023</v>
          </cell>
          <cell r="C83" t="str">
            <v>MR-023 - CUBE</v>
          </cell>
          <cell r="G83" t="str">
            <v>Cube 16</v>
          </cell>
          <cell r="H83" t="str">
            <v>genie civil</v>
          </cell>
        </row>
        <row r="84">
          <cell r="B84" t="str">
            <v>TRJ-MR-024</v>
          </cell>
          <cell r="G84" t="str">
            <v>Voiture</v>
          </cell>
          <cell r="H84" t="str">
            <v>service</v>
          </cell>
        </row>
        <row r="85">
          <cell r="B85" t="str">
            <v>TRJ-MR-025</v>
          </cell>
          <cell r="C85" t="str">
            <v>MR-025 - CAMION DE LIGNE</v>
          </cell>
          <cell r="E85" t="str">
            <v>X</v>
          </cell>
          <cell r="F85" t="str">
            <v>12591</v>
          </cell>
          <cell r="G85" t="str">
            <v>Camion de ligne</v>
          </cell>
        </row>
        <row r="86">
          <cell r="B86" t="str">
            <v>TRJ-MR-026</v>
          </cell>
          <cell r="C86" t="str">
            <v>MR-026 - CUBE</v>
          </cell>
          <cell r="G86" t="str">
            <v>Cube 12</v>
          </cell>
          <cell r="H86" t="str">
            <v>remisé</v>
          </cell>
        </row>
        <row r="87">
          <cell r="B87" t="str">
            <v>TRJ-MR-027</v>
          </cell>
          <cell r="C87" t="str">
            <v>MR-027 - CUBE</v>
          </cell>
          <cell r="E87" t="str">
            <v>X</v>
          </cell>
          <cell r="F87" t="str">
            <v>12592</v>
          </cell>
          <cell r="G87" t="str">
            <v>Cube 16</v>
          </cell>
          <cell r="H87" t="str">
            <v>forage</v>
          </cell>
        </row>
        <row r="88">
          <cell r="B88" t="str">
            <v>TRJ-MR-028</v>
          </cell>
          <cell r="C88" t="str">
            <v>MR-028 - VAN</v>
          </cell>
          <cell r="G88" t="str">
            <v>Van</v>
          </cell>
          <cell r="H88" t="str">
            <v>fusion</v>
          </cell>
        </row>
        <row r="89">
          <cell r="B89" t="str">
            <v>TRJ-MR-029</v>
          </cell>
          <cell r="C89" t="str">
            <v>MR-029 - VAN</v>
          </cell>
          <cell r="G89" t="str">
            <v>Van</v>
          </cell>
          <cell r="H89" t="str">
            <v>fusion</v>
          </cell>
        </row>
        <row r="90">
          <cell r="B90" t="str">
            <v>TRJ-MR-032</v>
          </cell>
          <cell r="C90" t="str">
            <v>MR-032 - PICK UP</v>
          </cell>
          <cell r="G90" t="str">
            <v>Pick-up</v>
          </cell>
        </row>
        <row r="91">
          <cell r="B91" t="str">
            <v>TRJ-MR-033</v>
          </cell>
          <cell r="C91" t="str">
            <v>MR-033 - CUBE</v>
          </cell>
          <cell r="G91" t="str">
            <v>Cube 12</v>
          </cell>
          <cell r="H91" t="str">
            <v>fusion</v>
          </cell>
        </row>
        <row r="92">
          <cell r="B92" t="str">
            <v>TRJ-MR-035</v>
          </cell>
          <cell r="C92" t="str">
            <v>MR-035 - VAN</v>
          </cell>
          <cell r="G92" t="str">
            <v>Van</v>
          </cell>
          <cell r="H92" t="str">
            <v>fusion</v>
          </cell>
        </row>
        <row r="93">
          <cell r="B93" t="str">
            <v>TRJ-MR-036</v>
          </cell>
          <cell r="C93" t="str">
            <v>MR-036 - CUBE</v>
          </cell>
          <cell r="G93" t="str">
            <v>Cube 16</v>
          </cell>
          <cell r="H93" t="str">
            <v>genie civil</v>
          </cell>
        </row>
        <row r="94">
          <cell r="B94" t="str">
            <v>TRJ-MR-037</v>
          </cell>
          <cell r="G94" t="str">
            <v>Van nacelle</v>
          </cell>
          <cell r="H94" t="str">
            <v>vendu</v>
          </cell>
        </row>
        <row r="95">
          <cell r="B95" t="str">
            <v>TRJ-MR-038</v>
          </cell>
          <cell r="G95" t="str">
            <v>Camion de ligne</v>
          </cell>
          <cell r="H95" t="str">
            <v xml:space="preserve">remisé </v>
          </cell>
        </row>
        <row r="96">
          <cell r="B96" t="str">
            <v>TRJ-MR-040</v>
          </cell>
          <cell r="C96" t="str">
            <v>MR-040 - CUBE</v>
          </cell>
          <cell r="G96" t="str">
            <v>Cube 12</v>
          </cell>
          <cell r="H96" t="str">
            <v>genie civil</v>
          </cell>
        </row>
        <row r="97">
          <cell r="B97" t="str">
            <v>TRJ-MR-041</v>
          </cell>
          <cell r="C97" t="str">
            <v>MR-041 - VAN</v>
          </cell>
          <cell r="G97" t="str">
            <v>Van</v>
          </cell>
        </row>
        <row r="98">
          <cell r="B98" t="str">
            <v>TRJ-MR-042</v>
          </cell>
          <cell r="C98" t="str">
            <v>MR-042 - 6 ROUES</v>
          </cell>
          <cell r="E98" t="str">
            <v>X</v>
          </cell>
          <cell r="F98" t="str">
            <v>12593</v>
          </cell>
          <cell r="G98" t="str">
            <v>6 Roues dompeur</v>
          </cell>
        </row>
        <row r="99">
          <cell r="B99" t="str">
            <v>TRJ-MR-043</v>
          </cell>
          <cell r="C99" t="str">
            <v>MR-043 - CUBE</v>
          </cell>
          <cell r="G99" t="str">
            <v>Cube 12</v>
          </cell>
          <cell r="H99" t="str">
            <v>genie civil</v>
          </cell>
        </row>
        <row r="100">
          <cell r="B100" t="str">
            <v>TRJ-MR-045</v>
          </cell>
          <cell r="D100" t="str">
            <v>VR-30</v>
          </cell>
          <cell r="G100" t="str">
            <v>12 Roues dompeur</v>
          </cell>
          <cell r="H100" t="str">
            <v>TMP</v>
          </cell>
        </row>
        <row r="101">
          <cell r="B101" t="str">
            <v>TRJ-MR-046</v>
          </cell>
          <cell r="C101" t="str">
            <v>MR-046 - CUBE</v>
          </cell>
          <cell r="E101" t="str">
            <v>X</v>
          </cell>
          <cell r="F101" t="str">
            <v>12594</v>
          </cell>
          <cell r="G101" t="str">
            <v>Cube 16</v>
          </cell>
          <cell r="H101" t="str">
            <v>forage</v>
          </cell>
        </row>
        <row r="102">
          <cell r="B102" t="str">
            <v>TRJ-MR-047</v>
          </cell>
          <cell r="C102" t="str">
            <v>MR-047 - PICK UP</v>
          </cell>
          <cell r="G102" t="str">
            <v>Pick-up</v>
          </cell>
        </row>
        <row r="103">
          <cell r="B103" t="str">
            <v>TRJ-MR-048</v>
          </cell>
          <cell r="G103" t="str">
            <v>Voiture</v>
          </cell>
          <cell r="H103" t="str">
            <v>Vendu</v>
          </cell>
        </row>
        <row r="104">
          <cell r="B104" t="str">
            <v>TRJ-MR-049</v>
          </cell>
          <cell r="C104" t="str">
            <v>MR-049 - CUBE</v>
          </cell>
          <cell r="G104" t="str">
            <v>Cube 12</v>
          </cell>
          <cell r="H104" t="str">
            <v>genie civil</v>
          </cell>
        </row>
        <row r="105">
          <cell r="B105" t="str">
            <v>TRJ-MR-050</v>
          </cell>
          <cell r="G105" t="str">
            <v>Cube 16</v>
          </cell>
          <cell r="H105" t="str">
            <v>scrap</v>
          </cell>
        </row>
        <row r="106">
          <cell r="B106" t="str">
            <v>TRJ-MR-051</v>
          </cell>
          <cell r="G106" t="str">
            <v>Voiture</v>
          </cell>
          <cell r="H106" t="str">
            <v>vendu à Dodge</v>
          </cell>
        </row>
        <row r="107">
          <cell r="B107" t="str">
            <v>TRJ-MR-052</v>
          </cell>
          <cell r="G107" t="str">
            <v>Van nacelle</v>
          </cell>
          <cell r="H107" t="str">
            <v>mis au rancart</v>
          </cell>
        </row>
        <row r="108">
          <cell r="B108" t="str">
            <v>TRJ-MR-055</v>
          </cell>
          <cell r="C108" t="str">
            <v>MR-055 - 6 ROUES</v>
          </cell>
          <cell r="E108" t="str">
            <v>X</v>
          </cell>
          <cell r="F108" t="str">
            <v>12595</v>
          </cell>
          <cell r="G108" t="str">
            <v>6 Roues dompeur</v>
          </cell>
        </row>
        <row r="109">
          <cell r="B109" t="str">
            <v>TRJ-MR-056</v>
          </cell>
          <cell r="C109" t="str">
            <v>MR-056 - CAMION DE LIGNE</v>
          </cell>
          <cell r="E109" t="str">
            <v>X</v>
          </cell>
          <cell r="F109" t="str">
            <v>12596</v>
          </cell>
          <cell r="G109" t="str">
            <v>Camion de ligne</v>
          </cell>
          <cell r="H109" t="str">
            <v>monteur</v>
          </cell>
        </row>
        <row r="110">
          <cell r="B110" t="str">
            <v>TRJ-MR-057</v>
          </cell>
          <cell r="C110" t="str">
            <v>MR-057 - CUBE</v>
          </cell>
          <cell r="G110" t="str">
            <v>Cube nacelle</v>
          </cell>
          <cell r="H110" t="str">
            <v>fusion</v>
          </cell>
        </row>
        <row r="111">
          <cell r="B111" t="str">
            <v>TRJ-MR-059</v>
          </cell>
          <cell r="G111" t="str">
            <v>Van</v>
          </cell>
          <cell r="H111" t="str">
            <v>scrap</v>
          </cell>
        </row>
        <row r="112">
          <cell r="B112" t="str">
            <v>TRJ-MR-060</v>
          </cell>
          <cell r="C112" t="str">
            <v>MR-060 - CUBE</v>
          </cell>
          <cell r="G112" t="str">
            <v>Cube 12</v>
          </cell>
          <cell r="H112" t="str">
            <v>fusion</v>
          </cell>
        </row>
        <row r="113">
          <cell r="B113" t="str">
            <v>TRJ-MR-061</v>
          </cell>
          <cell r="C113" t="str">
            <v>MR-061 - CUBE</v>
          </cell>
          <cell r="G113" t="str">
            <v>Cube 12</v>
          </cell>
          <cell r="H113" t="str">
            <v>fusion</v>
          </cell>
        </row>
        <row r="114">
          <cell r="B114" t="str">
            <v>TRJ-MR-062</v>
          </cell>
          <cell r="C114" t="str">
            <v>MR-062 - PICK UP</v>
          </cell>
          <cell r="G114" t="str">
            <v>Pick-up</v>
          </cell>
          <cell r="H114" t="str">
            <v>monteur</v>
          </cell>
        </row>
        <row r="115">
          <cell r="B115" t="str">
            <v>TRJ-MR-064</v>
          </cell>
          <cell r="G115" t="str">
            <v>Chevrolet</v>
          </cell>
          <cell r="H115" t="str">
            <v>mis au rancart</v>
          </cell>
        </row>
        <row r="116">
          <cell r="B116" t="str">
            <v>TRJ-MR-065</v>
          </cell>
          <cell r="G116" t="str">
            <v>Van</v>
          </cell>
          <cell r="H116" t="str">
            <v>Vendu</v>
          </cell>
        </row>
        <row r="117">
          <cell r="B117" t="str">
            <v>TRJ-MR-066</v>
          </cell>
          <cell r="C117" t="str">
            <v>MR-066 - 6 ROUES</v>
          </cell>
          <cell r="E117" t="str">
            <v>X</v>
          </cell>
          <cell r="F117" t="str">
            <v>12597</v>
          </cell>
          <cell r="G117" t="str">
            <v>6 Roues dompeur</v>
          </cell>
        </row>
        <row r="118">
          <cell r="B118" t="str">
            <v>TRJ-MR-067</v>
          </cell>
          <cell r="C118" t="str">
            <v>MR-067 - CAMION DE LIGNE</v>
          </cell>
          <cell r="F118" t="str">
            <v>32580</v>
          </cell>
          <cell r="G118" t="str">
            <v>Camion de ligne</v>
          </cell>
        </row>
        <row r="119">
          <cell r="B119" t="str">
            <v>TRJ-MR-068</v>
          </cell>
          <cell r="G119" t="str">
            <v>Van</v>
          </cell>
        </row>
        <row r="120">
          <cell r="B120" t="str">
            <v>TRJ-MR-072</v>
          </cell>
          <cell r="G120" t="str">
            <v>Voiture</v>
          </cell>
          <cell r="H120" t="str">
            <v>voiture</v>
          </cell>
        </row>
        <row r="121">
          <cell r="B121" t="str">
            <v>TRJ-MR-074</v>
          </cell>
          <cell r="C121" t="str">
            <v>MR-074 -CAMION DE LIGNE</v>
          </cell>
          <cell r="G121" t="str">
            <v>Camion de ligne</v>
          </cell>
          <cell r="H121" t="str">
            <v>monteur</v>
          </cell>
        </row>
        <row r="122">
          <cell r="B122" t="str">
            <v>TRJ-MR-075</v>
          </cell>
          <cell r="C122" t="str">
            <v>MR-075 - CAMION DE LIGNE</v>
          </cell>
          <cell r="E122" t="str">
            <v>X</v>
          </cell>
          <cell r="F122" t="str">
            <v>12598</v>
          </cell>
          <cell r="G122" t="str">
            <v>Camion de ligne</v>
          </cell>
          <cell r="H122" t="str">
            <v>monteur</v>
          </cell>
        </row>
        <row r="123">
          <cell r="B123" t="str">
            <v>TRJ-MR-076</v>
          </cell>
          <cell r="G123" t="str">
            <v>Cube</v>
          </cell>
          <cell r="H123" t="str">
            <v>scrap</v>
          </cell>
        </row>
        <row r="124">
          <cell r="B124" t="str">
            <v>TRJ-MR-077</v>
          </cell>
          <cell r="C124" t="str">
            <v>MR-077 -VAN</v>
          </cell>
          <cell r="G124" t="str">
            <v>Van</v>
          </cell>
        </row>
        <row r="125">
          <cell r="B125" t="str">
            <v>TRJ-MR-078</v>
          </cell>
          <cell r="C125" t="str">
            <v>MR-078 - 6 ROUES</v>
          </cell>
          <cell r="D125" t="str">
            <v>VR-36</v>
          </cell>
          <cell r="E125" t="str">
            <v>X</v>
          </cell>
          <cell r="F125" t="str">
            <v>12599</v>
          </cell>
          <cell r="G125" t="str">
            <v>6 Roues dompeur</v>
          </cell>
        </row>
        <row r="126">
          <cell r="B126" t="str">
            <v>TRJ-MR-079</v>
          </cell>
          <cell r="C126" t="str">
            <v>MR-079 - PICK UP</v>
          </cell>
          <cell r="G126" t="str">
            <v>Pick-up</v>
          </cell>
        </row>
        <row r="127">
          <cell r="B127" t="str">
            <v>TRJ-MR-080</v>
          </cell>
          <cell r="C127" t="str">
            <v>MR-080 - PICK UP</v>
          </cell>
          <cell r="G127" t="str">
            <v>Pick-up</v>
          </cell>
        </row>
        <row r="128">
          <cell r="B128" t="str">
            <v>TRJ-MR-081</v>
          </cell>
          <cell r="C128" t="str">
            <v>MR-081 - PICK UP</v>
          </cell>
          <cell r="G128" t="str">
            <v>Pick-up</v>
          </cell>
        </row>
        <row r="129">
          <cell r="B129" t="str">
            <v>TRJ-MR-082</v>
          </cell>
          <cell r="C129" t="str">
            <v>MR-082 - PICK UP</v>
          </cell>
          <cell r="G129" t="str">
            <v>Pick-up</v>
          </cell>
        </row>
        <row r="130">
          <cell r="B130" t="str">
            <v>TRJ-MR-084</v>
          </cell>
          <cell r="C130" t="str">
            <v>MR-084 - CUBE</v>
          </cell>
          <cell r="G130" t="str">
            <v>Cube 16</v>
          </cell>
          <cell r="H130" t="str">
            <v>genie civil</v>
          </cell>
        </row>
        <row r="131">
          <cell r="B131" t="str">
            <v>TRJ-MR-085</v>
          </cell>
          <cell r="C131" t="str">
            <v>MR-085 - CUBE</v>
          </cell>
          <cell r="G131" t="str">
            <v>Cube 16</v>
          </cell>
          <cell r="H131" t="str">
            <v>genie civil</v>
          </cell>
        </row>
        <row r="132">
          <cell r="B132" t="str">
            <v>TRJ-MR-086</v>
          </cell>
          <cell r="C132" t="str">
            <v>MR-086 - CUBE</v>
          </cell>
          <cell r="G132" t="str">
            <v>Cube 16</v>
          </cell>
          <cell r="H132" t="str">
            <v>genie civil</v>
          </cell>
        </row>
        <row r="133">
          <cell r="B133" t="str">
            <v>TRJ-MR-087</v>
          </cell>
          <cell r="C133" t="str">
            <v>MR-087 - 10 ROUES</v>
          </cell>
          <cell r="E133" t="str">
            <v>X</v>
          </cell>
          <cell r="F133" t="str">
            <v>12600</v>
          </cell>
          <cell r="G133" t="str">
            <v>10 Roues dompeur</v>
          </cell>
        </row>
        <row r="134">
          <cell r="B134" t="str">
            <v>TRJ-MR-088</v>
          </cell>
          <cell r="C134" t="str">
            <v>MR-088 - CUBE</v>
          </cell>
          <cell r="G134" t="str">
            <v>Cube 16</v>
          </cell>
          <cell r="H134" t="str">
            <v>genie civil</v>
          </cell>
        </row>
        <row r="135">
          <cell r="B135" t="str">
            <v>TRJ-MR-089</v>
          </cell>
          <cell r="C135" t="str">
            <v>MR-089 - CUBE</v>
          </cell>
          <cell r="G135" t="str">
            <v>Cube 16</v>
          </cell>
          <cell r="H135" t="str">
            <v>genie civil</v>
          </cell>
        </row>
        <row r="136">
          <cell r="B136" t="str">
            <v>TRJ-MR-090</v>
          </cell>
          <cell r="C136" t="str">
            <v>MR-090 - CUBE</v>
          </cell>
          <cell r="G136" t="str">
            <v>Cube 16</v>
          </cell>
          <cell r="H136" t="str">
            <v>genie civil</v>
          </cell>
        </row>
        <row r="137">
          <cell r="B137" t="str">
            <v>TRJ-MR-091</v>
          </cell>
          <cell r="C137" t="str">
            <v>MR-091 - PICK UP</v>
          </cell>
          <cell r="G137" t="str">
            <v>Pick-up</v>
          </cell>
        </row>
        <row r="138">
          <cell r="B138" t="str">
            <v>TRJ-MR-092</v>
          </cell>
          <cell r="C138" t="str">
            <v>MR-092 - CUBE</v>
          </cell>
          <cell r="G138" t="str">
            <v>Cube 16</v>
          </cell>
          <cell r="H138" t="str">
            <v>genie civil</v>
          </cell>
        </row>
        <row r="139">
          <cell r="B139" t="str">
            <v>TRJ-MR-093</v>
          </cell>
          <cell r="C139" t="str">
            <v>MR-093 - PICK UP</v>
          </cell>
          <cell r="G139" t="str">
            <v>Pick-up</v>
          </cell>
        </row>
        <row r="140">
          <cell r="B140" t="str">
            <v>TRJ-MR-094</v>
          </cell>
          <cell r="C140" t="str">
            <v>MR-094 - CUBE</v>
          </cell>
          <cell r="G140" t="str">
            <v>Cube 16</v>
          </cell>
          <cell r="H140" t="str">
            <v>genie civil</v>
          </cell>
        </row>
        <row r="141">
          <cell r="B141" t="str">
            <v>TRJ-MR-095</v>
          </cell>
          <cell r="C141" t="str">
            <v>MR-095 - 10 ROUES</v>
          </cell>
          <cell r="E141" t="str">
            <v>X</v>
          </cell>
          <cell r="F141">
            <v>14108</v>
          </cell>
          <cell r="G141" t="str">
            <v>10 Roues</v>
          </cell>
          <cell r="H141" t="str">
            <v>forage</v>
          </cell>
        </row>
        <row r="142">
          <cell r="B142" t="str">
            <v>TRJ-MR-096</v>
          </cell>
          <cell r="C142" t="str">
            <v>MR-096 - CUBE</v>
          </cell>
          <cell r="G142" t="str">
            <v>Cube 16</v>
          </cell>
          <cell r="H142" t="str">
            <v>genie civil</v>
          </cell>
        </row>
        <row r="143">
          <cell r="B143" t="str">
            <v>TRJ-MR-097</v>
          </cell>
          <cell r="C143" t="str">
            <v>MR-097 - CUBE</v>
          </cell>
          <cell r="G143" t="str">
            <v>Cube 16</v>
          </cell>
          <cell r="H143" t="str">
            <v>genie civil</v>
          </cell>
        </row>
        <row r="144">
          <cell r="B144" t="str">
            <v>TRJ-MR-098</v>
          </cell>
          <cell r="C144" t="str">
            <v>MR-098 - 12 ROUES</v>
          </cell>
          <cell r="E144" t="str">
            <v>X</v>
          </cell>
          <cell r="F144">
            <v>14109</v>
          </cell>
          <cell r="G144" t="str">
            <v>12 Roues dompeur</v>
          </cell>
        </row>
        <row r="145">
          <cell r="B145" t="str">
            <v>TRJ-MR-099</v>
          </cell>
          <cell r="C145" t="str">
            <v>MR-099 - VOITURE</v>
          </cell>
          <cell r="G145" t="str">
            <v>Voiture</v>
          </cell>
          <cell r="H145" t="str">
            <v xml:space="preserve">service </v>
          </cell>
        </row>
        <row r="146">
          <cell r="B146" t="str">
            <v>TRJ-MR-100</v>
          </cell>
          <cell r="C146" t="str">
            <v>MR-100 - VOITURE</v>
          </cell>
          <cell r="G146" t="str">
            <v>Voiture</v>
          </cell>
          <cell r="H146" t="str">
            <v>service</v>
          </cell>
        </row>
        <row r="147">
          <cell r="B147" t="str">
            <v>TRJ-MR-101</v>
          </cell>
          <cell r="C147" t="str">
            <v>MR-101 - 10 ROUES</v>
          </cell>
          <cell r="E147" t="str">
            <v>X</v>
          </cell>
          <cell r="F147">
            <v>14110</v>
          </cell>
          <cell r="G147" t="str">
            <v>10 Roues dompeur</v>
          </cell>
        </row>
        <row r="148">
          <cell r="B148" t="str">
            <v>TRJ-MR-102</v>
          </cell>
          <cell r="C148" t="str">
            <v>MR-102 - VOITURE</v>
          </cell>
          <cell r="G148" t="str">
            <v>Voiture</v>
          </cell>
          <cell r="H148" t="str">
            <v>service</v>
          </cell>
        </row>
        <row r="149">
          <cell r="B149" t="str">
            <v>TRJ-MR-103</v>
          </cell>
          <cell r="C149" t="str">
            <v>MR-103 - VOITURE</v>
          </cell>
          <cell r="G149" t="str">
            <v>Voiture</v>
          </cell>
          <cell r="H149" t="str">
            <v>service</v>
          </cell>
        </row>
        <row r="150">
          <cell r="B150" t="str">
            <v>TRJ-MR-104</v>
          </cell>
          <cell r="C150" t="str">
            <v>MR-104 - PICK UP</v>
          </cell>
          <cell r="G150" t="str">
            <v>Pick-up</v>
          </cell>
        </row>
        <row r="151">
          <cell r="B151" t="str">
            <v>TRJ-MR-105</v>
          </cell>
          <cell r="C151" t="str">
            <v>MR-105 - PICK UP</v>
          </cell>
          <cell r="G151" t="str">
            <v>Pick-up</v>
          </cell>
        </row>
        <row r="152">
          <cell r="B152" t="str">
            <v>TRJ-MR-106</v>
          </cell>
          <cell r="C152" t="str">
            <v>MR-106 - PICK UP</v>
          </cell>
          <cell r="G152" t="str">
            <v>Pick-up</v>
          </cell>
          <cell r="H152" t="str">
            <v>vac</v>
          </cell>
        </row>
        <row r="153">
          <cell r="B153" t="str">
            <v>TRJ-MR-107</v>
          </cell>
          <cell r="C153" t="str">
            <v>MR-107 - CAMION DE LIGNE</v>
          </cell>
          <cell r="E153" t="str">
            <v>X</v>
          </cell>
          <cell r="F153">
            <v>14111</v>
          </cell>
          <cell r="G153" t="str">
            <v>Camion de ligne</v>
          </cell>
          <cell r="H153" t="str">
            <v>monteur</v>
          </cell>
        </row>
        <row r="154">
          <cell r="B154" t="str">
            <v>TRJ-MR-108</v>
          </cell>
          <cell r="C154" t="str">
            <v>MR-108 - PICK UP</v>
          </cell>
          <cell r="G154" t="str">
            <v>Pick-up</v>
          </cell>
        </row>
        <row r="155">
          <cell r="B155" t="str">
            <v>TRJ-MR-109</v>
          </cell>
          <cell r="C155" t="str">
            <v>MR-109 - CUBE</v>
          </cell>
          <cell r="E155" t="str">
            <v>X</v>
          </cell>
          <cell r="F155">
            <v>14112</v>
          </cell>
          <cell r="G155" t="str">
            <v>Cube 16</v>
          </cell>
          <cell r="H155" t="str">
            <v>forage</v>
          </cell>
        </row>
        <row r="156">
          <cell r="B156" t="str">
            <v>TRJ-MR-110</v>
          </cell>
          <cell r="C156" t="str">
            <v>MR-110 - VAN</v>
          </cell>
          <cell r="G156" t="str">
            <v>Van</v>
          </cell>
        </row>
        <row r="157">
          <cell r="B157" t="str">
            <v>TRJ-MR-111</v>
          </cell>
          <cell r="C157" t="str">
            <v>MR-111 - VAN</v>
          </cell>
          <cell r="G157" t="str">
            <v>Van</v>
          </cell>
        </row>
        <row r="158">
          <cell r="B158" t="str">
            <v>TRJ-MR-112</v>
          </cell>
          <cell r="C158" t="str">
            <v>MR-112 - CUBE</v>
          </cell>
          <cell r="G158" t="str">
            <v>Cube 12</v>
          </cell>
          <cell r="H158" t="str">
            <v>fusion</v>
          </cell>
        </row>
        <row r="159">
          <cell r="B159" t="str">
            <v>TRJ-MR-113</v>
          </cell>
          <cell r="C159" t="str">
            <v>MR-113 - CUBE</v>
          </cell>
          <cell r="G159" t="str">
            <v>Cube 12</v>
          </cell>
          <cell r="H159" t="str">
            <v>fusion</v>
          </cell>
        </row>
        <row r="160">
          <cell r="B160" t="str">
            <v>TRJ-MR-114</v>
          </cell>
          <cell r="C160" t="str">
            <v>MR-114 - CUBE</v>
          </cell>
          <cell r="G160" t="str">
            <v>Cube 12</v>
          </cell>
          <cell r="H160" t="str">
            <v>fusion</v>
          </cell>
        </row>
        <row r="161">
          <cell r="B161" t="str">
            <v>TRJ-MR-115</v>
          </cell>
          <cell r="C161" t="str">
            <v>MR-115 - CUBE</v>
          </cell>
          <cell r="G161" t="str">
            <v>Cube 16</v>
          </cell>
          <cell r="H161" t="str">
            <v>genie civil</v>
          </cell>
        </row>
        <row r="162">
          <cell r="B162" t="str">
            <v>TRJ-MR-116</v>
          </cell>
          <cell r="C162" t="str">
            <v>MR-116 - CAMION DE LIGNE</v>
          </cell>
          <cell r="G162" t="str">
            <v>Camion de ligne</v>
          </cell>
          <cell r="H162" t="str">
            <v>monteur</v>
          </cell>
        </row>
        <row r="163">
          <cell r="B163" t="str">
            <v>TRJ-MR-117</v>
          </cell>
          <cell r="C163" t="str">
            <v>MR-117 - VOITURE</v>
          </cell>
          <cell r="G163" t="str">
            <v>Voiture</v>
          </cell>
          <cell r="H163" t="str">
            <v>service</v>
          </cell>
        </row>
        <row r="164">
          <cell r="B164" t="str">
            <v>TRJ-MR-118</v>
          </cell>
          <cell r="C164" t="str">
            <v>MR-118 - VOITURE</v>
          </cell>
          <cell r="G164" t="str">
            <v>Voiture</v>
          </cell>
          <cell r="H164" t="str">
            <v>service</v>
          </cell>
        </row>
        <row r="165">
          <cell r="B165" t="str">
            <v>TRJ-MR-119</v>
          </cell>
          <cell r="G165" t="str">
            <v xml:space="preserve">Autres </v>
          </cell>
        </row>
        <row r="166">
          <cell r="B166" t="str">
            <v>TRJ-MR-120</v>
          </cell>
          <cell r="G166" t="str">
            <v>Voiture</v>
          </cell>
          <cell r="H166" t="str">
            <v>service</v>
          </cell>
        </row>
        <row r="167">
          <cell r="B167" t="str">
            <v>TRJ-MR-121</v>
          </cell>
          <cell r="C167" t="str">
            <v>MR-121 - VOITURE</v>
          </cell>
          <cell r="G167" t="str">
            <v>Voiture</v>
          </cell>
          <cell r="H167" t="str">
            <v>service</v>
          </cell>
        </row>
        <row r="168">
          <cell r="B168" t="str">
            <v>TRJ-MR-122</v>
          </cell>
          <cell r="C168" t="str">
            <v>MR-122 - 6 ROUES</v>
          </cell>
          <cell r="E168" t="str">
            <v>X</v>
          </cell>
          <cell r="F168">
            <v>14113</v>
          </cell>
          <cell r="G168" t="str">
            <v>6 Roues dompeur</v>
          </cell>
        </row>
        <row r="169">
          <cell r="B169" t="str">
            <v>TRJ-MR-123</v>
          </cell>
          <cell r="C169" t="str">
            <v>MR-123 - CUBE</v>
          </cell>
          <cell r="F169">
            <v>14124</v>
          </cell>
          <cell r="G169" t="str">
            <v>Cube 16</v>
          </cell>
          <cell r="H169" t="str">
            <v>genie civil</v>
          </cell>
        </row>
        <row r="170">
          <cell r="B170" t="str">
            <v>TRJ-MR-124</v>
          </cell>
          <cell r="C170" t="str">
            <v>MR-124 - CUBE</v>
          </cell>
          <cell r="G170" t="str">
            <v>Cube 16</v>
          </cell>
          <cell r="H170" t="str">
            <v>genie civil</v>
          </cell>
        </row>
        <row r="171">
          <cell r="B171" t="str">
            <v>TRJ-MR-125</v>
          </cell>
          <cell r="C171" t="str">
            <v>MR-125 - CUBE</v>
          </cell>
          <cell r="F171">
            <v>18399</v>
          </cell>
          <cell r="G171" t="str">
            <v>Cube 16</v>
          </cell>
          <cell r="H171" t="str">
            <v>genie civil</v>
          </cell>
        </row>
        <row r="172">
          <cell r="B172" t="str">
            <v>TRJ-MR-126</v>
          </cell>
          <cell r="C172" t="str">
            <v>MR-126 - CUBE</v>
          </cell>
          <cell r="F172">
            <v>18400</v>
          </cell>
          <cell r="G172" t="str">
            <v>Cube 16</v>
          </cell>
          <cell r="H172" t="str">
            <v>genie civil</v>
          </cell>
        </row>
        <row r="173">
          <cell r="B173" t="str">
            <v>TRJ-MR-127</v>
          </cell>
          <cell r="C173" t="str">
            <v>MR-127 - CAMION DE LIGNE</v>
          </cell>
          <cell r="E173" t="str">
            <v>X</v>
          </cell>
          <cell r="F173">
            <v>14114</v>
          </cell>
          <cell r="G173" t="str">
            <v>Camion de ligne</v>
          </cell>
        </row>
        <row r="174">
          <cell r="B174" t="str">
            <v>TRJ-MR-128</v>
          </cell>
          <cell r="C174" t="str">
            <v>MR-128 - PICK UP</v>
          </cell>
          <cell r="G174" t="str">
            <v>Pick-up</v>
          </cell>
          <cell r="H174" t="str">
            <v>space cab</v>
          </cell>
        </row>
        <row r="175">
          <cell r="B175" t="str">
            <v>TRJ-MR-129</v>
          </cell>
          <cell r="G175" t="str">
            <v>Voiture</v>
          </cell>
          <cell r="H175" t="str">
            <v>service</v>
          </cell>
        </row>
        <row r="176">
          <cell r="B176" t="str">
            <v>TRJ-MR-130</v>
          </cell>
          <cell r="G176" t="str">
            <v>Voiture</v>
          </cell>
          <cell r="H176" t="str">
            <v>service</v>
          </cell>
        </row>
        <row r="177">
          <cell r="B177" t="str">
            <v>TRJ-MR-131</v>
          </cell>
          <cell r="C177" t="str">
            <v>MR-131 - CAMION DE LIGNE</v>
          </cell>
          <cell r="E177" t="str">
            <v>X</v>
          </cell>
          <cell r="F177">
            <v>14115</v>
          </cell>
          <cell r="G177" t="str">
            <v>Camion de ligne</v>
          </cell>
          <cell r="H177" t="str">
            <v>monteur</v>
          </cell>
        </row>
        <row r="178">
          <cell r="B178" t="str">
            <v>TRJ-MR-132</v>
          </cell>
          <cell r="C178" t="str">
            <v>MR-132 - PICK UP</v>
          </cell>
          <cell r="G178" t="str">
            <v>Pick-up</v>
          </cell>
          <cell r="H178" t="str">
            <v>service</v>
          </cell>
        </row>
        <row r="179">
          <cell r="B179" t="str">
            <v>TRJ-MR-133</v>
          </cell>
          <cell r="C179" t="str">
            <v>MR-133 - PICK UP</v>
          </cell>
          <cell r="G179" t="str">
            <v>Pick-up</v>
          </cell>
          <cell r="H179" t="str">
            <v>VAC (RC-032)</v>
          </cell>
        </row>
        <row r="180">
          <cell r="B180" t="str">
            <v>TRJ-MR-134</v>
          </cell>
          <cell r="C180" t="str">
            <v>MR-134 - PICK UP</v>
          </cell>
          <cell r="G180" t="str">
            <v>Pick-up</v>
          </cell>
          <cell r="H180" t="str">
            <v>VAC (RC-107)</v>
          </cell>
        </row>
        <row r="181">
          <cell r="B181" t="str">
            <v>TRJ-MR-135</v>
          </cell>
          <cell r="C181" t="str">
            <v>MR-135 - 6 ROUES</v>
          </cell>
          <cell r="E181" t="str">
            <v>X</v>
          </cell>
          <cell r="F181">
            <v>14116</v>
          </cell>
          <cell r="G181" t="str">
            <v>6 Roues dompeur</v>
          </cell>
        </row>
        <row r="182">
          <cell r="B182" t="str">
            <v>TRJ-MR-136</v>
          </cell>
          <cell r="C182" t="str">
            <v>MR-136 - PICK UP</v>
          </cell>
          <cell r="G182" t="str">
            <v>Pick-up</v>
          </cell>
          <cell r="H182" t="str">
            <v>VAC (RC-047)</v>
          </cell>
        </row>
        <row r="183">
          <cell r="B183" t="str">
            <v>TRJ-MR-137</v>
          </cell>
          <cell r="C183" t="str">
            <v>MR-137 - PICK UP</v>
          </cell>
          <cell r="G183" t="str">
            <v>Pick-up</v>
          </cell>
          <cell r="H183" t="str">
            <v>VAC (RC-039)</v>
          </cell>
        </row>
        <row r="184">
          <cell r="B184" t="str">
            <v>TRJ-MR-138</v>
          </cell>
          <cell r="C184" t="str">
            <v>MR-138 - PICK UP</v>
          </cell>
          <cell r="G184" t="str">
            <v>Pick-up</v>
          </cell>
          <cell r="H184" t="str">
            <v>VAC (RC-048)</v>
          </cell>
        </row>
        <row r="185">
          <cell r="B185" t="str">
            <v>TRJ-MR-139</v>
          </cell>
          <cell r="G185" t="str">
            <v>Voiture</v>
          </cell>
          <cell r="H185" t="str">
            <v>service</v>
          </cell>
        </row>
        <row r="186">
          <cell r="B186" t="str">
            <v>TRJ-MR-140</v>
          </cell>
          <cell r="C186" t="str">
            <v>MR-140 - PICK UP</v>
          </cell>
          <cell r="G186" t="str">
            <v>Pick-up</v>
          </cell>
          <cell r="H186" t="str">
            <v>hydrovac</v>
          </cell>
        </row>
        <row r="187">
          <cell r="B187" t="str">
            <v>TRJ-MR-141</v>
          </cell>
          <cell r="C187" t="str">
            <v>MR-141 - PICK UP</v>
          </cell>
          <cell r="G187" t="str">
            <v>Pick-up</v>
          </cell>
          <cell r="H187" t="str">
            <v>hydrovac</v>
          </cell>
        </row>
        <row r="188">
          <cell r="B188" t="str">
            <v>TRJ-MR-142</v>
          </cell>
          <cell r="C188" t="str">
            <v>MR-142 - PICK UP</v>
          </cell>
          <cell r="G188" t="str">
            <v>Pick-up</v>
          </cell>
          <cell r="H188" t="str">
            <v>VAC (RC-113)</v>
          </cell>
        </row>
        <row r="189">
          <cell r="B189" t="str">
            <v>TRJ-MR-143</v>
          </cell>
          <cell r="C189" t="str">
            <v>MR-143 - PICK UP</v>
          </cell>
          <cell r="G189" t="str">
            <v>Pick-up</v>
          </cell>
          <cell r="H189" t="str">
            <v>VAC (RC-046)</v>
          </cell>
        </row>
        <row r="190">
          <cell r="B190" t="str">
            <v>TRJ-MR-144</v>
          </cell>
          <cell r="C190" t="str">
            <v>MR-144 - CUBE</v>
          </cell>
          <cell r="G190" t="str">
            <v>Cube 16</v>
          </cell>
          <cell r="H190" t="str">
            <v>scrap</v>
          </cell>
        </row>
        <row r="191">
          <cell r="B191" t="str">
            <v>TRJ-MR-145</v>
          </cell>
          <cell r="C191" t="str">
            <v>MR-145 - VOITURE</v>
          </cell>
          <cell r="G191" t="str">
            <v>Voiture</v>
          </cell>
          <cell r="H191" t="str">
            <v>service</v>
          </cell>
        </row>
        <row r="192">
          <cell r="B192" t="str">
            <v>TRJ-MR-146</v>
          </cell>
          <cell r="C192" t="str">
            <v>MR-146 - PICK UP</v>
          </cell>
          <cell r="G192" t="str">
            <v>Pick-up</v>
          </cell>
          <cell r="H192" t="str">
            <v>vac</v>
          </cell>
        </row>
        <row r="193">
          <cell r="B193" t="str">
            <v>TRJ-MR-147</v>
          </cell>
          <cell r="C193" t="str">
            <v>MR-147 - 6 ROUES</v>
          </cell>
          <cell r="E193" t="str">
            <v>X</v>
          </cell>
          <cell r="F193">
            <v>36897</v>
          </cell>
          <cell r="G193" t="str">
            <v>6 Roues dompeur</v>
          </cell>
        </row>
        <row r="194">
          <cell r="B194" t="str">
            <v>TRJ-MR-148</v>
          </cell>
          <cell r="C194" t="str">
            <v>MR-148 - 6 ROUES</v>
          </cell>
          <cell r="E194" t="str">
            <v>X</v>
          </cell>
          <cell r="F194">
            <v>14118</v>
          </cell>
          <cell r="G194" t="str">
            <v>6 Roues dompeur</v>
          </cell>
        </row>
        <row r="195">
          <cell r="B195" t="str">
            <v>TRJ-MR-149</v>
          </cell>
          <cell r="C195" t="str">
            <v>MR-149 - CAMION DE LIGNE</v>
          </cell>
          <cell r="G195" t="str">
            <v>Camion de ligne</v>
          </cell>
        </row>
        <row r="196">
          <cell r="B196" t="str">
            <v>TRJ-MR-150</v>
          </cell>
          <cell r="C196" t="str">
            <v>MR-150 - CUBE</v>
          </cell>
          <cell r="G196" t="str">
            <v>Cube 12</v>
          </cell>
          <cell r="H196" t="str">
            <v>genie civil</v>
          </cell>
        </row>
        <row r="197">
          <cell r="B197" t="str">
            <v>TRJ-MR-151</v>
          </cell>
          <cell r="C197" t="str">
            <v>MR-151 - CAMION DE LIGNE</v>
          </cell>
          <cell r="E197" t="str">
            <v>X</v>
          </cell>
          <cell r="F197">
            <v>14119</v>
          </cell>
          <cell r="G197" t="str">
            <v>Camion de ligne</v>
          </cell>
        </row>
        <row r="198">
          <cell r="B198" t="str">
            <v>TRJ-MR-152</v>
          </cell>
          <cell r="G198" t="str">
            <v>Camion de ligne</v>
          </cell>
          <cell r="H198" t="str">
            <v>remisé</v>
          </cell>
        </row>
        <row r="199">
          <cell r="B199" t="str">
            <v>TRJ-MR-153</v>
          </cell>
          <cell r="C199" t="str">
            <v>MR-153 - CUBE</v>
          </cell>
          <cell r="G199" t="str">
            <v>Cube 16</v>
          </cell>
          <cell r="H199" t="str">
            <v>genie civil</v>
          </cell>
        </row>
        <row r="200">
          <cell r="B200" t="str">
            <v>TRJ-MR-154</v>
          </cell>
          <cell r="C200" t="str">
            <v>MR-154 - CAMION DE LIGNE</v>
          </cell>
          <cell r="E200" t="str">
            <v>X</v>
          </cell>
          <cell r="F200">
            <v>14120</v>
          </cell>
          <cell r="G200" t="str">
            <v>Camion de ligne</v>
          </cell>
        </row>
        <row r="201">
          <cell r="B201" t="str">
            <v>TRJ-MR-155</v>
          </cell>
          <cell r="G201" t="str">
            <v>Van</v>
          </cell>
          <cell r="H201" t="str">
            <v>vendu</v>
          </cell>
        </row>
        <row r="202">
          <cell r="B202" t="str">
            <v>TRJ-MR-156</v>
          </cell>
          <cell r="G202" t="str">
            <v>Camion de ligne</v>
          </cell>
          <cell r="H202" t="str">
            <v>remisé</v>
          </cell>
        </row>
        <row r="203">
          <cell r="B203" t="str">
            <v>TRJ-MR-157</v>
          </cell>
          <cell r="C203" t="str">
            <v>MR-157 - PICK-UP</v>
          </cell>
          <cell r="G203" t="str">
            <v>Pick-up</v>
          </cell>
        </row>
        <row r="204">
          <cell r="B204" t="str">
            <v>TRJ-MR-158</v>
          </cell>
          <cell r="G204" t="str">
            <v>Van</v>
          </cell>
          <cell r="H204" t="str">
            <v>vendu</v>
          </cell>
        </row>
        <row r="205">
          <cell r="B205" t="str">
            <v>TRJ-MR-159</v>
          </cell>
          <cell r="C205" t="str">
            <v>MR-159 -CAMION DE LIGNE</v>
          </cell>
          <cell r="G205" t="str">
            <v>Camion de ligne</v>
          </cell>
        </row>
        <row r="206">
          <cell r="B206" t="str">
            <v>TRJ-MR-160</v>
          </cell>
          <cell r="G206" t="str">
            <v>Van</v>
          </cell>
          <cell r="H206" t="str">
            <v>vendu à Dodge</v>
          </cell>
        </row>
        <row r="207">
          <cell r="B207" t="str">
            <v>TRJ-MR-161</v>
          </cell>
          <cell r="G207" t="str">
            <v>Van nacelle</v>
          </cell>
          <cell r="H207" t="str">
            <v>vendu</v>
          </cell>
        </row>
        <row r="208">
          <cell r="B208" t="str">
            <v>TRJ-MR-162</v>
          </cell>
          <cell r="G208" t="str">
            <v>Van</v>
          </cell>
          <cell r="H208" t="str">
            <v>vendu à Dodge</v>
          </cell>
        </row>
        <row r="209">
          <cell r="B209" t="str">
            <v>TRJ-MR-163</v>
          </cell>
          <cell r="G209" t="str">
            <v>Camion de ligne</v>
          </cell>
          <cell r="H209" t="str">
            <v>rémisé</v>
          </cell>
        </row>
        <row r="210">
          <cell r="B210" t="str">
            <v>TRJ-MR-164</v>
          </cell>
          <cell r="G210" t="str">
            <v>Camion de ligne</v>
          </cell>
          <cell r="H210" t="str">
            <v>rémisé</v>
          </cell>
        </row>
        <row r="211">
          <cell r="B211" t="str">
            <v>TRJ-MR-165</v>
          </cell>
          <cell r="C211" t="str">
            <v>MR-165 - CAMION DE LIGNE</v>
          </cell>
          <cell r="G211" t="str">
            <v>Camion de ligne</v>
          </cell>
        </row>
        <row r="212">
          <cell r="B212" t="str">
            <v>TRJ-MR-166</v>
          </cell>
          <cell r="C212" t="str">
            <v>MR-166 - CAMION DE LIGNE</v>
          </cell>
          <cell r="G212" t="str">
            <v>Camion de ligne</v>
          </cell>
        </row>
        <row r="213">
          <cell r="B213" t="str">
            <v>TRJ-MR-167</v>
          </cell>
          <cell r="C213" t="str">
            <v>MR-167 - CAMION DE LIGNE</v>
          </cell>
          <cell r="G213" t="str">
            <v>Camion de ligne</v>
          </cell>
        </row>
        <row r="214">
          <cell r="B214" t="str">
            <v>TRJ-MR-168</v>
          </cell>
          <cell r="C214" t="str">
            <v>MR-168 - CAMION DE LIGNE</v>
          </cell>
          <cell r="G214" t="str">
            <v>Camion de ligne</v>
          </cell>
        </row>
        <row r="215">
          <cell r="B215" t="str">
            <v>TRJ-MR-169</v>
          </cell>
          <cell r="G215" t="str">
            <v>Van</v>
          </cell>
          <cell r="H215" t="str">
            <v>Vendu</v>
          </cell>
        </row>
        <row r="216">
          <cell r="B216" t="str">
            <v>TRJ-MR-170</v>
          </cell>
          <cell r="G216" t="str">
            <v>Van</v>
          </cell>
          <cell r="H216" t="str">
            <v>Vendu</v>
          </cell>
        </row>
        <row r="217">
          <cell r="B217" t="str">
            <v>TRJ-MR-171</v>
          </cell>
          <cell r="G217" t="str">
            <v>Van</v>
          </cell>
          <cell r="H217" t="str">
            <v>vendu</v>
          </cell>
        </row>
        <row r="218">
          <cell r="B218" t="str">
            <v>TRJ-MR-172</v>
          </cell>
          <cell r="C218" t="str">
            <v>MR-172 - 6 ROUES À EAU</v>
          </cell>
          <cell r="E218" t="str">
            <v>X</v>
          </cell>
          <cell r="F218">
            <v>14121</v>
          </cell>
          <cell r="G218" t="str">
            <v xml:space="preserve">6 Roues à eau </v>
          </cell>
        </row>
        <row r="219">
          <cell r="B219" t="str">
            <v>TRJ-MR-173</v>
          </cell>
          <cell r="C219" t="str">
            <v>MR-173 - 6 ROUES</v>
          </cell>
          <cell r="E219" t="str">
            <v>X</v>
          </cell>
          <cell r="F219">
            <v>14122</v>
          </cell>
          <cell r="G219" t="str">
            <v xml:space="preserve">6 Roues à eau </v>
          </cell>
        </row>
        <row r="220">
          <cell r="B220" t="str">
            <v>TRJ-MR-174</v>
          </cell>
          <cell r="C220" t="str">
            <v>MR-174 - PICK UP</v>
          </cell>
          <cell r="G220" t="str">
            <v>Pick-up</v>
          </cell>
          <cell r="H220" t="str">
            <v>VAC (RC-025)</v>
          </cell>
        </row>
        <row r="221">
          <cell r="B221" t="str">
            <v>TRJ-MR-175</v>
          </cell>
          <cell r="C221" t="str">
            <v>MR-175 - PICK UP</v>
          </cell>
          <cell r="G221" t="str">
            <v>Pick-up</v>
          </cell>
          <cell r="H221" t="str">
            <v>VAC (RC-049)</v>
          </cell>
        </row>
        <row r="222">
          <cell r="B222" t="str">
            <v>TRJ-MR-176</v>
          </cell>
          <cell r="C222" t="str">
            <v>MR-176 - PICK UP</v>
          </cell>
          <cell r="G222" t="str">
            <v>Pick-up</v>
          </cell>
          <cell r="H222" t="str">
            <v>VAC (RC-098)</v>
          </cell>
        </row>
        <row r="223">
          <cell r="B223" t="str">
            <v>TRJ-MR-177</v>
          </cell>
          <cell r="C223" t="str">
            <v>MR-177 - PICK UP</v>
          </cell>
          <cell r="G223" t="str">
            <v>Pick-up</v>
          </cell>
          <cell r="H223" t="str">
            <v>VAC (RC-069)</v>
          </cell>
        </row>
        <row r="224">
          <cell r="B224" t="str">
            <v>TRJ-MR-178</v>
          </cell>
          <cell r="C224" t="str">
            <v>MR-178 - PICK UP</v>
          </cell>
          <cell r="G224" t="str">
            <v>Pick-up</v>
          </cell>
          <cell r="H224" t="str">
            <v>VAC (RC-028)</v>
          </cell>
        </row>
        <row r="225">
          <cell r="B225" t="str">
            <v>TRJ-MR-179</v>
          </cell>
          <cell r="C225" t="str">
            <v>MR-179 - PICK UP</v>
          </cell>
          <cell r="G225" t="str">
            <v>Pick-up</v>
          </cell>
          <cell r="H225" t="str">
            <v>VAC (RC-010)</v>
          </cell>
        </row>
        <row r="226">
          <cell r="B226" t="str">
            <v>TRJ-MR-180</v>
          </cell>
          <cell r="C226" t="str">
            <v>MR-180 - PICK UP</v>
          </cell>
          <cell r="G226" t="str">
            <v>Pick-up</v>
          </cell>
        </row>
        <row r="227">
          <cell r="B227" t="str">
            <v>TRJ-MR-181</v>
          </cell>
          <cell r="C227" t="str">
            <v>MR-181 - PICK UP</v>
          </cell>
          <cell r="G227" t="str">
            <v>Pick-up</v>
          </cell>
        </row>
        <row r="228">
          <cell r="B228" t="str">
            <v>TRJ-MR-182</v>
          </cell>
          <cell r="C228" t="str">
            <v>MR-182 - CUBE</v>
          </cell>
          <cell r="E228" t="str">
            <v>X</v>
          </cell>
          <cell r="F228">
            <v>14123</v>
          </cell>
          <cell r="G228" t="str">
            <v>Cube 16</v>
          </cell>
          <cell r="H228" t="str">
            <v>forage</v>
          </cell>
        </row>
        <row r="229">
          <cell r="B229" t="str">
            <v>TRJ-MR-183</v>
          </cell>
          <cell r="C229" t="str">
            <v>MR-183 - CUBE</v>
          </cell>
          <cell r="G229" t="str">
            <v>Cube 16</v>
          </cell>
          <cell r="H229" t="str">
            <v>genie civil</v>
          </cell>
        </row>
        <row r="230">
          <cell r="B230" t="str">
            <v>TRJ-MR-184</v>
          </cell>
          <cell r="C230" t="str">
            <v>MR-184 - CUBE</v>
          </cell>
          <cell r="G230" t="str">
            <v>Cube 16</v>
          </cell>
          <cell r="H230" t="str">
            <v>genie civil</v>
          </cell>
        </row>
        <row r="231">
          <cell r="B231" t="str">
            <v>TRJ-MR-185</v>
          </cell>
          <cell r="C231" t="str">
            <v>MR-185 - PICK UP</v>
          </cell>
          <cell r="G231" t="str">
            <v>Pick-up</v>
          </cell>
        </row>
        <row r="232">
          <cell r="B232" t="str">
            <v>TRJ-MR-186</v>
          </cell>
          <cell r="C232" t="str">
            <v>MR-186 - 6 ROUES</v>
          </cell>
          <cell r="E232" t="str">
            <v>X</v>
          </cell>
          <cell r="F232">
            <v>36590</v>
          </cell>
          <cell r="G232" t="str">
            <v>6 Roues dompeur</v>
          </cell>
        </row>
        <row r="233">
          <cell r="B233" t="str">
            <v>TRJ-MR-187</v>
          </cell>
          <cell r="C233" t="str">
            <v>MR-187 - 6 ROUES</v>
          </cell>
          <cell r="E233" t="str">
            <v>X</v>
          </cell>
          <cell r="F233">
            <v>36601</v>
          </cell>
          <cell r="G233" t="str">
            <v>6 Roues dompeur</v>
          </cell>
        </row>
        <row r="234">
          <cell r="B234" t="str">
            <v>TRJ-MR-188</v>
          </cell>
          <cell r="C234" t="str">
            <v>MR-188 - PICK UP</v>
          </cell>
          <cell r="G234" t="str">
            <v>Pick-up</v>
          </cell>
          <cell r="H234" t="str">
            <v>PAS COMPRESSEUR</v>
          </cell>
        </row>
        <row r="235">
          <cell r="B235" t="str">
            <v>TRJ-MR-189</v>
          </cell>
          <cell r="C235" t="str">
            <v>MR-189 - PICK UP</v>
          </cell>
          <cell r="G235" t="str">
            <v>Pick-up</v>
          </cell>
          <cell r="H235" t="str">
            <v>VAC (RC-108)</v>
          </cell>
        </row>
        <row r="236">
          <cell r="B236" t="str">
            <v>TRJ-MR-190</v>
          </cell>
          <cell r="C236" t="str">
            <v>MR-190 - PICK UP</v>
          </cell>
          <cell r="G236" t="str">
            <v>Pick-up</v>
          </cell>
          <cell r="H236" t="str">
            <v>PAS COMPRESSEUR</v>
          </cell>
        </row>
        <row r="237">
          <cell r="B237" t="str">
            <v>TRJ-MR-191</v>
          </cell>
          <cell r="C237" t="str">
            <v>MR-191 - PICK UP</v>
          </cell>
          <cell r="G237" t="str">
            <v>Pick-up</v>
          </cell>
          <cell r="H237" t="str">
            <v>VAC (RC-067)</v>
          </cell>
        </row>
        <row r="238">
          <cell r="B238" t="str">
            <v>TRJ-MR-192</v>
          </cell>
          <cell r="C238" t="str">
            <v>MR-192 - PICK UP</v>
          </cell>
          <cell r="G238" t="str">
            <v>Pick-up</v>
          </cell>
          <cell r="H238" t="str">
            <v>VAC (RC-131)</v>
          </cell>
        </row>
        <row r="239">
          <cell r="B239" t="str">
            <v>TRJ-MR-193</v>
          </cell>
          <cell r="C239" t="str">
            <v>MR-193 - PICK UP</v>
          </cell>
          <cell r="G239" t="str">
            <v>Pick-up</v>
          </cell>
        </row>
        <row r="240">
          <cell r="B240" t="str">
            <v>TRJ-MR-194</v>
          </cell>
          <cell r="C240" t="str">
            <v>MR-194 - PICK UP</v>
          </cell>
          <cell r="G240" t="str">
            <v>Pick-up</v>
          </cell>
          <cell r="H240" t="str">
            <v>VAC (RC-115)</v>
          </cell>
        </row>
        <row r="241">
          <cell r="B241" t="str">
            <v>TRJ-MR-195</v>
          </cell>
          <cell r="C241" t="str">
            <v>MR-195 - PICK UP</v>
          </cell>
          <cell r="G241" t="str">
            <v>Pick-up</v>
          </cell>
          <cell r="H241" t="str">
            <v>VAC (RC-109)</v>
          </cell>
        </row>
        <row r="242">
          <cell r="B242" t="str">
            <v>TRJ-MR-196</v>
          </cell>
          <cell r="C242" t="str">
            <v>MR-196 - PICK UP</v>
          </cell>
          <cell r="G242" t="str">
            <v>Pick-up</v>
          </cell>
          <cell r="H242" t="str">
            <v>VAC (RC-011)</v>
          </cell>
        </row>
        <row r="243">
          <cell r="B243" t="str">
            <v>TRJ-MR-197</v>
          </cell>
          <cell r="C243" t="str">
            <v>MR-197 - PICK UP</v>
          </cell>
          <cell r="G243" t="str">
            <v>Pick-up</v>
          </cell>
          <cell r="H243" t="str">
            <v>VAC (RC-112)</v>
          </cell>
        </row>
        <row r="244">
          <cell r="B244" t="str">
            <v>TRJ-MR-198</v>
          </cell>
          <cell r="C244" t="str">
            <v>MR-198 - PICK UP</v>
          </cell>
          <cell r="G244" t="str">
            <v>Pick-up</v>
          </cell>
          <cell r="H244" t="str">
            <v>VAC (RC-105)</v>
          </cell>
        </row>
        <row r="245">
          <cell r="B245" t="str">
            <v>TRJ-MR-199</v>
          </cell>
          <cell r="C245" t="str">
            <v>MR-199 - CAMION DE LIGNE</v>
          </cell>
          <cell r="E245" t="str">
            <v>X</v>
          </cell>
          <cell r="F245">
            <v>39302</v>
          </cell>
          <cell r="G245" t="str">
            <v>Camion de ligne</v>
          </cell>
        </row>
        <row r="246">
          <cell r="B246" t="str">
            <v>TRJ-MR-200</v>
          </cell>
          <cell r="C246" t="str">
            <v>MR-200 - 10 ROUES</v>
          </cell>
          <cell r="E246" t="str">
            <v>X</v>
          </cell>
          <cell r="F246">
            <v>38938</v>
          </cell>
          <cell r="G246" t="str">
            <v xml:space="preserve">10 Roues </v>
          </cell>
          <cell r="H246" t="str">
            <v>forage</v>
          </cell>
        </row>
        <row r="247">
          <cell r="B247" t="str">
            <v>TRJ-MR-201</v>
          </cell>
          <cell r="C247" t="str">
            <v>MR-201 - 10 ROUES</v>
          </cell>
          <cell r="E247" t="str">
            <v>X</v>
          </cell>
          <cell r="F247">
            <v>36868</v>
          </cell>
          <cell r="G247" t="str">
            <v xml:space="preserve">10 Roues </v>
          </cell>
          <cell r="H247" t="str">
            <v>forage</v>
          </cell>
        </row>
        <row r="248">
          <cell r="B248" t="str">
            <v>TRJ-MR-202</v>
          </cell>
          <cell r="C248" t="str">
            <v>MR-202 - PICK UP</v>
          </cell>
          <cell r="G248" t="str">
            <v>Pick-up</v>
          </cell>
          <cell r="H248" t="str">
            <v>VAC (RC-114)</v>
          </cell>
        </row>
        <row r="249">
          <cell r="B249" t="str">
            <v>TRJ-MR-203</v>
          </cell>
          <cell r="C249" t="str">
            <v>MR-203 - PICK UP</v>
          </cell>
          <cell r="G249" t="str">
            <v>Pick-up</v>
          </cell>
          <cell r="H249" t="str">
            <v>VAC (RC-110)</v>
          </cell>
        </row>
        <row r="250">
          <cell r="B250" t="str">
            <v>TRJ-MR-204</v>
          </cell>
          <cell r="C250" t="str">
            <v>MR-204 - PICK UP</v>
          </cell>
          <cell r="G250" t="str">
            <v>Pick-up</v>
          </cell>
          <cell r="H250" t="str">
            <v>PAS COMPRESSEUR</v>
          </cell>
        </row>
        <row r="251">
          <cell r="B251" t="str">
            <v>TRJ-MR-205</v>
          </cell>
          <cell r="C251" t="str">
            <v>MR-205 - PICK UP</v>
          </cell>
          <cell r="G251" t="str">
            <v>Pick-up</v>
          </cell>
          <cell r="H251" t="str">
            <v>VAC (RC-034)</v>
          </cell>
        </row>
        <row r="252">
          <cell r="B252" t="str">
            <v>TRJ-MR-206</v>
          </cell>
          <cell r="C252" t="str">
            <v>MR-206 - PICK UP</v>
          </cell>
          <cell r="G252" t="str">
            <v>Pick-up</v>
          </cell>
          <cell r="H252" t="str">
            <v>PAS COMPRESSEUR</v>
          </cell>
        </row>
        <row r="253">
          <cell r="B253" t="str">
            <v>TRJ-MR-207</v>
          </cell>
          <cell r="C253" t="str">
            <v>MR-207 - PICK UP</v>
          </cell>
          <cell r="G253" t="str">
            <v>Pick-up</v>
          </cell>
          <cell r="H253" t="str">
            <v>PAS COMPRESSEUR</v>
          </cell>
        </row>
        <row r="254">
          <cell r="B254" t="str">
            <v>TRJ-MR-208</v>
          </cell>
          <cell r="C254" t="str">
            <v>MR-208 - PICK UP</v>
          </cell>
          <cell r="G254" t="str">
            <v>Pick-up</v>
          </cell>
          <cell r="H254" t="str">
            <v>PAS COMPRESSEUR</v>
          </cell>
        </row>
        <row r="255">
          <cell r="B255" t="str">
            <v>TRJ-MR-209</v>
          </cell>
          <cell r="C255" t="str">
            <v>MR-209 - PICK UP</v>
          </cell>
          <cell r="G255" t="str">
            <v>Pick-up</v>
          </cell>
          <cell r="H255" t="str">
            <v>VAC (RC-111)</v>
          </cell>
        </row>
        <row r="256">
          <cell r="B256" t="str">
            <v>TRJ-MR-210</v>
          </cell>
          <cell r="C256" t="str">
            <v>MR-210 - PICK UP</v>
          </cell>
          <cell r="G256" t="str">
            <v>Pick-up</v>
          </cell>
          <cell r="H256" t="str">
            <v>PAS COMPRESSEUR</v>
          </cell>
        </row>
        <row r="257">
          <cell r="B257" t="str">
            <v>TRJ-MR-211</v>
          </cell>
          <cell r="C257" t="str">
            <v>MR-211 - CUBE</v>
          </cell>
          <cell r="G257" t="str">
            <v>Cube 16</v>
          </cell>
          <cell r="H257" t="str">
            <v>genie civil</v>
          </cell>
        </row>
        <row r="258">
          <cell r="B258" t="str">
            <v>TRJ-MR-212</v>
          </cell>
          <cell r="C258" t="str">
            <v>MR-212 - PICK UP</v>
          </cell>
          <cell r="G258" t="str">
            <v>Pick-up</v>
          </cell>
          <cell r="H258" t="str">
            <v>PAS COMPRESSEUR</v>
          </cell>
        </row>
        <row r="259">
          <cell r="B259" t="str">
            <v>TRJ-MR-213</v>
          </cell>
          <cell r="C259" t="str">
            <v>MR-213 - 6 ROUES</v>
          </cell>
          <cell r="E259" t="str">
            <v>X</v>
          </cell>
          <cell r="F259">
            <v>36869</v>
          </cell>
          <cell r="G259" t="str">
            <v>6 Roues dompeur</v>
          </cell>
        </row>
        <row r="260">
          <cell r="B260" t="str">
            <v>TRJ-MR-214</v>
          </cell>
          <cell r="C260" t="str">
            <v>MR-214 - 6 ROUES</v>
          </cell>
          <cell r="E260" t="str">
            <v>X</v>
          </cell>
          <cell r="F260">
            <v>36870</v>
          </cell>
          <cell r="G260" t="str">
            <v>6 Roues dompeur</v>
          </cell>
        </row>
        <row r="261">
          <cell r="B261" t="str">
            <v>TRJ-MR-215</v>
          </cell>
          <cell r="C261" t="str">
            <v>MR-215 - 6 ROUES</v>
          </cell>
          <cell r="E261" t="str">
            <v>X</v>
          </cell>
          <cell r="F261">
            <v>36871</v>
          </cell>
          <cell r="G261" t="str">
            <v>6 Roues dompeur</v>
          </cell>
        </row>
        <row r="262">
          <cell r="B262" t="str">
            <v>TRJ-MR-216</v>
          </cell>
          <cell r="C262" t="str">
            <v>MR-216 - 6 ROUES</v>
          </cell>
          <cell r="E262" t="str">
            <v>X</v>
          </cell>
          <cell r="F262">
            <v>36872</v>
          </cell>
          <cell r="G262" t="str">
            <v>6 Roues dompeur</v>
          </cell>
          <cell r="H262" t="str">
            <v>TMP</v>
          </cell>
        </row>
        <row r="263">
          <cell r="B263" t="str">
            <v>TRJ-MR-217</v>
          </cell>
          <cell r="C263" t="str">
            <v>MR-217 - PICK UP</v>
          </cell>
          <cell r="G263" t="str">
            <v>Pick-up</v>
          </cell>
          <cell r="H263" t="str">
            <v>superviseur</v>
          </cell>
        </row>
        <row r="264">
          <cell r="B264" t="str">
            <v>TRJ-MR-218</v>
          </cell>
          <cell r="C264" t="str">
            <v>MR-218 - PICK-UP</v>
          </cell>
          <cell r="G264" t="str">
            <v>Pick-up</v>
          </cell>
          <cell r="H264" t="str">
            <v>superviseur</v>
          </cell>
        </row>
        <row r="265">
          <cell r="B265" t="str">
            <v>TRJ-MR-219</v>
          </cell>
          <cell r="C265" t="str">
            <v>MR-219 - PICK UP</v>
          </cell>
          <cell r="G265" t="str">
            <v>Pick-up</v>
          </cell>
          <cell r="H265" t="str">
            <v>superviseur</v>
          </cell>
        </row>
        <row r="266">
          <cell r="B266" t="str">
            <v>TRJ-MR-220</v>
          </cell>
          <cell r="C266" t="str">
            <v>MR-220 - PIK UP</v>
          </cell>
          <cell r="G266" t="str">
            <v>Pick-up</v>
          </cell>
          <cell r="H266" t="str">
            <v>superviseur</v>
          </cell>
        </row>
        <row r="267">
          <cell r="B267" t="str">
            <v>TRJ-MR-221</v>
          </cell>
          <cell r="C267" t="str">
            <v>MR-221 - PICK UP</v>
          </cell>
          <cell r="G267" t="str">
            <v>Pick-up</v>
          </cell>
          <cell r="H267" t="str">
            <v>superviseur</v>
          </cell>
        </row>
        <row r="268">
          <cell r="B268" t="str">
            <v>TRJ-MR-222</v>
          </cell>
          <cell r="C268" t="str">
            <v>MR-222 - PICK UP</v>
          </cell>
          <cell r="G268" t="str">
            <v>Pick-up</v>
          </cell>
          <cell r="H268" t="str">
            <v>superviseur</v>
          </cell>
        </row>
        <row r="269">
          <cell r="B269" t="str">
            <v>TRJ-MR-223</v>
          </cell>
          <cell r="C269" t="str">
            <v>MR-223 - CUBE</v>
          </cell>
          <cell r="G269" t="str">
            <v>Cube 16</v>
          </cell>
          <cell r="H269" t="str">
            <v>genie civil</v>
          </cell>
        </row>
        <row r="270">
          <cell r="B270" t="str">
            <v>TRJ-MR-224</v>
          </cell>
          <cell r="E270" t="str">
            <v>X</v>
          </cell>
          <cell r="F270">
            <v>39303</v>
          </cell>
          <cell r="G270" t="str">
            <v>10 Roues</v>
          </cell>
          <cell r="H270" t="str">
            <v>forage</v>
          </cell>
        </row>
        <row r="271">
          <cell r="B271" t="str">
            <v>TRJ-MR-225</v>
          </cell>
          <cell r="C271" t="str">
            <v>MR-225 - 10 ROUES</v>
          </cell>
          <cell r="E271" t="str">
            <v>X</v>
          </cell>
          <cell r="F271">
            <v>35328</v>
          </cell>
          <cell r="G271" t="str">
            <v>10 Roues eau</v>
          </cell>
        </row>
        <row r="272">
          <cell r="B272" t="str">
            <v>TRJ-MR-226</v>
          </cell>
          <cell r="E272" t="str">
            <v>X</v>
          </cell>
          <cell r="F272">
            <v>35329</v>
          </cell>
          <cell r="G272" t="str">
            <v>10 Roues eau</v>
          </cell>
        </row>
        <row r="273">
          <cell r="B273" t="str">
            <v>TRJ-MR-227</v>
          </cell>
          <cell r="E273" t="str">
            <v>X</v>
          </cell>
          <cell r="F273">
            <v>35437</v>
          </cell>
          <cell r="G273" t="str">
            <v>6 Roues dompeur</v>
          </cell>
        </row>
        <row r="274">
          <cell r="B274" t="str">
            <v>TRJ-MR-228</v>
          </cell>
          <cell r="G274" t="str">
            <v>Van</v>
          </cell>
        </row>
        <row r="275">
          <cell r="B275" t="str">
            <v>TRJ-MR-229</v>
          </cell>
          <cell r="G275" t="str">
            <v>Van</v>
          </cell>
        </row>
        <row r="276">
          <cell r="B276" t="str">
            <v>TRJ-R-001</v>
          </cell>
          <cell r="G276" t="str">
            <v>Remorque plate-forme</v>
          </cell>
          <cell r="H276" t="str">
            <v>TRJ</v>
          </cell>
        </row>
        <row r="277">
          <cell r="B277" t="str">
            <v>TRJ-R-003</v>
          </cell>
          <cell r="G277" t="str">
            <v>Remorque à câble</v>
          </cell>
        </row>
        <row r="278">
          <cell r="B278" t="str">
            <v>TRJ-R-004</v>
          </cell>
          <cell r="G278" t="str">
            <v>Remorque à câble</v>
          </cell>
        </row>
        <row r="279">
          <cell r="B279" t="str">
            <v>TRJ-R-005</v>
          </cell>
          <cell r="G279" t="str">
            <v>Remorque</v>
          </cell>
          <cell r="H279" t="str">
            <v>TRJ</v>
          </cell>
        </row>
        <row r="280">
          <cell r="B280" t="str">
            <v>TRJ-R-006</v>
          </cell>
          <cell r="G280" t="str">
            <v>Remorque à câble</v>
          </cell>
        </row>
        <row r="281">
          <cell r="B281" t="str">
            <v>TRJ-R-007</v>
          </cell>
          <cell r="G281" t="str">
            <v>Remorque fermée</v>
          </cell>
        </row>
        <row r="282">
          <cell r="B282" t="str">
            <v>TRJ-R-008</v>
          </cell>
          <cell r="G282" t="str">
            <v>Remorque plate-forme</v>
          </cell>
          <cell r="H282" t="str">
            <v>TRJ</v>
          </cell>
        </row>
        <row r="283">
          <cell r="B283" t="str">
            <v>TRJ-R-009</v>
          </cell>
          <cell r="G283" t="str">
            <v>Remorque plate-forme</v>
          </cell>
        </row>
        <row r="284">
          <cell r="B284" t="str">
            <v>TRJ-R-012</v>
          </cell>
          <cell r="G284" t="str">
            <v>Remorque à câble</v>
          </cell>
          <cell r="H284" t="str">
            <v>TRJ</v>
          </cell>
        </row>
        <row r="285">
          <cell r="B285" t="str">
            <v>TRJ-R-013</v>
          </cell>
          <cell r="G285" t="str">
            <v>Remorque</v>
          </cell>
          <cell r="H285" t="str">
            <v>TRJ</v>
          </cell>
        </row>
        <row r="286">
          <cell r="B286" t="str">
            <v>TRJ-R-014</v>
          </cell>
          <cell r="G286" t="str">
            <v>Remorque plate-forme</v>
          </cell>
          <cell r="H286" t="str">
            <v>TRJ</v>
          </cell>
        </row>
        <row r="287">
          <cell r="B287" t="str">
            <v>TRJ-R-015</v>
          </cell>
          <cell r="D287" t="str">
            <v>R-13</v>
          </cell>
          <cell r="G287" t="str">
            <v>Remorque</v>
          </cell>
          <cell r="H287" t="str">
            <v>TRJ</v>
          </cell>
        </row>
        <row r="288">
          <cell r="B288" t="str">
            <v>TRJ-R-016</v>
          </cell>
          <cell r="G288" t="str">
            <v>Remorque plate-forme</v>
          </cell>
          <cell r="H288" t="str">
            <v>TRJ</v>
          </cell>
        </row>
        <row r="289">
          <cell r="B289" t="str">
            <v>TRJ-R-017</v>
          </cell>
          <cell r="G289" t="str">
            <v>Remorque</v>
          </cell>
          <cell r="H289" t="str">
            <v>TRJ</v>
          </cell>
        </row>
        <row r="290">
          <cell r="B290" t="str">
            <v>TRJ-R-019</v>
          </cell>
          <cell r="G290" t="str">
            <v>Remorque fermée</v>
          </cell>
        </row>
        <row r="291">
          <cell r="B291" t="str">
            <v>TRJ-R-020</v>
          </cell>
          <cell r="G291" t="str">
            <v>Remorque fermée</v>
          </cell>
        </row>
        <row r="292">
          <cell r="B292" t="str">
            <v>TRJ-R-021</v>
          </cell>
          <cell r="G292" t="str">
            <v>Remorque fermée</v>
          </cell>
          <cell r="H292" t="str">
            <v>TRJ</v>
          </cell>
        </row>
        <row r="293">
          <cell r="B293" t="str">
            <v>TRJ-R-022</v>
          </cell>
          <cell r="G293" t="str">
            <v>Remorque dompeuse</v>
          </cell>
          <cell r="H293" t="str">
            <v>TRJ</v>
          </cell>
        </row>
        <row r="294">
          <cell r="B294" t="str">
            <v>TRJ-R-023</v>
          </cell>
          <cell r="G294" t="str">
            <v>Remorque dompeuse</v>
          </cell>
        </row>
        <row r="295">
          <cell r="B295" t="str">
            <v>TRJ-R-024</v>
          </cell>
          <cell r="G295" t="str">
            <v>Remorque à touret</v>
          </cell>
          <cell r="H295" t="str">
            <v>Rive-Sud</v>
          </cell>
        </row>
        <row r="296">
          <cell r="B296" t="str">
            <v>TRJ-R-027</v>
          </cell>
          <cell r="G296" t="str">
            <v>Remorque</v>
          </cell>
        </row>
        <row r="297">
          <cell r="B297" t="str">
            <v>TRJ-R-030</v>
          </cell>
          <cell r="G297" t="str">
            <v>Remorque plate-forme</v>
          </cell>
          <cell r="H297" t="str">
            <v>TRJ</v>
          </cell>
        </row>
        <row r="298">
          <cell r="B298" t="str">
            <v>TRJ-R-035</v>
          </cell>
          <cell r="G298" t="str">
            <v>Remorque plate-forme</v>
          </cell>
          <cell r="H298" t="str">
            <v>pour pépine</v>
          </cell>
        </row>
        <row r="299">
          <cell r="B299" t="str">
            <v>TRJ-R-037</v>
          </cell>
          <cell r="G299" t="str">
            <v>Remorque dompeuse</v>
          </cell>
          <cell r="H299" t="str">
            <v>TRJ</v>
          </cell>
        </row>
        <row r="300">
          <cell r="B300" t="str">
            <v>TRJ-R-038</v>
          </cell>
          <cell r="G300" t="str">
            <v>Remorque</v>
          </cell>
          <cell r="H300" t="str">
            <v>TRJ</v>
          </cell>
        </row>
        <row r="301">
          <cell r="B301" t="str">
            <v>TRJ-R-040</v>
          </cell>
          <cell r="G301" t="str">
            <v>Remorque fermée</v>
          </cell>
          <cell r="H301" t="str">
            <v>VAC</v>
          </cell>
        </row>
        <row r="302">
          <cell r="B302" t="str">
            <v>TRJ-R-041</v>
          </cell>
          <cell r="G302" t="str">
            <v>Remorque fermée</v>
          </cell>
          <cell r="H302" t="str">
            <v>VAC</v>
          </cell>
        </row>
        <row r="303">
          <cell r="B303" t="str">
            <v>TRJ-R-042</v>
          </cell>
          <cell r="G303" t="str">
            <v>Remorque fermée</v>
          </cell>
          <cell r="H303" t="str">
            <v>VAC</v>
          </cell>
        </row>
        <row r="304">
          <cell r="B304" t="str">
            <v>TRJ-R-043</v>
          </cell>
          <cell r="G304" t="str">
            <v>Remorque</v>
          </cell>
        </row>
        <row r="305">
          <cell r="B305" t="str">
            <v>TRJ-R-044</v>
          </cell>
          <cell r="G305" t="str">
            <v>Remorque à touret</v>
          </cell>
        </row>
        <row r="306">
          <cell r="B306" t="str">
            <v>TRJ-R-045</v>
          </cell>
          <cell r="G306" t="str">
            <v>Remorque dompeuse</v>
          </cell>
        </row>
        <row r="307">
          <cell r="B307" t="str">
            <v>TRJ-R-052</v>
          </cell>
          <cell r="G307" t="str">
            <v>Remorque fermée</v>
          </cell>
          <cell r="H307" t="str">
            <v>VAC</v>
          </cell>
        </row>
        <row r="308">
          <cell r="B308" t="str">
            <v>TRJ-R-053</v>
          </cell>
          <cell r="G308" t="str">
            <v>Remorque fermée</v>
          </cell>
          <cell r="H308" t="str">
            <v>VAC</v>
          </cell>
        </row>
        <row r="309">
          <cell r="B309" t="str">
            <v>TRJ-R-054</v>
          </cell>
          <cell r="G309" t="str">
            <v>Remorque fermée</v>
          </cell>
          <cell r="H309" t="str">
            <v>VAC</v>
          </cell>
        </row>
        <row r="310">
          <cell r="B310" t="str">
            <v>TRJ-R-055</v>
          </cell>
          <cell r="G310" t="str">
            <v>Remorque fermée</v>
          </cell>
          <cell r="H310" t="str">
            <v>VAC</v>
          </cell>
        </row>
        <row r="311">
          <cell r="B311" t="str">
            <v>TRJ-R-056</v>
          </cell>
          <cell r="G311" t="str">
            <v>Remorque fermée</v>
          </cell>
          <cell r="H311" t="str">
            <v>VAC</v>
          </cell>
        </row>
        <row r="312">
          <cell r="B312" t="str">
            <v>TRJ-R-057</v>
          </cell>
          <cell r="G312" t="str">
            <v>Remorque fermée</v>
          </cell>
          <cell r="H312" t="str">
            <v>VAC</v>
          </cell>
        </row>
        <row r="313">
          <cell r="B313" t="str">
            <v>TRJ-R-058</v>
          </cell>
          <cell r="G313" t="str">
            <v>Remorque</v>
          </cell>
          <cell r="H313" t="str">
            <v>conduits</v>
          </cell>
        </row>
        <row r="314">
          <cell r="B314" t="str">
            <v>TRJ-R-059</v>
          </cell>
          <cell r="G314" t="str">
            <v>Remorque</v>
          </cell>
          <cell r="H314" t="str">
            <v>conduits</v>
          </cell>
        </row>
        <row r="315">
          <cell r="B315" t="str">
            <v>TRJ-R-060</v>
          </cell>
          <cell r="G315" t="str">
            <v>Remorque</v>
          </cell>
          <cell r="H315" t="str">
            <v>hydrovac</v>
          </cell>
        </row>
        <row r="316">
          <cell r="B316" t="str">
            <v>TRJ-R-061</v>
          </cell>
          <cell r="G316" t="str">
            <v>Remorque</v>
          </cell>
          <cell r="H316" t="str">
            <v>hydrovac</v>
          </cell>
        </row>
        <row r="317">
          <cell r="B317" t="str">
            <v>TRJ-R-062</v>
          </cell>
          <cell r="G317" t="str">
            <v>Remorque</v>
          </cell>
        </row>
        <row r="318">
          <cell r="B318" t="str">
            <v>TRJ-R-063</v>
          </cell>
          <cell r="G318" t="str">
            <v>Remorque</v>
          </cell>
        </row>
        <row r="319">
          <cell r="B319" t="str">
            <v>TRJ-R-064</v>
          </cell>
          <cell r="G319" t="str">
            <v>Remorque fermée</v>
          </cell>
          <cell r="H319" t="str">
            <v>VAC</v>
          </cell>
        </row>
        <row r="320">
          <cell r="B320" t="str">
            <v>TRJ-R-065</v>
          </cell>
          <cell r="G320" t="str">
            <v>Remorque fermée</v>
          </cell>
          <cell r="H320" t="str">
            <v>VAC</v>
          </cell>
        </row>
        <row r="321">
          <cell r="B321" t="str">
            <v>TRJ-R-066</v>
          </cell>
          <cell r="G321" t="str">
            <v>Remorque fermée</v>
          </cell>
          <cell r="H321" t="str">
            <v>service mecanique</v>
          </cell>
        </row>
        <row r="322">
          <cell r="B322" t="str">
            <v>TRJ-R-070</v>
          </cell>
          <cell r="G322" t="str">
            <v>Remorque</v>
          </cell>
        </row>
        <row r="323">
          <cell r="B323" t="str">
            <v>TRJ-R-071</v>
          </cell>
          <cell r="G323" t="str">
            <v>Remorque</v>
          </cell>
        </row>
        <row r="324">
          <cell r="B324" t="str">
            <v>TRJ-R-072</v>
          </cell>
          <cell r="G324" t="str">
            <v>Remorque</v>
          </cell>
        </row>
        <row r="325">
          <cell r="B325" t="str">
            <v>TRJ-R-073</v>
          </cell>
          <cell r="G325" t="str">
            <v>Remorque</v>
          </cell>
        </row>
        <row r="326">
          <cell r="B326" t="str">
            <v>TRJ-R-074</v>
          </cell>
          <cell r="G326" t="str">
            <v>Remorque touret</v>
          </cell>
        </row>
        <row r="327">
          <cell r="B327" t="str">
            <v>TRJ-R-075</v>
          </cell>
          <cell r="G327" t="str">
            <v>Remorque non dompeur</v>
          </cell>
        </row>
        <row r="328">
          <cell r="B328" t="str">
            <v>TRJ-R-076</v>
          </cell>
          <cell r="G328" t="str">
            <v>Remorque</v>
          </cell>
        </row>
        <row r="329">
          <cell r="B329" t="str">
            <v>TRJ-R-077</v>
          </cell>
          <cell r="G329" t="str">
            <v>Remorque plate-forme</v>
          </cell>
        </row>
        <row r="330">
          <cell r="B330" t="str">
            <v>TRJ-R-078</v>
          </cell>
          <cell r="G330" t="str">
            <v>Remorque</v>
          </cell>
          <cell r="H330" t="str">
            <v>Terre à bois St-Alphonse</v>
          </cell>
        </row>
        <row r="331">
          <cell r="B331" t="str">
            <v>TRJ-R-079</v>
          </cell>
          <cell r="G331" t="str">
            <v>Remorque touret</v>
          </cell>
        </row>
        <row r="332">
          <cell r="B332" t="str">
            <v>TRJ-R-080</v>
          </cell>
          <cell r="G332" t="str">
            <v>Remorque</v>
          </cell>
        </row>
        <row r="333">
          <cell r="B333" t="str">
            <v>TRJ-R-081</v>
          </cell>
          <cell r="G333" t="str">
            <v>Remorque</v>
          </cell>
        </row>
        <row r="334">
          <cell r="B334" t="str">
            <v>TRJ-R-082</v>
          </cell>
          <cell r="G334" t="str">
            <v>Remorque touret</v>
          </cell>
        </row>
        <row r="335">
          <cell r="B335" t="str">
            <v>TRJ-R-083</v>
          </cell>
          <cell r="G335" t="str">
            <v>Remorque</v>
          </cell>
        </row>
        <row r="336">
          <cell r="B336" t="str">
            <v>TRJ-R-084</v>
          </cell>
          <cell r="G336" t="str">
            <v>Remorque touret</v>
          </cell>
        </row>
        <row r="337">
          <cell r="B337" t="str">
            <v>TRJ-R-085</v>
          </cell>
          <cell r="G337" t="str">
            <v>Remorque</v>
          </cell>
        </row>
        <row r="338">
          <cell r="B338" t="str">
            <v>TRJ-R-086</v>
          </cell>
          <cell r="G338" t="str">
            <v>Remorque touret</v>
          </cell>
        </row>
        <row r="339">
          <cell r="B339" t="str">
            <v>TRJ-R-087</v>
          </cell>
          <cell r="G339" t="str">
            <v>Remorque</v>
          </cell>
        </row>
        <row r="340">
          <cell r="B340" t="str">
            <v>TRJ-R-088</v>
          </cell>
          <cell r="G340" t="str">
            <v>Remorque touret</v>
          </cell>
        </row>
        <row r="341">
          <cell r="B341" t="str">
            <v>TRJ-R-089</v>
          </cell>
          <cell r="G341" t="str">
            <v>Remorque</v>
          </cell>
        </row>
        <row r="342">
          <cell r="B342" t="str">
            <v>TRJ-R-090</v>
          </cell>
          <cell r="G342" t="str">
            <v>Remorque</v>
          </cell>
        </row>
        <row r="343">
          <cell r="B343" t="str">
            <v>TRJ-R-091</v>
          </cell>
          <cell r="G343" t="str">
            <v>Remorque touret</v>
          </cell>
        </row>
        <row r="344">
          <cell r="B344" t="str">
            <v>TRJ-R-092</v>
          </cell>
          <cell r="G344" t="str">
            <v>Remorque plate-forme</v>
          </cell>
        </row>
        <row r="345">
          <cell r="B345" t="str">
            <v>TRJ-R-093</v>
          </cell>
          <cell r="G345" t="str">
            <v>Remorque</v>
          </cell>
        </row>
        <row r="346">
          <cell r="B346" t="str">
            <v>TRJ-R-099</v>
          </cell>
          <cell r="G346" t="str">
            <v>Remorque fermée</v>
          </cell>
          <cell r="H346" t="str">
            <v>vac</v>
          </cell>
        </row>
        <row r="347">
          <cell r="B347" t="str">
            <v>TRJ-R-100</v>
          </cell>
          <cell r="G347" t="str">
            <v>Remorque fermée</v>
          </cell>
          <cell r="H347" t="str">
            <v>vac</v>
          </cell>
        </row>
        <row r="348">
          <cell r="B348" t="str">
            <v>TRJ-R-101</v>
          </cell>
          <cell r="G348" t="str">
            <v>Remorque fermée</v>
          </cell>
          <cell r="H348" t="str">
            <v>vac</v>
          </cell>
        </row>
        <row r="349">
          <cell r="B349" t="str">
            <v>TRJ-R-102</v>
          </cell>
          <cell r="G349" t="str">
            <v>Remorque fermée</v>
          </cell>
          <cell r="H349" t="str">
            <v>vac</v>
          </cell>
        </row>
        <row r="350">
          <cell r="B350" t="str">
            <v>TRJ-R-103</v>
          </cell>
          <cell r="G350" t="str">
            <v>Remorque fermée</v>
          </cell>
          <cell r="H350" t="str">
            <v>vac</v>
          </cell>
        </row>
        <row r="351">
          <cell r="B351" t="str">
            <v>TRJ-R-104</v>
          </cell>
          <cell r="G351" t="str">
            <v>Remorque plate-forme</v>
          </cell>
        </row>
        <row r="352">
          <cell r="B352" t="str">
            <v>TRJ-R-117</v>
          </cell>
          <cell r="G352" t="str">
            <v>Remorque fermée</v>
          </cell>
          <cell r="H352" t="str">
            <v>vac</v>
          </cell>
        </row>
        <row r="353">
          <cell r="B353" t="str">
            <v>TRJ-R-118</v>
          </cell>
          <cell r="G353" t="str">
            <v>Remorque</v>
          </cell>
        </row>
        <row r="354">
          <cell r="B354" t="str">
            <v>TRJ-R-119</v>
          </cell>
          <cell r="G354" t="str">
            <v>Remorque</v>
          </cell>
        </row>
        <row r="355">
          <cell r="B355" t="str">
            <v>TRJ-R-120</v>
          </cell>
          <cell r="G355" t="str">
            <v>Remorque dompeuse</v>
          </cell>
        </row>
        <row r="356">
          <cell r="B356" t="str">
            <v>TRJ-R-121</v>
          </cell>
          <cell r="G356" t="str">
            <v>Remorque dompeuse</v>
          </cell>
        </row>
        <row r="357">
          <cell r="B357" t="str">
            <v>TRJ-R-122</v>
          </cell>
          <cell r="G357" t="str">
            <v>Remorque dompeuse</v>
          </cell>
        </row>
        <row r="358">
          <cell r="B358" t="str">
            <v>TRJ-R-123</v>
          </cell>
          <cell r="G358" t="str">
            <v xml:space="preserve">Remorque </v>
          </cell>
        </row>
        <row r="359">
          <cell r="B359" t="str">
            <v>TRJ-R-124</v>
          </cell>
          <cell r="G359" t="str">
            <v xml:space="preserve">Remorque </v>
          </cell>
        </row>
        <row r="360">
          <cell r="B360" t="str">
            <v>TRJ-R-125</v>
          </cell>
          <cell r="G360" t="str">
            <v xml:space="preserve">Remorque </v>
          </cell>
        </row>
        <row r="361">
          <cell r="B361" t="str">
            <v>TRJ-R-126</v>
          </cell>
          <cell r="G361" t="str">
            <v xml:space="preserve">Remorque </v>
          </cell>
        </row>
        <row r="362">
          <cell r="B362" t="str">
            <v>TRJ-R-127</v>
          </cell>
          <cell r="G362" t="str">
            <v xml:space="preserve">Remorque </v>
          </cell>
        </row>
        <row r="363">
          <cell r="B363" t="str">
            <v>TRJ-R-128</v>
          </cell>
          <cell r="G363" t="str">
            <v xml:space="preserve">Remorque </v>
          </cell>
        </row>
        <row r="364">
          <cell r="B364" t="str">
            <v>TRJ-R-129</v>
          </cell>
          <cell r="G364" t="str">
            <v xml:space="preserve">Remorque </v>
          </cell>
        </row>
        <row r="365">
          <cell r="B365" t="str">
            <v>TRJ-R-130</v>
          </cell>
          <cell r="G365" t="str">
            <v xml:space="preserve">Remorque </v>
          </cell>
        </row>
        <row r="366">
          <cell r="B366" t="str">
            <v>TRJ-R-133</v>
          </cell>
          <cell r="G366" t="str">
            <v>Remorque plate-forme</v>
          </cell>
        </row>
        <row r="367">
          <cell r="B367" t="str">
            <v>TRJ-R-134</v>
          </cell>
          <cell r="G367" t="str">
            <v>Remorque plate-forme</v>
          </cell>
        </row>
        <row r="368">
          <cell r="B368" t="str">
            <v>TRJ-R-135</v>
          </cell>
          <cell r="G368" t="str">
            <v>Remorque plate-forme</v>
          </cell>
        </row>
        <row r="369">
          <cell r="B369" t="str">
            <v>TRJ-R-136</v>
          </cell>
          <cell r="G369" t="str">
            <v xml:space="preserve">Remorque </v>
          </cell>
        </row>
        <row r="370">
          <cell r="B370" t="str">
            <v>TRJ-R-137</v>
          </cell>
          <cell r="G370" t="str">
            <v xml:space="preserve">Remorque </v>
          </cell>
        </row>
        <row r="371">
          <cell r="B371" t="str">
            <v>TRJ-R-138</v>
          </cell>
          <cell r="G371" t="str">
            <v xml:space="preserve">Remorque </v>
          </cell>
        </row>
        <row r="372">
          <cell r="B372" t="str">
            <v>TRJ-R-139</v>
          </cell>
          <cell r="G372" t="str">
            <v xml:space="preserve">Remorque </v>
          </cell>
        </row>
        <row r="373">
          <cell r="B373" t="str">
            <v>TRJ-R-140</v>
          </cell>
          <cell r="G373" t="str">
            <v xml:space="preserve">Remorque </v>
          </cell>
        </row>
        <row r="374">
          <cell r="B374" t="str">
            <v>TRJ-R-141</v>
          </cell>
          <cell r="G374" t="str">
            <v>Remorque dompeuse</v>
          </cell>
        </row>
        <row r="375">
          <cell r="B375" t="str">
            <v>TRJ-R-142</v>
          </cell>
          <cell r="G375" t="str">
            <v>Remorque dompeuse</v>
          </cell>
        </row>
        <row r="376">
          <cell r="B376" t="str">
            <v>TRJ-R-143</v>
          </cell>
          <cell r="G376" t="str">
            <v>Remorque dompeuse</v>
          </cell>
        </row>
        <row r="377">
          <cell r="B377" t="str">
            <v>TRJ-R-144</v>
          </cell>
          <cell r="G377" t="str">
            <v>Remorque dompeuse</v>
          </cell>
        </row>
        <row r="378">
          <cell r="B378" t="str">
            <v>TRJ-R-145</v>
          </cell>
          <cell r="G378" t="str">
            <v>Remorque dompeuse</v>
          </cell>
        </row>
        <row r="379">
          <cell r="B379" t="str">
            <v>TRJ-R-146</v>
          </cell>
          <cell r="G379" t="str">
            <v>Remorque</v>
          </cell>
        </row>
        <row r="380">
          <cell r="B380" t="str">
            <v>TRJ-R-147</v>
          </cell>
          <cell r="G380" t="str">
            <v>Remorque</v>
          </cell>
        </row>
        <row r="381">
          <cell r="B381" t="str">
            <v>TRJ-R-148</v>
          </cell>
          <cell r="G381" t="str">
            <v xml:space="preserve">Remorque </v>
          </cell>
        </row>
        <row r="382">
          <cell r="B382" t="str">
            <v>TRJ-R-149</v>
          </cell>
          <cell r="G382" t="str">
            <v>Remorque</v>
          </cell>
        </row>
        <row r="383">
          <cell r="B383" t="str">
            <v>TRJ-R-150</v>
          </cell>
          <cell r="G383" t="str">
            <v>Remorque</v>
          </cell>
        </row>
        <row r="384">
          <cell r="B384" t="str">
            <v>TRJ-R-151</v>
          </cell>
          <cell r="G384" t="str">
            <v>Remorque</v>
          </cell>
        </row>
        <row r="385">
          <cell r="B385" t="str">
            <v>TRJ-R-152</v>
          </cell>
          <cell r="G385" t="str">
            <v>Remorque</v>
          </cell>
        </row>
        <row r="386">
          <cell r="B386" t="str">
            <v>TRJ-R-154</v>
          </cell>
          <cell r="G386" t="str">
            <v>Remorque</v>
          </cell>
        </row>
        <row r="387">
          <cell r="B387" t="str">
            <v>TRJ-RC-002</v>
          </cell>
          <cell r="G387" t="str">
            <v>Compresseur</v>
          </cell>
        </row>
        <row r="388">
          <cell r="B388" t="str">
            <v>TRJ-RC-010</v>
          </cell>
          <cell r="G388" t="str">
            <v>Compresseur</v>
          </cell>
        </row>
        <row r="389">
          <cell r="B389" t="str">
            <v>TRJ-RC-011</v>
          </cell>
          <cell r="G389" t="str">
            <v>Compresseur</v>
          </cell>
        </row>
        <row r="390">
          <cell r="B390" t="str">
            <v>TRJ-RC-018</v>
          </cell>
          <cell r="G390" t="str">
            <v>Compresseur</v>
          </cell>
        </row>
        <row r="391">
          <cell r="B391" t="str">
            <v>TRJ-RC-025</v>
          </cell>
          <cell r="G391" t="str">
            <v>Compresseur</v>
          </cell>
        </row>
        <row r="392">
          <cell r="B392" t="str">
            <v>TRJ-RC-026</v>
          </cell>
          <cell r="G392" t="str">
            <v>Compresseur</v>
          </cell>
        </row>
        <row r="393">
          <cell r="B393" t="str">
            <v>TRJ-RC-028</v>
          </cell>
          <cell r="G393" t="str">
            <v>Compresseur</v>
          </cell>
        </row>
        <row r="394">
          <cell r="B394" t="str">
            <v>TRJ-RC-029</v>
          </cell>
          <cell r="G394" t="str">
            <v>Compresseur</v>
          </cell>
        </row>
        <row r="395">
          <cell r="B395" t="str">
            <v>TRJ-RC-031</v>
          </cell>
          <cell r="G395" t="str">
            <v>Compresseur</v>
          </cell>
        </row>
        <row r="396">
          <cell r="B396" t="str">
            <v>TRJ-RC-032</v>
          </cell>
          <cell r="G396" t="str">
            <v>Compresseur</v>
          </cell>
        </row>
        <row r="397">
          <cell r="B397" t="str">
            <v>TRJ-RC-033</v>
          </cell>
          <cell r="G397" t="str">
            <v>Compresseur</v>
          </cell>
        </row>
        <row r="398">
          <cell r="B398" t="str">
            <v>TRJ-RC-034</v>
          </cell>
          <cell r="G398" t="str">
            <v>Compresseur</v>
          </cell>
        </row>
        <row r="399">
          <cell r="B399" t="str">
            <v>TRJ-RC-036</v>
          </cell>
          <cell r="G399" t="str">
            <v>Compresseur</v>
          </cell>
        </row>
        <row r="400">
          <cell r="B400" t="str">
            <v>TRJ-RC-039</v>
          </cell>
          <cell r="G400" t="str">
            <v>Compresseur</v>
          </cell>
        </row>
        <row r="401">
          <cell r="B401" t="str">
            <v>TRJ-RC-046</v>
          </cell>
          <cell r="G401" t="str">
            <v>Compresseur</v>
          </cell>
        </row>
        <row r="402">
          <cell r="B402" t="str">
            <v>TRJ-RC-047</v>
          </cell>
          <cell r="G402" t="str">
            <v>Compresseur</v>
          </cell>
        </row>
        <row r="403">
          <cell r="B403" t="str">
            <v>TRJ-RC-048</v>
          </cell>
          <cell r="G403" t="str">
            <v>Compresseur</v>
          </cell>
        </row>
        <row r="404">
          <cell r="B404" t="str">
            <v>TRJ-RC-049</v>
          </cell>
          <cell r="G404" t="str">
            <v>Compresseur</v>
          </cell>
        </row>
        <row r="405">
          <cell r="B405" t="str">
            <v>TRJ-RC-050</v>
          </cell>
          <cell r="G405" t="str">
            <v>Compresseur</v>
          </cell>
        </row>
        <row r="406">
          <cell r="B406" t="str">
            <v>TRJ-RC-051</v>
          </cell>
          <cell r="G406" t="str">
            <v>Compresseur</v>
          </cell>
        </row>
        <row r="407">
          <cell r="B407" t="str">
            <v>TRJ-RC-067</v>
          </cell>
          <cell r="G407" t="str">
            <v>Compresseur</v>
          </cell>
        </row>
        <row r="408">
          <cell r="B408" t="str">
            <v>TRJ-RC-068</v>
          </cell>
          <cell r="G408" t="str">
            <v>Compresseur</v>
          </cell>
        </row>
        <row r="409">
          <cell r="B409" t="str">
            <v>TRJ-RC-069</v>
          </cell>
          <cell r="G409" t="str">
            <v>Compresseur</v>
          </cell>
        </row>
        <row r="410">
          <cell r="B410" t="str">
            <v>TRJ-RC-094</v>
          </cell>
          <cell r="G410" t="str">
            <v>Compresseur</v>
          </cell>
        </row>
        <row r="411">
          <cell r="B411" t="str">
            <v>TRJ-RC-095</v>
          </cell>
          <cell r="G411" t="str">
            <v>Compresseur</v>
          </cell>
        </row>
        <row r="412">
          <cell r="B412" t="str">
            <v>TRJ-RC-096</v>
          </cell>
          <cell r="G412" t="str">
            <v>Compresseur</v>
          </cell>
        </row>
        <row r="413">
          <cell r="B413" t="str">
            <v>TRJ-RC-097</v>
          </cell>
          <cell r="G413" t="str">
            <v>Compresseur</v>
          </cell>
        </row>
        <row r="414">
          <cell r="B414" t="str">
            <v>TRJ-RC-098</v>
          </cell>
          <cell r="G414" t="str">
            <v>Compresseur</v>
          </cell>
        </row>
        <row r="415">
          <cell r="B415" t="str">
            <v>TRJ-RC-105</v>
          </cell>
          <cell r="G415" t="str">
            <v>Compresseur</v>
          </cell>
        </row>
        <row r="416">
          <cell r="B416" t="str">
            <v>TRJ-RC-106</v>
          </cell>
          <cell r="G416" t="str">
            <v>Compresseur</v>
          </cell>
        </row>
        <row r="417">
          <cell r="B417" t="str">
            <v>TRJ-RC-107</v>
          </cell>
          <cell r="G417" t="str">
            <v>Compresseur</v>
          </cell>
        </row>
        <row r="418">
          <cell r="B418" t="str">
            <v>TRJ-RC-108</v>
          </cell>
          <cell r="G418" t="str">
            <v>Compresseur</v>
          </cell>
        </row>
        <row r="419">
          <cell r="B419" t="str">
            <v>TRJ-RC-109</v>
          </cell>
          <cell r="G419" t="str">
            <v>Compresseur</v>
          </cell>
        </row>
        <row r="420">
          <cell r="B420" t="str">
            <v>TRJ-RC-110</v>
          </cell>
          <cell r="G420" t="str">
            <v>Compresseur</v>
          </cell>
        </row>
        <row r="421">
          <cell r="B421" t="str">
            <v>TRJ-RC-111</v>
          </cell>
          <cell r="G421" t="str">
            <v>Compresseur</v>
          </cell>
        </row>
        <row r="422">
          <cell r="B422" t="str">
            <v>TRJ-RC-112</v>
          </cell>
          <cell r="G422" t="str">
            <v>Compresseur</v>
          </cell>
        </row>
        <row r="423">
          <cell r="B423" t="str">
            <v>TRJ-RC-113</v>
          </cell>
          <cell r="G423" t="str">
            <v>Compresseur</v>
          </cell>
        </row>
        <row r="424">
          <cell r="B424" t="str">
            <v>TRJ-RC-114</v>
          </cell>
          <cell r="G424" t="str">
            <v>Compresseur</v>
          </cell>
        </row>
        <row r="425">
          <cell r="B425" t="str">
            <v>TRJ-RC-115</v>
          </cell>
          <cell r="G425" t="str">
            <v>Compresseur</v>
          </cell>
        </row>
        <row r="426">
          <cell r="B426" t="str">
            <v>TRJ-RC-116</v>
          </cell>
          <cell r="G426" t="str">
            <v>Compresseur</v>
          </cell>
        </row>
        <row r="427">
          <cell r="B427" t="str">
            <v>TRJ-RC-131</v>
          </cell>
          <cell r="G427" t="str">
            <v>Compresseur</v>
          </cell>
        </row>
        <row r="428">
          <cell r="B428" t="str">
            <v>TRJ-RC-132</v>
          </cell>
          <cell r="G428" t="str">
            <v>Compresseur</v>
          </cell>
        </row>
        <row r="429">
          <cell r="B429" t="str">
            <v>TRJ-VAC-001</v>
          </cell>
          <cell r="G429" t="str">
            <v>Aéroexcavatrice</v>
          </cell>
        </row>
        <row r="430">
          <cell r="B430" t="str">
            <v>TRJ-VAC-002</v>
          </cell>
          <cell r="G430" t="str">
            <v>Aéroexcavatrice</v>
          </cell>
        </row>
        <row r="431">
          <cell r="B431" t="str">
            <v>TRJ-VAC-003</v>
          </cell>
          <cell r="G431" t="str">
            <v>Aéroexcavatrice</v>
          </cell>
        </row>
        <row r="432">
          <cell r="B432" t="str">
            <v>TRJ-VAC-004</v>
          </cell>
          <cell r="G432" t="str">
            <v>Aéroexcavatrice</v>
          </cell>
        </row>
        <row r="433">
          <cell r="B433" t="str">
            <v>TRJ-VAC-005</v>
          </cell>
          <cell r="G433" t="str">
            <v>Aéroexcavatrice</v>
          </cell>
        </row>
        <row r="434">
          <cell r="B434" t="str">
            <v>TRJ-VAC-006</v>
          </cell>
          <cell r="G434" t="str">
            <v>Aéroexcavatrice</v>
          </cell>
        </row>
        <row r="435">
          <cell r="B435" t="str">
            <v>TRJ-VAC-007</v>
          </cell>
          <cell r="G435" t="str">
            <v>Aéroexcavatrice</v>
          </cell>
        </row>
        <row r="436">
          <cell r="B436" t="str">
            <v>TRJ-VAC-008</v>
          </cell>
          <cell r="G436" t="str">
            <v>Aéroexcavatrice</v>
          </cell>
        </row>
        <row r="437">
          <cell r="B437" t="str">
            <v>TRJ-VAC-009</v>
          </cell>
          <cell r="G437" t="str">
            <v>Aéroexcavatrice</v>
          </cell>
        </row>
        <row r="438">
          <cell r="B438" t="str">
            <v>TRJ-VAC-010</v>
          </cell>
          <cell r="G438" t="str">
            <v>Aéroexcavatrice</v>
          </cell>
        </row>
        <row r="439">
          <cell r="B439" t="str">
            <v>TRJ-VAC-011</v>
          </cell>
          <cell r="G439" t="str">
            <v>Aéroexcavatrice</v>
          </cell>
        </row>
        <row r="440">
          <cell r="B440" t="str">
            <v>TRJ-VAC-012</v>
          </cell>
          <cell r="G440" t="str">
            <v>Aéroexcavatrice</v>
          </cell>
        </row>
        <row r="441">
          <cell r="B441" t="str">
            <v>TRJ-VAC-013</v>
          </cell>
          <cell r="G441" t="str">
            <v>Aéroexcavatrice</v>
          </cell>
        </row>
        <row r="442">
          <cell r="B442" t="str">
            <v>TRJ-VAC-014</v>
          </cell>
          <cell r="G442" t="str">
            <v>Aéroexcavatrice</v>
          </cell>
        </row>
        <row r="443">
          <cell r="B443" t="str">
            <v>TRJ-VAC-015</v>
          </cell>
          <cell r="G443" t="str">
            <v>Aéroexcavatrice</v>
          </cell>
        </row>
        <row r="444">
          <cell r="B444" t="str">
            <v>TRJ-VAC-016</v>
          </cell>
          <cell r="G444" t="str">
            <v>Aéroexcavatrice</v>
          </cell>
        </row>
        <row r="445">
          <cell r="B445" t="str">
            <v>TRJ-VAC-017</v>
          </cell>
          <cell r="G445" t="str">
            <v>Aéroexcavatrice</v>
          </cell>
        </row>
        <row r="446">
          <cell r="B446" t="str">
            <v>TRJ-VAC-018</v>
          </cell>
          <cell r="G446" t="str">
            <v>Aéroexcavatrice</v>
          </cell>
        </row>
        <row r="447">
          <cell r="B447" t="str">
            <v>TRJ-VAC-019</v>
          </cell>
          <cell r="G447" t="str">
            <v>Aéroexcavatrice</v>
          </cell>
        </row>
        <row r="448">
          <cell r="B448" t="str">
            <v>TRJ-VAC-020</v>
          </cell>
          <cell r="G448" t="str">
            <v>Aéroexcavatrice</v>
          </cell>
        </row>
        <row r="449">
          <cell r="B449" t="str">
            <v>TRJ-VAC-021</v>
          </cell>
          <cell r="G449" t="str">
            <v>Aéroexcavatrice</v>
          </cell>
        </row>
        <row r="450">
          <cell r="B450" t="str">
            <v>TRJ-VAC-022</v>
          </cell>
          <cell r="G450" t="str">
            <v>Aéroexcavatrice</v>
          </cell>
        </row>
        <row r="451">
          <cell r="B451" t="str">
            <v>TRJ-VAC-023</v>
          </cell>
          <cell r="G451" t="str">
            <v>Aéroexcavatrice</v>
          </cell>
        </row>
        <row r="452">
          <cell r="B452" t="str">
            <v>TRJ-VAC-024</v>
          </cell>
          <cell r="G452" t="str">
            <v>Aéroexcavatrice</v>
          </cell>
        </row>
        <row r="453">
          <cell r="B453" t="str">
            <v>TRJ-VAC-025</v>
          </cell>
          <cell r="G453" t="str">
            <v>Aéroexcavatrice</v>
          </cell>
        </row>
        <row r="454">
          <cell r="B454" t="str">
            <v>TRJ-VAC-026</v>
          </cell>
          <cell r="G454" t="str">
            <v>Aéroexcavatrice</v>
          </cell>
        </row>
        <row r="455">
          <cell r="B455" t="str">
            <v>TRJ-VAC-027</v>
          </cell>
          <cell r="G455" t="str">
            <v>Aéroexcavatrice</v>
          </cell>
        </row>
        <row r="456">
          <cell r="B456" t="str">
            <v>TRJ-VAC-028</v>
          </cell>
          <cell r="G456" t="str">
            <v>Aéroexcavatrice</v>
          </cell>
        </row>
        <row r="457">
          <cell r="B457" t="str">
            <v>TRJ-VAC-029</v>
          </cell>
          <cell r="G457" t="str">
            <v>Aéroexcavatrice</v>
          </cell>
        </row>
        <row r="458">
          <cell r="B458" t="str">
            <v>TRJ-VAC-030</v>
          </cell>
          <cell r="G458" t="str">
            <v>Aéroexcavatrice</v>
          </cell>
        </row>
        <row r="459">
          <cell r="B459" t="str">
            <v>TRJ-VAC-031</v>
          </cell>
          <cell r="G459" t="str">
            <v>Aéroexcavatrice</v>
          </cell>
        </row>
        <row r="460">
          <cell r="B460" t="str">
            <v>TRJ-VAC-032</v>
          </cell>
          <cell r="G460" t="str">
            <v>Aéroexcavatrice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thieu Breault" refreshedDate="42607.495079050925" createdVersion="6" refreshedVersion="6" minRefreshableVersion="3" recordCount="32">
  <cacheSource type="worksheet">
    <worksheetSource ref="A5:L2423" sheet="Attributions"/>
  </cacheSource>
  <cacheFields count="8">
    <cacheField name="Véhicule" numFmtId="0">
      <sharedItems containsBlank="1"/>
    </cacheField>
    <cacheField name="Article" numFmtId="0">
      <sharedItems containsBlank="1"/>
    </cacheField>
    <cacheField name="Quantité" numFmtId="0">
      <sharedItems containsString="0" containsBlank="1" containsNumber="1" containsInteger="1" minValue="3" maxValue="3"/>
    </cacheField>
    <cacheField name="Date attribution" numFmtId="0">
      <sharedItems containsNonDate="0" containsString="0" containsBlank="1"/>
    </cacheField>
    <cacheField name="En service" numFmtId="0">
      <sharedItems containsBlank="1"/>
    </cacheField>
    <cacheField name="Observations" numFmtId="0">
      <sharedItems containsNonDate="0" containsString="0" containsBlank="1"/>
    </cacheField>
    <cacheField name="Service" numFmtId="0">
      <sharedItems containsNonDate="0" containsString="0" containsBlank="1" count="1">
        <m/>
      </sharedItems>
    </cacheField>
    <cacheField name="Catégori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s v="TRJ-MR-023"/>
    <s v="Barricade à PA"/>
    <n v="3"/>
    <m/>
    <s v="oui"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  <r>
    <m/>
    <m/>
    <m/>
    <m/>
    <m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20" firstHeaderRow="1" firstDataRow="1" firstDataCol="0"/>
  <pivotFields count="8"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1"/>
  <sheetViews>
    <sheetView tabSelected="1" workbookViewId="0">
      <pane ySplit="5" topLeftCell="A6" activePane="bottomLeft" state="frozen"/>
      <selection pane="bottomLeft" activeCell="D6" sqref="D6"/>
    </sheetView>
  </sheetViews>
  <sheetFormatPr baseColWidth="10" defaultRowHeight="12.75" x14ac:dyDescent="0.2"/>
  <cols>
    <col min="1" max="2" width="19.28515625" customWidth="1"/>
    <col min="3" max="4" width="33.7109375" customWidth="1"/>
    <col min="5" max="5" width="20.7109375" style="1" customWidth="1"/>
    <col min="6" max="7" width="20.7109375" style="67" customWidth="1"/>
    <col min="8" max="8" width="20.7109375" style="1" customWidth="1"/>
    <col min="9" max="9" width="30.7109375" style="1" customWidth="1"/>
    <col min="10" max="10" width="29.28515625" customWidth="1"/>
    <col min="11" max="12" width="32" customWidth="1"/>
  </cols>
  <sheetData>
    <row r="1" spans="1:13" ht="18" x14ac:dyDescent="0.25">
      <c r="A1" s="6" t="s">
        <v>1002</v>
      </c>
      <c r="B1" s="6"/>
      <c r="C1" s="8"/>
      <c r="D1" s="8"/>
      <c r="E1" s="9"/>
      <c r="F1" s="62"/>
      <c r="G1" s="62"/>
      <c r="H1" s="9"/>
      <c r="I1" s="9"/>
      <c r="J1" s="8"/>
      <c r="K1" s="8"/>
      <c r="L1" s="8"/>
    </row>
    <row r="2" spans="1:13" ht="16.5" customHeight="1" x14ac:dyDescent="0.25">
      <c r="A2" s="6"/>
      <c r="B2" s="6"/>
      <c r="C2" s="8"/>
      <c r="D2" s="8"/>
      <c r="E2" s="9"/>
      <c r="F2" s="62"/>
      <c r="G2" s="62"/>
      <c r="H2" s="9"/>
      <c r="I2" s="9"/>
      <c r="J2" s="8"/>
      <c r="K2" s="8"/>
      <c r="L2" s="8"/>
    </row>
    <row r="3" spans="1:13" s="10" customFormat="1" ht="16.5" customHeight="1" x14ac:dyDescent="0.2">
      <c r="A3" s="29"/>
      <c r="B3" s="29"/>
      <c r="C3" s="29"/>
      <c r="D3" s="29"/>
      <c r="E3" s="29"/>
      <c r="F3" s="63"/>
      <c r="G3" s="63"/>
      <c r="H3" s="29"/>
      <c r="I3" s="30" t="s">
        <v>12</v>
      </c>
      <c r="J3" s="31">
        <f>SUBTOTAL(3,C5:C1001)-1</f>
        <v>55</v>
      </c>
      <c r="K3" s="31">
        <f>COUNTA(C5:C1001)-1</f>
        <v>55</v>
      </c>
      <c r="L3" s="29"/>
    </row>
    <row r="4" spans="1:13" s="11" customFormat="1" ht="16.5" customHeight="1" x14ac:dyDescent="0.2">
      <c r="A4" s="32"/>
      <c r="B4" s="32"/>
      <c r="C4" s="32"/>
      <c r="D4" s="32"/>
      <c r="E4" s="33"/>
      <c r="F4" s="64"/>
      <c r="G4" s="64"/>
      <c r="H4" s="33"/>
      <c r="I4" s="33"/>
      <c r="J4" s="32"/>
      <c r="K4" s="32"/>
      <c r="L4" s="32"/>
    </row>
    <row r="5" spans="1:13" s="3" customFormat="1" ht="37.5" customHeight="1" x14ac:dyDescent="0.2">
      <c r="A5" s="35" t="s">
        <v>998</v>
      </c>
      <c r="B5" s="35" t="s">
        <v>4</v>
      </c>
      <c r="C5" s="35" t="s">
        <v>0</v>
      </c>
      <c r="D5" s="35" t="s">
        <v>1318</v>
      </c>
      <c r="E5" s="36" t="s">
        <v>1</v>
      </c>
      <c r="F5" s="65" t="s">
        <v>1310</v>
      </c>
      <c r="G5" s="65" t="s">
        <v>1311</v>
      </c>
      <c r="H5" s="36" t="s">
        <v>2</v>
      </c>
      <c r="I5" s="36" t="s">
        <v>8</v>
      </c>
      <c r="J5" s="35" t="s">
        <v>3</v>
      </c>
      <c r="K5" s="34"/>
      <c r="L5" s="34"/>
    </row>
    <row r="6" spans="1:13" ht="15" x14ac:dyDescent="0.3">
      <c r="A6" s="20" t="s">
        <v>297</v>
      </c>
      <c r="B6" s="20" t="str">
        <f>IF(ISERROR(VLOOKUP(A6,Véhicule!$A$6:$D$101,4,FALSE)),"",VLOOKUP(A6,Véhicule!$A$6:$D$101,4,FALSE))</f>
        <v>forage</v>
      </c>
      <c r="C6" s="20" t="s">
        <v>1005</v>
      </c>
      <c r="D6" s="72" t="str">
        <f>IF(ISERROR(VLOOKUP(B6&amp;C6,'Standard par type'!$B$5:$D$271,3,FALSE)),"",VLOOKUP(B6&amp;C6,'Standard par type'!$B$5:$D$271,3,FALSE))</f>
        <v/>
      </c>
      <c r="E6" s="21">
        <v>1</v>
      </c>
      <c r="F6" s="66">
        <f>IF(ISERROR(VLOOKUP(C6,'Élément inventaire complet'!A6:C257,3,FALSE)),"",VLOOKUP(C6,'Élément inventaire complet'!A6:C257,3,FALSE))</f>
        <v>48.13</v>
      </c>
      <c r="G6" s="66">
        <f>IF(ISERROR(E6*F6),"",(E6*F6))</f>
        <v>48.13</v>
      </c>
      <c r="H6" s="22"/>
      <c r="I6" s="22" t="s">
        <v>9</v>
      </c>
      <c r="J6" s="20"/>
      <c r="K6" s="20"/>
      <c r="L6" s="20"/>
      <c r="M6" s="20"/>
    </row>
    <row r="7" spans="1:13" ht="15" x14ac:dyDescent="0.3">
      <c r="A7" s="20" t="s">
        <v>297</v>
      </c>
      <c r="B7" s="20" t="str">
        <f>IF(ISERROR(VLOOKUP(A7,Véhicule!$A$6:$D$101,4,FALSE)),"",VLOOKUP(A7,Véhicule!$A$6:$D$101,4,FALSE))</f>
        <v>forage</v>
      </c>
      <c r="C7" s="20" t="s">
        <v>1007</v>
      </c>
      <c r="D7" s="72" t="str">
        <f>IF(ISERROR(VLOOKUP(B7&amp;C7,'Standard par type'!$B$5:$D$271,3,FALSE)),"",VLOOKUP(B7&amp;C7,'Standard par type'!$B$5:$D$271,3,FALSE))</f>
        <v/>
      </c>
      <c r="E7" s="21">
        <v>1</v>
      </c>
      <c r="F7" s="66">
        <f>IF(ISERROR(VLOOKUP(C7,'Élément inventaire complet'!A7:C258,3,FALSE)),"",VLOOKUP(C7,'Élément inventaire complet'!A7:C258,3,FALSE))</f>
        <v>19.48</v>
      </c>
      <c r="G7" s="66">
        <f t="shared" ref="G7:G61" si="0">IF(ISERROR(E7*F7),"",(E7*F7))</f>
        <v>19.48</v>
      </c>
      <c r="H7" s="22"/>
      <c r="I7" s="22" t="s">
        <v>9</v>
      </c>
      <c r="J7" s="20"/>
      <c r="K7" s="72"/>
      <c r="L7" s="20"/>
      <c r="M7" s="20"/>
    </row>
    <row r="8" spans="1:13" ht="15" x14ac:dyDescent="0.3">
      <c r="A8" s="20" t="s">
        <v>297</v>
      </c>
      <c r="B8" s="20" t="str">
        <f>IF(ISERROR(VLOOKUP(A8,Véhicule!$A$6:$D$101,4,FALSE)),"",VLOOKUP(A8,Véhicule!$A$6:$D$101,4,FALSE))</f>
        <v>forage</v>
      </c>
      <c r="C8" s="20" t="s">
        <v>1008</v>
      </c>
      <c r="D8" s="72" t="str">
        <f>IF(ISERROR(VLOOKUP(B8&amp;C8,'Standard par type'!$B$5:$D$271,3,FALSE)),"",VLOOKUP(B8&amp;C8,'Standard par type'!$B$5:$D$271,3,FALSE))</f>
        <v/>
      </c>
      <c r="E8" s="21">
        <v>1</v>
      </c>
      <c r="F8" s="66">
        <f>IF(ISERROR(VLOOKUP(C8,'Élément inventaire complet'!A8:C259,3,FALSE)),"",VLOOKUP(C8,'Élément inventaire complet'!A8:C259,3,FALSE))</f>
        <v>59</v>
      </c>
      <c r="G8" s="66">
        <f t="shared" si="0"/>
        <v>59</v>
      </c>
      <c r="H8" s="22"/>
      <c r="I8" s="22" t="s">
        <v>9</v>
      </c>
      <c r="J8" s="20"/>
      <c r="K8" s="20"/>
      <c r="L8" s="20"/>
      <c r="M8" s="20"/>
    </row>
    <row r="9" spans="1:13" ht="15" x14ac:dyDescent="0.3">
      <c r="A9" s="20" t="s">
        <v>297</v>
      </c>
      <c r="B9" s="20" t="str">
        <f>IF(ISERROR(VLOOKUP(A9,Véhicule!$A$6:$D$101,4,FALSE)),"",VLOOKUP(A9,Véhicule!$A$6:$D$101,4,FALSE))</f>
        <v>forage</v>
      </c>
      <c r="C9" s="20" t="s">
        <v>1009</v>
      </c>
      <c r="D9" s="72" t="str">
        <f>IF(ISERROR(VLOOKUP(B9&amp;C9,'Standard par type'!$B$5:$D$271,3,FALSE)),"",VLOOKUP(B9&amp;C9,'Standard par type'!$B$5:$D$271,3,FALSE))</f>
        <v/>
      </c>
      <c r="E9" s="21">
        <v>2</v>
      </c>
      <c r="F9" s="66">
        <f>IF(ISERROR(VLOOKUP(C9,'Élément inventaire complet'!A9:C260,3,FALSE)),"",VLOOKUP(C9,'Élément inventaire complet'!A9:C260,3,FALSE))</f>
        <v>255</v>
      </c>
      <c r="G9" s="66">
        <f t="shared" si="0"/>
        <v>510</v>
      </c>
      <c r="H9" s="22"/>
      <c r="I9" s="22" t="s">
        <v>9</v>
      </c>
      <c r="J9" s="20"/>
      <c r="K9" s="20"/>
      <c r="L9" s="20"/>
      <c r="M9" s="20"/>
    </row>
    <row r="10" spans="1:13" ht="15" x14ac:dyDescent="0.3">
      <c r="A10" s="20" t="s">
        <v>297</v>
      </c>
      <c r="B10" s="20" t="str">
        <f>IF(ISERROR(VLOOKUP(A10,Véhicule!$A$6:$D$101,4,FALSE)),"",VLOOKUP(A10,Véhicule!$A$6:$D$101,4,FALSE))</f>
        <v>forage</v>
      </c>
      <c r="C10" s="20" t="s">
        <v>1010</v>
      </c>
      <c r="D10" s="72" t="str">
        <f>IF(ISERROR(VLOOKUP(B10&amp;C10,'Standard par type'!$B$5:$D$271,3,FALSE)),"",VLOOKUP(B10&amp;C10,'Standard par type'!$B$5:$D$271,3,FALSE))</f>
        <v/>
      </c>
      <c r="E10" s="21">
        <v>1</v>
      </c>
      <c r="F10" s="66">
        <f>IF(ISERROR(VLOOKUP(C10,'Élément inventaire complet'!A10:C261,3,FALSE)),"",VLOOKUP(C10,'Élément inventaire complet'!A10:C261,3,FALSE))</f>
        <v>315</v>
      </c>
      <c r="G10" s="66">
        <f t="shared" si="0"/>
        <v>315</v>
      </c>
      <c r="H10" s="22"/>
      <c r="I10" s="22" t="s">
        <v>9</v>
      </c>
      <c r="J10" s="20"/>
      <c r="K10" s="20"/>
      <c r="L10" s="20"/>
      <c r="M10" s="20"/>
    </row>
    <row r="11" spans="1:13" ht="15" x14ac:dyDescent="0.3">
      <c r="A11" s="20" t="s">
        <v>297</v>
      </c>
      <c r="B11" s="20" t="str">
        <f>IF(ISERROR(VLOOKUP(A11,Véhicule!$A$6:$D$101,4,FALSE)),"",VLOOKUP(A11,Véhicule!$A$6:$D$101,4,FALSE))</f>
        <v>forage</v>
      </c>
      <c r="C11" s="20" t="s">
        <v>1012</v>
      </c>
      <c r="D11" s="72" t="str">
        <f>IF(ISERROR(VLOOKUP(B11&amp;C11,'Standard par type'!$B$5:$D$271,3,FALSE)),"",VLOOKUP(B11&amp;C11,'Standard par type'!$B$5:$D$271,3,FALSE))</f>
        <v/>
      </c>
      <c r="E11" s="21">
        <v>1</v>
      </c>
      <c r="F11" s="66">
        <f>IF(ISERROR(VLOOKUP(C11,'Élément inventaire complet'!A11:C262,3,FALSE)),"",VLOOKUP(C11,'Élément inventaire complet'!A11:C262,3,FALSE))</f>
        <v>105</v>
      </c>
      <c r="G11" s="66">
        <f t="shared" si="0"/>
        <v>105</v>
      </c>
      <c r="H11" s="22"/>
      <c r="I11" s="22" t="s">
        <v>9</v>
      </c>
      <c r="J11" s="20"/>
      <c r="K11" s="20"/>
      <c r="L11" s="20"/>
      <c r="M11" s="20"/>
    </row>
    <row r="12" spans="1:13" ht="15" x14ac:dyDescent="0.3">
      <c r="A12" s="20" t="s">
        <v>297</v>
      </c>
      <c r="B12" s="20" t="str">
        <f>IF(ISERROR(VLOOKUP(A12,Véhicule!$A$6:$D$101,4,FALSE)),"",VLOOKUP(A12,Véhicule!$A$6:$D$101,4,FALSE))</f>
        <v>forage</v>
      </c>
      <c r="C12" s="20" t="s">
        <v>1314</v>
      </c>
      <c r="D12" s="72" t="str">
        <f>IF(ISERROR(VLOOKUP(B12&amp;C12,'Standard par type'!$B$5:$D$271,3,FALSE)),"",VLOOKUP(B12&amp;C12,'Standard par type'!$B$5:$D$271,3,FALSE))</f>
        <v/>
      </c>
      <c r="E12" s="21">
        <v>2</v>
      </c>
      <c r="F12" s="66">
        <f>IF(ISERROR(VLOOKUP(C12,'Élément inventaire complet'!A12:C263,3,FALSE)),"",VLOOKUP(C12,'Élément inventaire complet'!A12:C263,3,FALSE))</f>
        <v>49.5</v>
      </c>
      <c r="G12" s="66">
        <f t="shared" si="0"/>
        <v>99</v>
      </c>
      <c r="H12" s="22"/>
      <c r="I12" s="22" t="s">
        <v>9</v>
      </c>
      <c r="J12" s="20"/>
      <c r="K12" s="20"/>
      <c r="L12" s="20"/>
      <c r="M12" s="20"/>
    </row>
    <row r="13" spans="1:13" ht="15" x14ac:dyDescent="0.3">
      <c r="A13" s="20" t="s">
        <v>297</v>
      </c>
      <c r="B13" s="20" t="str">
        <f>IF(ISERROR(VLOOKUP(A13,Véhicule!$A$6:$D$101,4,FALSE)),"",VLOOKUP(A13,Véhicule!$A$6:$D$101,4,FALSE))</f>
        <v>forage</v>
      </c>
      <c r="C13" s="20" t="s">
        <v>1014</v>
      </c>
      <c r="D13" s="72" t="str">
        <f>IF(ISERROR(VLOOKUP(B13&amp;C13,'Standard par type'!$B$5:$D$271,3,FALSE)),"",VLOOKUP(B13&amp;C13,'Standard par type'!$B$5:$D$271,3,FALSE))</f>
        <v/>
      </c>
      <c r="E13" s="21">
        <v>1</v>
      </c>
      <c r="F13" s="66">
        <f>IF(ISERROR(VLOOKUP(C13,'Élément inventaire complet'!A13:C264,3,FALSE)),"",VLOOKUP(C13,'Élément inventaire complet'!A13:C264,3,FALSE))</f>
        <v>84.98</v>
      </c>
      <c r="G13" s="66">
        <f t="shared" si="0"/>
        <v>84.98</v>
      </c>
      <c r="H13" s="22"/>
      <c r="I13" s="22" t="s">
        <v>9</v>
      </c>
      <c r="J13" s="20"/>
      <c r="K13" s="20"/>
      <c r="L13" s="20"/>
      <c r="M13" s="20"/>
    </row>
    <row r="14" spans="1:13" ht="15" x14ac:dyDescent="0.3">
      <c r="A14" s="20" t="s">
        <v>297</v>
      </c>
      <c r="B14" s="20" t="str">
        <f>IF(ISERROR(VLOOKUP(A14,Véhicule!$A$6:$D$101,4,FALSE)),"",VLOOKUP(A14,Véhicule!$A$6:$D$101,4,FALSE))</f>
        <v>forage</v>
      </c>
      <c r="C14" s="20" t="s">
        <v>1017</v>
      </c>
      <c r="D14" s="72" t="str">
        <f>IF(ISERROR(VLOOKUP(B14&amp;C14,'Standard par type'!$B$5:$D$271,3,FALSE)),"",VLOOKUP(B14&amp;C14,'Standard par type'!$B$5:$D$271,3,FALSE))</f>
        <v/>
      </c>
      <c r="E14" s="21">
        <v>1</v>
      </c>
      <c r="F14" s="66">
        <f>IF(ISERROR(VLOOKUP(C14,'Élément inventaire complet'!A15:C265,3,FALSE)),"",VLOOKUP(C14,'Élément inventaire complet'!A15:C265,3,FALSE))</f>
        <v>132.82</v>
      </c>
      <c r="G14" s="66">
        <f t="shared" si="0"/>
        <v>132.82</v>
      </c>
      <c r="H14" s="22"/>
      <c r="I14" s="22" t="s">
        <v>9</v>
      </c>
      <c r="J14" s="20"/>
      <c r="K14" s="20"/>
      <c r="L14" s="20"/>
      <c r="M14" s="20"/>
    </row>
    <row r="15" spans="1:13" ht="15" x14ac:dyDescent="0.3">
      <c r="A15" s="20" t="s">
        <v>297</v>
      </c>
      <c r="B15" s="20" t="str">
        <f>IF(ISERROR(VLOOKUP(A15,Véhicule!$A$6:$D$101,4,FALSE)),"",VLOOKUP(A15,Véhicule!$A$6:$D$101,4,FALSE))</f>
        <v>forage</v>
      </c>
      <c r="C15" s="20" t="s">
        <v>1018</v>
      </c>
      <c r="D15" s="72" t="str">
        <f>IF(ISERROR(VLOOKUP(B15&amp;C15,'Standard par type'!$B$5:$D$271,3,FALSE)),"",VLOOKUP(B15&amp;C15,'Standard par type'!$B$5:$D$271,3,FALSE))</f>
        <v/>
      </c>
      <c r="E15" s="21">
        <v>1</v>
      </c>
      <c r="F15" s="66">
        <f>IF(ISERROR(VLOOKUP(C15,'Élément inventaire complet'!A17:C266,3,FALSE)),"",VLOOKUP(C15,'Élément inventaire complet'!A17:C266,3,FALSE))</f>
        <v>84.75</v>
      </c>
      <c r="G15" s="66">
        <f t="shared" si="0"/>
        <v>84.75</v>
      </c>
      <c r="H15" s="22"/>
      <c r="I15" s="22" t="s">
        <v>9</v>
      </c>
      <c r="J15" s="20"/>
      <c r="K15" s="20"/>
      <c r="L15" s="20"/>
      <c r="M15" s="20"/>
    </row>
    <row r="16" spans="1:13" ht="15" x14ac:dyDescent="0.3">
      <c r="A16" s="20" t="s">
        <v>297</v>
      </c>
      <c r="B16" s="20" t="str">
        <f>IF(ISERROR(VLOOKUP(A16,Véhicule!$A$6:$D$101,4,FALSE)),"",VLOOKUP(A16,Véhicule!$A$6:$D$101,4,FALSE))</f>
        <v>forage</v>
      </c>
      <c r="C16" s="20" t="s">
        <v>1024</v>
      </c>
      <c r="D16" s="72" t="str">
        <f>IF(ISERROR(VLOOKUP(B16&amp;C16,'Standard par type'!$B$5:$D$271,3,FALSE)),"",VLOOKUP(B16&amp;C16,'Standard par type'!$B$5:$D$271,3,FALSE))</f>
        <v/>
      </c>
      <c r="E16" s="21">
        <v>1</v>
      </c>
      <c r="F16" s="66">
        <f>IF(ISERROR(VLOOKUP(C16,'Élément inventaire complet'!A18:C267,3,FALSE)),"",VLOOKUP(C16,'Élément inventaire complet'!A18:C267,3,FALSE))</f>
        <v>41.1</v>
      </c>
      <c r="G16" s="66">
        <f t="shared" si="0"/>
        <v>41.1</v>
      </c>
      <c r="H16" s="22"/>
      <c r="I16" s="22" t="s">
        <v>9</v>
      </c>
      <c r="J16" s="20"/>
      <c r="K16" s="20"/>
      <c r="L16" s="20"/>
      <c r="M16" s="20"/>
    </row>
    <row r="17" spans="1:13" ht="15" x14ac:dyDescent="0.3">
      <c r="A17" s="20" t="s">
        <v>297</v>
      </c>
      <c r="B17" s="20" t="str">
        <f>IF(ISERROR(VLOOKUP(A17,Véhicule!$A$6:$D$101,4,FALSE)),"",VLOOKUP(A17,Véhicule!$A$6:$D$101,4,FALSE))</f>
        <v>forage</v>
      </c>
      <c r="C17" s="20" t="s">
        <v>1027</v>
      </c>
      <c r="D17" s="72" t="str">
        <f>IF(ISERROR(VLOOKUP(B17&amp;C17,'Standard par type'!$B$5:$D$271,3,FALSE)),"",VLOOKUP(B17&amp;C17,'Standard par type'!$B$5:$D$271,3,FALSE))</f>
        <v/>
      </c>
      <c r="E17" s="21">
        <v>1</v>
      </c>
      <c r="F17" s="66">
        <f>IF(ISERROR(VLOOKUP(C17,'Élément inventaire complet'!A19:C268,3,FALSE)),"",VLOOKUP(C17,'Élément inventaire complet'!A19:C268,3,FALSE))</f>
        <v>69.97</v>
      </c>
      <c r="G17" s="66">
        <f t="shared" si="0"/>
        <v>69.97</v>
      </c>
      <c r="H17" s="22"/>
      <c r="I17" s="22" t="s">
        <v>9</v>
      </c>
      <c r="J17" s="20"/>
      <c r="K17" s="20"/>
      <c r="L17" s="20"/>
      <c r="M17" s="20"/>
    </row>
    <row r="18" spans="1:13" ht="15" x14ac:dyDescent="0.3">
      <c r="A18" s="20" t="s">
        <v>297</v>
      </c>
      <c r="B18" s="20" t="str">
        <f>IF(ISERROR(VLOOKUP(A18,Véhicule!$A$6:$D$101,4,FALSE)),"",VLOOKUP(A18,Véhicule!$A$6:$D$101,4,FALSE))</f>
        <v>forage</v>
      </c>
      <c r="C18" s="20" t="s">
        <v>1028</v>
      </c>
      <c r="D18" s="72" t="str">
        <f>IF(ISERROR(VLOOKUP(B18&amp;C18,'Standard par type'!$B$5:$D$271,3,FALSE)),"",VLOOKUP(B18&amp;C18,'Standard par type'!$B$5:$D$271,3,FALSE))</f>
        <v/>
      </c>
      <c r="E18" s="21">
        <v>1</v>
      </c>
      <c r="F18" s="66">
        <f>IF(ISERROR(VLOOKUP(C18,'Élément inventaire complet'!A20:C269,3,FALSE)),"",VLOOKUP(C18,'Élément inventaire complet'!A20:C269,3,FALSE))</f>
        <v>540</v>
      </c>
      <c r="G18" s="66">
        <f t="shared" si="0"/>
        <v>540</v>
      </c>
      <c r="H18" s="22"/>
      <c r="I18" s="22" t="s">
        <v>9</v>
      </c>
      <c r="J18" s="20"/>
      <c r="K18" s="20"/>
      <c r="L18" s="20"/>
      <c r="M18" s="20"/>
    </row>
    <row r="19" spans="1:13" ht="15" x14ac:dyDescent="0.3">
      <c r="A19" s="20" t="s">
        <v>297</v>
      </c>
      <c r="B19" s="20" t="str">
        <f>IF(ISERROR(VLOOKUP(A19,Véhicule!$A$6:$D$101,4,FALSE)),"",VLOOKUP(A19,Véhicule!$A$6:$D$101,4,FALSE))</f>
        <v>forage</v>
      </c>
      <c r="C19" s="20" t="s">
        <v>1029</v>
      </c>
      <c r="D19" s="72" t="str">
        <f>IF(ISERROR(VLOOKUP(B19&amp;C19,'Standard par type'!$B$5:$D$271,3,FALSE)),"",VLOOKUP(B19&amp;C19,'Standard par type'!$B$5:$D$271,3,FALSE))</f>
        <v/>
      </c>
      <c r="E19" s="21">
        <v>1</v>
      </c>
      <c r="F19" s="66">
        <f>IF(ISERROR(VLOOKUP(C19,'Élément inventaire complet'!A21:C270,3,FALSE)),"",VLOOKUP(C19,'Élément inventaire complet'!A21:C270,3,FALSE))</f>
        <v>2950</v>
      </c>
      <c r="G19" s="66">
        <f t="shared" si="0"/>
        <v>2950</v>
      </c>
      <c r="H19" s="22"/>
      <c r="I19" s="22" t="s">
        <v>9</v>
      </c>
      <c r="J19" s="20"/>
      <c r="K19" s="20"/>
      <c r="L19" s="20"/>
      <c r="M19" s="20"/>
    </row>
    <row r="20" spans="1:13" ht="15" x14ac:dyDescent="0.3">
      <c r="A20" s="20" t="s">
        <v>297</v>
      </c>
      <c r="B20" s="20" t="str">
        <f>IF(ISERROR(VLOOKUP(A20,Véhicule!$A$6:$D$101,4,FALSE)),"",VLOOKUP(A20,Véhicule!$A$6:$D$101,4,FALSE))</f>
        <v>forage</v>
      </c>
      <c r="C20" s="20" t="s">
        <v>1030</v>
      </c>
      <c r="D20" s="72" t="str">
        <f>IF(ISERROR(VLOOKUP(B20&amp;C20,'Standard par type'!$B$5:$D$271,3,FALSE)),"",VLOOKUP(B20&amp;C20,'Standard par type'!$B$5:$D$271,3,FALSE))</f>
        <v/>
      </c>
      <c r="E20" s="21">
        <v>13</v>
      </c>
      <c r="F20" s="66">
        <f>IF(ISERROR(VLOOKUP(C20,'Élément inventaire complet'!A22:C271,3,FALSE)),"",VLOOKUP(C20,'Élément inventaire complet'!A22:C271,3,FALSE))</f>
        <v>17</v>
      </c>
      <c r="G20" s="66">
        <f t="shared" si="0"/>
        <v>221</v>
      </c>
      <c r="H20" s="22"/>
      <c r="I20" s="22" t="s">
        <v>9</v>
      </c>
      <c r="J20" s="20"/>
      <c r="K20" s="20"/>
      <c r="L20" s="20"/>
      <c r="M20" s="20"/>
    </row>
    <row r="21" spans="1:13" ht="15" x14ac:dyDescent="0.3">
      <c r="A21" s="20" t="s">
        <v>297</v>
      </c>
      <c r="B21" s="20" t="str">
        <f>IF(ISERROR(VLOOKUP(A21,Véhicule!$A$6:$D$101,4,FALSE)),"",VLOOKUP(A21,Véhicule!$A$6:$D$101,4,FALSE))</f>
        <v>forage</v>
      </c>
      <c r="C21" s="20" t="s">
        <v>1035</v>
      </c>
      <c r="D21" s="72" t="str">
        <f>IF(ISERROR(VLOOKUP(B21&amp;C21,'Standard par type'!$B$5:$D$271,3,FALSE)),"",VLOOKUP(B21&amp;C21,'Standard par type'!$B$5:$D$271,3,FALSE))</f>
        <v/>
      </c>
      <c r="E21" s="21">
        <v>1</v>
      </c>
      <c r="F21" s="66">
        <f>IF(ISERROR(VLOOKUP(C21,'Élément inventaire complet'!A23:C272,3,FALSE)),"",VLOOKUP(C21,'Élément inventaire complet'!A23:C272,3,FALSE))</f>
        <v>48</v>
      </c>
      <c r="G21" s="66">
        <f t="shared" si="0"/>
        <v>48</v>
      </c>
      <c r="H21" s="22"/>
      <c r="I21" s="22" t="s">
        <v>9</v>
      </c>
      <c r="J21" s="20"/>
      <c r="K21" s="20"/>
      <c r="L21" s="20"/>
      <c r="M21" s="20"/>
    </row>
    <row r="22" spans="1:13" ht="15" x14ac:dyDescent="0.3">
      <c r="A22" s="20" t="s">
        <v>297</v>
      </c>
      <c r="B22" s="20" t="str">
        <f>IF(ISERROR(VLOOKUP(A22,Véhicule!$A$6:$D$101,4,FALSE)),"",VLOOKUP(A22,Véhicule!$A$6:$D$101,4,FALSE))</f>
        <v>forage</v>
      </c>
      <c r="C22" s="20" t="s">
        <v>1315</v>
      </c>
      <c r="D22" s="72" t="str">
        <f>IF(ISERROR(VLOOKUP(B22&amp;C22,'Standard par type'!$B$5:$D$271,3,FALSE)),"",VLOOKUP(B22&amp;C22,'Standard par type'!$B$5:$D$271,3,FALSE))</f>
        <v/>
      </c>
      <c r="E22" s="21">
        <v>1</v>
      </c>
      <c r="F22" s="66">
        <f>IF(ISERROR(VLOOKUP(C22,'Élément inventaire complet'!A24:C273,3,FALSE)),"",VLOOKUP(C22,'Élément inventaire complet'!A24:C273,3,FALSE))</f>
        <v>43.65</v>
      </c>
      <c r="G22" s="66">
        <f t="shared" si="0"/>
        <v>43.65</v>
      </c>
      <c r="H22" s="22"/>
      <c r="I22" s="22" t="s">
        <v>9</v>
      </c>
      <c r="J22" s="20"/>
      <c r="K22" s="20"/>
      <c r="L22" s="20"/>
      <c r="M22" s="20"/>
    </row>
    <row r="23" spans="1:13" ht="15" x14ac:dyDescent="0.3">
      <c r="A23" s="20" t="s">
        <v>297</v>
      </c>
      <c r="B23" s="20" t="str">
        <f>IF(ISERROR(VLOOKUP(A23,Véhicule!$A$6:$D$101,4,FALSE)),"",VLOOKUP(A23,Véhicule!$A$6:$D$101,4,FALSE))</f>
        <v>forage</v>
      </c>
      <c r="C23" s="20" t="s">
        <v>1042</v>
      </c>
      <c r="D23" s="72" t="str">
        <f>IF(ISERROR(VLOOKUP(B23&amp;C23,'Standard par type'!$B$5:$D$271,3,FALSE)),"",VLOOKUP(B23&amp;C23,'Standard par type'!$B$5:$D$271,3,FALSE))</f>
        <v/>
      </c>
      <c r="E23" s="21">
        <v>1</v>
      </c>
      <c r="F23" s="66">
        <f>IF(ISERROR(VLOOKUP(C23,'Élément inventaire complet'!A25:C274,3,FALSE)),"",VLOOKUP(C23,'Élément inventaire complet'!A25:C274,3,FALSE))</f>
        <v>179</v>
      </c>
      <c r="G23" s="66">
        <f t="shared" si="0"/>
        <v>179</v>
      </c>
      <c r="H23" s="22"/>
      <c r="I23" s="22" t="s">
        <v>9</v>
      </c>
      <c r="J23" s="20"/>
      <c r="K23" s="20"/>
      <c r="L23" s="20"/>
      <c r="M23" s="20"/>
    </row>
    <row r="24" spans="1:13" ht="15" x14ac:dyDescent="0.3">
      <c r="A24" s="20" t="s">
        <v>297</v>
      </c>
      <c r="B24" s="20" t="str">
        <f>IF(ISERROR(VLOOKUP(A24,Véhicule!$A$6:$D$101,4,FALSE)),"",VLOOKUP(A24,Véhicule!$A$6:$D$101,4,FALSE))</f>
        <v>forage</v>
      </c>
      <c r="C24" s="20" t="s">
        <v>1050</v>
      </c>
      <c r="D24" s="72" t="str">
        <f>IF(ISERROR(VLOOKUP(B24&amp;C24,'Standard par type'!$B$5:$D$271,3,FALSE)),"",VLOOKUP(B24&amp;C24,'Standard par type'!$B$5:$D$271,3,FALSE))</f>
        <v/>
      </c>
      <c r="E24" s="21">
        <v>1</v>
      </c>
      <c r="F24" s="66">
        <f>IF(ISERROR(VLOOKUP(C24,'Élément inventaire complet'!A26:C275,3,FALSE)),"",VLOOKUP(C24,'Élément inventaire complet'!A26:C275,3,FALSE))</f>
        <v>89.99</v>
      </c>
      <c r="G24" s="66">
        <f t="shared" si="0"/>
        <v>89.99</v>
      </c>
      <c r="H24" s="22"/>
      <c r="I24" s="22" t="s">
        <v>9</v>
      </c>
      <c r="J24" s="20"/>
      <c r="K24" s="20"/>
      <c r="L24" s="20"/>
      <c r="M24" s="20"/>
    </row>
    <row r="25" spans="1:13" ht="15" x14ac:dyDescent="0.3">
      <c r="A25" s="20" t="s">
        <v>297</v>
      </c>
      <c r="B25" s="20" t="str">
        <f>IF(ISERROR(VLOOKUP(A25,Véhicule!$A$6:$D$101,4,FALSE)),"",VLOOKUP(A25,Véhicule!$A$6:$D$101,4,FALSE))</f>
        <v>forage</v>
      </c>
      <c r="C25" s="20" t="s">
        <v>1055</v>
      </c>
      <c r="D25" s="72" t="str">
        <f>IF(ISERROR(VLOOKUP(B25&amp;C25,'Standard par type'!$B$5:$D$271,3,FALSE)),"",VLOOKUP(B25&amp;C25,'Standard par type'!$B$5:$D$271,3,FALSE))</f>
        <v/>
      </c>
      <c r="E25" s="21">
        <v>1</v>
      </c>
      <c r="F25" s="66">
        <f>IF(ISERROR(VLOOKUP(C25,'Élément inventaire complet'!A27:C276,3,FALSE)),"",VLOOKUP(C25,'Élément inventaire complet'!A27:C276,3,FALSE))</f>
        <v>246.46</v>
      </c>
      <c r="G25" s="66">
        <f t="shared" si="0"/>
        <v>246.46</v>
      </c>
      <c r="H25" s="22"/>
      <c r="I25" s="22" t="s">
        <v>9</v>
      </c>
      <c r="J25" s="20"/>
      <c r="K25" s="20"/>
      <c r="L25" s="20"/>
      <c r="M25" s="20"/>
    </row>
    <row r="26" spans="1:13" ht="15" x14ac:dyDescent="0.3">
      <c r="A26" s="20" t="s">
        <v>297</v>
      </c>
      <c r="B26" s="20" t="str">
        <f>IF(ISERROR(VLOOKUP(A26,Véhicule!$A$6:$D$101,4,FALSE)),"",VLOOKUP(A26,Véhicule!$A$6:$D$101,4,FALSE))</f>
        <v>forage</v>
      </c>
      <c r="C26" s="20" t="s">
        <v>1056</v>
      </c>
      <c r="D26" s="72" t="str">
        <f>IF(ISERROR(VLOOKUP(B26&amp;C26,'Standard par type'!$B$5:$D$271,3,FALSE)),"",VLOOKUP(B26&amp;C26,'Standard par type'!$B$5:$D$271,3,FALSE))</f>
        <v/>
      </c>
      <c r="E26" s="21">
        <v>1</v>
      </c>
      <c r="F26" s="66">
        <f>IF(ISERROR(VLOOKUP(C26,'Élément inventaire complet'!A28:C277,3,FALSE)),"",VLOOKUP(C26,'Élément inventaire complet'!A28:C277,3,FALSE))</f>
        <v>402.67</v>
      </c>
      <c r="G26" s="66">
        <f t="shared" si="0"/>
        <v>402.67</v>
      </c>
      <c r="H26" s="22"/>
      <c r="I26" s="22" t="s">
        <v>9</v>
      </c>
      <c r="J26" s="20"/>
      <c r="K26" s="20"/>
      <c r="L26" s="20"/>
      <c r="M26" s="20"/>
    </row>
    <row r="27" spans="1:13" ht="15" x14ac:dyDescent="0.3">
      <c r="A27" s="20" t="s">
        <v>297</v>
      </c>
      <c r="B27" s="20" t="str">
        <f>IF(ISERROR(VLOOKUP(A27,Véhicule!$A$6:$D$101,4,FALSE)),"",VLOOKUP(A27,Véhicule!$A$6:$D$101,4,FALSE))</f>
        <v>forage</v>
      </c>
      <c r="C27" s="20" t="s">
        <v>1059</v>
      </c>
      <c r="D27" s="72" t="str">
        <f>IF(ISERROR(VLOOKUP(B27&amp;C27,'Standard par type'!$B$5:$D$271,3,FALSE)),"",VLOOKUP(B27&amp;C27,'Standard par type'!$B$5:$D$271,3,FALSE))</f>
        <v/>
      </c>
      <c r="E27" s="21">
        <v>1</v>
      </c>
      <c r="F27" s="66">
        <f>IF(ISERROR(VLOOKUP(C27,'Élément inventaire complet'!A29:C278,3,FALSE)),"",VLOOKUP(C27,'Élément inventaire complet'!A29:C278,3,FALSE))</f>
        <v>69.67</v>
      </c>
      <c r="G27" s="66">
        <f t="shared" si="0"/>
        <v>69.67</v>
      </c>
      <c r="H27" s="22"/>
      <c r="I27" s="22" t="s">
        <v>9</v>
      </c>
      <c r="J27" s="20"/>
      <c r="K27" s="20"/>
      <c r="L27" s="20"/>
      <c r="M27" s="20"/>
    </row>
    <row r="28" spans="1:13" ht="15" x14ac:dyDescent="0.3">
      <c r="A28" s="20" t="s">
        <v>297</v>
      </c>
      <c r="B28" s="20" t="str">
        <f>IF(ISERROR(VLOOKUP(A28,Véhicule!$A$6:$D$101,4,FALSE)),"",VLOOKUP(A28,Véhicule!$A$6:$D$101,4,FALSE))</f>
        <v>forage</v>
      </c>
      <c r="C28" s="20" t="s">
        <v>1060</v>
      </c>
      <c r="D28" s="72" t="str">
        <f>IF(ISERROR(VLOOKUP(B28&amp;C28,'Standard par type'!$B$5:$D$271,3,FALSE)),"",VLOOKUP(B28&amp;C28,'Standard par type'!$B$5:$D$271,3,FALSE))</f>
        <v/>
      </c>
      <c r="E28" s="21">
        <v>1</v>
      </c>
      <c r="F28" s="66">
        <f>IF(ISERROR(VLOOKUP(C28,'Élément inventaire complet'!A30:C279,3,FALSE)),"",VLOOKUP(C28,'Élément inventaire complet'!A30:C279,3,FALSE))</f>
        <v>14</v>
      </c>
      <c r="G28" s="66">
        <f t="shared" si="0"/>
        <v>14</v>
      </c>
      <c r="H28" s="22"/>
      <c r="I28" s="22" t="s">
        <v>9</v>
      </c>
      <c r="J28" s="20"/>
      <c r="K28" s="20"/>
      <c r="L28" s="20"/>
      <c r="M28" s="20"/>
    </row>
    <row r="29" spans="1:13" ht="15" x14ac:dyDescent="0.3">
      <c r="A29" s="20" t="s">
        <v>297</v>
      </c>
      <c r="B29" s="20" t="str">
        <f>IF(ISERROR(VLOOKUP(A29,Véhicule!$A$6:$D$101,4,FALSE)),"",VLOOKUP(A29,Véhicule!$A$6:$D$101,4,FALSE))</f>
        <v>forage</v>
      </c>
      <c r="C29" s="20" t="s">
        <v>1061</v>
      </c>
      <c r="D29" s="72" t="str">
        <f>IF(ISERROR(VLOOKUP(B29&amp;C29,'Standard par type'!$B$5:$D$271,3,FALSE)),"",VLOOKUP(B29&amp;C29,'Standard par type'!$B$5:$D$271,3,FALSE))</f>
        <v/>
      </c>
      <c r="E29" s="21">
        <v>1</v>
      </c>
      <c r="F29" s="66">
        <f>IF(ISERROR(VLOOKUP(C29,'Élément inventaire complet'!A31:C280,3,FALSE)),"",VLOOKUP(C29,'Élément inventaire complet'!A31:C280,3,FALSE))</f>
        <v>84.75</v>
      </c>
      <c r="G29" s="66">
        <f t="shared" si="0"/>
        <v>84.75</v>
      </c>
      <c r="H29" s="22"/>
      <c r="I29" s="22" t="s">
        <v>9</v>
      </c>
      <c r="J29" s="20"/>
      <c r="K29" s="20"/>
      <c r="L29" s="20"/>
      <c r="M29" s="20"/>
    </row>
    <row r="30" spans="1:13" ht="15" x14ac:dyDescent="0.3">
      <c r="A30" s="20" t="s">
        <v>297</v>
      </c>
      <c r="B30" s="20" t="str">
        <f>IF(ISERROR(VLOOKUP(A30,Véhicule!$A$6:$D$101,4,FALSE)),"",VLOOKUP(A30,Véhicule!$A$6:$D$101,4,FALSE))</f>
        <v>forage</v>
      </c>
      <c r="C30" s="20" t="s">
        <v>1062</v>
      </c>
      <c r="D30" s="72" t="str">
        <f>IF(ISERROR(VLOOKUP(B30&amp;C30,'Standard par type'!$B$5:$D$271,3,FALSE)),"",VLOOKUP(B30&amp;C30,'Standard par type'!$B$5:$D$271,3,FALSE))</f>
        <v/>
      </c>
      <c r="E30" s="21">
        <v>1</v>
      </c>
      <c r="F30" s="66">
        <f>IF(ISERROR(VLOOKUP(C30,'Élément inventaire complet'!A32:C281,3,FALSE)),"",VLOOKUP(C30,'Élément inventaire complet'!A32:C281,3,FALSE))</f>
        <v>30</v>
      </c>
      <c r="G30" s="66">
        <f t="shared" si="0"/>
        <v>30</v>
      </c>
      <c r="H30" s="22"/>
      <c r="I30" s="22" t="s">
        <v>9</v>
      </c>
      <c r="J30" s="20"/>
      <c r="K30" s="20"/>
      <c r="L30" s="20"/>
      <c r="M30" s="20"/>
    </row>
    <row r="31" spans="1:13" ht="15" x14ac:dyDescent="0.3">
      <c r="A31" s="20" t="s">
        <v>297</v>
      </c>
      <c r="B31" s="20" t="str">
        <f>IF(ISERROR(VLOOKUP(A31,Véhicule!$A$6:$D$101,4,FALSE)),"",VLOOKUP(A31,Véhicule!$A$6:$D$101,4,FALSE))</f>
        <v>forage</v>
      </c>
      <c r="C31" s="20" t="s">
        <v>1064</v>
      </c>
      <c r="D31" s="72" t="str">
        <f>IF(ISERROR(VLOOKUP(B31&amp;C31,'Standard par type'!$B$5:$D$271,3,FALSE)),"",VLOOKUP(B31&amp;C31,'Standard par type'!$B$5:$D$271,3,FALSE))</f>
        <v/>
      </c>
      <c r="E31" s="21">
        <v>1</v>
      </c>
      <c r="F31" s="66">
        <f>IF(ISERROR(VLOOKUP(C31,'Élément inventaire complet'!A33:C282,3,FALSE)),"",VLOOKUP(C31,'Élément inventaire complet'!A33:C282,3,FALSE))</f>
        <v>21.57</v>
      </c>
      <c r="G31" s="66">
        <f t="shared" si="0"/>
        <v>21.57</v>
      </c>
      <c r="H31" s="21"/>
      <c r="I31" s="22" t="s">
        <v>9</v>
      </c>
      <c r="J31" s="20"/>
      <c r="K31" s="20"/>
      <c r="L31" s="20"/>
      <c r="M31" s="20"/>
    </row>
    <row r="32" spans="1:13" ht="15" x14ac:dyDescent="0.3">
      <c r="A32" s="20" t="s">
        <v>297</v>
      </c>
      <c r="B32" s="20" t="str">
        <f>IF(ISERROR(VLOOKUP(A32,Véhicule!$A$6:$D$101,4,FALSE)),"",VLOOKUP(A32,Véhicule!$A$6:$D$101,4,FALSE))</f>
        <v>forage</v>
      </c>
      <c r="C32" s="20" t="s">
        <v>1065</v>
      </c>
      <c r="D32" s="72" t="str">
        <f>IF(ISERROR(VLOOKUP(B32&amp;C32,'Standard par type'!$B$5:$D$271,3,FALSE)),"",VLOOKUP(B32&amp;C32,'Standard par type'!$B$5:$D$271,3,FALSE))</f>
        <v/>
      </c>
      <c r="E32" s="21">
        <v>1</v>
      </c>
      <c r="F32" s="66">
        <f>IF(ISERROR(VLOOKUP(C32,'Élément inventaire complet'!A35:C283,3,FALSE)),"",VLOOKUP(C32,'Élément inventaire complet'!A35:C283,3,FALSE))</f>
        <v>8</v>
      </c>
      <c r="G32" s="66">
        <f t="shared" si="0"/>
        <v>8</v>
      </c>
      <c r="H32" s="21"/>
      <c r="I32" s="22" t="s">
        <v>9</v>
      </c>
      <c r="J32" s="20"/>
      <c r="K32" s="20"/>
      <c r="L32" s="20"/>
      <c r="M32" s="20"/>
    </row>
    <row r="33" spans="1:13" ht="15" x14ac:dyDescent="0.3">
      <c r="A33" s="20" t="s">
        <v>297</v>
      </c>
      <c r="B33" s="20" t="str">
        <f>IF(ISERROR(VLOOKUP(A33,Véhicule!$A$6:$D$101,4,FALSE)),"",VLOOKUP(A33,Véhicule!$A$6:$D$101,4,FALSE))</f>
        <v>forage</v>
      </c>
      <c r="C33" s="20" t="s">
        <v>1066</v>
      </c>
      <c r="D33" s="72" t="str">
        <f>IF(ISERROR(VLOOKUP(B33&amp;C33,'Standard par type'!$B$5:$D$271,3,FALSE)),"",VLOOKUP(B33&amp;C33,'Standard par type'!$B$5:$D$271,3,FALSE))</f>
        <v/>
      </c>
      <c r="E33" s="21">
        <v>1</v>
      </c>
      <c r="F33" s="66">
        <f>IF(ISERROR(VLOOKUP(C33,'Élément inventaire complet'!A36:C284,3,FALSE)),"",VLOOKUP(C33,'Élément inventaire complet'!A36:C284,3,FALSE))</f>
        <v>6.99</v>
      </c>
      <c r="G33" s="66">
        <f t="shared" si="0"/>
        <v>6.99</v>
      </c>
      <c r="H33" s="21"/>
      <c r="I33" s="22" t="s">
        <v>9</v>
      </c>
      <c r="J33" s="20"/>
      <c r="K33" s="20"/>
      <c r="L33" s="20"/>
      <c r="M33" s="20"/>
    </row>
    <row r="34" spans="1:13" ht="15" x14ac:dyDescent="0.3">
      <c r="A34" s="20" t="s">
        <v>297</v>
      </c>
      <c r="B34" s="20" t="str">
        <f>IF(ISERROR(VLOOKUP(A34,Véhicule!$A$6:$D$101,4,FALSE)),"",VLOOKUP(A34,Véhicule!$A$6:$D$101,4,FALSE))</f>
        <v>forage</v>
      </c>
      <c r="C34" s="20" t="s">
        <v>1067</v>
      </c>
      <c r="D34" s="72" t="str">
        <f>IF(ISERROR(VLOOKUP(B34&amp;C34,'Standard par type'!$B$5:$D$271,3,FALSE)),"",VLOOKUP(B34&amp;C34,'Standard par type'!$B$5:$D$271,3,FALSE))</f>
        <v/>
      </c>
      <c r="E34" s="21">
        <v>1</v>
      </c>
      <c r="F34" s="66">
        <f>IF(ISERROR(VLOOKUP(C34,'Élément inventaire complet'!A37:C285,3,FALSE)),"",VLOOKUP(C34,'Élément inventaire complet'!A37:C285,3,FALSE))</f>
        <v>1275</v>
      </c>
      <c r="G34" s="66">
        <f t="shared" si="0"/>
        <v>1275</v>
      </c>
      <c r="H34" s="21"/>
      <c r="I34" s="22" t="s">
        <v>9</v>
      </c>
      <c r="J34" s="20"/>
      <c r="K34" s="20"/>
      <c r="L34" s="20"/>
      <c r="M34" s="20"/>
    </row>
    <row r="35" spans="1:13" ht="15" x14ac:dyDescent="0.3">
      <c r="A35" s="20" t="s">
        <v>297</v>
      </c>
      <c r="B35" s="20" t="str">
        <f>IF(ISERROR(VLOOKUP(A35,Véhicule!$A$6:$D$101,4,FALSE)),"",VLOOKUP(A35,Véhicule!$A$6:$D$101,4,FALSE))</f>
        <v>forage</v>
      </c>
      <c r="C35" s="20" t="s">
        <v>1069</v>
      </c>
      <c r="D35" s="72" t="str">
        <f>IF(ISERROR(VLOOKUP(B35&amp;C35,'Standard par type'!$B$5:$D$271,3,FALSE)),"",VLOOKUP(B35&amp;C35,'Standard par type'!$B$5:$D$271,3,FALSE))</f>
        <v/>
      </c>
      <c r="E35" s="21">
        <v>1</v>
      </c>
      <c r="F35" s="66">
        <f>IF(ISERROR(VLOOKUP(C35,'Élément inventaire complet'!A38:C286,3,FALSE)),"",VLOOKUP(C35,'Élément inventaire complet'!A38:C286,3,FALSE))</f>
        <v>61.95</v>
      </c>
      <c r="G35" s="66">
        <f t="shared" si="0"/>
        <v>61.95</v>
      </c>
      <c r="H35" s="21"/>
      <c r="I35" s="22" t="s">
        <v>9</v>
      </c>
      <c r="J35" s="20"/>
      <c r="K35" s="20"/>
      <c r="L35" s="20"/>
      <c r="M35" s="20"/>
    </row>
    <row r="36" spans="1:13" ht="15" x14ac:dyDescent="0.3">
      <c r="A36" s="20" t="s">
        <v>297</v>
      </c>
      <c r="B36" s="20" t="str">
        <f>IF(ISERROR(VLOOKUP(A36,Véhicule!$A$6:$D$101,4,FALSE)),"",VLOOKUP(A36,Véhicule!$A$6:$D$101,4,FALSE))</f>
        <v>forage</v>
      </c>
      <c r="C36" s="20" t="s">
        <v>1071</v>
      </c>
      <c r="D36" s="72" t="str">
        <f>IF(ISERROR(VLOOKUP(B36&amp;C36,'Standard par type'!$B$5:$D$271,3,FALSE)),"",VLOOKUP(B36&amp;C36,'Standard par type'!$B$5:$D$271,3,FALSE))</f>
        <v/>
      </c>
      <c r="E36" s="21">
        <v>1</v>
      </c>
      <c r="F36" s="66">
        <f>IF(ISERROR(VLOOKUP(C36,'Élément inventaire complet'!A39:C287,3,FALSE)),"",VLOOKUP(C36,'Élément inventaire complet'!A39:C287,3,FALSE))</f>
        <v>173</v>
      </c>
      <c r="G36" s="66">
        <f t="shared" si="0"/>
        <v>173</v>
      </c>
      <c r="H36" s="21"/>
      <c r="I36" s="22" t="s">
        <v>9</v>
      </c>
      <c r="J36" s="20"/>
      <c r="K36" s="20"/>
      <c r="L36" s="20"/>
      <c r="M36" s="20"/>
    </row>
    <row r="37" spans="1:13" ht="15" x14ac:dyDescent="0.3">
      <c r="A37" s="20" t="s">
        <v>297</v>
      </c>
      <c r="B37" s="20" t="str">
        <f>IF(ISERROR(VLOOKUP(A37,Véhicule!$A$6:$D$101,4,FALSE)),"",VLOOKUP(A37,Véhicule!$A$6:$D$101,4,FALSE))</f>
        <v>forage</v>
      </c>
      <c r="C37" s="20" t="s">
        <v>1072</v>
      </c>
      <c r="D37" s="72" t="str">
        <f>IF(ISERROR(VLOOKUP(B37&amp;C37,'Standard par type'!$B$5:$D$271,3,FALSE)),"",VLOOKUP(B37&amp;C37,'Standard par type'!$B$5:$D$271,3,FALSE))</f>
        <v/>
      </c>
      <c r="E37" s="1">
        <v>1</v>
      </c>
      <c r="F37" s="66">
        <f>IF(ISERROR(VLOOKUP(C37,'Élément inventaire complet'!A40:C288,3,FALSE)),"",VLOOKUP(C37,'Élément inventaire complet'!A40:C288,3,FALSE))</f>
        <v>71.95</v>
      </c>
      <c r="G37" s="66">
        <f t="shared" si="0"/>
        <v>71.95</v>
      </c>
      <c r="I37" s="22" t="s">
        <v>9</v>
      </c>
    </row>
    <row r="38" spans="1:13" ht="15" x14ac:dyDescent="0.3">
      <c r="A38" s="20" t="s">
        <v>297</v>
      </c>
      <c r="B38" s="20" t="str">
        <f>IF(ISERROR(VLOOKUP(A38,Véhicule!$A$6:$D$101,4,FALSE)),"",VLOOKUP(A38,Véhicule!$A$6:$D$101,4,FALSE))</f>
        <v>forage</v>
      </c>
      <c r="C38" s="20" t="s">
        <v>1000</v>
      </c>
      <c r="D38" s="72" t="str">
        <f>IF(ISERROR(VLOOKUP(B38&amp;C38,'Standard par type'!$B$5:$D$271,3,FALSE)),"",VLOOKUP(B38&amp;C38,'Standard par type'!$B$5:$D$271,3,FALSE))</f>
        <v/>
      </c>
      <c r="E38" s="1">
        <v>1</v>
      </c>
      <c r="F38" s="66">
        <f>IF(ISERROR(VLOOKUP(C38,'Élément inventaire complet'!A41:C289,3,FALSE)),"",VLOOKUP(C38,'Élément inventaire complet'!A41:C289,3,FALSE))</f>
        <v>20.99</v>
      </c>
      <c r="G38" s="66">
        <f t="shared" si="0"/>
        <v>20.99</v>
      </c>
      <c r="I38" s="22" t="s">
        <v>9</v>
      </c>
    </row>
    <row r="39" spans="1:13" ht="15" x14ac:dyDescent="0.3">
      <c r="A39" s="20" t="s">
        <v>297</v>
      </c>
      <c r="B39" s="20" t="str">
        <f>IF(ISERROR(VLOOKUP(A39,Véhicule!$A$6:$D$101,4,FALSE)),"",VLOOKUP(A39,Véhicule!$A$6:$D$101,4,FALSE))</f>
        <v>forage</v>
      </c>
      <c r="C39" s="20" t="s">
        <v>1077</v>
      </c>
      <c r="D39" s="72" t="str">
        <f>IF(ISERROR(VLOOKUP(B39&amp;C39,'Standard par type'!$B$5:$D$271,3,FALSE)),"",VLOOKUP(B39&amp;C39,'Standard par type'!$B$5:$D$271,3,FALSE))</f>
        <v/>
      </c>
      <c r="E39" s="1">
        <v>1</v>
      </c>
      <c r="F39" s="66">
        <f>IF(ISERROR(VLOOKUP(C39,'Élément inventaire complet'!A42:C290,3,FALSE)),"",VLOOKUP(C39,'Élément inventaire complet'!A42:C290,3,FALSE))</f>
        <v>24.97</v>
      </c>
      <c r="G39" s="66">
        <f t="shared" si="0"/>
        <v>24.97</v>
      </c>
      <c r="I39" s="22" t="s">
        <v>9</v>
      </c>
    </row>
    <row r="40" spans="1:13" ht="15" x14ac:dyDescent="0.3">
      <c r="A40" s="20" t="s">
        <v>297</v>
      </c>
      <c r="B40" s="20" t="str">
        <f>IF(ISERROR(VLOOKUP(A40,Véhicule!$A$6:$D$101,4,FALSE)),"",VLOOKUP(A40,Véhicule!$A$6:$D$101,4,FALSE))</f>
        <v>forage</v>
      </c>
      <c r="C40" s="20" t="s">
        <v>1083</v>
      </c>
      <c r="D40" s="72" t="str">
        <f>IF(ISERROR(VLOOKUP(B40&amp;C40,'Standard par type'!$B$5:$D$271,3,FALSE)),"",VLOOKUP(B40&amp;C40,'Standard par type'!$B$5:$D$271,3,FALSE))</f>
        <v/>
      </c>
      <c r="E40" s="1">
        <v>1</v>
      </c>
      <c r="F40" s="66">
        <f>IF(ISERROR(VLOOKUP(C40,'Élément inventaire complet'!A43:C291,3,FALSE)),"",VLOOKUP(C40,'Élément inventaire complet'!A43:C291,3,FALSE))</f>
        <v>385</v>
      </c>
      <c r="G40" s="66">
        <f t="shared" si="0"/>
        <v>385</v>
      </c>
      <c r="I40" s="22" t="s">
        <v>9</v>
      </c>
    </row>
    <row r="41" spans="1:13" ht="15" x14ac:dyDescent="0.3">
      <c r="A41" s="20" t="s">
        <v>297</v>
      </c>
      <c r="B41" s="20" t="str">
        <f>IF(ISERROR(VLOOKUP(A41,Véhicule!$A$6:$D$101,4,FALSE)),"",VLOOKUP(A41,Véhicule!$A$6:$D$101,4,FALSE))</f>
        <v>forage</v>
      </c>
      <c r="C41" s="20" t="s">
        <v>1086</v>
      </c>
      <c r="D41" s="72" t="str">
        <f>IF(ISERROR(VLOOKUP(B41&amp;C41,'Standard par type'!$B$5:$D$271,3,FALSE)),"",VLOOKUP(B41&amp;C41,'Standard par type'!$B$5:$D$271,3,FALSE))</f>
        <v/>
      </c>
      <c r="E41" s="1">
        <v>6</v>
      </c>
      <c r="F41" s="66">
        <f>IF(ISERROR(VLOOKUP(C41,'Élément inventaire complet'!A44:C292,3,FALSE)),"",VLOOKUP(C41,'Élément inventaire complet'!A44:C292,3,FALSE))</f>
        <v>5.26</v>
      </c>
      <c r="G41" s="66">
        <f t="shared" si="0"/>
        <v>31.56</v>
      </c>
      <c r="I41" s="22" t="s">
        <v>9</v>
      </c>
    </row>
    <row r="42" spans="1:13" ht="15" x14ac:dyDescent="0.3">
      <c r="A42" s="20" t="s">
        <v>297</v>
      </c>
      <c r="B42" s="20" t="str">
        <f>IF(ISERROR(VLOOKUP(A42,Véhicule!$A$6:$D$101,4,FALSE)),"",VLOOKUP(A42,Véhicule!$A$6:$D$101,4,FALSE))</f>
        <v>forage</v>
      </c>
      <c r="C42" s="20" t="s">
        <v>1088</v>
      </c>
      <c r="D42" s="72" t="str">
        <f>IF(ISERROR(VLOOKUP(B42&amp;C42,'Standard par type'!$B$5:$D$271,3,FALSE)),"",VLOOKUP(B42&amp;C42,'Standard par type'!$B$5:$D$271,3,FALSE))</f>
        <v/>
      </c>
      <c r="E42" s="1">
        <v>6</v>
      </c>
      <c r="F42" s="66">
        <f>IF(ISERROR(VLOOKUP(C42,'Élément inventaire complet'!A45:C293,3,FALSE)),"",VLOOKUP(C42,'Élément inventaire complet'!A45:C293,3,FALSE))</f>
        <v>5.26</v>
      </c>
      <c r="G42" s="66">
        <f t="shared" si="0"/>
        <v>31.56</v>
      </c>
      <c r="I42" s="22" t="s">
        <v>9</v>
      </c>
    </row>
    <row r="43" spans="1:13" ht="15" x14ac:dyDescent="0.3">
      <c r="A43" s="20" t="s">
        <v>297</v>
      </c>
      <c r="B43" s="20" t="str">
        <f>IF(ISERROR(VLOOKUP(A43,Véhicule!$A$6:$D$101,4,FALSE)),"",VLOOKUP(A43,Véhicule!$A$6:$D$101,4,FALSE))</f>
        <v>forage</v>
      </c>
      <c r="C43" s="20" t="s">
        <v>1093</v>
      </c>
      <c r="D43" s="72" t="str">
        <f>IF(ISERROR(VLOOKUP(B43&amp;C43,'Standard par type'!$B$5:$D$271,3,FALSE)),"",VLOOKUP(B43&amp;C43,'Standard par type'!$B$5:$D$271,3,FALSE))</f>
        <v/>
      </c>
      <c r="E43" s="1">
        <v>1</v>
      </c>
      <c r="F43" s="66">
        <f>IF(ISERROR(VLOOKUP(C43,'Élément inventaire complet'!A46:C294,3,FALSE)),"",VLOOKUP(C43,'Élément inventaire complet'!A46:C294,3,FALSE))</f>
        <v>39.979999999999997</v>
      </c>
      <c r="G43" s="66">
        <f t="shared" si="0"/>
        <v>39.979999999999997</v>
      </c>
      <c r="I43" s="22" t="s">
        <v>9</v>
      </c>
    </row>
    <row r="44" spans="1:13" ht="15" x14ac:dyDescent="0.3">
      <c r="A44" s="20" t="s">
        <v>297</v>
      </c>
      <c r="B44" s="20" t="str">
        <f>IF(ISERROR(VLOOKUP(A44,Véhicule!$A$6:$D$101,4,FALSE)),"",VLOOKUP(A44,Véhicule!$A$6:$D$101,4,FALSE))</f>
        <v>forage</v>
      </c>
      <c r="C44" s="20" t="s">
        <v>1094</v>
      </c>
      <c r="D44" s="72" t="str">
        <f>IF(ISERROR(VLOOKUP(B44&amp;C44,'Standard par type'!$B$5:$D$271,3,FALSE)),"",VLOOKUP(B44&amp;C44,'Standard par type'!$B$5:$D$271,3,FALSE))</f>
        <v/>
      </c>
      <c r="E44" s="1">
        <v>1</v>
      </c>
      <c r="F44" s="66">
        <f>IF(ISERROR(VLOOKUP(C44,'Élément inventaire complet'!A47:C295,3,FALSE)),"",VLOOKUP(C44,'Élément inventaire complet'!A47:C295,3,FALSE))</f>
        <v>37.979999999999997</v>
      </c>
      <c r="G44" s="66">
        <f t="shared" si="0"/>
        <v>37.979999999999997</v>
      </c>
      <c r="I44" s="22" t="s">
        <v>9</v>
      </c>
    </row>
    <row r="45" spans="1:13" ht="15" x14ac:dyDescent="0.3">
      <c r="A45" s="20" t="s">
        <v>297</v>
      </c>
      <c r="B45" s="20" t="str">
        <f>IF(ISERROR(VLOOKUP(A45,Véhicule!$A$6:$D$101,4,FALSE)),"",VLOOKUP(A45,Véhicule!$A$6:$D$101,4,FALSE))</f>
        <v>forage</v>
      </c>
      <c r="C45" s="20" t="s">
        <v>1095</v>
      </c>
      <c r="D45" s="72" t="str">
        <f>IF(ISERROR(VLOOKUP(B45&amp;C45,'Standard par type'!$B$5:$D$271,3,FALSE)),"",VLOOKUP(B45&amp;C45,'Standard par type'!$B$5:$D$271,3,FALSE))</f>
        <v/>
      </c>
      <c r="E45" s="1">
        <v>1</v>
      </c>
      <c r="F45" s="66">
        <f>IF(ISERROR(VLOOKUP(C45,'Élément inventaire complet'!A48:C296,3,FALSE)),"",VLOOKUP(C45,'Élément inventaire complet'!A48:C296,3,FALSE))</f>
        <v>395</v>
      </c>
      <c r="G45" s="66">
        <f t="shared" si="0"/>
        <v>395</v>
      </c>
      <c r="I45" s="22" t="s">
        <v>9</v>
      </c>
    </row>
    <row r="46" spans="1:13" ht="15" x14ac:dyDescent="0.3">
      <c r="A46" s="20" t="s">
        <v>297</v>
      </c>
      <c r="B46" s="20" t="str">
        <f>IF(ISERROR(VLOOKUP(A46,Véhicule!$A$6:$D$101,4,FALSE)),"",VLOOKUP(A46,Véhicule!$A$6:$D$101,4,FALSE))</f>
        <v>forage</v>
      </c>
      <c r="C46" s="20" t="s">
        <v>1096</v>
      </c>
      <c r="D46" s="72" t="str">
        <f>IF(ISERROR(VLOOKUP(B46&amp;C46,'Standard par type'!$B$5:$D$271,3,FALSE)),"",VLOOKUP(B46&amp;C46,'Standard par type'!$B$5:$D$271,3,FALSE))</f>
        <v/>
      </c>
      <c r="E46" s="1">
        <v>1</v>
      </c>
      <c r="F46" s="66">
        <f>IF(ISERROR(VLOOKUP(C46,'Élément inventaire complet'!A49:C297,3,FALSE)),"",VLOOKUP(C46,'Élément inventaire complet'!A49:C297,3,FALSE))</f>
        <v>540</v>
      </c>
      <c r="G46" s="66">
        <f t="shared" si="0"/>
        <v>540</v>
      </c>
      <c r="I46" s="22" t="s">
        <v>9</v>
      </c>
    </row>
    <row r="47" spans="1:13" ht="15" x14ac:dyDescent="0.3">
      <c r="A47" s="20" t="s">
        <v>297</v>
      </c>
      <c r="B47" s="20" t="str">
        <f>IF(ISERROR(VLOOKUP(A47,Véhicule!$A$6:$D$101,4,FALSE)),"",VLOOKUP(A47,Véhicule!$A$6:$D$101,4,FALSE))</f>
        <v>forage</v>
      </c>
      <c r="C47" s="20" t="s">
        <v>1100</v>
      </c>
      <c r="D47" s="72" t="str">
        <f>IF(ISERROR(VLOOKUP(B47&amp;C47,'Standard par type'!$B$5:$D$271,3,FALSE)),"",VLOOKUP(B47&amp;C47,'Standard par type'!$B$5:$D$271,3,FALSE))</f>
        <v/>
      </c>
      <c r="E47" s="1">
        <v>1</v>
      </c>
      <c r="F47" s="66">
        <f>IF(ISERROR(VLOOKUP(C47,'Élément inventaire complet'!A50:C298,3,FALSE)),"",VLOOKUP(C47,'Élément inventaire complet'!A50:C298,3,FALSE))</f>
        <v>40.98</v>
      </c>
      <c r="G47" s="66">
        <f t="shared" si="0"/>
        <v>40.98</v>
      </c>
      <c r="I47" s="22" t="s">
        <v>9</v>
      </c>
    </row>
    <row r="48" spans="1:13" ht="15" x14ac:dyDescent="0.3">
      <c r="A48" s="20" t="s">
        <v>297</v>
      </c>
      <c r="B48" s="20" t="str">
        <f>IF(ISERROR(VLOOKUP(A48,Véhicule!$A$6:$D$101,4,FALSE)),"",VLOOKUP(A48,Véhicule!$A$6:$D$101,4,FALSE))</f>
        <v>forage</v>
      </c>
      <c r="C48" s="20" t="s">
        <v>1106</v>
      </c>
      <c r="D48" s="72" t="str">
        <f>IF(ISERROR(VLOOKUP(B48&amp;C48,'Standard par type'!$B$5:$D$271,3,FALSE)),"",VLOOKUP(B48&amp;C48,'Standard par type'!$B$5:$D$271,3,FALSE))</f>
        <v/>
      </c>
      <c r="E48" s="1">
        <v>1</v>
      </c>
      <c r="F48" s="66">
        <f>IF(ISERROR(VLOOKUP(C48,'Élément inventaire complet'!A51:C299,3,FALSE)),"",VLOOKUP(C48,'Élément inventaire complet'!A51:C299,3,FALSE))</f>
        <v>305</v>
      </c>
      <c r="G48" s="66">
        <f t="shared" si="0"/>
        <v>305</v>
      </c>
      <c r="I48" s="22" t="s">
        <v>9</v>
      </c>
    </row>
    <row r="49" spans="1:9" ht="15" x14ac:dyDescent="0.3">
      <c r="A49" s="20" t="s">
        <v>297</v>
      </c>
      <c r="B49" s="20" t="str">
        <f>IF(ISERROR(VLOOKUP(A49,Véhicule!$A$6:$D$101,4,FALSE)),"",VLOOKUP(A49,Véhicule!$A$6:$D$101,4,FALSE))</f>
        <v>forage</v>
      </c>
      <c r="C49" s="20" t="s">
        <v>1107</v>
      </c>
      <c r="D49" s="72" t="str">
        <f>IF(ISERROR(VLOOKUP(B49&amp;C49,'Standard par type'!$B$5:$D$271,3,FALSE)),"",VLOOKUP(B49&amp;C49,'Standard par type'!$B$5:$D$271,3,FALSE))</f>
        <v/>
      </c>
      <c r="E49" s="1">
        <v>1</v>
      </c>
      <c r="F49" s="66">
        <f>IF(ISERROR(VLOOKUP(C49,'Élément inventaire complet'!A52:C300,3,FALSE)),"",VLOOKUP(C49,'Élément inventaire complet'!A52:C300,3,FALSE))</f>
        <v>479</v>
      </c>
      <c r="G49" s="66">
        <f t="shared" si="0"/>
        <v>479</v>
      </c>
      <c r="I49" s="22" t="s">
        <v>9</v>
      </c>
    </row>
    <row r="50" spans="1:9" ht="15" x14ac:dyDescent="0.3">
      <c r="A50" s="20" t="s">
        <v>297</v>
      </c>
      <c r="B50" s="20" t="str">
        <f>IF(ISERROR(VLOOKUP(A50,Véhicule!$A$6:$D$101,4,FALSE)),"",VLOOKUP(A50,Véhicule!$A$6:$D$101,4,FALSE))</f>
        <v>forage</v>
      </c>
      <c r="C50" s="20" t="s">
        <v>1108</v>
      </c>
      <c r="D50" s="72" t="str">
        <f>IF(ISERROR(VLOOKUP(B50&amp;C50,'Standard par type'!$B$5:$D$271,3,FALSE)),"",VLOOKUP(B50&amp;C50,'Standard par type'!$B$5:$D$271,3,FALSE))</f>
        <v/>
      </c>
      <c r="E50" s="1">
        <v>1</v>
      </c>
      <c r="F50" s="66">
        <f>IF(ISERROR(VLOOKUP(C50,'Élément inventaire complet'!A53:C301,3,FALSE)),"",VLOOKUP(C50,'Élément inventaire complet'!A53:C301,3,FALSE))</f>
        <v>54.97</v>
      </c>
      <c r="G50" s="66">
        <f t="shared" si="0"/>
        <v>54.97</v>
      </c>
      <c r="I50" s="22" t="s">
        <v>9</v>
      </c>
    </row>
    <row r="51" spans="1:9" ht="15" x14ac:dyDescent="0.3">
      <c r="A51" s="20" t="s">
        <v>297</v>
      </c>
      <c r="B51" s="20" t="str">
        <f>IF(ISERROR(VLOOKUP(A51,Véhicule!$A$6:$D$101,4,FALSE)),"",VLOOKUP(A51,Véhicule!$A$6:$D$101,4,FALSE))</f>
        <v>forage</v>
      </c>
      <c r="C51" s="20" t="s">
        <v>1113</v>
      </c>
      <c r="D51" s="72" t="str">
        <f>IF(ISERROR(VLOOKUP(B51&amp;C51,'Standard par type'!$B$5:$D$271,3,FALSE)),"",VLOOKUP(B51&amp;C51,'Standard par type'!$B$5:$D$271,3,FALSE))</f>
        <v/>
      </c>
      <c r="E51" s="1">
        <v>1</v>
      </c>
      <c r="F51" s="66">
        <f>IF(ISERROR(VLOOKUP(C51,'Élément inventaire complet'!A54:C302,3,FALSE)),"",VLOOKUP(C51,'Élément inventaire complet'!A54:C302,3,FALSE))</f>
        <v>17.98</v>
      </c>
      <c r="G51" s="66">
        <f t="shared" si="0"/>
        <v>17.98</v>
      </c>
      <c r="I51" s="22" t="s">
        <v>9</v>
      </c>
    </row>
    <row r="52" spans="1:9" ht="15" x14ac:dyDescent="0.3">
      <c r="A52" s="20" t="s">
        <v>297</v>
      </c>
      <c r="B52" s="20" t="str">
        <f>IF(ISERROR(VLOOKUP(A52,Véhicule!$A$6:$D$101,4,FALSE)),"",VLOOKUP(A52,Véhicule!$A$6:$D$101,4,FALSE))</f>
        <v>forage</v>
      </c>
      <c r="C52" s="20" t="s">
        <v>1114</v>
      </c>
      <c r="D52" s="72" t="str">
        <f>IF(ISERROR(VLOOKUP(B52&amp;C52,'Standard par type'!$B$5:$D$271,3,FALSE)),"",VLOOKUP(B52&amp;C52,'Standard par type'!$B$5:$D$271,3,FALSE))</f>
        <v/>
      </c>
      <c r="E52" s="1">
        <v>1</v>
      </c>
      <c r="F52" s="66">
        <f>IF(ISERROR(VLOOKUP(C52,'Élément inventaire complet'!A55:C303,3,FALSE)),"",VLOOKUP(C52,'Élément inventaire complet'!A55:C303,3,FALSE))</f>
        <v>11.25</v>
      </c>
      <c r="G52" s="66">
        <f t="shared" si="0"/>
        <v>11.25</v>
      </c>
      <c r="I52" s="22" t="s">
        <v>9</v>
      </c>
    </row>
    <row r="53" spans="1:9" ht="15" x14ac:dyDescent="0.3">
      <c r="A53" s="20" t="s">
        <v>297</v>
      </c>
      <c r="B53" s="20" t="str">
        <f>IF(ISERROR(VLOOKUP(A53,Véhicule!$A$6:$D$101,4,FALSE)),"",VLOOKUP(A53,Véhicule!$A$6:$D$101,4,FALSE))</f>
        <v>forage</v>
      </c>
      <c r="C53" s="20" t="s">
        <v>1117</v>
      </c>
      <c r="D53" s="72" t="str">
        <f>IF(ISERROR(VLOOKUP(B53&amp;C53,'Standard par type'!$B$5:$D$271,3,FALSE)),"",VLOOKUP(B53&amp;C53,'Standard par type'!$B$5:$D$271,3,FALSE))</f>
        <v/>
      </c>
      <c r="E53" s="1">
        <v>1</v>
      </c>
      <c r="F53" s="66">
        <f>IF(ISERROR(VLOOKUP(C53,'Élément inventaire complet'!A56:C304,3,FALSE)),"",VLOOKUP(C53,'Élément inventaire complet'!A56:C304,3,FALSE))</f>
        <v>105</v>
      </c>
      <c r="G53" s="66">
        <f t="shared" si="0"/>
        <v>105</v>
      </c>
      <c r="I53" s="22" t="s">
        <v>9</v>
      </c>
    </row>
    <row r="54" spans="1:9" ht="15" x14ac:dyDescent="0.3">
      <c r="A54" s="20" t="s">
        <v>297</v>
      </c>
      <c r="B54" s="20" t="str">
        <f>IF(ISERROR(VLOOKUP(A54,Véhicule!$A$6:$D$101,4,FALSE)),"",VLOOKUP(A54,Véhicule!$A$6:$D$101,4,FALSE))</f>
        <v>forage</v>
      </c>
      <c r="C54" s="20" t="s">
        <v>1121</v>
      </c>
      <c r="D54" s="72" t="str">
        <f>IF(ISERROR(VLOOKUP(B54&amp;C54,'Standard par type'!$B$5:$D$271,3,FALSE)),"",VLOOKUP(B54&amp;C54,'Standard par type'!$B$5:$D$271,3,FALSE))</f>
        <v/>
      </c>
      <c r="E54" s="1">
        <v>1</v>
      </c>
      <c r="F54" s="66">
        <f>IF(ISERROR(VLOOKUP(C54,'Élément inventaire complet'!A57:C305,3,FALSE)),"",VLOOKUP(C54,'Élément inventaire complet'!A57:C305,3,FALSE))</f>
        <v>999.95</v>
      </c>
      <c r="G54" s="66">
        <f t="shared" si="0"/>
        <v>999.95</v>
      </c>
      <c r="I54" s="22" t="s">
        <v>9</v>
      </c>
    </row>
    <row r="55" spans="1:9" ht="15" x14ac:dyDescent="0.3">
      <c r="A55" s="20" t="s">
        <v>297</v>
      </c>
      <c r="B55" s="20" t="str">
        <f>IF(ISERROR(VLOOKUP(A55,Véhicule!$A$6:$D$101,4,FALSE)),"",VLOOKUP(A55,Véhicule!$A$6:$D$101,4,FALSE))</f>
        <v>forage</v>
      </c>
      <c r="C55" s="20" t="s">
        <v>1124</v>
      </c>
      <c r="D55" s="72" t="str">
        <f>IF(ISERROR(VLOOKUP(B55&amp;C55,'Standard par type'!$B$5:$D$271,3,FALSE)),"",VLOOKUP(B55&amp;C55,'Standard par type'!$B$5:$D$271,3,FALSE))</f>
        <v/>
      </c>
      <c r="E55" s="1">
        <v>1</v>
      </c>
      <c r="F55" s="66">
        <f>IF(ISERROR(VLOOKUP(C55,'Élément inventaire complet'!A58:C306,3,FALSE)),"",VLOOKUP(C55,'Élément inventaire complet'!A58:C306,3,FALSE))</f>
        <v>166.25</v>
      </c>
      <c r="G55" s="66">
        <f t="shared" si="0"/>
        <v>166.25</v>
      </c>
      <c r="I55" s="22" t="s">
        <v>9</v>
      </c>
    </row>
    <row r="56" spans="1:9" ht="15" x14ac:dyDescent="0.3">
      <c r="A56" s="20" t="s">
        <v>297</v>
      </c>
      <c r="B56" s="20" t="str">
        <f>IF(ISERROR(VLOOKUP(A56,Véhicule!$A$6:$D$101,4,FALSE)),"",VLOOKUP(A56,Véhicule!$A$6:$D$101,4,FALSE))</f>
        <v>forage</v>
      </c>
      <c r="C56" s="20" t="s">
        <v>1131</v>
      </c>
      <c r="D56" s="72" t="str">
        <f>IF(ISERROR(VLOOKUP(B56&amp;C56,'Standard par type'!$B$5:$D$271,3,FALSE)),"",VLOOKUP(B56&amp;C56,'Standard par type'!$B$5:$D$271,3,FALSE))</f>
        <v/>
      </c>
      <c r="E56" s="1">
        <v>1</v>
      </c>
      <c r="F56" s="66">
        <f>IF(ISERROR(VLOOKUP(C56,'Élément inventaire complet'!A59:C307,3,FALSE)),"",VLOOKUP(C56,'Élément inventaire complet'!A59:C307,3,FALSE))</f>
        <v>20.99</v>
      </c>
      <c r="G56" s="66">
        <f t="shared" si="0"/>
        <v>20.99</v>
      </c>
      <c r="I56" s="22" t="s">
        <v>9</v>
      </c>
    </row>
    <row r="57" spans="1:9" ht="15" x14ac:dyDescent="0.3">
      <c r="A57" s="20" t="s">
        <v>297</v>
      </c>
      <c r="B57" s="20" t="str">
        <f>IF(ISERROR(VLOOKUP(A57,Véhicule!$A$6:$D$101,4,FALSE)),"",VLOOKUP(A57,Véhicule!$A$6:$D$101,4,FALSE))</f>
        <v>forage</v>
      </c>
      <c r="C57" s="20" t="s">
        <v>1133</v>
      </c>
      <c r="D57" s="72" t="str">
        <f>IF(ISERROR(VLOOKUP(B57&amp;C57,'Standard par type'!$B$5:$D$271,3,FALSE)),"",VLOOKUP(B57&amp;C57,'Standard par type'!$B$5:$D$271,3,FALSE))</f>
        <v/>
      </c>
      <c r="E57" s="1">
        <v>1</v>
      </c>
      <c r="F57" s="66">
        <f>IF(ISERROR(VLOOKUP(C57,'Élément inventaire complet'!A60:C308,3,FALSE)),"",VLOOKUP(C57,'Élément inventaire complet'!A60:C308,3,FALSE))</f>
        <v>16</v>
      </c>
      <c r="G57" s="66">
        <f t="shared" si="0"/>
        <v>16</v>
      </c>
      <c r="I57" s="22" t="s">
        <v>9</v>
      </c>
    </row>
    <row r="58" spans="1:9" ht="15" x14ac:dyDescent="0.3">
      <c r="A58" s="20" t="s">
        <v>297</v>
      </c>
      <c r="B58" s="20" t="str">
        <f>IF(ISERROR(VLOOKUP(A58,Véhicule!$A$6:$D$101,4,FALSE)),"",VLOOKUP(A58,Véhicule!$A$6:$D$101,4,FALSE))</f>
        <v>forage</v>
      </c>
      <c r="C58" s="20" t="s">
        <v>1134</v>
      </c>
      <c r="D58" s="72" t="str">
        <f>IF(ISERROR(VLOOKUP(B58&amp;C58,'Standard par type'!$B$5:$D$271,3,FALSE)),"",VLOOKUP(B58&amp;C58,'Standard par type'!$B$5:$D$271,3,FALSE))</f>
        <v/>
      </c>
      <c r="E58" s="1">
        <v>1</v>
      </c>
      <c r="F58" s="66">
        <f>IF(ISERROR(VLOOKUP(C58,'Élément inventaire complet'!A61:C309,3,FALSE)),"",VLOOKUP(C58,'Élément inventaire complet'!A61:C309,3,FALSE))</f>
        <v>10</v>
      </c>
      <c r="G58" s="66">
        <f t="shared" si="0"/>
        <v>10</v>
      </c>
      <c r="I58" s="22" t="s">
        <v>9</v>
      </c>
    </row>
    <row r="59" spans="1:9" ht="15" x14ac:dyDescent="0.3">
      <c r="A59" s="20" t="s">
        <v>297</v>
      </c>
      <c r="B59" s="20" t="str">
        <f>IF(ISERROR(VLOOKUP(A59,Véhicule!$A$6:$D$101,4,FALSE)),"",VLOOKUP(A59,Véhicule!$A$6:$D$101,4,FALSE))</f>
        <v>forage</v>
      </c>
      <c r="C59" s="20" t="s">
        <v>1135</v>
      </c>
      <c r="D59" s="72" t="str">
        <f>IF(ISERROR(VLOOKUP(B59&amp;C59,'Standard par type'!$B$5:$D$271,3,FALSE)),"",VLOOKUP(B59&amp;C59,'Standard par type'!$B$5:$D$271,3,FALSE))</f>
        <v/>
      </c>
      <c r="E59" s="1">
        <v>1</v>
      </c>
      <c r="F59" s="66">
        <f>IF(ISERROR(VLOOKUP(C59,'Élément inventaire complet'!A62:C310,3,FALSE)),"",VLOOKUP(C59,'Élément inventaire complet'!A62:C310,3,FALSE))</f>
        <v>85</v>
      </c>
      <c r="G59" s="66">
        <f t="shared" si="0"/>
        <v>85</v>
      </c>
      <c r="I59" s="22" t="s">
        <v>9</v>
      </c>
    </row>
    <row r="60" spans="1:9" ht="15" x14ac:dyDescent="0.3">
      <c r="A60" s="20" t="s">
        <v>137</v>
      </c>
      <c r="B60" s="20" t="str">
        <f>IF(ISERROR(VLOOKUP(A60,Véhicule!$A$6:$D$101,4,FALSE)),"",VLOOKUP(A60,Véhicule!$A$6:$D$101,4,FALSE))</f>
        <v>Camion de ligne</v>
      </c>
      <c r="C60" s="20" t="s">
        <v>1006</v>
      </c>
      <c r="D60" s="72" t="str">
        <f>IF(ISERROR(VLOOKUP(B60&amp;C60,'Standard par type'!$B$5:$D$271,3,FALSE)),"",VLOOKUP(B60&amp;C60,'Standard par type'!$B$5:$D$271,3,FALSE))</f>
        <v/>
      </c>
      <c r="E60" s="1">
        <v>1</v>
      </c>
      <c r="F60" s="66" t="str">
        <f>IF(ISERROR(VLOOKUP(C60,'Élément inventaire complet'!A63:C311,3,FALSE)),"",VLOOKUP(C60,'Élément inventaire complet'!A63:C311,3,FALSE))</f>
        <v/>
      </c>
      <c r="G60" s="66" t="str">
        <f t="shared" si="0"/>
        <v/>
      </c>
      <c r="I60" s="22"/>
    </row>
    <row r="61" spans="1:9" ht="15" x14ac:dyDescent="0.3">
      <c r="A61" s="20"/>
      <c r="B61" s="20" t="str">
        <f>IF(ISERROR(VLOOKUP(A61,Véhicule!$A$6:$D$101,4,FALSE)),"",VLOOKUP(A61,Véhicule!$A$6:$D$101,4,FALSE))</f>
        <v/>
      </c>
      <c r="D61" s="72" t="str">
        <f>IF(ISERROR(VLOOKUP(B61&amp;C61,'Standard par type'!$B$5:$D$271,3,FALSE)),"",VLOOKUP(B61&amp;C61,'Standard par type'!$B$5:$D$271,3,FALSE))</f>
        <v/>
      </c>
      <c r="F61" s="66" t="str">
        <f>IF(ISERROR(VLOOKUP(C61,'Élément inventaire complet'!A64:C312,3,FALSE)),"",VLOOKUP(C61,'Élément inventaire complet'!A64:C312,3,FALSE))</f>
        <v/>
      </c>
      <c r="G61" s="66" t="str">
        <f t="shared" si="0"/>
        <v/>
      </c>
      <c r="I61" s="22"/>
    </row>
  </sheetData>
  <conditionalFormatting sqref="I1:I1048576">
    <cfRule type="cellIs" dxfId="0" priority="2" operator="equal">
      <formula>"non"</formula>
    </cfRule>
  </conditionalFormatting>
  <dataValidations count="4">
    <dataValidation type="list" allowBlank="1" showInputMessage="1" showErrorMessage="1" errorTitle="Choisissez dans la liste" error="Choisissez dans la liste !" sqref="A5">
      <formula1>Liste_Véhicule</formula1>
    </dataValidation>
    <dataValidation type="list" allowBlank="1" showInputMessage="1" showErrorMessage="1" errorTitle="Choisissez dans la liste" error="Choisissez dans la liste !" sqref="C5">
      <formula1>Liste_Articles</formula1>
    </dataValidation>
    <dataValidation type="list" allowBlank="1" showInputMessage="1" showErrorMessage="1" errorTitle="Atribution en service ?" error="Choisir Oui ou Non !" sqref="I5:I61">
      <formula1>"oui,non"</formula1>
    </dataValidation>
    <dataValidation type="list" allowBlank="1" showInputMessage="1" errorTitle="Choisissez dans la liste" error="Choisissez dans la liste !" sqref="C6:C1048576">
      <formula1>IF(C6&lt;&gt;"",OFFSET(Formule_Articles,MATCH(C6&amp;"*",Formule_Articles,0)-1,,COUNTIF(Formule_Articles,C6&amp;"*"),1),Formule_Articles)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Choisissez dans la liste" error="Choisissez dans la liste !">
          <x14:formula1>
            <xm:f>Véhicule!$A$6:$A$152</xm:f>
          </x14:formula1>
          <xm:sqref>A6:A61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1"/>
  <sheetViews>
    <sheetView workbookViewId="0">
      <pane ySplit="5" topLeftCell="A72" activePane="bottomLeft" state="frozen"/>
      <selection pane="bottomLeft" activeCell="D17" sqref="D17"/>
    </sheetView>
  </sheetViews>
  <sheetFormatPr baseColWidth="10" defaultRowHeight="12.75" x14ac:dyDescent="0.2"/>
  <cols>
    <col min="1" max="1" width="24.42578125" customWidth="1"/>
    <col min="2" max="2" width="20.85546875" customWidth="1"/>
    <col min="3" max="3" width="21.7109375" customWidth="1"/>
    <col min="4" max="4" width="30" customWidth="1"/>
    <col min="5" max="5" width="36.5703125" style="17" customWidth="1"/>
    <col min="6" max="6" width="20.7109375" style="67" customWidth="1"/>
    <col min="7" max="7" width="20.7109375" style="1" customWidth="1"/>
  </cols>
  <sheetData>
    <row r="1" spans="1:8" s="10" customFormat="1" ht="18" x14ac:dyDescent="0.2">
      <c r="A1" s="12" t="str">
        <f>Entreprise&amp;" - "&amp;Service&amp;" - "&amp;Titre&amp;" - Fichier des véhicules"</f>
        <v>TRJ Télécom - Système de décompte cyclique - Inventaire de Véhicule - Fichier des véhicules</v>
      </c>
      <c r="B1" s="13"/>
      <c r="C1" s="13"/>
      <c r="D1" s="13"/>
      <c r="E1" s="16"/>
      <c r="F1" s="68"/>
      <c r="G1" s="14"/>
    </row>
    <row r="2" spans="1:8" s="10" customFormat="1" ht="51.75" customHeight="1" x14ac:dyDescent="0.2">
      <c r="A2" s="29"/>
      <c r="B2" s="29"/>
      <c r="C2" s="29"/>
      <c r="D2" s="29"/>
      <c r="E2" s="50"/>
      <c r="F2" s="69"/>
      <c r="G2" s="51"/>
      <c r="H2" s="29"/>
    </row>
    <row r="3" spans="1:8" s="10" customFormat="1" x14ac:dyDescent="0.2">
      <c r="A3" s="29"/>
      <c r="B3" s="30" t="s">
        <v>11</v>
      </c>
      <c r="C3" s="47">
        <f>SUBTOTAL(3,B5:B1061)-1</f>
        <v>0</v>
      </c>
      <c r="D3" s="47">
        <f>COUNTA(B5:B1061)-1</f>
        <v>0</v>
      </c>
      <c r="E3" s="52"/>
      <c r="F3" s="70">
        <f>SUBTOTAL(9,F5:F79)</f>
        <v>11926.289999999995</v>
      </c>
      <c r="G3" s="31">
        <f>SUBTOTAL(9,G5:G79)</f>
        <v>0</v>
      </c>
      <c r="H3" s="29"/>
    </row>
    <row r="4" spans="1:8" s="10" customFormat="1" x14ac:dyDescent="0.2">
      <c r="A4" s="29"/>
      <c r="B4" s="29"/>
      <c r="C4" s="29"/>
      <c r="D4" s="29"/>
      <c r="E4" s="50"/>
      <c r="F4" s="70"/>
      <c r="G4" s="47"/>
      <c r="H4" s="29"/>
    </row>
    <row r="5" spans="1:8" s="15" customFormat="1" ht="29.25" customHeight="1" x14ac:dyDescent="0.2">
      <c r="A5" s="55" t="s">
        <v>998</v>
      </c>
      <c r="B5" s="55" t="s">
        <v>999</v>
      </c>
      <c r="C5" s="55" t="s">
        <v>1003</v>
      </c>
      <c r="D5" s="55" t="s">
        <v>4</v>
      </c>
      <c r="E5" s="56" t="s">
        <v>1004</v>
      </c>
      <c r="F5" s="65" t="s">
        <v>1312</v>
      </c>
      <c r="G5" s="36" t="s">
        <v>1317</v>
      </c>
      <c r="H5" s="53"/>
    </row>
    <row r="6" spans="1:8" x14ac:dyDescent="0.2">
      <c r="A6" s="54" t="s">
        <v>128</v>
      </c>
      <c r="B6" s="20"/>
      <c r="C6" s="20"/>
      <c r="D6" s="54" t="s">
        <v>126</v>
      </c>
      <c r="E6" s="23"/>
      <c r="F6" s="66">
        <f>SUMIFS(Attributions!G:G,Attributions!A:A,Véhicule!A:A,Attributions!I:I,"oui")</f>
        <v>0</v>
      </c>
      <c r="G6" s="66">
        <f>SUMIFS(Attributions!H:H,Attributions!B:B,Véhicule!B:B,Attributions!J:J,"non")</f>
        <v>0</v>
      </c>
      <c r="H6" s="20"/>
    </row>
    <row r="7" spans="1:8" x14ac:dyDescent="0.2">
      <c r="A7" s="27" t="s">
        <v>131</v>
      </c>
      <c r="B7" s="24"/>
      <c r="C7" s="24"/>
      <c r="D7" s="27" t="s">
        <v>126</v>
      </c>
      <c r="E7" s="25"/>
      <c r="F7" s="66">
        <f>SUMIFS(Attributions!G:G,Attributions!A:A,Véhicule!A:A,Attributions!I:I,"oui")</f>
        <v>0</v>
      </c>
      <c r="G7" s="66">
        <f>SUMIFS(Attributions!H:H,Attributions!B:B,Véhicule!B:B,Attributions!J:J,"non")</f>
        <v>0</v>
      </c>
    </row>
    <row r="8" spans="1:8" s="4" customFormat="1" x14ac:dyDescent="0.2">
      <c r="A8" s="27" t="s">
        <v>134</v>
      </c>
      <c r="B8" s="20"/>
      <c r="C8" s="20"/>
      <c r="D8" s="27" t="s">
        <v>126</v>
      </c>
      <c r="E8" s="25"/>
      <c r="F8" s="66">
        <f>SUMIFS(Attributions!G:G,Attributions!A:A,Véhicule!A:A,Attributions!I:I,"oui")</f>
        <v>0</v>
      </c>
      <c r="G8" s="66">
        <f>SUMIFS(Attributions!H:H,Attributions!B:B,Véhicule!B:B,Attributions!J:J,"non")</f>
        <v>0</v>
      </c>
    </row>
    <row r="9" spans="1:8" s="4" customFormat="1" x14ac:dyDescent="0.2">
      <c r="A9" s="27" t="s">
        <v>137</v>
      </c>
      <c r="B9" s="24"/>
      <c r="C9" s="24"/>
      <c r="D9" s="27" t="s">
        <v>126</v>
      </c>
      <c r="E9" s="25"/>
      <c r="F9" s="66">
        <f>SUMIFS(Attributions!G:G,Attributions!A:A,Véhicule!A:A,Attributions!I:I,"oui")</f>
        <v>0</v>
      </c>
      <c r="G9" s="66">
        <f>SUMIFS(Attributions!H:H,Attributions!B:B,Véhicule!B:B,Attributions!J:J,"non")</f>
        <v>0</v>
      </c>
    </row>
    <row r="10" spans="1:8" s="4" customFormat="1" x14ac:dyDescent="0.2">
      <c r="A10" s="27" t="s">
        <v>140</v>
      </c>
      <c r="B10" s="24"/>
      <c r="C10" s="24"/>
      <c r="D10" s="27" t="s">
        <v>126</v>
      </c>
      <c r="E10" s="25"/>
      <c r="F10" s="66">
        <f>SUMIFS(Attributions!G:G,Attributions!A:A,Véhicule!A:A,Attributions!I:I,"oui")</f>
        <v>0</v>
      </c>
      <c r="G10" s="66">
        <f>SUMIFS(Attributions!H:H,Attributions!B:B,Véhicule!B:B,Attributions!J:J,"non")</f>
        <v>0</v>
      </c>
    </row>
    <row r="11" spans="1:8" s="4" customFormat="1" x14ac:dyDescent="0.2">
      <c r="A11" s="27" t="s">
        <v>143</v>
      </c>
      <c r="B11" s="24"/>
      <c r="C11" s="24"/>
      <c r="D11" s="27" t="s">
        <v>126</v>
      </c>
      <c r="E11" s="25"/>
      <c r="F11" s="66">
        <f>SUMIFS(Attributions!G:G,Attributions!A:A,Véhicule!A:A,Attributions!I:I,"oui")</f>
        <v>0</v>
      </c>
      <c r="G11" s="66">
        <f>SUMIFS(Attributions!H:H,Attributions!B:B,Véhicule!B:B,Attributions!J:J,"non")</f>
        <v>0</v>
      </c>
    </row>
    <row r="12" spans="1:8" s="4" customFormat="1" x14ac:dyDescent="0.2">
      <c r="A12" s="27" t="s">
        <v>146</v>
      </c>
      <c r="B12" s="24"/>
      <c r="C12" s="24"/>
      <c r="D12" s="27" t="s">
        <v>126</v>
      </c>
      <c r="E12" s="25"/>
      <c r="F12" s="66">
        <f>SUMIFS(Attributions!G:G,Attributions!A:A,Véhicule!A:A,Attributions!I:I,"oui")</f>
        <v>0</v>
      </c>
      <c r="G12" s="66">
        <f>SUMIFS(Attributions!H:H,Attributions!B:B,Véhicule!B:B,Attributions!J:J,"non")</f>
        <v>0</v>
      </c>
    </row>
    <row r="13" spans="1:8" s="4" customFormat="1" x14ac:dyDescent="0.2">
      <c r="A13" s="27" t="s">
        <v>149</v>
      </c>
      <c r="B13" s="24"/>
      <c r="C13" s="24"/>
      <c r="D13" s="27" t="s">
        <v>126</v>
      </c>
      <c r="E13" s="25"/>
      <c r="F13" s="66">
        <f>SUMIFS(Attributions!G:G,Attributions!A:A,Véhicule!A:A,Attributions!I:I,"oui")</f>
        <v>0</v>
      </c>
      <c r="G13" s="66">
        <f>SUMIFS(Attributions!H:H,Attributions!B:B,Véhicule!B:B,Attributions!J:J,"non")</f>
        <v>0</v>
      </c>
    </row>
    <row r="14" spans="1:8" s="4" customFormat="1" x14ac:dyDescent="0.2">
      <c r="A14" s="27" t="s">
        <v>152</v>
      </c>
      <c r="B14" s="24"/>
      <c r="C14" s="24"/>
      <c r="D14" s="27" t="s">
        <v>126</v>
      </c>
      <c r="E14" s="25"/>
      <c r="F14" s="66">
        <f>SUMIFS(Attributions!G:G,Attributions!A:A,Véhicule!A:A,Attributions!I:I,"oui")</f>
        <v>0</v>
      </c>
      <c r="G14" s="66">
        <f>SUMIFS(Attributions!H:H,Attributions!B:B,Véhicule!B:B,Attributions!J:J,"non")</f>
        <v>0</v>
      </c>
    </row>
    <row r="15" spans="1:8" s="4" customFormat="1" x14ac:dyDescent="0.2">
      <c r="A15" s="27" t="s">
        <v>155</v>
      </c>
      <c r="B15" s="24"/>
      <c r="C15" s="24"/>
      <c r="D15" s="27" t="s">
        <v>126</v>
      </c>
      <c r="E15" s="25"/>
      <c r="F15" s="66">
        <f>SUMIFS(Attributions!G:G,Attributions!A:A,Véhicule!A:A,Attributions!I:I,"oui")</f>
        <v>0</v>
      </c>
      <c r="G15" s="66">
        <f>SUMIFS(Attributions!H:H,Attributions!B:B,Véhicule!B:B,Attributions!J:J,"non")</f>
        <v>0</v>
      </c>
    </row>
    <row r="16" spans="1:8" s="4" customFormat="1" x14ac:dyDescent="0.2">
      <c r="A16" s="27" t="s">
        <v>158</v>
      </c>
      <c r="B16" s="24"/>
      <c r="C16" s="24"/>
      <c r="D16" s="27" t="s">
        <v>126</v>
      </c>
      <c r="E16" s="25"/>
      <c r="F16" s="66">
        <f>SUMIFS(Attributions!G:G,Attributions!A:A,Véhicule!A:A,Attributions!I:I,"oui")</f>
        <v>0</v>
      </c>
      <c r="G16" s="66">
        <f>SUMIFS(Attributions!H:H,Attributions!B:B,Véhicule!B:B,Attributions!J:J,"non")</f>
        <v>0</v>
      </c>
    </row>
    <row r="17" spans="1:7" s="4" customFormat="1" x14ac:dyDescent="0.2">
      <c r="A17" s="27" t="s">
        <v>161</v>
      </c>
      <c r="B17" s="24"/>
      <c r="C17" s="24"/>
      <c r="D17" s="27" t="s">
        <v>126</v>
      </c>
      <c r="E17" s="25"/>
      <c r="F17" s="66">
        <f>SUMIFS(Attributions!G:G,Attributions!A:A,Véhicule!A:A,Attributions!I:I,"oui")</f>
        <v>0</v>
      </c>
      <c r="G17" s="66">
        <f>SUMIFS(Attributions!H:H,Attributions!B:B,Véhicule!B:B,Attributions!J:J,"non")</f>
        <v>0</v>
      </c>
    </row>
    <row r="18" spans="1:7" s="4" customFormat="1" x14ac:dyDescent="0.2">
      <c r="A18" s="27" t="s">
        <v>164</v>
      </c>
      <c r="B18" s="24"/>
      <c r="C18" s="24"/>
      <c r="D18" s="27" t="s">
        <v>126</v>
      </c>
      <c r="E18" s="25"/>
      <c r="F18" s="66">
        <f>SUMIFS(Attributions!G:G,Attributions!A:A,Véhicule!A:A,Attributions!I:I,"oui")</f>
        <v>0</v>
      </c>
      <c r="G18" s="66">
        <f>SUMIFS(Attributions!H:H,Attributions!B:B,Véhicule!B:B,Attributions!J:J,"non")</f>
        <v>0</v>
      </c>
    </row>
    <row r="19" spans="1:7" s="4" customFormat="1" x14ac:dyDescent="0.2">
      <c r="A19" s="27" t="s">
        <v>167</v>
      </c>
      <c r="B19" s="24"/>
      <c r="C19" s="24"/>
      <c r="D19" s="27" t="s">
        <v>126</v>
      </c>
      <c r="E19" s="25"/>
      <c r="F19" s="66">
        <f>SUMIFS(Attributions!G:G,Attributions!A:A,Véhicule!A:A,Attributions!I:I,"oui")</f>
        <v>0</v>
      </c>
      <c r="G19" s="66">
        <f>SUMIFS(Attributions!H:H,Attributions!B:B,Véhicule!B:B,Attributions!J:J,"non")</f>
        <v>0</v>
      </c>
    </row>
    <row r="20" spans="1:7" s="4" customFormat="1" x14ac:dyDescent="0.2">
      <c r="A20" s="27" t="s">
        <v>170</v>
      </c>
      <c r="B20" s="24"/>
      <c r="C20" s="24"/>
      <c r="D20" s="27" t="s">
        <v>126</v>
      </c>
      <c r="E20" s="25"/>
      <c r="F20" s="66">
        <f>SUMIFS(Attributions!G:G,Attributions!A:A,Véhicule!A:A,Attributions!I:I,"oui")</f>
        <v>0</v>
      </c>
      <c r="G20" s="66">
        <f>SUMIFS(Attributions!H:H,Attributions!B:B,Véhicule!B:B,Attributions!J:J,"non")</f>
        <v>0</v>
      </c>
    </row>
    <row r="21" spans="1:7" s="4" customFormat="1" x14ac:dyDescent="0.2">
      <c r="A21" s="27" t="s">
        <v>173</v>
      </c>
      <c r="B21" s="24"/>
      <c r="C21" s="24"/>
      <c r="D21" s="27" t="s">
        <v>126</v>
      </c>
      <c r="E21" s="25"/>
      <c r="F21" s="66">
        <f>SUMIFS(Attributions!G:G,Attributions!A:A,Véhicule!A:A,Attributions!I:I,"oui")</f>
        <v>0</v>
      </c>
      <c r="G21" s="66">
        <f>SUMIFS(Attributions!H:H,Attributions!B:B,Véhicule!B:B,Attributions!J:J,"non")</f>
        <v>0</v>
      </c>
    </row>
    <row r="22" spans="1:7" s="4" customFormat="1" x14ac:dyDescent="0.2">
      <c r="A22" s="27" t="s">
        <v>176</v>
      </c>
      <c r="B22" s="24"/>
      <c r="C22" s="24"/>
      <c r="D22" s="27" t="s">
        <v>126</v>
      </c>
      <c r="E22" s="25"/>
      <c r="F22" s="66">
        <f>SUMIFS(Attributions!G:G,Attributions!A:A,Véhicule!A:A,Attributions!I:I,"oui")</f>
        <v>0</v>
      </c>
      <c r="G22" s="66">
        <f>SUMIFS(Attributions!H:H,Attributions!B:B,Véhicule!B:B,Attributions!J:J,"non")</f>
        <v>0</v>
      </c>
    </row>
    <row r="23" spans="1:7" s="4" customFormat="1" x14ac:dyDescent="0.2">
      <c r="A23" s="27" t="s">
        <v>204</v>
      </c>
      <c r="B23" s="24"/>
      <c r="C23" s="24"/>
      <c r="D23" s="27" t="s">
        <v>92</v>
      </c>
      <c r="E23" s="25"/>
      <c r="F23" s="66">
        <f>SUMIFS(Attributions!G:G,Attributions!A:A,Véhicule!A:A,Attributions!I:I,"oui")</f>
        <v>0</v>
      </c>
      <c r="G23" s="66">
        <f>SUMIFS(Attributions!H:H,Attributions!B:B,Véhicule!B:B,Attributions!J:J,"non")</f>
        <v>0</v>
      </c>
    </row>
    <row r="24" spans="1:7" s="4" customFormat="1" x14ac:dyDescent="0.2">
      <c r="A24" s="27" t="s">
        <v>219</v>
      </c>
      <c r="B24" s="24"/>
      <c r="C24" s="24"/>
      <c r="D24" s="27" t="s">
        <v>92</v>
      </c>
      <c r="E24" s="25"/>
      <c r="F24" s="66">
        <f>SUMIFS(Attributions!G:G,Attributions!A:A,Véhicule!A:A,Attributions!I:I,"oui")</f>
        <v>0</v>
      </c>
      <c r="G24" s="66">
        <f>SUMIFS(Attributions!H:H,Attributions!B:B,Véhicule!B:B,Attributions!J:J,"non")</f>
        <v>0</v>
      </c>
    </row>
    <row r="25" spans="1:7" s="4" customFormat="1" x14ac:dyDescent="0.2">
      <c r="A25" s="27" t="s">
        <v>97</v>
      </c>
      <c r="B25" s="24"/>
      <c r="C25" s="24"/>
      <c r="D25" s="27" t="s">
        <v>92</v>
      </c>
      <c r="E25" s="25"/>
      <c r="F25" s="66">
        <f>SUMIFS(Attributions!G:G,Attributions!A:A,Véhicule!A:A,Attributions!I:I,"oui")</f>
        <v>0</v>
      </c>
      <c r="G25" s="66">
        <f>SUMIFS(Attributions!H:H,Attributions!B:B,Véhicule!B:B,Attributions!J:J,"non")</f>
        <v>0</v>
      </c>
    </row>
    <row r="26" spans="1:7" s="4" customFormat="1" x14ac:dyDescent="0.2">
      <c r="A26" s="27" t="s">
        <v>261</v>
      </c>
      <c r="B26" s="24"/>
      <c r="C26" s="24"/>
      <c r="D26" s="27" t="s">
        <v>92</v>
      </c>
      <c r="E26" s="25"/>
      <c r="F26" s="66">
        <f>SUMIFS(Attributions!G:G,Attributions!A:A,Véhicule!A:A,Attributions!I:I,"oui")</f>
        <v>0</v>
      </c>
      <c r="G26" s="66">
        <f>SUMIFS(Attributions!H:H,Attributions!B:B,Véhicule!B:B,Attributions!J:J,"non")</f>
        <v>0</v>
      </c>
    </row>
    <row r="27" spans="1:7" s="4" customFormat="1" x14ac:dyDescent="0.2">
      <c r="A27" s="27" t="s">
        <v>297</v>
      </c>
      <c r="B27" s="24"/>
      <c r="C27" s="24"/>
      <c r="D27" s="27" t="s">
        <v>92</v>
      </c>
      <c r="E27" s="25"/>
      <c r="F27" s="66">
        <f>SUMIFS(Attributions!G:G,Attributions!A:A,Véhicule!A:A,Attributions!I:I,"oui")</f>
        <v>11926.289999999995</v>
      </c>
      <c r="G27" s="66">
        <f>SUMIFS(Attributions!H:H,Attributions!B:B,Véhicule!B:B,Attributions!J:J,"non")</f>
        <v>0</v>
      </c>
    </row>
    <row r="28" spans="1:7" s="4" customFormat="1" x14ac:dyDescent="0.2">
      <c r="A28" s="27" t="s">
        <v>103</v>
      </c>
      <c r="B28" s="24"/>
      <c r="C28" s="24"/>
      <c r="D28" s="27" t="s">
        <v>92</v>
      </c>
      <c r="E28" s="25"/>
      <c r="F28" s="66">
        <f>SUMIFS(Attributions!G:G,Attributions!A:A,Véhicule!A:A,Attributions!I:I,"oui")</f>
        <v>0</v>
      </c>
      <c r="G28" s="66">
        <f>SUMIFS(Attributions!H:H,Attributions!B:B,Véhicule!B:B,Attributions!J:J,"non")</f>
        <v>0</v>
      </c>
    </row>
    <row r="29" spans="1:7" s="4" customFormat="1" x14ac:dyDescent="0.2">
      <c r="A29" s="27" t="s">
        <v>110</v>
      </c>
      <c r="B29" s="24"/>
      <c r="C29" s="24"/>
      <c r="D29" s="27" t="s">
        <v>92</v>
      </c>
      <c r="E29" s="25"/>
      <c r="F29" s="66">
        <f>SUMIFS(Attributions!G:G,Attributions!A:A,Véhicule!A:A,Attributions!I:I,"oui")</f>
        <v>0</v>
      </c>
      <c r="G29" s="66">
        <f>SUMIFS(Attributions!H:H,Attributions!B:B,Véhicule!B:B,Attributions!J:J,"non")</f>
        <v>0</v>
      </c>
    </row>
    <row r="30" spans="1:7" s="4" customFormat="1" x14ac:dyDescent="0.2">
      <c r="A30" s="27" t="s">
        <v>180</v>
      </c>
      <c r="B30" s="24"/>
      <c r="C30" s="24"/>
      <c r="D30" s="27" t="s">
        <v>182</v>
      </c>
      <c r="E30" s="25"/>
      <c r="F30" s="66">
        <f>SUMIFS(Attributions!G:G,Attributions!A:A,Véhicule!A:A,Attributions!I:I,"oui")</f>
        <v>0</v>
      </c>
      <c r="G30" s="66">
        <f>SUMIFS(Attributions!H:H,Attributions!B:B,Véhicule!B:B,Attributions!J:J,"non")</f>
        <v>0</v>
      </c>
    </row>
    <row r="31" spans="1:7" s="4" customFormat="1" x14ac:dyDescent="0.2">
      <c r="A31" s="27" t="s">
        <v>184</v>
      </c>
      <c r="B31" s="24"/>
      <c r="C31" s="24"/>
      <c r="D31" s="27" t="s">
        <v>182</v>
      </c>
      <c r="E31" s="25"/>
      <c r="F31" s="66">
        <f>SUMIFS(Attributions!G:G,Attributions!A:A,Véhicule!A:A,Attributions!I:I,"oui")</f>
        <v>0</v>
      </c>
      <c r="G31" s="66">
        <f>SUMIFS(Attributions!H:H,Attributions!B:B,Véhicule!B:B,Attributions!J:J,"non")</f>
        <v>0</v>
      </c>
    </row>
    <row r="32" spans="1:7" s="4" customFormat="1" x14ac:dyDescent="0.2">
      <c r="A32" s="27" t="s">
        <v>187</v>
      </c>
      <c r="B32" s="24"/>
      <c r="C32" s="24"/>
      <c r="D32" s="27" t="s">
        <v>182</v>
      </c>
      <c r="E32" s="25"/>
      <c r="F32" s="66">
        <f>SUMIFS(Attributions!G:G,Attributions!A:A,Véhicule!A:A,Attributions!I:I,"oui")</f>
        <v>0</v>
      </c>
      <c r="G32" s="66">
        <f>SUMIFS(Attributions!H:H,Attributions!B:B,Véhicule!B:B,Attributions!J:J,"non")</f>
        <v>0</v>
      </c>
    </row>
    <row r="33" spans="1:7" s="4" customFormat="1" x14ac:dyDescent="0.2">
      <c r="A33" s="27" t="s">
        <v>498</v>
      </c>
      <c r="B33" s="24"/>
      <c r="C33" s="24"/>
      <c r="D33" s="27" t="s">
        <v>182</v>
      </c>
      <c r="E33" s="25"/>
      <c r="F33" s="66">
        <f>SUMIFS(Attributions!G:G,Attributions!A:A,Véhicule!A:A,Attributions!I:I,"oui")</f>
        <v>0</v>
      </c>
      <c r="G33" s="66">
        <f>SUMIFS(Attributions!H:H,Attributions!B:B,Véhicule!B:B,Attributions!J:J,"non")</f>
        <v>0</v>
      </c>
    </row>
    <row r="34" spans="1:7" s="4" customFormat="1" x14ac:dyDescent="0.2">
      <c r="A34" s="27" t="s">
        <v>501</v>
      </c>
      <c r="B34" s="24"/>
      <c r="C34" s="24"/>
      <c r="D34" s="27" t="s">
        <v>182</v>
      </c>
      <c r="E34" s="25"/>
      <c r="F34" s="66">
        <f>SUMIFS(Attributions!G:G,Attributions!A:A,Véhicule!A:A,Attributions!I:I,"oui")</f>
        <v>0</v>
      </c>
      <c r="G34" s="66">
        <f>SUMIFS(Attributions!H:H,Attributions!B:B,Véhicule!B:B,Attributions!J:J,"non")</f>
        <v>0</v>
      </c>
    </row>
    <row r="35" spans="1:7" s="4" customFormat="1" x14ac:dyDescent="0.2">
      <c r="A35" s="27" t="s">
        <v>207</v>
      </c>
      <c r="B35" s="24"/>
      <c r="C35" s="24"/>
      <c r="D35" s="27" t="s">
        <v>182</v>
      </c>
      <c r="E35" s="25"/>
      <c r="F35" s="66">
        <f>SUMIFS(Attributions!G:G,Attributions!A:A,Véhicule!A:A,Attributions!I:I,"oui")</f>
        <v>0</v>
      </c>
      <c r="G35" s="66">
        <f>SUMIFS(Attributions!H:H,Attributions!B:B,Véhicule!B:B,Attributions!J:J,"non")</f>
        <v>0</v>
      </c>
    </row>
    <row r="36" spans="1:7" s="4" customFormat="1" x14ac:dyDescent="0.2">
      <c r="A36" s="27" t="s">
        <v>504</v>
      </c>
      <c r="B36" s="24"/>
      <c r="C36" s="24"/>
      <c r="D36" s="27" t="s">
        <v>182</v>
      </c>
      <c r="E36" s="25"/>
      <c r="F36" s="66">
        <f>SUMIFS(Attributions!G:G,Attributions!A:A,Véhicule!A:A,Attributions!I:I,"oui")</f>
        <v>0</v>
      </c>
      <c r="G36" s="66">
        <f>SUMIFS(Attributions!H:H,Attributions!B:B,Véhicule!B:B,Attributions!J:J,"non")</f>
        <v>0</v>
      </c>
    </row>
    <row r="37" spans="1:7" s="4" customFormat="1" x14ac:dyDescent="0.2">
      <c r="A37" s="27" t="s">
        <v>222</v>
      </c>
      <c r="B37" s="24"/>
      <c r="C37" s="24"/>
      <c r="D37" s="27" t="s">
        <v>182</v>
      </c>
      <c r="E37" s="25"/>
      <c r="F37" s="66">
        <f>SUMIFS(Attributions!G:G,Attributions!A:A,Véhicule!A:A,Attributions!I:I,"oui")</f>
        <v>0</v>
      </c>
      <c r="G37" s="66">
        <f>SUMIFS(Attributions!H:H,Attributions!B:B,Véhicule!B:B,Attributions!J:J,"non")</f>
        <v>0</v>
      </c>
    </row>
    <row r="38" spans="1:7" s="4" customFormat="1" x14ac:dyDescent="0.2">
      <c r="A38" s="27" t="s">
        <v>225</v>
      </c>
      <c r="B38" s="24"/>
      <c r="C38" s="24"/>
      <c r="D38" s="27" t="s">
        <v>182</v>
      </c>
      <c r="E38" s="25"/>
      <c r="F38" s="66">
        <f>SUMIFS(Attributions!G:G,Attributions!A:A,Véhicule!A:A,Attributions!I:I,"oui")</f>
        <v>0</v>
      </c>
      <c r="G38" s="66">
        <f>SUMIFS(Attributions!H:H,Attributions!B:B,Véhicule!B:B,Attributions!J:J,"non")</f>
        <v>0</v>
      </c>
    </row>
    <row r="39" spans="1:7" s="4" customFormat="1" x14ac:dyDescent="0.2">
      <c r="A39" s="27" t="s">
        <v>228</v>
      </c>
      <c r="B39" s="24"/>
      <c r="C39" s="24"/>
      <c r="D39" s="27" t="s">
        <v>182</v>
      </c>
      <c r="E39" s="25"/>
      <c r="F39" s="66">
        <f>SUMIFS(Attributions!G:G,Attributions!A:A,Véhicule!A:A,Attributions!I:I,"oui")</f>
        <v>0</v>
      </c>
      <c r="G39" s="66">
        <f>SUMIFS(Attributions!H:H,Attributions!B:B,Véhicule!B:B,Attributions!J:J,"non")</f>
        <v>0</v>
      </c>
    </row>
    <row r="40" spans="1:7" s="4" customFormat="1" x14ac:dyDescent="0.2">
      <c r="A40" s="27" t="s">
        <v>515</v>
      </c>
      <c r="B40" s="24"/>
      <c r="C40" s="24"/>
      <c r="D40" s="27" t="s">
        <v>182</v>
      </c>
      <c r="E40" s="25"/>
      <c r="F40" s="66">
        <f>SUMIFS(Attributions!G:G,Attributions!A:A,Véhicule!A:A,Attributions!I:I,"oui")</f>
        <v>0</v>
      </c>
      <c r="G40" s="66">
        <f>SUMIFS(Attributions!H:H,Attributions!B:B,Véhicule!B:B,Attributions!J:J,"non")</f>
        <v>0</v>
      </c>
    </row>
    <row r="41" spans="1:7" s="4" customFormat="1" x14ac:dyDescent="0.2">
      <c r="A41" s="27" t="s">
        <v>264</v>
      </c>
      <c r="B41" s="24"/>
      <c r="C41" s="24"/>
      <c r="D41" s="27" t="s">
        <v>182</v>
      </c>
      <c r="E41" s="25"/>
      <c r="F41" s="66">
        <f>SUMIFS(Attributions!G:G,Attributions!A:A,Véhicule!A:A,Attributions!I:I,"oui")</f>
        <v>0</v>
      </c>
      <c r="G41" s="66">
        <f>SUMIFS(Attributions!H:H,Attributions!B:B,Véhicule!B:B,Attributions!J:J,"non")</f>
        <v>0</v>
      </c>
    </row>
    <row r="42" spans="1:7" s="4" customFormat="1" x14ac:dyDescent="0.2">
      <c r="A42" s="27" t="s">
        <v>267</v>
      </c>
      <c r="B42" s="24"/>
      <c r="C42" s="24"/>
      <c r="D42" s="27" t="s">
        <v>182</v>
      </c>
      <c r="E42" s="25"/>
      <c r="F42" s="66">
        <f>SUMIFS(Attributions!G:G,Attributions!A:A,Véhicule!A:A,Attributions!I:I,"oui")</f>
        <v>0</v>
      </c>
      <c r="G42" s="66">
        <f>SUMIFS(Attributions!H:H,Attributions!B:B,Véhicule!B:B,Attributions!J:J,"non")</f>
        <v>0</v>
      </c>
    </row>
    <row r="43" spans="1:7" s="4" customFormat="1" x14ac:dyDescent="0.2">
      <c r="A43" s="27" t="s">
        <v>270</v>
      </c>
      <c r="B43" s="24"/>
      <c r="C43" s="24"/>
      <c r="D43" s="27" t="s">
        <v>182</v>
      </c>
      <c r="E43" s="25"/>
      <c r="F43" s="66">
        <f>SUMIFS(Attributions!G:G,Attributions!A:A,Véhicule!A:A,Attributions!I:I,"oui")</f>
        <v>0</v>
      </c>
      <c r="G43" s="66">
        <f>SUMIFS(Attributions!H:H,Attributions!B:B,Véhicule!B:B,Attributions!J:J,"non")</f>
        <v>0</v>
      </c>
    </row>
    <row r="44" spans="1:7" s="4" customFormat="1" x14ac:dyDescent="0.2">
      <c r="A44" s="27" t="s">
        <v>190</v>
      </c>
      <c r="B44" s="24"/>
      <c r="C44" s="24"/>
      <c r="D44" s="27" t="s">
        <v>193</v>
      </c>
      <c r="E44" s="25"/>
      <c r="F44" s="66">
        <f>SUMIFS(Attributions!G:G,Attributions!A:A,Véhicule!A:A,Attributions!I:I,"oui")</f>
        <v>0</v>
      </c>
      <c r="G44" s="66">
        <f>SUMIFS(Attributions!H:H,Attributions!B:B,Véhicule!B:B,Attributions!J:J,"non")</f>
        <v>0</v>
      </c>
    </row>
    <row r="45" spans="1:7" s="4" customFormat="1" x14ac:dyDescent="0.2">
      <c r="A45" s="27" t="s">
        <v>195</v>
      </c>
      <c r="B45" s="24"/>
      <c r="C45" s="24"/>
      <c r="D45" s="27" t="s">
        <v>193</v>
      </c>
      <c r="E45" s="25"/>
      <c r="F45" s="66">
        <f>SUMIFS(Attributions!G:G,Attributions!A:A,Véhicule!A:A,Attributions!I:I,"oui")</f>
        <v>0</v>
      </c>
      <c r="G45" s="66">
        <f>SUMIFS(Attributions!H:H,Attributions!B:B,Véhicule!B:B,Attributions!J:J,"non")</f>
        <v>0</v>
      </c>
    </row>
    <row r="46" spans="1:7" s="4" customFormat="1" x14ac:dyDescent="0.2">
      <c r="A46" s="27" t="s">
        <v>198</v>
      </c>
      <c r="B46" s="24"/>
      <c r="C46" s="24"/>
      <c r="D46" s="27" t="s">
        <v>193</v>
      </c>
      <c r="E46" s="25"/>
      <c r="F46" s="66">
        <f>SUMIFS(Attributions!G:G,Attributions!A:A,Véhicule!A:A,Attributions!I:I,"oui")</f>
        <v>0</v>
      </c>
      <c r="G46" s="66">
        <f>SUMIFS(Attributions!H:H,Attributions!B:B,Véhicule!B:B,Attributions!J:J,"non")</f>
        <v>0</v>
      </c>
    </row>
    <row r="47" spans="1:7" s="4" customFormat="1" x14ac:dyDescent="0.2">
      <c r="A47" s="27" t="s">
        <v>201</v>
      </c>
      <c r="B47" s="24"/>
      <c r="C47" s="24"/>
      <c r="D47" s="27" t="s">
        <v>193</v>
      </c>
      <c r="E47" s="25"/>
      <c r="F47" s="66">
        <f>SUMIFS(Attributions!G:G,Attributions!A:A,Véhicule!A:A,Attributions!I:I,"oui")</f>
        <v>0</v>
      </c>
      <c r="G47" s="66">
        <f>SUMIFS(Attributions!H:H,Attributions!B:B,Véhicule!B:B,Attributions!J:J,"non")</f>
        <v>0</v>
      </c>
    </row>
    <row r="48" spans="1:7" s="4" customFormat="1" x14ac:dyDescent="0.2">
      <c r="A48" s="27" t="s">
        <v>210</v>
      </c>
      <c r="B48" s="24"/>
      <c r="C48" s="24"/>
      <c r="D48" s="27" t="s">
        <v>193</v>
      </c>
      <c r="E48" s="25"/>
      <c r="F48" s="66">
        <f>SUMIFS(Attributions!G:G,Attributions!A:A,Véhicule!A:A,Attributions!I:I,"oui")</f>
        <v>0</v>
      </c>
      <c r="G48" s="66">
        <f>SUMIFS(Attributions!H:H,Attributions!B:B,Véhicule!B:B,Attributions!J:J,"non")</f>
        <v>0</v>
      </c>
    </row>
    <row r="49" spans="1:7" s="4" customFormat="1" x14ac:dyDescent="0.2">
      <c r="A49" s="27" t="s">
        <v>213</v>
      </c>
      <c r="B49" s="24"/>
      <c r="C49" s="24"/>
      <c r="D49" s="27" t="s">
        <v>193</v>
      </c>
      <c r="E49" s="25"/>
      <c r="F49" s="66">
        <f>SUMIFS(Attributions!G:G,Attributions!A:A,Véhicule!A:A,Attributions!I:I,"oui")</f>
        <v>0</v>
      </c>
      <c r="G49" s="66">
        <f>SUMIFS(Attributions!H:H,Attributions!B:B,Véhicule!B:B,Attributions!J:J,"non")</f>
        <v>0</v>
      </c>
    </row>
    <row r="50" spans="1:7" s="4" customFormat="1" x14ac:dyDescent="0.2">
      <c r="A50" s="27" t="s">
        <v>216</v>
      </c>
      <c r="B50" s="24"/>
      <c r="C50" s="24"/>
      <c r="D50" s="27" t="s">
        <v>193</v>
      </c>
      <c r="E50" s="25"/>
      <c r="F50" s="66">
        <f>SUMIFS(Attributions!G:G,Attributions!A:A,Véhicule!A:A,Attributions!I:I,"oui")</f>
        <v>0</v>
      </c>
      <c r="G50" s="66">
        <f>SUMIFS(Attributions!H:H,Attributions!B:B,Véhicule!B:B,Attributions!J:J,"non")</f>
        <v>0</v>
      </c>
    </row>
    <row r="51" spans="1:7" s="4" customFormat="1" x14ac:dyDescent="0.2">
      <c r="A51" s="27" t="s">
        <v>231</v>
      </c>
      <c r="B51" s="24"/>
      <c r="C51" s="24"/>
      <c r="D51" s="27" t="s">
        <v>193</v>
      </c>
      <c r="E51" s="25"/>
      <c r="F51" s="66">
        <f>SUMIFS(Attributions!G:G,Attributions!A:A,Véhicule!A:A,Attributions!I:I,"oui")</f>
        <v>0</v>
      </c>
      <c r="G51" s="66">
        <f>SUMIFS(Attributions!H:H,Attributions!B:B,Véhicule!B:B,Attributions!J:J,"non")</f>
        <v>0</v>
      </c>
    </row>
    <row r="52" spans="1:7" s="4" customFormat="1" x14ac:dyDescent="0.2">
      <c r="A52" s="27" t="s">
        <v>234</v>
      </c>
      <c r="B52" s="24"/>
      <c r="C52" s="24"/>
      <c r="D52" s="27" t="s">
        <v>193</v>
      </c>
      <c r="E52" s="25"/>
      <c r="F52" s="66">
        <f>SUMIFS(Attributions!G:G,Attributions!A:A,Véhicule!A:A,Attributions!I:I,"oui")</f>
        <v>0</v>
      </c>
      <c r="G52" s="66">
        <f>SUMIFS(Attributions!H:H,Attributions!B:B,Véhicule!B:B,Attributions!J:J,"non")</f>
        <v>0</v>
      </c>
    </row>
    <row r="53" spans="1:7" s="4" customFormat="1" x14ac:dyDescent="0.2">
      <c r="A53" s="27" t="s">
        <v>237</v>
      </c>
      <c r="B53" s="24"/>
      <c r="C53" s="24"/>
      <c r="D53" s="27" t="s">
        <v>193</v>
      </c>
      <c r="E53" s="25"/>
      <c r="F53" s="66">
        <f>SUMIFS(Attributions!G:G,Attributions!A:A,Véhicule!A:A,Attributions!I:I,"oui")</f>
        <v>0</v>
      </c>
      <c r="G53" s="66">
        <f>SUMIFS(Attributions!H:H,Attributions!B:B,Véhicule!B:B,Attributions!J:J,"non")</f>
        <v>0</v>
      </c>
    </row>
    <row r="54" spans="1:7" s="4" customFormat="1" x14ac:dyDescent="0.2">
      <c r="A54" s="27" t="s">
        <v>240</v>
      </c>
      <c r="B54" s="24"/>
      <c r="C54" s="24"/>
      <c r="D54" s="27" t="s">
        <v>193</v>
      </c>
      <c r="E54" s="25"/>
      <c r="F54" s="66">
        <f>SUMIFS(Attributions!G:G,Attributions!A:A,Véhicule!A:A,Attributions!I:I,"oui")</f>
        <v>0</v>
      </c>
      <c r="G54" s="66">
        <f>SUMIFS(Attributions!H:H,Attributions!B:B,Véhicule!B:B,Attributions!J:J,"non")</f>
        <v>0</v>
      </c>
    </row>
    <row r="55" spans="1:7" s="4" customFormat="1" x14ac:dyDescent="0.2">
      <c r="A55" s="27" t="s">
        <v>243</v>
      </c>
      <c r="B55" s="24"/>
      <c r="C55" s="24"/>
      <c r="D55" s="27" t="s">
        <v>193</v>
      </c>
      <c r="E55" s="25"/>
      <c r="F55" s="66">
        <f>SUMIFS(Attributions!G:G,Attributions!A:A,Véhicule!A:A,Attributions!I:I,"oui")</f>
        <v>0</v>
      </c>
      <c r="G55" s="66">
        <f>SUMIFS(Attributions!H:H,Attributions!B:B,Véhicule!B:B,Attributions!J:J,"non")</f>
        <v>0</v>
      </c>
    </row>
    <row r="56" spans="1:7" s="4" customFormat="1" x14ac:dyDescent="0.2">
      <c r="A56" s="27" t="s">
        <v>246</v>
      </c>
      <c r="B56" s="24"/>
      <c r="C56" s="24"/>
      <c r="D56" s="27" t="s">
        <v>193</v>
      </c>
      <c r="E56" s="25"/>
      <c r="F56" s="66">
        <f>SUMIFS(Attributions!G:G,Attributions!A:A,Véhicule!A:A,Attributions!I:I,"oui")</f>
        <v>0</v>
      </c>
      <c r="G56" s="66">
        <f>SUMIFS(Attributions!H:H,Attributions!B:B,Véhicule!B:B,Attributions!J:J,"non")</f>
        <v>0</v>
      </c>
    </row>
    <row r="57" spans="1:7" s="4" customFormat="1" x14ac:dyDescent="0.2">
      <c r="A57" s="27" t="s">
        <v>249</v>
      </c>
      <c r="B57" s="24"/>
      <c r="C57" s="24"/>
      <c r="D57" s="27" t="s">
        <v>193</v>
      </c>
      <c r="E57" s="25"/>
      <c r="F57" s="66">
        <f>SUMIFS(Attributions!G:G,Attributions!A:A,Véhicule!A:A,Attributions!I:I,"oui")</f>
        <v>0</v>
      </c>
      <c r="G57" s="66">
        <f>SUMIFS(Attributions!H:H,Attributions!B:B,Véhicule!B:B,Attributions!J:J,"non")</f>
        <v>0</v>
      </c>
    </row>
    <row r="58" spans="1:7" s="4" customFormat="1" x14ac:dyDescent="0.2">
      <c r="A58" s="27" t="s">
        <v>252</v>
      </c>
      <c r="B58" s="24"/>
      <c r="C58" s="24"/>
      <c r="D58" s="27" t="s">
        <v>193</v>
      </c>
      <c r="E58" s="25"/>
      <c r="F58" s="66">
        <f>SUMIFS(Attributions!G:G,Attributions!A:A,Véhicule!A:A,Attributions!I:I,"oui")</f>
        <v>0</v>
      </c>
      <c r="G58" s="66">
        <f>SUMIFS(Attributions!H:H,Attributions!B:B,Véhicule!B:B,Attributions!J:J,"non")</f>
        <v>0</v>
      </c>
    </row>
    <row r="59" spans="1:7" s="4" customFormat="1" x14ac:dyDescent="0.2">
      <c r="A59" s="27" t="s">
        <v>255</v>
      </c>
      <c r="B59" s="24"/>
      <c r="C59" s="24"/>
      <c r="D59" s="27" t="s">
        <v>193</v>
      </c>
      <c r="E59" s="25"/>
      <c r="F59" s="66">
        <f>SUMIFS(Attributions!G:G,Attributions!A:A,Véhicule!A:A,Attributions!I:I,"oui")</f>
        <v>0</v>
      </c>
      <c r="G59" s="66">
        <f>SUMIFS(Attributions!H:H,Attributions!B:B,Véhicule!B:B,Attributions!J:J,"non")</f>
        <v>0</v>
      </c>
    </row>
    <row r="60" spans="1:7" s="4" customFormat="1" x14ac:dyDescent="0.2">
      <c r="A60" s="27" t="s">
        <v>258</v>
      </c>
      <c r="B60" s="24"/>
      <c r="C60" s="24"/>
      <c r="D60" s="27" t="s">
        <v>193</v>
      </c>
      <c r="E60" s="25"/>
      <c r="F60" s="66">
        <f>SUMIFS(Attributions!G:G,Attributions!A:A,Véhicule!A:A,Attributions!I:I,"oui")</f>
        <v>0</v>
      </c>
      <c r="G60" s="66">
        <f>SUMIFS(Attributions!H:H,Attributions!B:B,Véhicule!B:B,Attributions!J:J,"non")</f>
        <v>0</v>
      </c>
    </row>
    <row r="61" spans="1:7" s="4" customFormat="1" x14ac:dyDescent="0.2">
      <c r="A61" s="27" t="s">
        <v>273</v>
      </c>
      <c r="B61" s="24"/>
      <c r="C61" s="24"/>
      <c r="D61" s="27" t="s">
        <v>193</v>
      </c>
      <c r="E61" s="25"/>
      <c r="F61" s="66">
        <f>SUMIFS(Attributions!G:G,Attributions!A:A,Véhicule!A:A,Attributions!I:I,"oui")</f>
        <v>0</v>
      </c>
      <c r="G61" s="66">
        <f>SUMIFS(Attributions!H:H,Attributions!B:B,Véhicule!B:B,Attributions!J:J,"non")</f>
        <v>0</v>
      </c>
    </row>
    <row r="62" spans="1:7" s="4" customFormat="1" x14ac:dyDescent="0.2">
      <c r="A62" s="27" t="s">
        <v>291</v>
      </c>
      <c r="B62" s="24"/>
      <c r="C62" s="24"/>
      <c r="D62" s="27" t="s">
        <v>193</v>
      </c>
      <c r="E62" s="25"/>
      <c r="F62" s="66">
        <f>SUMIFS(Attributions!G:G,Attributions!A:A,Véhicule!A:A,Attributions!I:I,"oui")</f>
        <v>0</v>
      </c>
      <c r="G62" s="66">
        <f>SUMIFS(Attributions!H:H,Attributions!B:B,Véhicule!B:B,Attributions!J:J,"non")</f>
        <v>0</v>
      </c>
    </row>
    <row r="63" spans="1:7" s="4" customFormat="1" x14ac:dyDescent="0.2">
      <c r="A63" s="27" t="s">
        <v>294</v>
      </c>
      <c r="B63" s="24"/>
      <c r="C63" s="24"/>
      <c r="D63" s="27" t="s">
        <v>193</v>
      </c>
      <c r="E63" s="25"/>
      <c r="F63" s="66">
        <f>SUMIFS(Attributions!G:G,Attributions!A:A,Véhicule!A:A,Attributions!I:I,"oui")</f>
        <v>0</v>
      </c>
      <c r="G63" s="66">
        <f>SUMIFS(Attributions!H:H,Attributions!B:B,Véhicule!B:B,Attributions!J:J,"non")</f>
        <v>0</v>
      </c>
    </row>
    <row r="64" spans="1:7" s="4" customFormat="1" x14ac:dyDescent="0.2">
      <c r="A64" s="27" t="s">
        <v>300</v>
      </c>
      <c r="B64" s="24"/>
      <c r="C64" s="24"/>
      <c r="D64" s="27" t="s">
        <v>193</v>
      </c>
      <c r="E64" s="25"/>
      <c r="F64" s="66">
        <f>SUMIFS(Attributions!G:G,Attributions!A:A,Véhicule!A:A,Attributions!I:I,"oui")</f>
        <v>0</v>
      </c>
      <c r="G64" s="66">
        <f>SUMIFS(Attributions!H:H,Attributions!B:B,Véhicule!B:B,Attributions!J:J,"non")</f>
        <v>0</v>
      </c>
    </row>
    <row r="65" spans="1:7" s="4" customFormat="1" x14ac:dyDescent="0.2">
      <c r="A65" s="27" t="s">
        <v>303</v>
      </c>
      <c r="B65" s="24"/>
      <c r="C65" s="24"/>
      <c r="D65" s="27" t="s">
        <v>193</v>
      </c>
      <c r="E65" s="25"/>
      <c r="F65" s="66">
        <f>SUMIFS(Attributions!G:G,Attributions!A:A,Véhicule!A:A,Attributions!I:I,"oui")</f>
        <v>0</v>
      </c>
      <c r="G65" s="66">
        <f>SUMIFS(Attributions!H:H,Attributions!B:B,Véhicule!B:B,Attributions!J:J,"non")</f>
        <v>0</v>
      </c>
    </row>
    <row r="66" spans="1:7" s="4" customFormat="1" x14ac:dyDescent="0.2">
      <c r="A66" s="27" t="s">
        <v>306</v>
      </c>
      <c r="B66" s="24"/>
      <c r="C66" s="24"/>
      <c r="D66" s="27" t="s">
        <v>193</v>
      </c>
      <c r="E66" s="25"/>
      <c r="F66" s="66">
        <f>SUMIFS(Attributions!G:G,Attributions!A:A,Véhicule!A:A,Attributions!I:I,"oui")</f>
        <v>0</v>
      </c>
      <c r="G66" s="66">
        <f>SUMIFS(Attributions!H:H,Attributions!B:B,Véhicule!B:B,Attributions!J:J,"non")</f>
        <v>0</v>
      </c>
    </row>
    <row r="67" spans="1:7" s="4" customFormat="1" x14ac:dyDescent="0.2">
      <c r="A67" s="27" t="s">
        <v>309</v>
      </c>
      <c r="B67" s="24"/>
      <c r="C67" s="24"/>
      <c r="D67" s="27" t="s">
        <v>193</v>
      </c>
      <c r="E67" s="25"/>
      <c r="F67" s="66">
        <f>SUMIFS(Attributions!G:G,Attributions!A:A,Véhicule!A:A,Attributions!I:I,"oui")</f>
        <v>0</v>
      </c>
      <c r="G67" s="66">
        <f>SUMIFS(Attributions!H:H,Attributions!B:B,Véhicule!B:B,Attributions!J:J,"non")</f>
        <v>0</v>
      </c>
    </row>
    <row r="68" spans="1:7" s="4" customFormat="1" x14ac:dyDescent="0.2">
      <c r="A68" s="27" t="s">
        <v>617</v>
      </c>
      <c r="B68" s="24"/>
      <c r="C68" s="24"/>
      <c r="D68" s="27" t="s">
        <v>1264</v>
      </c>
      <c r="E68" s="25"/>
      <c r="F68" s="66">
        <f>SUMIFS(Attributions!G:G,Attributions!A:A,Véhicule!A:A,Attributions!I:I,"oui")</f>
        <v>0</v>
      </c>
      <c r="G68" s="66">
        <f>SUMIFS(Attributions!H:H,Attributions!B:B,Véhicule!B:B,Attributions!J:J,"non")</f>
        <v>0</v>
      </c>
    </row>
    <row r="69" spans="1:7" s="4" customFormat="1" x14ac:dyDescent="0.2">
      <c r="A69" s="27" t="s">
        <v>619</v>
      </c>
      <c r="B69" s="24"/>
      <c r="C69" s="24"/>
      <c r="D69" s="27" t="s">
        <v>1264</v>
      </c>
      <c r="E69" s="25"/>
      <c r="F69" s="66">
        <f>SUMIFS(Attributions!G:G,Attributions!A:A,Véhicule!A:A,Attributions!I:I,"oui")</f>
        <v>0</v>
      </c>
      <c r="G69" s="66">
        <f>SUMIFS(Attributions!H:H,Attributions!B:B,Véhicule!B:B,Attributions!J:J,"non")</f>
        <v>0</v>
      </c>
    </row>
    <row r="70" spans="1:7" s="4" customFormat="1" x14ac:dyDescent="0.2">
      <c r="A70" s="27" t="s">
        <v>621</v>
      </c>
      <c r="B70" s="24"/>
      <c r="C70" s="24"/>
      <c r="D70" s="27" t="s">
        <v>1264</v>
      </c>
      <c r="E70" s="25"/>
      <c r="F70" s="66">
        <f>SUMIFS(Attributions!G:G,Attributions!A:A,Véhicule!A:A,Attributions!I:I,"oui")</f>
        <v>0</v>
      </c>
      <c r="G70" s="66">
        <f>SUMIFS(Attributions!H:H,Attributions!B:B,Véhicule!B:B,Attributions!J:J,"non")</f>
        <v>0</v>
      </c>
    </row>
    <row r="71" spans="1:7" s="4" customFormat="1" x14ac:dyDescent="0.2">
      <c r="A71" s="27" t="s">
        <v>629</v>
      </c>
      <c r="B71" s="24"/>
      <c r="C71" s="24"/>
      <c r="D71" s="27" t="s">
        <v>1264</v>
      </c>
      <c r="E71" s="25"/>
      <c r="F71" s="66">
        <f>SUMIFS(Attributions!G:G,Attributions!A:A,Véhicule!A:A,Attributions!I:I,"oui")</f>
        <v>0</v>
      </c>
      <c r="G71" s="66">
        <f>SUMIFS(Attributions!H:H,Attributions!B:B,Véhicule!B:B,Attributions!J:J,"non")</f>
        <v>0</v>
      </c>
    </row>
    <row r="72" spans="1:7" s="4" customFormat="1" x14ac:dyDescent="0.2">
      <c r="A72" s="27" t="s">
        <v>631</v>
      </c>
      <c r="B72" s="24"/>
      <c r="C72" s="24"/>
      <c r="D72" s="27" t="s">
        <v>1264</v>
      </c>
      <c r="E72" s="25"/>
      <c r="F72" s="66">
        <f>SUMIFS(Attributions!G:G,Attributions!A:A,Véhicule!A:A,Attributions!I:I,"oui")</f>
        <v>0</v>
      </c>
      <c r="G72" s="66">
        <f>SUMIFS(Attributions!H:H,Attributions!B:B,Véhicule!B:B,Attributions!J:J,"non")</f>
        <v>0</v>
      </c>
    </row>
    <row r="73" spans="1:7" s="4" customFormat="1" x14ac:dyDescent="0.2">
      <c r="A73" s="27" t="s">
        <v>633</v>
      </c>
      <c r="B73" s="24"/>
      <c r="C73" s="24"/>
      <c r="D73" s="27" t="s">
        <v>1264</v>
      </c>
      <c r="E73" s="25"/>
      <c r="F73" s="66">
        <f>SUMIFS(Attributions!G:G,Attributions!A:A,Véhicule!A:A,Attributions!I:I,"oui")</f>
        <v>0</v>
      </c>
      <c r="G73" s="66">
        <f>SUMIFS(Attributions!H:H,Attributions!B:B,Véhicule!B:B,Attributions!J:J,"non")</f>
        <v>0</v>
      </c>
    </row>
    <row r="74" spans="1:7" s="4" customFormat="1" x14ac:dyDescent="0.2">
      <c r="A74" s="27" t="s">
        <v>635</v>
      </c>
      <c r="B74" s="24"/>
      <c r="C74" s="24"/>
      <c r="D74" s="27" t="s">
        <v>1264</v>
      </c>
      <c r="E74" s="25"/>
      <c r="F74" s="66">
        <f>SUMIFS(Attributions!G:G,Attributions!A:A,Véhicule!A:A,Attributions!I:I,"oui")</f>
        <v>0</v>
      </c>
      <c r="G74" s="66">
        <f>SUMIFS(Attributions!H:H,Attributions!B:B,Véhicule!B:B,Attributions!J:J,"non")</f>
        <v>0</v>
      </c>
    </row>
    <row r="75" spans="1:7" s="4" customFormat="1" x14ac:dyDescent="0.2">
      <c r="A75" s="27" t="s">
        <v>637</v>
      </c>
      <c r="B75" s="24"/>
      <c r="C75" s="24"/>
      <c r="D75" s="27" t="s">
        <v>1264</v>
      </c>
      <c r="E75" s="25"/>
      <c r="F75" s="66">
        <f>SUMIFS(Attributions!G:G,Attributions!A:A,Véhicule!A:A,Attributions!I:I,"oui")</f>
        <v>0</v>
      </c>
      <c r="G75" s="66">
        <f>SUMIFS(Attributions!H:H,Attributions!B:B,Véhicule!B:B,Attributions!J:J,"non")</f>
        <v>0</v>
      </c>
    </row>
    <row r="76" spans="1:7" s="4" customFormat="1" x14ac:dyDescent="0.2">
      <c r="A76" s="27" t="s">
        <v>639</v>
      </c>
      <c r="B76" s="24"/>
      <c r="C76" s="24"/>
      <c r="D76" s="27" t="s">
        <v>1264</v>
      </c>
      <c r="E76" s="25"/>
      <c r="F76" s="66">
        <f>SUMIFS(Attributions!G:G,Attributions!A:A,Véhicule!A:A,Attributions!I:I,"oui")</f>
        <v>0</v>
      </c>
      <c r="G76" s="66">
        <f>SUMIFS(Attributions!H:H,Attributions!B:B,Véhicule!B:B,Attributions!J:J,"non")</f>
        <v>0</v>
      </c>
    </row>
    <row r="77" spans="1:7" s="4" customFormat="1" x14ac:dyDescent="0.2">
      <c r="A77" s="27" t="s">
        <v>653</v>
      </c>
      <c r="B77" s="24"/>
      <c r="C77" s="24"/>
      <c r="D77" s="27" t="s">
        <v>1264</v>
      </c>
      <c r="E77" s="25"/>
      <c r="F77" s="66">
        <f>SUMIFS(Attributions!G:G,Attributions!A:A,Véhicule!A:A,Attributions!I:I,"oui")</f>
        <v>0</v>
      </c>
      <c r="G77" s="66">
        <f>SUMIFS(Attributions!H:H,Attributions!B:B,Véhicule!B:B,Attributions!J:J,"non")</f>
        <v>0</v>
      </c>
    </row>
    <row r="78" spans="1:7" s="4" customFormat="1" x14ac:dyDescent="0.2">
      <c r="A78" s="27" t="s">
        <v>655</v>
      </c>
      <c r="B78" s="24"/>
      <c r="C78" s="24"/>
      <c r="D78" s="27" t="s">
        <v>1264</v>
      </c>
      <c r="E78" s="25"/>
      <c r="F78" s="66">
        <f>SUMIFS(Attributions!G:G,Attributions!A:A,Véhicule!A:A,Attributions!I:I,"oui")</f>
        <v>0</v>
      </c>
      <c r="G78" s="66">
        <f>SUMIFS(Attributions!H:H,Attributions!B:B,Véhicule!B:B,Attributions!J:J,"non")</f>
        <v>0</v>
      </c>
    </row>
    <row r="79" spans="1:7" x14ac:dyDescent="0.2">
      <c r="A79" s="27" t="s">
        <v>708</v>
      </c>
      <c r="B79" s="20"/>
      <c r="C79" s="20"/>
      <c r="D79" s="27" t="s">
        <v>1264</v>
      </c>
      <c r="E79" s="26"/>
      <c r="F79" s="66">
        <f>SUMIFS(Attributions!G:G,Attributions!A:A,Véhicule!A:A,Attributions!I:I,"oui")</f>
        <v>0</v>
      </c>
      <c r="G79" s="66">
        <f>SUMIFS(Attributions!H:H,Attributions!B:B,Véhicule!B:B,Attributions!J:J,"non")</f>
        <v>0</v>
      </c>
    </row>
    <row r="80" spans="1:7" x14ac:dyDescent="0.2">
      <c r="A80" s="27" t="s">
        <v>710</v>
      </c>
      <c r="B80" s="20"/>
      <c r="C80" s="20"/>
      <c r="D80" s="27" t="s">
        <v>1264</v>
      </c>
      <c r="E80" s="26"/>
      <c r="F80" s="66">
        <f>SUMIFS(Attributions!G:G,Attributions!A:A,Véhicule!A:A,Attributions!I:I,"oui")</f>
        <v>0</v>
      </c>
      <c r="G80" s="66">
        <f>SUMIFS(Attributions!H:H,Attributions!B:B,Véhicule!B:B,Attributions!J:J,"non")</f>
        <v>0</v>
      </c>
    </row>
    <row r="81" spans="1:7" x14ac:dyDescent="0.2">
      <c r="A81" s="27" t="s">
        <v>712</v>
      </c>
      <c r="D81" s="27" t="s">
        <v>1264</v>
      </c>
      <c r="F81" s="66">
        <f>SUMIFS(Attributions!G:G,Attributions!A:A,Véhicule!A:A,Attributions!I:I,"oui")</f>
        <v>0</v>
      </c>
      <c r="G81" s="66">
        <f>SUMIFS(Attributions!H:H,Attributions!B:B,Véhicule!B:B,Attributions!J:J,"non")</f>
        <v>0</v>
      </c>
    </row>
    <row r="82" spans="1:7" x14ac:dyDescent="0.2">
      <c r="A82" s="27" t="s">
        <v>714</v>
      </c>
      <c r="D82" s="27" t="s">
        <v>1264</v>
      </c>
      <c r="F82" s="66">
        <f>SUMIFS(Attributions!G:G,Attributions!A:A,Véhicule!A:A,Attributions!I:I,"oui")</f>
        <v>0</v>
      </c>
      <c r="G82" s="66">
        <f>SUMIFS(Attributions!H:H,Attributions!B:B,Véhicule!B:B,Attributions!J:J,"non")</f>
        <v>0</v>
      </c>
    </row>
    <row r="83" spans="1:7" x14ac:dyDescent="0.2">
      <c r="A83" s="27" t="s">
        <v>716</v>
      </c>
      <c r="D83" s="27" t="s">
        <v>1264</v>
      </c>
      <c r="F83" s="66">
        <f>SUMIFS(Attributions!G:G,Attributions!A:A,Véhicule!A:A,Attributions!I:I,"oui")</f>
        <v>0</v>
      </c>
      <c r="G83" s="66">
        <f>SUMIFS(Attributions!H:H,Attributions!B:B,Véhicule!B:B,Attributions!J:J,"non")</f>
        <v>0</v>
      </c>
    </row>
    <row r="84" spans="1:7" x14ac:dyDescent="0.2">
      <c r="A84" s="27" t="s">
        <v>720</v>
      </c>
      <c r="D84" s="27" t="s">
        <v>1264</v>
      </c>
      <c r="F84" s="66">
        <f>SUMIFS(Attributions!G:G,Attributions!A:A,Véhicule!A:A,Attributions!I:I,"oui")</f>
        <v>0</v>
      </c>
      <c r="G84" s="66">
        <f>SUMIFS(Attributions!H:H,Attributions!B:B,Véhicule!B:B,Attributions!J:J,"non")</f>
        <v>0</v>
      </c>
    </row>
    <row r="85" spans="1:7" x14ac:dyDescent="0.2">
      <c r="A85" s="27" t="s">
        <v>732</v>
      </c>
      <c r="D85" s="27" t="s">
        <v>1264</v>
      </c>
      <c r="F85" s="66">
        <f>SUMIFS(Attributions!G:G,Attributions!A:A,Véhicule!A:A,Attributions!I:I,"oui")</f>
        <v>0</v>
      </c>
      <c r="G85" s="66">
        <f>SUMIFS(Attributions!H:H,Attributions!B:B,Véhicule!B:B,Attributions!J:J,"non")</f>
        <v>0</v>
      </c>
    </row>
    <row r="86" spans="1:7" x14ac:dyDescent="0.2">
      <c r="A86" s="27" t="s">
        <v>735</v>
      </c>
      <c r="D86" s="27" t="s">
        <v>1264</v>
      </c>
      <c r="F86" s="66">
        <f>SUMIFS(Attributions!G:G,Attributions!A:A,Véhicule!A:A,Attributions!I:I,"oui")</f>
        <v>0</v>
      </c>
      <c r="G86" s="66">
        <f>SUMIFS(Attributions!H:H,Attributions!B:B,Véhicule!B:B,Attributions!J:J,"non")</f>
        <v>0</v>
      </c>
    </row>
    <row r="87" spans="1:7" x14ac:dyDescent="0.2">
      <c r="A87" s="27" t="s">
        <v>737</v>
      </c>
      <c r="D87" s="27" t="s">
        <v>1264</v>
      </c>
      <c r="F87" s="66">
        <f>SUMIFS(Attributions!G:G,Attributions!A:A,Véhicule!A:A,Attributions!I:I,"oui")</f>
        <v>0</v>
      </c>
      <c r="G87" s="66">
        <f>SUMIFS(Attributions!H:H,Attributions!B:B,Véhicule!B:B,Attributions!J:J,"non")</f>
        <v>0</v>
      </c>
    </row>
    <row r="88" spans="1:7" x14ac:dyDescent="0.2">
      <c r="A88" s="27" t="s">
        <v>739</v>
      </c>
      <c r="D88" s="27" t="s">
        <v>1264</v>
      </c>
      <c r="F88" s="66">
        <f>SUMIFS(Attributions!G:G,Attributions!A:A,Véhicule!A:A,Attributions!I:I,"oui")</f>
        <v>0</v>
      </c>
      <c r="G88" s="66">
        <f>SUMIFS(Attributions!H:H,Attributions!B:B,Véhicule!B:B,Attributions!J:J,"non")</f>
        <v>0</v>
      </c>
    </row>
    <row r="89" spans="1:7" x14ac:dyDescent="0.2">
      <c r="A89" s="27" t="s">
        <v>741</v>
      </c>
      <c r="D89" s="27" t="s">
        <v>1264</v>
      </c>
      <c r="F89" s="66">
        <f>SUMIFS(Attributions!G:G,Attributions!A:A,Véhicule!A:A,Attributions!I:I,"oui")</f>
        <v>0</v>
      </c>
      <c r="G89" s="66">
        <f>SUMIFS(Attributions!H:H,Attributions!B:B,Véhicule!B:B,Attributions!J:J,"non")</f>
        <v>0</v>
      </c>
    </row>
    <row r="90" spans="1:7" x14ac:dyDescent="0.2">
      <c r="A90" s="27" t="s">
        <v>743</v>
      </c>
      <c r="D90" s="27" t="s">
        <v>1264</v>
      </c>
      <c r="F90" s="66">
        <f>SUMIFS(Attributions!G:G,Attributions!A:A,Véhicule!A:A,Attributions!I:I,"oui")</f>
        <v>0</v>
      </c>
      <c r="G90" s="66">
        <f>SUMIFS(Attributions!H:H,Attributions!B:B,Véhicule!B:B,Attributions!J:J,"non")</f>
        <v>0</v>
      </c>
    </row>
    <row r="91" spans="1:7" x14ac:dyDescent="0.2">
      <c r="A91" s="27" t="s">
        <v>745</v>
      </c>
      <c r="D91" s="27" t="s">
        <v>1264</v>
      </c>
      <c r="F91" s="66">
        <f>SUMIFS(Attributions!G:G,Attributions!A:A,Véhicule!A:A,Attributions!I:I,"oui")</f>
        <v>0</v>
      </c>
      <c r="G91" s="66">
        <f>SUMIFS(Attributions!H:H,Attributions!B:B,Véhicule!B:B,Attributions!J:J,"non")</f>
        <v>0</v>
      </c>
    </row>
    <row r="92" spans="1:7" x14ac:dyDescent="0.2">
      <c r="A92" s="27" t="s">
        <v>747</v>
      </c>
      <c r="D92" s="27" t="s">
        <v>1264</v>
      </c>
      <c r="F92" s="66">
        <f>SUMIFS(Attributions!G:G,Attributions!A:A,Véhicule!A:A,Attributions!I:I,"oui")</f>
        <v>0</v>
      </c>
      <c r="G92" s="66">
        <f>SUMIFS(Attributions!H:H,Attributions!B:B,Véhicule!B:B,Attributions!J:J,"non")</f>
        <v>0</v>
      </c>
    </row>
    <row r="93" spans="1:7" x14ac:dyDescent="0.2">
      <c r="A93" s="27" t="s">
        <v>755</v>
      </c>
      <c r="D93" s="27" t="s">
        <v>1264</v>
      </c>
      <c r="F93" s="66">
        <f>SUMIFS(Attributions!G:G,Attributions!A:A,Véhicule!A:A,Attributions!I:I,"oui")</f>
        <v>0</v>
      </c>
      <c r="G93" s="66">
        <f>SUMIFS(Attributions!H:H,Attributions!B:B,Véhicule!B:B,Attributions!J:J,"non")</f>
        <v>0</v>
      </c>
    </row>
    <row r="94" spans="1:7" x14ac:dyDescent="0.2">
      <c r="A94" s="27" t="s">
        <v>757</v>
      </c>
      <c r="D94" s="27" t="s">
        <v>1264</v>
      </c>
      <c r="F94" s="66">
        <f>SUMIFS(Attributions!G:G,Attributions!A:A,Véhicule!A:A,Attributions!I:I,"oui")</f>
        <v>0</v>
      </c>
      <c r="G94" s="66">
        <f>SUMIFS(Attributions!H:H,Attributions!B:B,Véhicule!B:B,Attributions!J:J,"non")</f>
        <v>0</v>
      </c>
    </row>
    <row r="95" spans="1:7" x14ac:dyDescent="0.2">
      <c r="A95" s="27" t="s">
        <v>759</v>
      </c>
      <c r="D95" s="27" t="s">
        <v>1264</v>
      </c>
      <c r="F95" s="66">
        <f>SUMIFS(Attributions!G:G,Attributions!A:A,Véhicule!A:A,Attributions!I:I,"oui")</f>
        <v>0</v>
      </c>
      <c r="G95" s="66">
        <f>SUMIFS(Attributions!H:H,Attributions!B:B,Véhicule!B:B,Attributions!J:J,"non")</f>
        <v>0</v>
      </c>
    </row>
    <row r="96" spans="1:7" x14ac:dyDescent="0.2">
      <c r="A96" s="27" t="s">
        <v>761</v>
      </c>
      <c r="D96" s="27" t="s">
        <v>1264</v>
      </c>
      <c r="F96" s="66">
        <f>SUMIFS(Attributions!G:G,Attributions!A:A,Véhicule!A:A,Attributions!I:I,"oui")</f>
        <v>0</v>
      </c>
      <c r="G96" s="66">
        <f>SUMIFS(Attributions!H:H,Attributions!B:B,Véhicule!B:B,Attributions!J:J,"non")</f>
        <v>0</v>
      </c>
    </row>
    <row r="97" spans="1:7" x14ac:dyDescent="0.2">
      <c r="A97" s="27" t="s">
        <v>763</v>
      </c>
      <c r="D97" s="27" t="s">
        <v>1264</v>
      </c>
      <c r="F97" s="66">
        <f>SUMIFS(Attributions!G:G,Attributions!A:A,Véhicule!A:A,Attributions!I:I,"oui")</f>
        <v>0</v>
      </c>
      <c r="G97" s="66">
        <f>SUMIFS(Attributions!H:H,Attributions!B:B,Véhicule!B:B,Attributions!J:J,"non")</f>
        <v>0</v>
      </c>
    </row>
    <row r="98" spans="1:7" x14ac:dyDescent="0.2">
      <c r="A98" s="27" t="s">
        <v>781</v>
      </c>
      <c r="D98" s="27" t="s">
        <v>1264</v>
      </c>
      <c r="F98" s="66">
        <f>SUMIFS(Attributions!G:G,Attributions!A:A,Véhicule!A:A,Attributions!I:I,"oui")</f>
        <v>0</v>
      </c>
      <c r="G98" s="66">
        <f>SUMIFS(Attributions!H:H,Attributions!B:B,Véhicule!B:B,Attributions!J:J,"non")</f>
        <v>0</v>
      </c>
    </row>
    <row r="99" spans="1:7" x14ac:dyDescent="0.2">
      <c r="A99" s="27" t="s">
        <v>783</v>
      </c>
      <c r="D99" s="27" t="s">
        <v>1264</v>
      </c>
      <c r="F99" s="66">
        <f>SUMIFS(Attributions!G:G,Attributions!A:A,Véhicule!A:A,Attributions!I:I,"oui")</f>
        <v>0</v>
      </c>
      <c r="G99" s="66">
        <f>SUMIFS(Attributions!H:H,Attributions!B:B,Véhicule!B:B,Attributions!J:J,"non")</f>
        <v>0</v>
      </c>
    </row>
    <row r="100" spans="1:7" x14ac:dyDescent="0.2">
      <c r="A100" s="27" t="s">
        <v>785</v>
      </c>
      <c r="D100" s="27" t="s">
        <v>1264</v>
      </c>
      <c r="F100" s="66">
        <f>SUMIFS(Attributions!G:G,Attributions!A:A,Véhicule!A:A,Attributions!I:I,"oui")</f>
        <v>0</v>
      </c>
      <c r="G100" s="66">
        <f>SUMIFS(Attributions!H:H,Attributions!B:B,Véhicule!B:B,Attributions!J:J,"non")</f>
        <v>0</v>
      </c>
    </row>
    <row r="101" spans="1:7" x14ac:dyDescent="0.2">
      <c r="A101" s="27" t="s">
        <v>787</v>
      </c>
      <c r="D101" s="27" t="s">
        <v>1264</v>
      </c>
      <c r="F101" s="66">
        <f>SUMIFS(Attributions!G:G,Attributions!A:A,Véhicule!A:A,Attributions!I:I,"oui")</f>
        <v>0</v>
      </c>
      <c r="G101" s="66">
        <f>SUMIFS(Attributions!H:H,Attributions!B:B,Véhicule!B:B,Attributions!J:J,"non")</f>
        <v>0</v>
      </c>
    </row>
  </sheetData>
  <sheetProtection sort="0" autoFilter="0" pivotTables="0"/>
  <autoFilter ref="A5:E16">
    <sortState ref="A6:E78">
      <sortCondition ref="A5:A16"/>
    </sortState>
  </autoFilter>
  <sortState ref="A6:E17">
    <sortCondition ref="D3"/>
  </sortState>
  <dataValidations count="1">
    <dataValidation type="list" allowBlank="1" showInputMessage="1" showErrorMessage="1" errorTitle="Choisissez dans la liste" error="Choisissez dans la liste !" sqref="D5:D79">
      <formula1>Liste_Services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76"/>
  <sheetViews>
    <sheetView workbookViewId="0">
      <pane ySplit="5" topLeftCell="A117" activePane="bottomLeft" state="frozen"/>
      <selection pane="bottomLeft" activeCell="A135" sqref="A135"/>
    </sheetView>
  </sheetViews>
  <sheetFormatPr baseColWidth="10" defaultRowHeight="12.75" x14ac:dyDescent="0.2"/>
  <cols>
    <col min="1" max="1" width="61.42578125" customWidth="1"/>
    <col min="2" max="2" width="35.140625" customWidth="1"/>
    <col min="3" max="3" width="35.140625" style="18" customWidth="1"/>
    <col min="4" max="4" width="33.28515625" customWidth="1"/>
    <col min="5" max="6" width="20.7109375" style="1" customWidth="1"/>
    <col min="7" max="7" width="26.42578125" customWidth="1"/>
  </cols>
  <sheetData>
    <row r="1" spans="1:7" s="2" customFormat="1" ht="18" x14ac:dyDescent="0.25">
      <c r="A1" s="6" t="str">
        <f>Entreprise&amp;" - "&amp;Service&amp;" - "&amp;Titre&amp;" - Fichier des articles"</f>
        <v>TRJ Télécom - Système de décompte cyclique - Inventaire de Véhicule - Fichier des articles</v>
      </c>
      <c r="B1" s="7"/>
      <c r="C1" s="19"/>
      <c r="D1" s="7"/>
      <c r="E1" s="14"/>
      <c r="F1" s="14"/>
    </row>
    <row r="2" spans="1:7" s="2" customFormat="1" x14ac:dyDescent="0.2">
      <c r="A2" s="7"/>
      <c r="B2" s="7"/>
      <c r="C2" s="19"/>
      <c r="D2" s="7"/>
      <c r="E2" s="14"/>
      <c r="F2" s="14"/>
    </row>
    <row r="3" spans="1:7" s="10" customFormat="1" ht="18" customHeight="1" x14ac:dyDescent="0.2">
      <c r="A3" s="29"/>
      <c r="B3" s="30" t="s">
        <v>14</v>
      </c>
      <c r="C3" s="46"/>
      <c r="D3" s="31">
        <f>SUM(E3:F3)</f>
        <v>78</v>
      </c>
      <c r="E3" s="31">
        <f>SUBTOTAL(9,E6:E1293)</f>
        <v>78</v>
      </c>
      <c r="F3" s="31">
        <f>SUBTOTAL(9,F6:F1293)</f>
        <v>0</v>
      </c>
    </row>
    <row r="4" spans="1:7" s="10" customFormat="1" x14ac:dyDescent="0.2">
      <c r="A4" s="29"/>
      <c r="B4" s="30"/>
      <c r="C4" s="46"/>
      <c r="D4" s="47"/>
      <c r="E4" s="47"/>
      <c r="F4" s="47"/>
    </row>
    <row r="5" spans="1:7" s="3" customFormat="1" ht="37.5" customHeight="1" x14ac:dyDescent="0.2">
      <c r="A5" s="35" t="s">
        <v>5</v>
      </c>
      <c r="B5" s="35" t="s">
        <v>6</v>
      </c>
      <c r="C5" s="57" t="s">
        <v>1001</v>
      </c>
      <c r="D5" s="35" t="s">
        <v>3</v>
      </c>
      <c r="E5" s="36" t="s">
        <v>13</v>
      </c>
      <c r="F5" s="36" t="s">
        <v>1316</v>
      </c>
      <c r="G5" s="36" t="s">
        <v>1313</v>
      </c>
    </row>
    <row r="6" spans="1:7" x14ac:dyDescent="0.2">
      <c r="A6" s="20" t="s">
        <v>1005</v>
      </c>
      <c r="B6" s="20" t="s">
        <v>7</v>
      </c>
      <c r="C6" s="48">
        <v>48.13</v>
      </c>
      <c r="D6" s="49"/>
      <c r="E6" s="21">
        <f>SUMIFS(Attributions!E:E,Attributions!C:C,'Élément inventaire complet'!A:A,Attributions!I:I,"oui")</f>
        <v>1</v>
      </c>
      <c r="F6" s="21">
        <f>SUMIFS(Attributions!E:E,Attributions!C:C,'Élément inventaire complet'!A:A,Attributions!I:I,"non")</f>
        <v>0</v>
      </c>
      <c r="G6" s="71">
        <f>C6*E6</f>
        <v>48.13</v>
      </c>
    </row>
    <row r="7" spans="1:7" s="4" customFormat="1" x14ac:dyDescent="0.2">
      <c r="A7" s="20" t="s">
        <v>1006</v>
      </c>
      <c r="B7" s="20" t="s">
        <v>7</v>
      </c>
      <c r="C7" s="48">
        <v>22</v>
      </c>
      <c r="D7" s="49"/>
      <c r="E7" s="21">
        <f>SUMIFS(Attributions!E:E,Attributions!C:C,'Élément inventaire complet'!A:A,Attributions!I:I,"oui")</f>
        <v>0</v>
      </c>
      <c r="F7" s="21">
        <f>SUMIFS(Attributions!E:E,Attributions!C:C,'Élément inventaire complet'!A:A,Attributions!I:I,"non")</f>
        <v>0</v>
      </c>
      <c r="G7" s="71">
        <f t="shared" ref="G7:G75" si="0">C7*E7</f>
        <v>0</v>
      </c>
    </row>
    <row r="8" spans="1:7" s="4" customFormat="1" x14ac:dyDescent="0.2">
      <c r="A8" s="20" t="s">
        <v>1007</v>
      </c>
      <c r="B8" s="20" t="s">
        <v>7</v>
      </c>
      <c r="C8" s="48">
        <v>19.48</v>
      </c>
      <c r="D8" s="49"/>
      <c r="E8" s="21">
        <f>SUMIFS(Attributions!E:E,Attributions!C:C,'Élément inventaire complet'!A:A,Attributions!I:I,"oui")</f>
        <v>1</v>
      </c>
      <c r="F8" s="21">
        <f>SUMIFS(Attributions!E:E,Attributions!C:C,'Élément inventaire complet'!A:A,Attributions!I:I,"non")</f>
        <v>0</v>
      </c>
      <c r="G8" s="71">
        <f t="shared" si="0"/>
        <v>19.48</v>
      </c>
    </row>
    <row r="9" spans="1:7" s="4" customFormat="1" x14ac:dyDescent="0.2">
      <c r="A9" s="20" t="s">
        <v>1008</v>
      </c>
      <c r="B9" s="20" t="s">
        <v>7</v>
      </c>
      <c r="C9" s="48">
        <v>59</v>
      </c>
      <c r="D9" s="49"/>
      <c r="E9" s="21">
        <f>SUMIFS(Attributions!E:E,Attributions!C:C,'Élément inventaire complet'!A:A,Attributions!I:I,"oui")</f>
        <v>1</v>
      </c>
      <c r="F9" s="21">
        <f>SUMIFS(Attributions!E:E,Attributions!C:C,'Élément inventaire complet'!A:A,Attributions!I:I,"non")</f>
        <v>0</v>
      </c>
      <c r="G9" s="71">
        <f t="shared" si="0"/>
        <v>59</v>
      </c>
    </row>
    <row r="10" spans="1:7" s="4" customFormat="1" x14ac:dyDescent="0.2">
      <c r="A10" s="20" t="s">
        <v>1009</v>
      </c>
      <c r="B10" s="20" t="s">
        <v>7</v>
      </c>
      <c r="C10" s="48">
        <v>255</v>
      </c>
      <c r="D10" s="49"/>
      <c r="E10" s="21">
        <f>SUMIFS(Attributions!E:E,Attributions!C:C,'Élément inventaire complet'!A:A,Attributions!I:I,"oui")</f>
        <v>2</v>
      </c>
      <c r="F10" s="21">
        <f>SUMIFS(Attributions!E:E,Attributions!C:C,'Élément inventaire complet'!A:A,Attributions!I:I,"non")</f>
        <v>0</v>
      </c>
      <c r="G10" s="71">
        <f t="shared" si="0"/>
        <v>510</v>
      </c>
    </row>
    <row r="11" spans="1:7" s="4" customFormat="1" x14ac:dyDescent="0.2">
      <c r="A11" s="20" t="s">
        <v>1010</v>
      </c>
      <c r="B11" s="20" t="s">
        <v>7</v>
      </c>
      <c r="C11" s="48">
        <v>315</v>
      </c>
      <c r="D11" s="49"/>
      <c r="E11" s="21">
        <f>SUMIFS(Attributions!E:E,Attributions!C:C,'Élément inventaire complet'!A:A,Attributions!I:I,"oui")</f>
        <v>1</v>
      </c>
      <c r="F11" s="21">
        <f>SUMIFS(Attributions!E:E,Attributions!C:C,'Élément inventaire complet'!A:A,Attributions!I:I,"non")</f>
        <v>0</v>
      </c>
      <c r="G11" s="71">
        <f t="shared" si="0"/>
        <v>315</v>
      </c>
    </row>
    <row r="12" spans="1:7" s="4" customFormat="1" x14ac:dyDescent="0.2">
      <c r="A12" s="20" t="s">
        <v>1011</v>
      </c>
      <c r="B12" s="20" t="s">
        <v>7</v>
      </c>
      <c r="C12" s="48">
        <v>728.54</v>
      </c>
      <c r="D12" s="49"/>
      <c r="E12" s="21">
        <f>SUMIFS(Attributions!E:E,Attributions!C:C,'Élément inventaire complet'!A:A,Attributions!I:I,"oui")</f>
        <v>0</v>
      </c>
      <c r="F12" s="21">
        <f>SUMIFS(Attributions!E:E,Attributions!C:C,'Élément inventaire complet'!A:A,Attributions!I:I,"non")</f>
        <v>0</v>
      </c>
      <c r="G12" s="71">
        <f t="shared" si="0"/>
        <v>0</v>
      </c>
    </row>
    <row r="13" spans="1:7" s="4" customFormat="1" x14ac:dyDescent="0.2">
      <c r="A13" s="20" t="s">
        <v>1012</v>
      </c>
      <c r="B13" s="20" t="s">
        <v>7</v>
      </c>
      <c r="C13" s="48">
        <v>105</v>
      </c>
      <c r="D13" s="49"/>
      <c r="E13" s="21">
        <f>SUMIFS(Attributions!E:E,Attributions!C:C,'Élément inventaire complet'!A:A,Attributions!I:I,"oui")</f>
        <v>1</v>
      </c>
      <c r="F13" s="21">
        <f>SUMIFS(Attributions!E:E,Attributions!C:C,'Élément inventaire complet'!A:A,Attributions!I:I,"non")</f>
        <v>0</v>
      </c>
      <c r="G13" s="71">
        <f t="shared" si="0"/>
        <v>105</v>
      </c>
    </row>
    <row r="14" spans="1:7" s="4" customFormat="1" x14ac:dyDescent="0.2">
      <c r="A14" s="20" t="s">
        <v>1328</v>
      </c>
      <c r="B14" s="20" t="s">
        <v>7</v>
      </c>
      <c r="C14" s="48">
        <v>0</v>
      </c>
      <c r="D14" s="49"/>
      <c r="E14" s="21">
        <f>SUMIFS(Attributions!E:E,Attributions!C:C,'Élément inventaire complet'!A:A,Attributions!I:I,"oui")</f>
        <v>0</v>
      </c>
      <c r="F14" s="21">
        <f>SUMIFS(Attributions!E:E,Attributions!C:C,'Élément inventaire complet'!A:A,Attributions!I:I,"non")</f>
        <v>0</v>
      </c>
      <c r="G14" s="71"/>
    </row>
    <row r="15" spans="1:7" s="4" customFormat="1" x14ac:dyDescent="0.2">
      <c r="A15" s="20" t="s">
        <v>1314</v>
      </c>
      <c r="B15" s="20" t="s">
        <v>7</v>
      </c>
      <c r="C15" s="48">
        <v>49.5</v>
      </c>
      <c r="D15" s="49"/>
      <c r="E15" s="21">
        <f>SUMIFS(Attributions!E:E,Attributions!C:C,'Élément inventaire complet'!A:A,Attributions!I:I,"oui")</f>
        <v>2</v>
      </c>
      <c r="F15" s="21">
        <f>SUMIFS(Attributions!E:E,Attributions!C:C,'Élément inventaire complet'!A:A,Attributions!I:I,"non")</f>
        <v>0</v>
      </c>
      <c r="G15" s="71">
        <f t="shared" si="0"/>
        <v>99</v>
      </c>
    </row>
    <row r="16" spans="1:7" s="4" customFormat="1" x14ac:dyDescent="0.2">
      <c r="A16" s="20" t="s">
        <v>1330</v>
      </c>
      <c r="B16" s="20" t="s">
        <v>7</v>
      </c>
      <c r="C16" s="48"/>
      <c r="D16" s="49"/>
      <c r="E16" s="21">
        <f>SUMIFS(Attributions!E:E,Attributions!C:C,'Élément inventaire complet'!A:A,Attributions!I:I,"oui")</f>
        <v>0</v>
      </c>
      <c r="F16" s="21">
        <f>SUMIFS(Attributions!E:E,Attributions!C:C,'Élément inventaire complet'!A:A,Attributions!I:I,"non")</f>
        <v>0</v>
      </c>
      <c r="G16" s="71"/>
    </row>
    <row r="17" spans="1:7" s="4" customFormat="1" x14ac:dyDescent="0.2">
      <c r="A17" s="20" t="s">
        <v>1137</v>
      </c>
      <c r="B17" s="20" t="s">
        <v>7</v>
      </c>
      <c r="C17" s="48">
        <v>180</v>
      </c>
      <c r="D17" s="49"/>
      <c r="E17" s="21">
        <f>SUMIFS(Attributions!E:E,Attributions!C:C,'Élément inventaire complet'!A:A,Attributions!I:I,"oui")</f>
        <v>0</v>
      </c>
      <c r="F17" s="21">
        <f>SUMIFS(Attributions!E:E,Attributions!C:C,'Élément inventaire complet'!A:A,Attributions!I:I,"non")</f>
        <v>0</v>
      </c>
      <c r="G17" s="71">
        <f t="shared" si="0"/>
        <v>0</v>
      </c>
    </row>
    <row r="18" spans="1:7" s="4" customFormat="1" x14ac:dyDescent="0.2">
      <c r="A18" s="20" t="s">
        <v>1013</v>
      </c>
      <c r="B18" s="20" t="s">
        <v>7</v>
      </c>
      <c r="C18" s="48"/>
      <c r="D18" s="49"/>
      <c r="E18" s="21">
        <f>SUMIFS(Attributions!E:E,Attributions!C:C,'Élément inventaire complet'!A:A,Attributions!I:I,"oui")</f>
        <v>0</v>
      </c>
      <c r="F18" s="21">
        <f>SUMIFS(Attributions!E:E,Attributions!C:C,'Élément inventaire complet'!A:A,Attributions!I:I,"non")</f>
        <v>0</v>
      </c>
      <c r="G18" s="71">
        <f t="shared" si="0"/>
        <v>0</v>
      </c>
    </row>
    <row r="19" spans="1:7" s="4" customFormat="1" x14ac:dyDescent="0.2">
      <c r="A19" s="20" t="s">
        <v>1014</v>
      </c>
      <c r="B19" s="20" t="s">
        <v>7</v>
      </c>
      <c r="C19" s="48">
        <v>84.98</v>
      </c>
      <c r="D19" s="49"/>
      <c r="E19" s="21">
        <f>SUMIFS(Attributions!E:E,Attributions!C:C,'Élément inventaire complet'!A:A,Attributions!I:I,"oui")</f>
        <v>1</v>
      </c>
      <c r="F19" s="21">
        <f>SUMIFS(Attributions!E:E,Attributions!C:C,'Élément inventaire complet'!A:A,Attributions!I:I,"non")</f>
        <v>0</v>
      </c>
      <c r="G19" s="71">
        <f t="shared" si="0"/>
        <v>84.98</v>
      </c>
    </row>
    <row r="20" spans="1:7" s="4" customFormat="1" x14ac:dyDescent="0.2">
      <c r="A20" s="20" t="s">
        <v>1015</v>
      </c>
      <c r="B20" s="20" t="s">
        <v>7</v>
      </c>
      <c r="C20" s="48">
        <v>300</v>
      </c>
      <c r="D20" s="49"/>
      <c r="E20" s="21">
        <f>SUMIFS(Attributions!E:E,Attributions!C:C,'Élément inventaire complet'!A:A,Attributions!I:I,"oui")</f>
        <v>0</v>
      </c>
      <c r="F20" s="21">
        <f>SUMIFS(Attributions!E:E,Attributions!C:C,'Élément inventaire complet'!A:A,Attributions!I:I,"non")</f>
        <v>0</v>
      </c>
      <c r="G20" s="71">
        <f t="shared" si="0"/>
        <v>0</v>
      </c>
    </row>
    <row r="21" spans="1:7" s="4" customFormat="1" x14ac:dyDescent="0.2">
      <c r="A21" s="20" t="s">
        <v>1016</v>
      </c>
      <c r="B21" s="20" t="s">
        <v>7</v>
      </c>
      <c r="C21" s="48"/>
      <c r="D21" s="49"/>
      <c r="E21" s="21">
        <f>SUMIFS(Attributions!E:E,Attributions!C:C,'Élément inventaire complet'!A:A,Attributions!I:I,"oui")</f>
        <v>0</v>
      </c>
      <c r="F21" s="21">
        <f>SUMIFS(Attributions!E:E,Attributions!C:C,'Élément inventaire complet'!A:A,Attributions!I:I,"non")</f>
        <v>0</v>
      </c>
      <c r="G21" s="71">
        <f t="shared" si="0"/>
        <v>0</v>
      </c>
    </row>
    <row r="22" spans="1:7" s="4" customFormat="1" x14ac:dyDescent="0.2">
      <c r="A22" s="20" t="s">
        <v>1017</v>
      </c>
      <c r="B22" s="20" t="s">
        <v>7</v>
      </c>
      <c r="C22" s="48">
        <v>132.82</v>
      </c>
      <c r="D22" s="49"/>
      <c r="E22" s="21">
        <f>SUMIFS(Attributions!E:E,Attributions!C:C,'Élément inventaire complet'!A:A,Attributions!I:I,"oui")</f>
        <v>1</v>
      </c>
      <c r="F22" s="21">
        <f>SUMIFS(Attributions!E:E,Attributions!C:C,'Élément inventaire complet'!A:A,Attributions!I:I,"non")</f>
        <v>0</v>
      </c>
      <c r="G22" s="71">
        <f t="shared" si="0"/>
        <v>132.82</v>
      </c>
    </row>
    <row r="23" spans="1:7" s="4" customFormat="1" x14ac:dyDescent="0.2">
      <c r="A23" s="20" t="s">
        <v>1018</v>
      </c>
      <c r="B23" s="20" t="s">
        <v>7</v>
      </c>
      <c r="C23" s="48">
        <v>84.75</v>
      </c>
      <c r="D23" s="49"/>
      <c r="E23" s="21">
        <f>SUMIFS(Attributions!E:E,Attributions!C:C,'Élément inventaire complet'!A:A,Attributions!I:I,"oui")</f>
        <v>1</v>
      </c>
      <c r="F23" s="21">
        <f>SUMIFS(Attributions!E:E,Attributions!C:C,'Élément inventaire complet'!A:A,Attributions!I:I,"non")</f>
        <v>0</v>
      </c>
      <c r="G23" s="71">
        <f t="shared" si="0"/>
        <v>84.75</v>
      </c>
    </row>
    <row r="24" spans="1:7" s="4" customFormat="1" x14ac:dyDescent="0.2">
      <c r="A24" s="20" t="s">
        <v>1019</v>
      </c>
      <c r="B24" s="20" t="s">
        <v>7</v>
      </c>
      <c r="C24" s="48">
        <v>460</v>
      </c>
      <c r="D24" s="49"/>
      <c r="E24" s="21">
        <f>SUMIFS(Attributions!E:E,Attributions!C:C,'Élément inventaire complet'!A:A,Attributions!I:I,"oui")</f>
        <v>0</v>
      </c>
      <c r="F24" s="21">
        <f>SUMIFS(Attributions!E:E,Attributions!C:C,'Élément inventaire complet'!A:A,Attributions!I:I,"non")</f>
        <v>0</v>
      </c>
      <c r="G24" s="71">
        <f t="shared" si="0"/>
        <v>0</v>
      </c>
    </row>
    <row r="25" spans="1:7" s="4" customFormat="1" x14ac:dyDescent="0.2">
      <c r="A25" s="20" t="s">
        <v>1020</v>
      </c>
      <c r="B25" s="20" t="s">
        <v>7</v>
      </c>
      <c r="C25" s="48">
        <v>15</v>
      </c>
      <c r="D25" s="49"/>
      <c r="E25" s="21">
        <f>SUMIFS(Attributions!E:E,Attributions!C:C,'Élément inventaire complet'!A:A,Attributions!I:I,"oui")</f>
        <v>0</v>
      </c>
      <c r="F25" s="21">
        <f>SUMIFS(Attributions!E:E,Attributions!C:C,'Élément inventaire complet'!A:A,Attributions!I:I,"non")</f>
        <v>0</v>
      </c>
      <c r="G25" s="71">
        <f t="shared" si="0"/>
        <v>0</v>
      </c>
    </row>
    <row r="26" spans="1:7" s="4" customFormat="1" x14ac:dyDescent="0.2">
      <c r="A26" s="20" t="s">
        <v>1021</v>
      </c>
      <c r="B26" s="20" t="s">
        <v>7</v>
      </c>
      <c r="C26" s="48">
        <v>9.5</v>
      </c>
      <c r="D26" s="49"/>
      <c r="E26" s="21">
        <f>SUMIFS(Attributions!E:E,Attributions!C:C,'Élément inventaire complet'!A:A,Attributions!I:I,"oui")</f>
        <v>0</v>
      </c>
      <c r="F26" s="21">
        <f>SUMIFS(Attributions!E:E,Attributions!C:C,'Élément inventaire complet'!A:A,Attributions!I:I,"non")</f>
        <v>0</v>
      </c>
      <c r="G26" s="71">
        <f t="shared" si="0"/>
        <v>0</v>
      </c>
    </row>
    <row r="27" spans="1:7" s="4" customFormat="1" x14ac:dyDescent="0.2">
      <c r="A27" s="20" t="s">
        <v>1022</v>
      </c>
      <c r="B27" s="20" t="s">
        <v>7</v>
      </c>
      <c r="C27" s="48"/>
      <c r="D27" s="49"/>
      <c r="E27" s="21">
        <f>SUMIFS(Attributions!E:E,Attributions!C:C,'Élément inventaire complet'!A:A,Attributions!I:I,"oui")</f>
        <v>0</v>
      </c>
      <c r="F27" s="21">
        <f>SUMIFS(Attributions!E:E,Attributions!C:C,'Élément inventaire complet'!A:A,Attributions!I:I,"non")</f>
        <v>0</v>
      </c>
      <c r="G27" s="71">
        <f t="shared" si="0"/>
        <v>0</v>
      </c>
    </row>
    <row r="28" spans="1:7" s="4" customFormat="1" x14ac:dyDescent="0.2">
      <c r="A28" s="20" t="s">
        <v>1023</v>
      </c>
      <c r="B28" s="20" t="s">
        <v>7</v>
      </c>
      <c r="C28" s="48">
        <v>13.95</v>
      </c>
      <c r="D28" s="49"/>
      <c r="E28" s="21">
        <f>SUMIFS(Attributions!E:E,Attributions!C:C,'Élément inventaire complet'!A:A,Attributions!I:I,"oui")</f>
        <v>0</v>
      </c>
      <c r="F28" s="21">
        <f>SUMIFS(Attributions!E:E,Attributions!C:C,'Élément inventaire complet'!A:A,Attributions!I:I,"non")</f>
        <v>0</v>
      </c>
      <c r="G28" s="71">
        <f t="shared" si="0"/>
        <v>0</v>
      </c>
    </row>
    <row r="29" spans="1:7" s="4" customFormat="1" x14ac:dyDescent="0.2">
      <c r="A29" s="20" t="s">
        <v>1024</v>
      </c>
      <c r="B29" s="20" t="s">
        <v>7</v>
      </c>
      <c r="C29" s="48">
        <v>41.1</v>
      </c>
      <c r="D29" s="49"/>
      <c r="E29" s="21">
        <f>SUMIFS(Attributions!E:E,Attributions!C:C,'Élément inventaire complet'!A:A,Attributions!I:I,"oui")</f>
        <v>1</v>
      </c>
      <c r="F29" s="21">
        <f>SUMIFS(Attributions!E:E,Attributions!C:C,'Élément inventaire complet'!A:A,Attributions!I:I,"non")</f>
        <v>0</v>
      </c>
      <c r="G29" s="71">
        <f t="shared" si="0"/>
        <v>41.1</v>
      </c>
    </row>
    <row r="30" spans="1:7" s="4" customFormat="1" x14ac:dyDescent="0.2">
      <c r="A30" s="20" t="s">
        <v>1025</v>
      </c>
      <c r="B30" s="20" t="s">
        <v>7</v>
      </c>
      <c r="C30" s="48"/>
      <c r="D30" s="49"/>
      <c r="E30" s="21">
        <f>SUMIFS(Attributions!E:E,Attributions!C:C,'Élément inventaire complet'!A:A,Attributions!I:I,"oui")</f>
        <v>0</v>
      </c>
      <c r="F30" s="21">
        <f>SUMIFS(Attributions!E:E,Attributions!C:C,'Élément inventaire complet'!A:A,Attributions!I:I,"non")</f>
        <v>0</v>
      </c>
      <c r="G30" s="71">
        <f t="shared" si="0"/>
        <v>0</v>
      </c>
    </row>
    <row r="31" spans="1:7" s="4" customFormat="1" x14ac:dyDescent="0.2">
      <c r="A31" s="20" t="s">
        <v>1026</v>
      </c>
      <c r="B31" s="20" t="s">
        <v>7</v>
      </c>
      <c r="C31" s="48">
        <v>1445</v>
      </c>
      <c r="D31" s="49"/>
      <c r="E31" s="21">
        <f>SUMIFS(Attributions!E:E,Attributions!C:C,'Élément inventaire complet'!A:A,Attributions!I:I,"oui")</f>
        <v>0</v>
      </c>
      <c r="F31" s="21">
        <f>SUMIFS(Attributions!E:E,Attributions!C:C,'Élément inventaire complet'!A:A,Attributions!I:I,"non")</f>
        <v>0</v>
      </c>
      <c r="G31" s="71">
        <f t="shared" si="0"/>
        <v>0</v>
      </c>
    </row>
    <row r="32" spans="1:7" s="4" customFormat="1" x14ac:dyDescent="0.2">
      <c r="A32" s="20" t="s">
        <v>1027</v>
      </c>
      <c r="B32" s="20" t="s">
        <v>7</v>
      </c>
      <c r="C32" s="48">
        <v>69.97</v>
      </c>
      <c r="D32" s="49"/>
      <c r="E32" s="21">
        <f>SUMIFS(Attributions!E:E,Attributions!C:C,'Élément inventaire complet'!A:A,Attributions!I:I,"oui")</f>
        <v>1</v>
      </c>
      <c r="F32" s="21">
        <f>SUMIFS(Attributions!E:E,Attributions!C:C,'Élément inventaire complet'!A:A,Attributions!I:I,"non")</f>
        <v>0</v>
      </c>
      <c r="G32" s="71">
        <f t="shared" si="0"/>
        <v>69.97</v>
      </c>
    </row>
    <row r="33" spans="1:7" s="4" customFormat="1" x14ac:dyDescent="0.2">
      <c r="A33" s="20" t="s">
        <v>1028</v>
      </c>
      <c r="B33" s="20" t="s">
        <v>7</v>
      </c>
      <c r="C33" s="48">
        <v>540</v>
      </c>
      <c r="D33" s="49"/>
      <c r="E33" s="21">
        <f>SUMIFS(Attributions!E:E,Attributions!C:C,'Élément inventaire complet'!A:A,Attributions!I:I,"oui")</f>
        <v>1</v>
      </c>
      <c r="F33" s="21">
        <f>SUMIFS(Attributions!E:E,Attributions!C:C,'Élément inventaire complet'!A:A,Attributions!I:I,"non")</f>
        <v>0</v>
      </c>
      <c r="G33" s="71">
        <f t="shared" si="0"/>
        <v>540</v>
      </c>
    </row>
    <row r="34" spans="1:7" s="4" customFormat="1" x14ac:dyDescent="0.2">
      <c r="A34" s="20" t="s">
        <v>1329</v>
      </c>
      <c r="B34" s="20" t="s">
        <v>7</v>
      </c>
      <c r="C34" s="48">
        <v>0</v>
      </c>
      <c r="D34" s="49"/>
      <c r="E34" s="21"/>
      <c r="F34" s="21"/>
      <c r="G34" s="71"/>
    </row>
    <row r="35" spans="1:7" s="4" customFormat="1" x14ac:dyDescent="0.2">
      <c r="A35" s="20" t="s">
        <v>1029</v>
      </c>
      <c r="B35" s="20" t="s">
        <v>7</v>
      </c>
      <c r="C35" s="48">
        <v>2950</v>
      </c>
      <c r="D35" s="49"/>
      <c r="E35" s="21">
        <f>SUMIFS(Attributions!E:E,Attributions!C:C,'Élément inventaire complet'!A:A,Attributions!I:I,"oui")</f>
        <v>1</v>
      </c>
      <c r="F35" s="21">
        <f>SUMIFS(Attributions!E:E,Attributions!C:C,'Élément inventaire complet'!A:A,Attributions!I:I,"non")</f>
        <v>0</v>
      </c>
      <c r="G35" s="71">
        <f t="shared" si="0"/>
        <v>2950</v>
      </c>
    </row>
    <row r="36" spans="1:7" s="4" customFormat="1" x14ac:dyDescent="0.2">
      <c r="A36" s="20" t="s">
        <v>1030</v>
      </c>
      <c r="B36" s="20" t="s">
        <v>7</v>
      </c>
      <c r="C36" s="48">
        <v>17</v>
      </c>
      <c r="D36" s="49"/>
      <c r="E36" s="21">
        <f>SUMIFS(Attributions!E:E,Attributions!C:C,'Élément inventaire complet'!A:A,Attributions!I:I,"oui")</f>
        <v>13</v>
      </c>
      <c r="F36" s="21">
        <f>SUMIFS(Attributions!E:E,Attributions!C:C,'Élément inventaire complet'!A:A,Attributions!I:I,"non")</f>
        <v>0</v>
      </c>
      <c r="G36" s="71">
        <f t="shared" si="0"/>
        <v>221</v>
      </c>
    </row>
    <row r="37" spans="1:7" s="4" customFormat="1" x14ac:dyDescent="0.2">
      <c r="A37" s="20" t="s">
        <v>1031</v>
      </c>
      <c r="B37" s="20" t="s">
        <v>7</v>
      </c>
      <c r="C37" s="48">
        <v>0</v>
      </c>
      <c r="D37" s="49"/>
      <c r="E37" s="21">
        <f>SUMIFS(Attributions!E:E,Attributions!C:C,'Élément inventaire complet'!A:A,Attributions!I:I,"oui")</f>
        <v>0</v>
      </c>
      <c r="F37" s="21">
        <f>SUMIFS(Attributions!E:E,Attributions!C:C,'Élément inventaire complet'!A:A,Attributions!I:I,"non")</f>
        <v>0</v>
      </c>
      <c r="G37" s="71">
        <f t="shared" si="0"/>
        <v>0</v>
      </c>
    </row>
    <row r="38" spans="1:7" s="4" customFormat="1" x14ac:dyDescent="0.2">
      <c r="A38" s="20" t="s">
        <v>1032</v>
      </c>
      <c r="B38" s="20" t="s">
        <v>7</v>
      </c>
      <c r="C38" s="48">
        <v>28.58</v>
      </c>
      <c r="D38" s="49"/>
      <c r="E38" s="21">
        <f>SUMIFS(Attributions!E:E,Attributions!C:C,'Élément inventaire complet'!A:A,Attributions!I:I,"oui")</f>
        <v>0</v>
      </c>
      <c r="F38" s="21">
        <f>SUMIFS(Attributions!E:E,Attributions!C:C,'Élément inventaire complet'!A:A,Attributions!I:I,"non")</f>
        <v>0</v>
      </c>
      <c r="G38" s="71">
        <f t="shared" si="0"/>
        <v>0</v>
      </c>
    </row>
    <row r="39" spans="1:7" s="4" customFormat="1" x14ac:dyDescent="0.2">
      <c r="A39" s="20" t="s">
        <v>1033</v>
      </c>
      <c r="B39" s="20" t="s">
        <v>7</v>
      </c>
      <c r="C39" s="48">
        <v>7</v>
      </c>
      <c r="D39" s="49"/>
      <c r="E39" s="21">
        <f>SUMIFS(Attributions!E:E,Attributions!C:C,'Élément inventaire complet'!A:A,Attributions!I:I,"oui")</f>
        <v>0</v>
      </c>
      <c r="F39" s="21">
        <f>SUMIFS(Attributions!E:E,Attributions!C:C,'Élément inventaire complet'!A:A,Attributions!I:I,"non")</f>
        <v>0</v>
      </c>
      <c r="G39" s="71">
        <f t="shared" si="0"/>
        <v>0</v>
      </c>
    </row>
    <row r="40" spans="1:7" s="4" customFormat="1" x14ac:dyDescent="0.2">
      <c r="A40" s="20" t="s">
        <v>1034</v>
      </c>
      <c r="B40" s="20" t="s">
        <v>7</v>
      </c>
      <c r="C40" s="48">
        <v>43.5</v>
      </c>
      <c r="D40" s="49"/>
      <c r="E40" s="21">
        <f>SUMIFS(Attributions!E:E,Attributions!C:C,'Élément inventaire complet'!A:A,Attributions!I:I,"oui")</f>
        <v>0</v>
      </c>
      <c r="F40" s="21">
        <f>SUMIFS(Attributions!E:E,Attributions!C:C,'Élément inventaire complet'!A:A,Attributions!I:I,"non")</f>
        <v>0</v>
      </c>
      <c r="G40" s="71">
        <f t="shared" si="0"/>
        <v>0</v>
      </c>
    </row>
    <row r="41" spans="1:7" s="4" customFormat="1" x14ac:dyDescent="0.2">
      <c r="A41" s="20" t="s">
        <v>1035</v>
      </c>
      <c r="B41" s="20" t="s">
        <v>7</v>
      </c>
      <c r="C41" s="48">
        <v>48</v>
      </c>
      <c r="D41" s="49"/>
      <c r="E41" s="21">
        <f>SUMIFS(Attributions!E:E,Attributions!C:C,'Élément inventaire complet'!A:A,Attributions!I:I,"oui")</f>
        <v>1</v>
      </c>
      <c r="F41" s="21">
        <f>SUMIFS(Attributions!E:E,Attributions!C:C,'Élément inventaire complet'!A:A,Attributions!I:I,"non")</f>
        <v>0</v>
      </c>
      <c r="G41" s="71">
        <f t="shared" si="0"/>
        <v>48</v>
      </c>
    </row>
    <row r="42" spans="1:7" s="4" customFormat="1" x14ac:dyDescent="0.2">
      <c r="A42" s="20" t="s">
        <v>1315</v>
      </c>
      <c r="B42" s="20" t="s">
        <v>7</v>
      </c>
      <c r="C42" s="48">
        <v>43.65</v>
      </c>
      <c r="D42" s="49"/>
      <c r="E42" s="21">
        <f>SUMIFS(Attributions!E:E,Attributions!C:C,'Élément inventaire complet'!A:A,Attributions!I:I,"oui")</f>
        <v>1</v>
      </c>
      <c r="F42" s="21">
        <f>SUMIFS(Attributions!E:E,Attributions!C:C,'Élément inventaire complet'!A:A,Attributions!I:I,"non")</f>
        <v>0</v>
      </c>
      <c r="G42" s="71">
        <f t="shared" si="0"/>
        <v>43.65</v>
      </c>
    </row>
    <row r="43" spans="1:7" s="4" customFormat="1" x14ac:dyDescent="0.2">
      <c r="A43" s="20" t="s">
        <v>1036</v>
      </c>
      <c r="B43" s="20" t="s">
        <v>7</v>
      </c>
      <c r="C43" s="48">
        <v>94.93</v>
      </c>
      <c r="D43" s="49"/>
      <c r="E43" s="21">
        <f>SUMIFS(Attributions!E:E,Attributions!C:C,'Élément inventaire complet'!A:A,Attributions!I:I,"oui")</f>
        <v>0</v>
      </c>
      <c r="F43" s="21">
        <f>SUMIFS(Attributions!E:E,Attributions!C:C,'Élément inventaire complet'!A:A,Attributions!I:I,"non")</f>
        <v>0</v>
      </c>
      <c r="G43" s="71">
        <f t="shared" si="0"/>
        <v>0</v>
      </c>
    </row>
    <row r="44" spans="1:7" s="4" customFormat="1" x14ac:dyDescent="0.2">
      <c r="A44" s="20" t="s">
        <v>1037</v>
      </c>
      <c r="B44" s="20" t="s">
        <v>7</v>
      </c>
      <c r="C44" s="48">
        <v>273.64</v>
      </c>
      <c r="D44" s="49"/>
      <c r="E44" s="21">
        <f>SUMIFS(Attributions!E:E,Attributions!C:C,'Élément inventaire complet'!A:A,Attributions!I:I,"oui")</f>
        <v>0</v>
      </c>
      <c r="F44" s="21">
        <f>SUMIFS(Attributions!E:E,Attributions!C:C,'Élément inventaire complet'!A:A,Attributions!I:I,"non")</f>
        <v>0</v>
      </c>
      <c r="G44" s="71">
        <f t="shared" si="0"/>
        <v>0</v>
      </c>
    </row>
    <row r="45" spans="1:7" s="4" customFormat="1" x14ac:dyDescent="0.2">
      <c r="A45" s="20" t="s">
        <v>1038</v>
      </c>
      <c r="B45" s="20" t="s">
        <v>7</v>
      </c>
      <c r="C45" s="48">
        <v>34.65</v>
      </c>
      <c r="D45" s="49"/>
      <c r="E45" s="21">
        <f>SUMIFS(Attributions!E:E,Attributions!C:C,'Élément inventaire complet'!A:A,Attributions!I:I,"oui")</f>
        <v>0</v>
      </c>
      <c r="F45" s="21">
        <f>SUMIFS(Attributions!E:E,Attributions!C:C,'Élément inventaire complet'!A:A,Attributions!I:I,"non")</f>
        <v>0</v>
      </c>
      <c r="G45" s="71">
        <f t="shared" si="0"/>
        <v>0</v>
      </c>
    </row>
    <row r="46" spans="1:7" s="4" customFormat="1" x14ac:dyDescent="0.2">
      <c r="A46" s="20" t="s">
        <v>1039</v>
      </c>
      <c r="B46" s="20" t="s">
        <v>7</v>
      </c>
      <c r="C46" s="48">
        <v>42</v>
      </c>
      <c r="D46" s="49"/>
      <c r="E46" s="21">
        <f>SUMIFS(Attributions!E:E,Attributions!C:C,'Élément inventaire complet'!A:A,Attributions!I:I,"oui")</f>
        <v>0</v>
      </c>
      <c r="F46" s="21">
        <f>SUMIFS(Attributions!E:E,Attributions!C:C,'Élément inventaire complet'!A:A,Attributions!I:I,"non")</f>
        <v>0</v>
      </c>
      <c r="G46" s="71">
        <f t="shared" si="0"/>
        <v>0</v>
      </c>
    </row>
    <row r="47" spans="1:7" s="4" customFormat="1" x14ac:dyDescent="0.2">
      <c r="A47" s="20" t="s">
        <v>1040</v>
      </c>
      <c r="B47" s="20" t="s">
        <v>7</v>
      </c>
      <c r="C47" s="48">
        <v>595</v>
      </c>
      <c r="D47" s="49"/>
      <c r="E47" s="21">
        <f>SUMIFS(Attributions!E:E,Attributions!C:C,'Élément inventaire complet'!A:A,Attributions!I:I,"oui")</f>
        <v>0</v>
      </c>
      <c r="F47" s="21">
        <f>SUMIFS(Attributions!E:E,Attributions!C:C,'Élément inventaire complet'!A:A,Attributions!I:I,"non")</f>
        <v>0</v>
      </c>
      <c r="G47" s="71">
        <f t="shared" si="0"/>
        <v>0</v>
      </c>
    </row>
    <row r="48" spans="1:7" s="4" customFormat="1" x14ac:dyDescent="0.2">
      <c r="A48" s="20" t="s">
        <v>1041</v>
      </c>
      <c r="B48" s="20" t="s">
        <v>7</v>
      </c>
      <c r="C48" s="48">
        <v>1390</v>
      </c>
      <c r="D48" s="49"/>
      <c r="E48" s="21">
        <f>SUMIFS(Attributions!E:E,Attributions!C:C,'Élément inventaire complet'!A:A,Attributions!I:I,"oui")</f>
        <v>0</v>
      </c>
      <c r="F48" s="21">
        <f>SUMIFS(Attributions!E:E,Attributions!C:C,'Élément inventaire complet'!A:A,Attributions!I:I,"non")</f>
        <v>0</v>
      </c>
      <c r="G48" s="71">
        <f t="shared" si="0"/>
        <v>0</v>
      </c>
    </row>
    <row r="49" spans="1:7" s="4" customFormat="1" x14ac:dyDescent="0.2">
      <c r="A49" s="20" t="s">
        <v>1042</v>
      </c>
      <c r="B49" s="20" t="s">
        <v>7</v>
      </c>
      <c r="C49" s="48">
        <v>179</v>
      </c>
      <c r="D49" s="49"/>
      <c r="E49" s="21">
        <f>SUMIFS(Attributions!E:E,Attributions!C:C,'Élément inventaire complet'!A:A,Attributions!I:I,"oui")</f>
        <v>1</v>
      </c>
      <c r="F49" s="21">
        <f>SUMIFS(Attributions!E:E,Attributions!C:C,'Élément inventaire complet'!A:A,Attributions!I:I,"non")</f>
        <v>0</v>
      </c>
      <c r="G49" s="71">
        <f t="shared" si="0"/>
        <v>179</v>
      </c>
    </row>
    <row r="50" spans="1:7" s="4" customFormat="1" x14ac:dyDescent="0.2">
      <c r="A50" s="20" t="s">
        <v>1043</v>
      </c>
      <c r="B50" s="20" t="s">
        <v>7</v>
      </c>
      <c r="C50" s="48">
        <v>868.4</v>
      </c>
      <c r="D50" s="49"/>
      <c r="E50" s="21">
        <f>SUMIFS(Attributions!E:E,Attributions!C:C,'Élément inventaire complet'!A:A,Attributions!I:I,"oui")</f>
        <v>0</v>
      </c>
      <c r="F50" s="21">
        <f>SUMIFS(Attributions!E:E,Attributions!C:C,'Élément inventaire complet'!A:A,Attributions!I:I,"non")</f>
        <v>0</v>
      </c>
      <c r="G50" s="71">
        <f t="shared" si="0"/>
        <v>0</v>
      </c>
    </row>
    <row r="51" spans="1:7" s="4" customFormat="1" x14ac:dyDescent="0.2">
      <c r="A51" s="20" t="s">
        <v>1044</v>
      </c>
      <c r="B51" s="20" t="s">
        <v>7</v>
      </c>
      <c r="C51" s="48">
        <v>30</v>
      </c>
      <c r="D51" s="49"/>
      <c r="E51" s="21">
        <f>SUMIFS(Attributions!E:E,Attributions!C:C,'Élément inventaire complet'!A:A,Attributions!I:I,"oui")</f>
        <v>0</v>
      </c>
      <c r="F51" s="21">
        <f>SUMIFS(Attributions!E:E,Attributions!C:C,'Élément inventaire complet'!A:A,Attributions!I:I,"non")</f>
        <v>0</v>
      </c>
      <c r="G51" s="71">
        <f t="shared" si="0"/>
        <v>0</v>
      </c>
    </row>
    <row r="52" spans="1:7" s="4" customFormat="1" x14ac:dyDescent="0.2">
      <c r="A52" s="20" t="s">
        <v>1045</v>
      </c>
      <c r="B52" s="20" t="s">
        <v>7</v>
      </c>
      <c r="C52" s="48">
        <v>485</v>
      </c>
      <c r="D52" s="49"/>
      <c r="E52" s="21">
        <f>SUMIFS(Attributions!E:E,Attributions!C:C,'Élément inventaire complet'!A:A,Attributions!I:I,"oui")</f>
        <v>0</v>
      </c>
      <c r="F52" s="21">
        <f>SUMIFS(Attributions!E:E,Attributions!C:C,'Élément inventaire complet'!A:A,Attributions!I:I,"non")</f>
        <v>0</v>
      </c>
      <c r="G52" s="71">
        <f t="shared" si="0"/>
        <v>0</v>
      </c>
    </row>
    <row r="53" spans="1:7" s="4" customFormat="1" x14ac:dyDescent="0.2">
      <c r="A53" s="20" t="s">
        <v>1046</v>
      </c>
      <c r="B53" s="20" t="s">
        <v>7</v>
      </c>
      <c r="C53" s="48">
        <v>635</v>
      </c>
      <c r="D53" s="49"/>
      <c r="E53" s="21">
        <f>SUMIFS(Attributions!E:E,Attributions!C:C,'Élément inventaire complet'!A:A,Attributions!I:I,"oui")</f>
        <v>0</v>
      </c>
      <c r="F53" s="21">
        <f>SUMIFS(Attributions!E:E,Attributions!C:C,'Élément inventaire complet'!A:A,Attributions!I:I,"non")</f>
        <v>0</v>
      </c>
      <c r="G53" s="71">
        <f t="shared" si="0"/>
        <v>0</v>
      </c>
    </row>
    <row r="54" spans="1:7" s="4" customFormat="1" x14ac:dyDescent="0.2">
      <c r="A54" s="20" t="s">
        <v>1047</v>
      </c>
      <c r="B54" s="20" t="s">
        <v>7</v>
      </c>
      <c r="C54" s="48">
        <v>200</v>
      </c>
      <c r="D54" s="49"/>
      <c r="E54" s="21">
        <f>SUMIFS(Attributions!E:E,Attributions!C:C,'Élément inventaire complet'!A:A,Attributions!I:I,"oui")</f>
        <v>0</v>
      </c>
      <c r="F54" s="21">
        <f>SUMIFS(Attributions!E:E,Attributions!C:C,'Élément inventaire complet'!A:A,Attributions!I:I,"non")</f>
        <v>0</v>
      </c>
      <c r="G54" s="71">
        <f t="shared" si="0"/>
        <v>0</v>
      </c>
    </row>
    <row r="55" spans="1:7" s="4" customFormat="1" x14ac:dyDescent="0.2">
      <c r="A55" s="20" t="s">
        <v>1048</v>
      </c>
      <c r="B55" s="20" t="s">
        <v>7</v>
      </c>
      <c r="C55" s="48">
        <v>44.85</v>
      </c>
      <c r="D55" s="49"/>
      <c r="E55" s="21">
        <f>SUMIFS(Attributions!E:E,Attributions!C:C,'Élément inventaire complet'!A:A,Attributions!I:I,"oui")</f>
        <v>0</v>
      </c>
      <c r="F55" s="21">
        <f>SUMIFS(Attributions!E:E,Attributions!C:C,'Élément inventaire complet'!A:A,Attributions!I:I,"non")</f>
        <v>0</v>
      </c>
      <c r="G55" s="71">
        <f t="shared" si="0"/>
        <v>0</v>
      </c>
    </row>
    <row r="56" spans="1:7" s="4" customFormat="1" x14ac:dyDescent="0.2">
      <c r="A56" s="20" t="s">
        <v>1049</v>
      </c>
      <c r="B56" s="20" t="s">
        <v>7</v>
      </c>
      <c r="C56" s="48">
        <v>47.09</v>
      </c>
      <c r="D56" s="49"/>
      <c r="E56" s="21">
        <f>SUMIFS(Attributions!E:E,Attributions!C:C,'Élément inventaire complet'!A:A,Attributions!I:I,"oui")</f>
        <v>0</v>
      </c>
      <c r="F56" s="21">
        <f>SUMIFS(Attributions!E:E,Attributions!C:C,'Élément inventaire complet'!A:A,Attributions!I:I,"non")</f>
        <v>0</v>
      </c>
      <c r="G56" s="71">
        <f t="shared" si="0"/>
        <v>0</v>
      </c>
    </row>
    <row r="57" spans="1:7" s="4" customFormat="1" x14ac:dyDescent="0.2">
      <c r="A57" s="20" t="s">
        <v>1050</v>
      </c>
      <c r="B57" s="20" t="s">
        <v>7</v>
      </c>
      <c r="C57" s="48">
        <v>89.99</v>
      </c>
      <c r="D57" s="49"/>
      <c r="E57" s="21">
        <f>SUMIFS(Attributions!E:E,Attributions!C:C,'Élément inventaire complet'!A:A,Attributions!I:I,"oui")</f>
        <v>1</v>
      </c>
      <c r="F57" s="21">
        <f>SUMIFS(Attributions!E:E,Attributions!C:C,'Élément inventaire complet'!A:A,Attributions!I:I,"non")</f>
        <v>0</v>
      </c>
      <c r="G57" s="71">
        <f t="shared" si="0"/>
        <v>89.99</v>
      </c>
    </row>
    <row r="58" spans="1:7" s="4" customFormat="1" x14ac:dyDescent="0.2">
      <c r="A58" s="20" t="s">
        <v>1051</v>
      </c>
      <c r="B58" s="20" t="s">
        <v>7</v>
      </c>
      <c r="C58" s="48">
        <v>112</v>
      </c>
      <c r="D58" s="49"/>
      <c r="E58" s="21">
        <f>SUMIFS(Attributions!E:E,Attributions!C:C,'Élément inventaire complet'!A:A,Attributions!I:I,"oui")</f>
        <v>0</v>
      </c>
      <c r="F58" s="21">
        <f>SUMIFS(Attributions!E:E,Attributions!C:C,'Élément inventaire complet'!A:A,Attributions!I:I,"non")</f>
        <v>0</v>
      </c>
      <c r="G58" s="71">
        <f t="shared" si="0"/>
        <v>0</v>
      </c>
    </row>
    <row r="59" spans="1:7" s="4" customFormat="1" x14ac:dyDescent="0.2">
      <c r="A59" s="20" t="s">
        <v>1052</v>
      </c>
      <c r="B59" s="20" t="s">
        <v>7</v>
      </c>
      <c r="C59" s="48"/>
      <c r="D59" s="49"/>
      <c r="E59" s="21">
        <f>SUMIFS(Attributions!E:E,Attributions!C:C,'Élément inventaire complet'!A:A,Attributions!I:I,"oui")</f>
        <v>0</v>
      </c>
      <c r="F59" s="21">
        <f>SUMIFS(Attributions!E:E,Attributions!C:C,'Élément inventaire complet'!A:A,Attributions!I:I,"non")</f>
        <v>0</v>
      </c>
      <c r="G59" s="71">
        <f t="shared" si="0"/>
        <v>0</v>
      </c>
    </row>
    <row r="60" spans="1:7" s="4" customFormat="1" x14ac:dyDescent="0.2">
      <c r="A60" s="20" t="s">
        <v>1053</v>
      </c>
      <c r="B60" s="20" t="s">
        <v>7</v>
      </c>
      <c r="C60" s="48">
        <v>10.99</v>
      </c>
      <c r="D60" s="49"/>
      <c r="E60" s="21">
        <f>SUMIFS(Attributions!E:E,Attributions!C:C,'Élément inventaire complet'!A:A,Attributions!I:I,"oui")</f>
        <v>0</v>
      </c>
      <c r="F60" s="21">
        <f>SUMIFS(Attributions!E:E,Attributions!C:C,'Élément inventaire complet'!A:A,Attributions!I:I,"non")</f>
        <v>0</v>
      </c>
      <c r="G60" s="71">
        <f t="shared" si="0"/>
        <v>0</v>
      </c>
    </row>
    <row r="61" spans="1:7" s="4" customFormat="1" x14ac:dyDescent="0.2">
      <c r="A61" s="20" t="s">
        <v>1054</v>
      </c>
      <c r="B61" s="20" t="s">
        <v>7</v>
      </c>
      <c r="C61" s="48">
        <v>26.97</v>
      </c>
      <c r="D61" s="49"/>
      <c r="E61" s="21">
        <f>SUMIFS(Attributions!E:E,Attributions!C:C,'Élément inventaire complet'!A:A,Attributions!I:I,"oui")</f>
        <v>0</v>
      </c>
      <c r="F61" s="21">
        <f>SUMIFS(Attributions!E:E,Attributions!C:C,'Élément inventaire complet'!A:A,Attributions!I:I,"non")</f>
        <v>0</v>
      </c>
      <c r="G61" s="71">
        <f t="shared" si="0"/>
        <v>0</v>
      </c>
    </row>
    <row r="62" spans="1:7" s="4" customFormat="1" x14ac:dyDescent="0.2">
      <c r="A62" s="20" t="s">
        <v>1055</v>
      </c>
      <c r="B62" s="20" t="s">
        <v>7</v>
      </c>
      <c r="C62" s="48">
        <v>246.46</v>
      </c>
      <c r="D62" s="49"/>
      <c r="E62" s="21">
        <f>SUMIFS(Attributions!E:E,Attributions!C:C,'Élément inventaire complet'!A:A,Attributions!I:I,"oui")</f>
        <v>1</v>
      </c>
      <c r="F62" s="21">
        <f>SUMIFS(Attributions!E:E,Attributions!C:C,'Élément inventaire complet'!A:A,Attributions!I:I,"non")</f>
        <v>0</v>
      </c>
      <c r="G62" s="71">
        <f t="shared" si="0"/>
        <v>246.46</v>
      </c>
    </row>
    <row r="63" spans="1:7" s="4" customFormat="1" x14ac:dyDescent="0.2">
      <c r="A63" s="20" t="s">
        <v>1056</v>
      </c>
      <c r="B63" s="20" t="s">
        <v>7</v>
      </c>
      <c r="C63" s="48">
        <v>402.67</v>
      </c>
      <c r="D63" s="49"/>
      <c r="E63" s="21">
        <f>SUMIFS(Attributions!E:E,Attributions!C:C,'Élément inventaire complet'!A:A,Attributions!I:I,"oui")</f>
        <v>1</v>
      </c>
      <c r="F63" s="21">
        <f>SUMIFS(Attributions!E:E,Attributions!C:C,'Élément inventaire complet'!A:A,Attributions!I:I,"non")</f>
        <v>0</v>
      </c>
      <c r="G63" s="71">
        <f t="shared" si="0"/>
        <v>402.67</v>
      </c>
    </row>
    <row r="64" spans="1:7" s="4" customFormat="1" x14ac:dyDescent="0.2">
      <c r="A64" s="20" t="s">
        <v>1057</v>
      </c>
      <c r="B64" s="20" t="s">
        <v>7</v>
      </c>
      <c r="C64" s="48">
        <v>39.86</v>
      </c>
      <c r="D64" s="49"/>
      <c r="E64" s="21">
        <f>SUMIFS(Attributions!E:E,Attributions!C:C,'Élément inventaire complet'!A:A,Attributions!I:I,"oui")</f>
        <v>0</v>
      </c>
      <c r="F64" s="21">
        <f>SUMIFS(Attributions!E:E,Attributions!C:C,'Élément inventaire complet'!A:A,Attributions!I:I,"non")</f>
        <v>0</v>
      </c>
      <c r="G64" s="71">
        <f t="shared" si="0"/>
        <v>0</v>
      </c>
    </row>
    <row r="65" spans="1:7" s="4" customFormat="1" x14ac:dyDescent="0.2">
      <c r="A65" s="20" t="s">
        <v>1058</v>
      </c>
      <c r="B65" s="20" t="s">
        <v>7</v>
      </c>
      <c r="C65" s="48">
        <v>91.58</v>
      </c>
      <c r="D65" s="49"/>
      <c r="E65" s="21">
        <f>SUMIFS(Attributions!E:E,Attributions!C:C,'Élément inventaire complet'!A:A,Attributions!I:I,"oui")</f>
        <v>0</v>
      </c>
      <c r="F65" s="21">
        <f>SUMIFS(Attributions!E:E,Attributions!C:C,'Élément inventaire complet'!A:A,Attributions!I:I,"non")</f>
        <v>0</v>
      </c>
      <c r="G65" s="71">
        <f t="shared" si="0"/>
        <v>0</v>
      </c>
    </row>
    <row r="66" spans="1:7" s="4" customFormat="1" x14ac:dyDescent="0.2">
      <c r="A66" s="20" t="s">
        <v>1059</v>
      </c>
      <c r="B66" s="20" t="s">
        <v>7</v>
      </c>
      <c r="C66" s="48">
        <v>69.67</v>
      </c>
      <c r="D66" s="49"/>
      <c r="E66" s="21">
        <f>SUMIFS(Attributions!E:E,Attributions!C:C,'Élément inventaire complet'!A:A,Attributions!I:I,"oui")</f>
        <v>1</v>
      </c>
      <c r="F66" s="21">
        <f>SUMIFS(Attributions!E:E,Attributions!C:C,'Élément inventaire complet'!A:A,Attributions!I:I,"non")</f>
        <v>0</v>
      </c>
      <c r="G66" s="71">
        <f t="shared" si="0"/>
        <v>69.67</v>
      </c>
    </row>
    <row r="67" spans="1:7" s="4" customFormat="1" x14ac:dyDescent="0.2">
      <c r="A67" s="20" t="s">
        <v>1060</v>
      </c>
      <c r="B67" s="20" t="s">
        <v>7</v>
      </c>
      <c r="C67" s="48">
        <v>14</v>
      </c>
      <c r="D67" s="49"/>
      <c r="E67" s="21">
        <f>SUMIFS(Attributions!E:E,Attributions!C:C,'Élément inventaire complet'!A:A,Attributions!I:I,"oui")</f>
        <v>1</v>
      </c>
      <c r="F67" s="21">
        <f>SUMIFS(Attributions!E:E,Attributions!C:C,'Élément inventaire complet'!A:A,Attributions!I:I,"non")</f>
        <v>0</v>
      </c>
      <c r="G67" s="71">
        <f t="shared" si="0"/>
        <v>14</v>
      </c>
    </row>
    <row r="68" spans="1:7" s="4" customFormat="1" x14ac:dyDescent="0.2">
      <c r="A68" s="20" t="s">
        <v>1331</v>
      </c>
      <c r="B68" s="20" t="s">
        <v>7</v>
      </c>
      <c r="C68" s="48">
        <v>0</v>
      </c>
      <c r="D68" s="49"/>
      <c r="E68" s="21">
        <f>SUMIFS(Attributions!E:E,Attributions!C:C,'Élément inventaire complet'!A:A,Attributions!I:I,"oui")</f>
        <v>0</v>
      </c>
      <c r="F68" s="21">
        <f>SUMIFS(Attributions!E:E,Attributions!C:C,'Élément inventaire complet'!A:A,Attributions!I:I,"non")</f>
        <v>0</v>
      </c>
      <c r="G68" s="71"/>
    </row>
    <row r="69" spans="1:7" s="4" customFormat="1" x14ac:dyDescent="0.2">
      <c r="A69" s="20" t="s">
        <v>1327</v>
      </c>
      <c r="B69" s="20" t="s">
        <v>7</v>
      </c>
      <c r="C69" s="48">
        <v>0</v>
      </c>
      <c r="D69" s="49"/>
      <c r="E69" s="21">
        <f>SUMIFS(Attributions!E:E,Attributions!C:C,'Élément inventaire complet'!A:A,Attributions!I:I,"oui")</f>
        <v>0</v>
      </c>
      <c r="F69" s="21">
        <f>SUMIFS(Attributions!E:E,Attributions!C:C,'Élément inventaire complet'!A:A,Attributions!I:I,"non")</f>
        <v>0</v>
      </c>
      <c r="G69" s="71"/>
    </row>
    <row r="70" spans="1:7" s="4" customFormat="1" x14ac:dyDescent="0.2">
      <c r="A70" s="20" t="s">
        <v>1061</v>
      </c>
      <c r="B70" s="20" t="s">
        <v>7</v>
      </c>
      <c r="C70" s="48">
        <v>84.75</v>
      </c>
      <c r="D70" s="49"/>
      <c r="E70" s="21">
        <f>SUMIFS(Attributions!E:E,Attributions!C:C,'Élément inventaire complet'!A:A,Attributions!I:I,"oui")</f>
        <v>1</v>
      </c>
      <c r="F70" s="21">
        <f>SUMIFS(Attributions!E:E,Attributions!C:C,'Élément inventaire complet'!A:A,Attributions!I:I,"non")</f>
        <v>0</v>
      </c>
      <c r="G70" s="71">
        <f t="shared" si="0"/>
        <v>84.75</v>
      </c>
    </row>
    <row r="71" spans="1:7" s="4" customFormat="1" x14ac:dyDescent="0.2">
      <c r="A71" s="20" t="s">
        <v>1062</v>
      </c>
      <c r="B71" s="20" t="s">
        <v>7</v>
      </c>
      <c r="C71" s="48">
        <v>30</v>
      </c>
      <c r="D71" s="49"/>
      <c r="E71" s="21">
        <f>SUMIFS(Attributions!E:E,Attributions!C:C,'Élément inventaire complet'!A:A,Attributions!I:I,"oui")</f>
        <v>1</v>
      </c>
      <c r="F71" s="21">
        <f>SUMIFS(Attributions!E:E,Attributions!C:C,'Élément inventaire complet'!A:A,Attributions!I:I,"non")</f>
        <v>0</v>
      </c>
      <c r="G71" s="71">
        <f t="shared" si="0"/>
        <v>30</v>
      </c>
    </row>
    <row r="72" spans="1:7" s="4" customFormat="1" x14ac:dyDescent="0.2">
      <c r="A72" s="20" t="s">
        <v>1063</v>
      </c>
      <c r="B72" s="20" t="s">
        <v>7</v>
      </c>
      <c r="C72" s="48">
        <v>17000</v>
      </c>
      <c r="D72" s="49"/>
      <c r="E72" s="21">
        <f>SUMIFS(Attributions!E:E,Attributions!C:C,'Élément inventaire complet'!A:A,Attributions!I:I,"oui")</f>
        <v>0</v>
      </c>
      <c r="F72" s="21">
        <f>SUMIFS(Attributions!E:E,Attributions!C:C,'Élément inventaire complet'!A:A,Attributions!I:I,"non")</f>
        <v>0</v>
      </c>
      <c r="G72" s="71">
        <f t="shared" si="0"/>
        <v>0</v>
      </c>
    </row>
    <row r="73" spans="1:7" s="4" customFormat="1" x14ac:dyDescent="0.2">
      <c r="A73" s="20" t="s">
        <v>1064</v>
      </c>
      <c r="B73" s="20" t="s">
        <v>7</v>
      </c>
      <c r="C73" s="48">
        <v>21.57</v>
      </c>
      <c r="D73" s="49"/>
      <c r="E73" s="21">
        <f>SUMIFS(Attributions!E:E,Attributions!C:C,'Élément inventaire complet'!A:A,Attributions!I:I,"oui")</f>
        <v>1</v>
      </c>
      <c r="F73" s="21">
        <f>SUMIFS(Attributions!E:E,Attributions!C:C,'Élément inventaire complet'!A:A,Attributions!I:I,"non")</f>
        <v>0</v>
      </c>
      <c r="G73" s="71">
        <f t="shared" si="0"/>
        <v>21.57</v>
      </c>
    </row>
    <row r="74" spans="1:7" s="4" customFormat="1" x14ac:dyDescent="0.2">
      <c r="A74" s="20" t="s">
        <v>1065</v>
      </c>
      <c r="B74" s="20" t="s">
        <v>7</v>
      </c>
      <c r="C74" s="48">
        <v>8</v>
      </c>
      <c r="D74" s="49"/>
      <c r="E74" s="21">
        <f>SUMIFS(Attributions!E:E,Attributions!C:C,'Élément inventaire complet'!A:A,Attributions!I:I,"oui")</f>
        <v>1</v>
      </c>
      <c r="F74" s="21">
        <f>SUMIFS(Attributions!E:E,Attributions!C:C,'Élément inventaire complet'!A:A,Attributions!I:I,"non")</f>
        <v>0</v>
      </c>
      <c r="G74" s="71">
        <f t="shared" si="0"/>
        <v>8</v>
      </c>
    </row>
    <row r="75" spans="1:7" s="4" customFormat="1" x14ac:dyDescent="0.2">
      <c r="A75" s="20" t="s">
        <v>1066</v>
      </c>
      <c r="B75" s="20" t="s">
        <v>7</v>
      </c>
      <c r="C75" s="48">
        <v>6.99</v>
      </c>
      <c r="D75" s="49"/>
      <c r="E75" s="21">
        <f>SUMIFS(Attributions!E:E,Attributions!C:C,'Élément inventaire complet'!A:A,Attributions!I:I,"oui")</f>
        <v>1</v>
      </c>
      <c r="F75" s="21">
        <f>SUMIFS(Attributions!E:E,Attributions!C:C,'Élément inventaire complet'!A:A,Attributions!I:I,"non")</f>
        <v>0</v>
      </c>
      <c r="G75" s="71">
        <f t="shared" si="0"/>
        <v>6.99</v>
      </c>
    </row>
    <row r="76" spans="1:7" s="4" customFormat="1" x14ac:dyDescent="0.2">
      <c r="A76" s="20" t="s">
        <v>1067</v>
      </c>
      <c r="B76" s="20" t="s">
        <v>7</v>
      </c>
      <c r="C76" s="48">
        <v>1275</v>
      </c>
      <c r="D76" s="49"/>
      <c r="E76" s="21">
        <f>SUMIFS(Attributions!E:E,Attributions!C:C,'Élément inventaire complet'!A:A,Attributions!I:I,"oui")</f>
        <v>1</v>
      </c>
      <c r="F76" s="21">
        <f>SUMIFS(Attributions!E:E,Attributions!C:C,'Élément inventaire complet'!A:A,Attributions!I:I,"non")</f>
        <v>0</v>
      </c>
      <c r="G76" s="71">
        <f t="shared" ref="G76:G146" si="1">C76*E76</f>
        <v>1275</v>
      </c>
    </row>
    <row r="77" spans="1:7" s="4" customFormat="1" x14ac:dyDescent="0.2">
      <c r="A77" s="20" t="s">
        <v>1068</v>
      </c>
      <c r="B77" s="20" t="s">
        <v>7</v>
      </c>
      <c r="C77" s="48">
        <v>349.5</v>
      </c>
      <c r="D77" s="49"/>
      <c r="E77" s="21">
        <f>SUMIFS(Attributions!E:E,Attributions!C:C,'Élément inventaire complet'!A:A,Attributions!I:I,"oui")</f>
        <v>0</v>
      </c>
      <c r="F77" s="21">
        <f>SUMIFS(Attributions!E:E,Attributions!C:C,'Élément inventaire complet'!A:A,Attributions!I:I,"non")</f>
        <v>0</v>
      </c>
      <c r="G77" s="71">
        <f t="shared" si="1"/>
        <v>0</v>
      </c>
    </row>
    <row r="78" spans="1:7" s="4" customFormat="1" x14ac:dyDescent="0.2">
      <c r="A78" s="20" t="s">
        <v>1324</v>
      </c>
      <c r="B78" s="20" t="s">
        <v>7</v>
      </c>
      <c r="C78" s="48">
        <v>2038.87</v>
      </c>
      <c r="D78" s="49"/>
      <c r="E78" s="21">
        <f>SUMIFS(Attributions!E:E,Attributions!C:C,'Élément inventaire complet'!A:A,Attributions!I:I,"oui")</f>
        <v>0</v>
      </c>
      <c r="F78" s="21">
        <f>SUMIFS(Attributions!E:E,Attributions!C:C,'Élément inventaire complet'!A:A,Attributions!I:I,"non")</f>
        <v>0</v>
      </c>
      <c r="G78" s="71"/>
    </row>
    <row r="79" spans="1:7" s="4" customFormat="1" x14ac:dyDescent="0.2">
      <c r="A79" s="20" t="s">
        <v>1069</v>
      </c>
      <c r="B79" s="20" t="s">
        <v>7</v>
      </c>
      <c r="C79" s="48">
        <v>61.95</v>
      </c>
      <c r="D79" s="49"/>
      <c r="E79" s="21">
        <f>SUMIFS(Attributions!E:E,Attributions!C:C,'Élément inventaire complet'!A:A,Attributions!I:I,"oui")</f>
        <v>1</v>
      </c>
      <c r="F79" s="21">
        <f>SUMIFS(Attributions!E:E,Attributions!C:C,'Élément inventaire complet'!A:A,Attributions!I:I,"non")</f>
        <v>0</v>
      </c>
      <c r="G79" s="71">
        <f t="shared" si="1"/>
        <v>61.95</v>
      </c>
    </row>
    <row r="80" spans="1:7" s="4" customFormat="1" x14ac:dyDescent="0.2">
      <c r="A80" s="20" t="s">
        <v>1070</v>
      </c>
      <c r="B80" s="20" t="s">
        <v>7</v>
      </c>
      <c r="C80" s="48">
        <v>323.39999999999998</v>
      </c>
      <c r="D80" s="49"/>
      <c r="E80" s="21">
        <f>SUMIFS(Attributions!E:E,Attributions!C:C,'Élément inventaire complet'!A:A,Attributions!I:I,"oui")</f>
        <v>0</v>
      </c>
      <c r="F80" s="21">
        <f>SUMIFS(Attributions!E:E,Attributions!C:C,'Élément inventaire complet'!A:A,Attributions!I:I,"non")</f>
        <v>0</v>
      </c>
      <c r="G80" s="71">
        <f t="shared" si="1"/>
        <v>0</v>
      </c>
    </row>
    <row r="81" spans="1:7" s="4" customFormat="1" x14ac:dyDescent="0.2">
      <c r="A81" s="20" t="s">
        <v>1071</v>
      </c>
      <c r="B81" s="20" t="s">
        <v>7</v>
      </c>
      <c r="C81" s="48">
        <v>173</v>
      </c>
      <c r="D81" s="49"/>
      <c r="E81" s="21">
        <f>SUMIFS(Attributions!E:E,Attributions!C:C,'Élément inventaire complet'!A:A,Attributions!I:I,"oui")</f>
        <v>1</v>
      </c>
      <c r="F81" s="21">
        <f>SUMIFS(Attributions!E:E,Attributions!C:C,'Élément inventaire complet'!A:A,Attributions!I:I,"non")</f>
        <v>0</v>
      </c>
      <c r="G81" s="71">
        <f t="shared" si="1"/>
        <v>173</v>
      </c>
    </row>
    <row r="82" spans="1:7" s="4" customFormat="1" x14ac:dyDescent="0.2">
      <c r="A82" s="20" t="s">
        <v>1072</v>
      </c>
      <c r="B82" s="20" t="s">
        <v>7</v>
      </c>
      <c r="C82" s="48">
        <v>71.95</v>
      </c>
      <c r="D82" s="49"/>
      <c r="E82" s="21">
        <f>SUMIFS(Attributions!E:E,Attributions!C:C,'Élément inventaire complet'!A:A,Attributions!I:I,"oui")</f>
        <v>1</v>
      </c>
      <c r="F82" s="21">
        <f>SUMIFS(Attributions!E:E,Attributions!C:C,'Élément inventaire complet'!A:A,Attributions!I:I,"non")</f>
        <v>0</v>
      </c>
      <c r="G82" s="71">
        <f t="shared" si="1"/>
        <v>71.95</v>
      </c>
    </row>
    <row r="83" spans="1:7" s="4" customFormat="1" x14ac:dyDescent="0.2">
      <c r="A83" s="20" t="s">
        <v>1073</v>
      </c>
      <c r="B83" s="20" t="s">
        <v>7</v>
      </c>
      <c r="C83" s="48">
        <v>950</v>
      </c>
      <c r="D83" s="49"/>
      <c r="E83" s="21">
        <f>SUMIFS(Attributions!E:E,Attributions!C:C,'Élément inventaire complet'!A:A,Attributions!I:I,"oui")</f>
        <v>0</v>
      </c>
      <c r="F83" s="21">
        <f>SUMIFS(Attributions!E:E,Attributions!C:C,'Élément inventaire complet'!A:A,Attributions!I:I,"non")</f>
        <v>0</v>
      </c>
      <c r="G83" s="71">
        <f t="shared" si="1"/>
        <v>0</v>
      </c>
    </row>
    <row r="84" spans="1:7" s="4" customFormat="1" x14ac:dyDescent="0.2">
      <c r="A84" s="20" t="s">
        <v>1074</v>
      </c>
      <c r="B84" s="20" t="s">
        <v>7</v>
      </c>
      <c r="C84" s="48">
        <v>144</v>
      </c>
      <c r="D84" s="49"/>
      <c r="E84" s="21">
        <f>SUMIFS(Attributions!E:E,Attributions!C:C,'Élément inventaire complet'!A:A,Attributions!I:I,"oui")</f>
        <v>0</v>
      </c>
      <c r="F84" s="21">
        <f>SUMIFS(Attributions!E:E,Attributions!C:C,'Élément inventaire complet'!A:A,Attributions!I:I,"non")</f>
        <v>0</v>
      </c>
      <c r="G84" s="71">
        <f t="shared" si="1"/>
        <v>0</v>
      </c>
    </row>
    <row r="85" spans="1:7" s="4" customFormat="1" x14ac:dyDescent="0.2">
      <c r="A85" s="20" t="s">
        <v>1075</v>
      </c>
      <c r="B85" s="20" t="s">
        <v>7</v>
      </c>
      <c r="C85" s="48">
        <v>32.99</v>
      </c>
      <c r="D85" s="49"/>
      <c r="E85" s="21">
        <f>SUMIFS(Attributions!E:E,Attributions!C:C,'Élément inventaire complet'!A:A,Attributions!I:I,"oui")</f>
        <v>0</v>
      </c>
      <c r="F85" s="21">
        <f>SUMIFS(Attributions!E:E,Attributions!C:C,'Élément inventaire complet'!A:A,Attributions!I:I,"non")</f>
        <v>0</v>
      </c>
      <c r="G85" s="71">
        <f t="shared" si="1"/>
        <v>0</v>
      </c>
    </row>
    <row r="86" spans="1:7" s="4" customFormat="1" x14ac:dyDescent="0.2">
      <c r="A86" s="20" t="s">
        <v>1076</v>
      </c>
      <c r="B86" s="20" t="s">
        <v>7</v>
      </c>
      <c r="C86" s="48">
        <v>2900</v>
      </c>
      <c r="D86" s="49"/>
      <c r="E86" s="21">
        <f>SUMIFS(Attributions!E:E,Attributions!C:C,'Élément inventaire complet'!A:A,Attributions!I:I,"oui")</f>
        <v>0</v>
      </c>
      <c r="F86" s="21">
        <f>SUMIFS(Attributions!E:E,Attributions!C:C,'Élément inventaire complet'!A:A,Attributions!I:I,"non")</f>
        <v>0</v>
      </c>
      <c r="G86" s="71">
        <f t="shared" si="1"/>
        <v>0</v>
      </c>
    </row>
    <row r="87" spans="1:7" s="4" customFormat="1" x14ac:dyDescent="0.2">
      <c r="A87" s="20" t="s">
        <v>1000</v>
      </c>
      <c r="B87" s="20" t="s">
        <v>7</v>
      </c>
      <c r="C87" s="48">
        <v>20.99</v>
      </c>
      <c r="D87" s="49"/>
      <c r="E87" s="21">
        <f>SUMIFS(Attributions!E:E,Attributions!C:C,'Élément inventaire complet'!A:A,Attributions!I:I,"oui")</f>
        <v>1</v>
      </c>
      <c r="F87" s="21">
        <f>SUMIFS(Attributions!E:E,Attributions!C:C,'Élément inventaire complet'!A:A,Attributions!I:I,"non")</f>
        <v>0</v>
      </c>
      <c r="G87" s="71">
        <f t="shared" si="1"/>
        <v>20.99</v>
      </c>
    </row>
    <row r="88" spans="1:7" s="4" customFormat="1" x14ac:dyDescent="0.2">
      <c r="A88" s="20" t="s">
        <v>1319</v>
      </c>
      <c r="B88" s="20" t="s">
        <v>7</v>
      </c>
      <c r="C88" s="48">
        <v>600</v>
      </c>
      <c r="D88" s="49"/>
      <c r="E88" s="21">
        <f>SUMIFS(Attributions!E:E,Attributions!C:C,'Élément inventaire complet'!A:A,Attributions!I:I,"oui")</f>
        <v>0</v>
      </c>
      <c r="F88" s="21">
        <f>SUMIFS(Attributions!E:E,Attributions!C:C,'Élément inventaire complet'!A:A,Attributions!I:I,"non")</f>
        <v>0</v>
      </c>
      <c r="G88" s="71">
        <f t="shared" si="1"/>
        <v>0</v>
      </c>
    </row>
    <row r="89" spans="1:7" s="4" customFormat="1" x14ac:dyDescent="0.2">
      <c r="A89" s="20" t="s">
        <v>1320</v>
      </c>
      <c r="B89" s="20" t="s">
        <v>7</v>
      </c>
      <c r="C89" s="48">
        <v>1450</v>
      </c>
      <c r="D89" s="49"/>
      <c r="E89" s="21">
        <f>SUMIFS(Attributions!E:E,Attributions!C:C,'Élément inventaire complet'!A:A,Attributions!I:I,"oui")</f>
        <v>0</v>
      </c>
      <c r="F89" s="21">
        <f>SUMIFS(Attributions!E:E,Attributions!C:C,'Élément inventaire complet'!A:A,Attributions!I:I,"non")</f>
        <v>0</v>
      </c>
      <c r="G89" s="71">
        <f t="shared" si="1"/>
        <v>0</v>
      </c>
    </row>
    <row r="90" spans="1:7" s="4" customFormat="1" x14ac:dyDescent="0.2">
      <c r="A90" s="20" t="s">
        <v>1077</v>
      </c>
      <c r="B90" s="20" t="s">
        <v>7</v>
      </c>
      <c r="C90" s="48">
        <v>24.97</v>
      </c>
      <c r="D90" s="49"/>
      <c r="E90" s="21">
        <f>SUMIFS(Attributions!E:E,Attributions!C:C,'Élément inventaire complet'!A:A,Attributions!I:I,"oui")</f>
        <v>1</v>
      </c>
      <c r="F90" s="21">
        <f>SUMIFS(Attributions!E:E,Attributions!C:C,'Élément inventaire complet'!A:A,Attributions!I:I,"non")</f>
        <v>0</v>
      </c>
      <c r="G90" s="71">
        <f t="shared" si="1"/>
        <v>24.97</v>
      </c>
    </row>
    <row r="91" spans="1:7" s="4" customFormat="1" x14ac:dyDescent="0.2">
      <c r="A91" s="20" t="s">
        <v>1321</v>
      </c>
      <c r="B91" s="20" t="s">
        <v>7</v>
      </c>
      <c r="C91" s="48"/>
      <c r="D91" s="49"/>
      <c r="E91" s="21"/>
      <c r="F91" s="21"/>
      <c r="G91" s="71"/>
    </row>
    <row r="92" spans="1:7" s="4" customFormat="1" x14ac:dyDescent="0.2">
      <c r="A92" s="20" t="s">
        <v>1322</v>
      </c>
      <c r="B92" s="20" t="s">
        <v>7</v>
      </c>
      <c r="C92" s="48"/>
      <c r="D92" s="49"/>
      <c r="E92" s="21"/>
      <c r="F92" s="21"/>
      <c r="G92" s="71"/>
    </row>
    <row r="93" spans="1:7" s="4" customFormat="1" x14ac:dyDescent="0.2">
      <c r="A93" s="20" t="s">
        <v>1078</v>
      </c>
      <c r="B93" s="20" t="s">
        <v>7</v>
      </c>
      <c r="C93" s="48">
        <v>14.99</v>
      </c>
      <c r="D93" s="49"/>
      <c r="E93" s="21">
        <f>SUMIFS(Attributions!E:E,Attributions!C:C,'Élément inventaire complet'!A:A,Attributions!I:I,"oui")</f>
        <v>0</v>
      </c>
      <c r="F93" s="21">
        <f>SUMIFS(Attributions!E:E,Attributions!C:C,'Élément inventaire complet'!A:A,Attributions!I:I,"non")</f>
        <v>0</v>
      </c>
      <c r="G93" s="71">
        <f t="shared" si="1"/>
        <v>0</v>
      </c>
    </row>
    <row r="94" spans="1:7" s="4" customFormat="1" x14ac:dyDescent="0.2">
      <c r="A94" s="20" t="s">
        <v>1079</v>
      </c>
      <c r="B94" s="20" t="s">
        <v>7</v>
      </c>
      <c r="C94" s="48"/>
      <c r="D94" s="49"/>
      <c r="E94" s="21">
        <f>SUMIFS(Attributions!E:E,Attributions!C:C,'Élément inventaire complet'!A:A,Attributions!I:I,"oui")</f>
        <v>0</v>
      </c>
      <c r="F94" s="21">
        <f>SUMIFS(Attributions!E:E,Attributions!C:C,'Élément inventaire complet'!A:A,Attributions!I:I,"non")</f>
        <v>0</v>
      </c>
      <c r="G94" s="71">
        <f t="shared" si="1"/>
        <v>0</v>
      </c>
    </row>
    <row r="95" spans="1:7" s="4" customFormat="1" x14ac:dyDescent="0.2">
      <c r="A95" s="20" t="s">
        <v>1080</v>
      </c>
      <c r="B95" s="20" t="s">
        <v>7</v>
      </c>
      <c r="C95" s="48">
        <v>6272</v>
      </c>
      <c r="D95" s="49"/>
      <c r="E95" s="21">
        <f>SUMIFS(Attributions!E:E,Attributions!C:C,'Élément inventaire complet'!A:A,Attributions!I:I,"oui")</f>
        <v>0</v>
      </c>
      <c r="F95" s="21">
        <f>SUMIFS(Attributions!E:E,Attributions!C:C,'Élément inventaire complet'!A:A,Attributions!I:I,"non")</f>
        <v>0</v>
      </c>
      <c r="G95" s="71">
        <f t="shared" si="1"/>
        <v>0</v>
      </c>
    </row>
    <row r="96" spans="1:7" s="4" customFormat="1" x14ac:dyDescent="0.2">
      <c r="A96" s="20" t="s">
        <v>1081</v>
      </c>
      <c r="B96" s="20" t="s">
        <v>7</v>
      </c>
      <c r="C96" s="48">
        <v>42</v>
      </c>
      <c r="D96" s="49"/>
      <c r="E96" s="21">
        <f>SUMIFS(Attributions!E:E,Attributions!C:C,'Élément inventaire complet'!A:A,Attributions!I:I,"oui")</f>
        <v>0</v>
      </c>
      <c r="F96" s="21">
        <f>SUMIFS(Attributions!E:E,Attributions!C:C,'Élément inventaire complet'!A:A,Attributions!I:I,"non")</f>
        <v>0</v>
      </c>
      <c r="G96" s="71">
        <f t="shared" si="1"/>
        <v>0</v>
      </c>
    </row>
    <row r="97" spans="1:7" s="4" customFormat="1" x14ac:dyDescent="0.2">
      <c r="A97" s="20" t="s">
        <v>1082</v>
      </c>
      <c r="B97" s="20" t="s">
        <v>7</v>
      </c>
      <c r="C97" s="48">
        <v>37.880000000000003</v>
      </c>
      <c r="D97" s="49"/>
      <c r="E97" s="21">
        <f>SUMIFS(Attributions!E:E,Attributions!C:C,'Élément inventaire complet'!A:A,Attributions!I:I,"oui")</f>
        <v>0</v>
      </c>
      <c r="F97" s="21">
        <f>SUMIFS(Attributions!E:E,Attributions!C:C,'Élément inventaire complet'!A:A,Attributions!I:I,"non")</f>
        <v>0</v>
      </c>
      <c r="G97" s="71">
        <f t="shared" si="1"/>
        <v>0</v>
      </c>
    </row>
    <row r="98" spans="1:7" s="4" customFormat="1" x14ac:dyDescent="0.2">
      <c r="A98" s="20" t="s">
        <v>1083</v>
      </c>
      <c r="B98" s="20" t="s">
        <v>7</v>
      </c>
      <c r="C98" s="48">
        <v>385</v>
      </c>
      <c r="D98" s="49"/>
      <c r="E98" s="21">
        <f>SUMIFS(Attributions!E:E,Attributions!C:C,'Élément inventaire complet'!A:A,Attributions!I:I,"oui")</f>
        <v>1</v>
      </c>
      <c r="F98" s="21">
        <f>SUMIFS(Attributions!E:E,Attributions!C:C,'Élément inventaire complet'!A:A,Attributions!I:I,"non")</f>
        <v>0</v>
      </c>
      <c r="G98" s="71">
        <f t="shared" si="1"/>
        <v>385</v>
      </c>
    </row>
    <row r="99" spans="1:7" s="4" customFormat="1" x14ac:dyDescent="0.2">
      <c r="A99" s="20" t="s">
        <v>1084</v>
      </c>
      <c r="B99" s="20" t="s">
        <v>7</v>
      </c>
      <c r="C99" s="48">
        <v>889</v>
      </c>
      <c r="D99" s="49"/>
      <c r="E99" s="21">
        <f>SUMIFS(Attributions!E:E,Attributions!C:C,'Élément inventaire complet'!A:A,Attributions!I:I,"oui")</f>
        <v>0</v>
      </c>
      <c r="F99" s="21">
        <f>SUMIFS(Attributions!E:E,Attributions!C:C,'Élément inventaire complet'!A:A,Attributions!I:I,"non")</f>
        <v>0</v>
      </c>
      <c r="G99" s="71">
        <f t="shared" si="1"/>
        <v>0</v>
      </c>
    </row>
    <row r="100" spans="1:7" s="4" customFormat="1" x14ac:dyDescent="0.2">
      <c r="A100" s="20" t="s">
        <v>1085</v>
      </c>
      <c r="B100" s="20" t="s">
        <v>7</v>
      </c>
      <c r="C100" s="48">
        <v>79</v>
      </c>
      <c r="D100" s="49"/>
      <c r="E100" s="21">
        <f>SUMIFS(Attributions!E:E,Attributions!C:C,'Élément inventaire complet'!A:A,Attributions!I:I,"oui")</f>
        <v>0</v>
      </c>
      <c r="F100" s="21">
        <f>SUMIFS(Attributions!E:E,Attributions!C:C,'Élément inventaire complet'!A:A,Attributions!I:I,"non")</f>
        <v>0</v>
      </c>
      <c r="G100" s="71">
        <f t="shared" si="1"/>
        <v>0</v>
      </c>
    </row>
    <row r="101" spans="1:7" s="4" customFormat="1" x14ac:dyDescent="0.2">
      <c r="A101" s="20" t="s">
        <v>1086</v>
      </c>
      <c r="B101" s="20" t="s">
        <v>7</v>
      </c>
      <c r="C101" s="48">
        <v>5.26</v>
      </c>
      <c r="D101" s="49"/>
      <c r="E101" s="21">
        <f>SUMIFS(Attributions!E:E,Attributions!C:C,'Élément inventaire complet'!A:A,Attributions!I:I,"oui")</f>
        <v>6</v>
      </c>
      <c r="F101" s="21">
        <f>SUMIFS(Attributions!E:E,Attributions!C:C,'Élément inventaire complet'!A:A,Attributions!I:I,"non")</f>
        <v>0</v>
      </c>
      <c r="G101" s="71">
        <f t="shared" si="1"/>
        <v>31.56</v>
      </c>
    </row>
    <row r="102" spans="1:7" s="4" customFormat="1" x14ac:dyDescent="0.2">
      <c r="A102" s="20" t="s">
        <v>1087</v>
      </c>
      <c r="B102" s="20" t="s">
        <v>7</v>
      </c>
      <c r="C102" s="48">
        <v>5.26</v>
      </c>
      <c r="D102" s="49"/>
      <c r="E102" s="21">
        <f>SUMIFS(Attributions!E:E,Attributions!C:C,'Élément inventaire complet'!A:A,Attributions!I:I,"oui")</f>
        <v>0</v>
      </c>
      <c r="F102" s="21">
        <f>SUMIFS(Attributions!E:E,Attributions!C:C,'Élément inventaire complet'!A:A,Attributions!I:I,"non")</f>
        <v>0</v>
      </c>
      <c r="G102" s="71">
        <f t="shared" si="1"/>
        <v>0</v>
      </c>
    </row>
    <row r="103" spans="1:7" s="4" customFormat="1" x14ac:dyDescent="0.2">
      <c r="A103" s="20" t="s">
        <v>1088</v>
      </c>
      <c r="B103" s="20" t="s">
        <v>7</v>
      </c>
      <c r="C103" s="48">
        <v>5.26</v>
      </c>
      <c r="D103" s="49"/>
      <c r="E103" s="21">
        <f>SUMIFS(Attributions!E:E,Attributions!C:C,'Élément inventaire complet'!A:A,Attributions!I:I,"oui")</f>
        <v>6</v>
      </c>
      <c r="F103" s="21">
        <f>SUMIFS(Attributions!E:E,Attributions!C:C,'Élément inventaire complet'!A:A,Attributions!I:I,"non")</f>
        <v>0</v>
      </c>
      <c r="G103" s="71">
        <f t="shared" si="1"/>
        <v>31.56</v>
      </c>
    </row>
    <row r="104" spans="1:7" s="4" customFormat="1" x14ac:dyDescent="0.2">
      <c r="A104" s="20" t="s">
        <v>1089</v>
      </c>
      <c r="B104" s="20" t="s">
        <v>7</v>
      </c>
      <c r="C104" s="48">
        <v>5.26</v>
      </c>
      <c r="D104" s="49"/>
      <c r="E104" s="21">
        <f>SUMIFS(Attributions!E:E,Attributions!C:C,'Élément inventaire complet'!A:A,Attributions!I:I,"oui")</f>
        <v>0</v>
      </c>
      <c r="F104" s="21">
        <f>SUMIFS(Attributions!E:E,Attributions!C:C,'Élément inventaire complet'!A:A,Attributions!I:I,"non")</f>
        <v>0</v>
      </c>
      <c r="G104" s="71">
        <f t="shared" si="1"/>
        <v>0</v>
      </c>
    </row>
    <row r="105" spans="1:7" s="4" customFormat="1" x14ac:dyDescent="0.2">
      <c r="A105" s="20" t="s">
        <v>1090</v>
      </c>
      <c r="B105" s="20" t="s">
        <v>7</v>
      </c>
      <c r="C105" s="48">
        <v>38.979999999999997</v>
      </c>
      <c r="D105" s="49"/>
      <c r="E105" s="21">
        <f>SUMIFS(Attributions!E:E,Attributions!C:C,'Élément inventaire complet'!A:A,Attributions!I:I,"oui")</f>
        <v>0</v>
      </c>
      <c r="F105" s="21">
        <f>SUMIFS(Attributions!E:E,Attributions!C:C,'Élément inventaire complet'!A:A,Attributions!I:I,"non")</f>
        <v>0</v>
      </c>
      <c r="G105" s="71">
        <f t="shared" si="1"/>
        <v>0</v>
      </c>
    </row>
    <row r="106" spans="1:7" s="4" customFormat="1" x14ac:dyDescent="0.2">
      <c r="A106" s="20" t="s">
        <v>1091</v>
      </c>
      <c r="B106" s="20" t="s">
        <v>7</v>
      </c>
      <c r="C106" s="48">
        <v>41.98</v>
      </c>
      <c r="D106" s="49"/>
      <c r="E106" s="21">
        <f>SUMIFS(Attributions!E:E,Attributions!C:C,'Élément inventaire complet'!A:A,Attributions!I:I,"oui")</f>
        <v>0</v>
      </c>
      <c r="F106" s="21">
        <f>SUMIFS(Attributions!E:E,Attributions!C:C,'Élément inventaire complet'!A:A,Attributions!I:I,"non")</f>
        <v>0</v>
      </c>
      <c r="G106" s="71">
        <f t="shared" si="1"/>
        <v>0</v>
      </c>
    </row>
    <row r="107" spans="1:7" s="4" customFormat="1" x14ac:dyDescent="0.2">
      <c r="A107" s="20" t="s">
        <v>1092</v>
      </c>
      <c r="B107" s="20" t="s">
        <v>7</v>
      </c>
      <c r="C107" s="48"/>
      <c r="D107" s="49"/>
      <c r="E107" s="21">
        <f>SUMIFS(Attributions!E:E,Attributions!C:C,'Élément inventaire complet'!A:A,Attributions!I:I,"oui")</f>
        <v>0</v>
      </c>
      <c r="F107" s="21">
        <f>SUMIFS(Attributions!E:E,Attributions!C:C,'Élément inventaire complet'!A:A,Attributions!I:I,"non")</f>
        <v>0</v>
      </c>
      <c r="G107" s="71">
        <f t="shared" si="1"/>
        <v>0</v>
      </c>
    </row>
    <row r="108" spans="1:7" s="4" customFormat="1" x14ac:dyDescent="0.2">
      <c r="A108" s="20" t="s">
        <v>1093</v>
      </c>
      <c r="B108" s="20" t="s">
        <v>7</v>
      </c>
      <c r="C108" s="48">
        <v>39.979999999999997</v>
      </c>
      <c r="D108" s="49"/>
      <c r="E108" s="21">
        <f>SUMIFS(Attributions!E:E,Attributions!C:C,'Élément inventaire complet'!A:A,Attributions!I:I,"oui")</f>
        <v>1</v>
      </c>
      <c r="F108" s="21">
        <f>SUMIFS(Attributions!E:E,Attributions!C:C,'Élément inventaire complet'!A:A,Attributions!I:I,"non")</f>
        <v>0</v>
      </c>
      <c r="G108" s="71">
        <f t="shared" si="1"/>
        <v>39.979999999999997</v>
      </c>
    </row>
    <row r="109" spans="1:7" s="4" customFormat="1" x14ac:dyDescent="0.2">
      <c r="A109" s="20" t="s">
        <v>1094</v>
      </c>
      <c r="B109" s="20" t="s">
        <v>7</v>
      </c>
      <c r="C109" s="48">
        <v>37.979999999999997</v>
      </c>
      <c r="D109" s="49"/>
      <c r="E109" s="21">
        <f>SUMIFS(Attributions!E:E,Attributions!C:C,'Élément inventaire complet'!A:A,Attributions!I:I,"oui")</f>
        <v>1</v>
      </c>
      <c r="F109" s="21">
        <f>SUMIFS(Attributions!E:E,Attributions!C:C,'Élément inventaire complet'!A:A,Attributions!I:I,"non")</f>
        <v>0</v>
      </c>
      <c r="G109" s="71">
        <f t="shared" si="1"/>
        <v>37.979999999999997</v>
      </c>
    </row>
    <row r="110" spans="1:7" s="4" customFormat="1" x14ac:dyDescent="0.2">
      <c r="A110" s="20" t="s">
        <v>1095</v>
      </c>
      <c r="B110" s="20" t="s">
        <v>7</v>
      </c>
      <c r="C110" s="48">
        <v>395</v>
      </c>
      <c r="D110" s="49"/>
      <c r="E110" s="21">
        <f>SUMIFS(Attributions!E:E,Attributions!C:C,'Élément inventaire complet'!A:A,Attributions!I:I,"oui")</f>
        <v>1</v>
      </c>
      <c r="F110" s="21">
        <f>SUMIFS(Attributions!E:E,Attributions!C:C,'Élément inventaire complet'!A:A,Attributions!I:I,"non")</f>
        <v>0</v>
      </c>
      <c r="G110" s="71">
        <f t="shared" si="1"/>
        <v>395</v>
      </c>
    </row>
    <row r="111" spans="1:7" s="4" customFormat="1" x14ac:dyDescent="0.2">
      <c r="A111" s="20" t="s">
        <v>1096</v>
      </c>
      <c r="B111" s="20" t="s">
        <v>7</v>
      </c>
      <c r="C111" s="48">
        <v>540</v>
      </c>
      <c r="D111" s="49"/>
      <c r="E111" s="21">
        <f>SUMIFS(Attributions!E:E,Attributions!C:C,'Élément inventaire complet'!A:A,Attributions!I:I,"oui")</f>
        <v>1</v>
      </c>
      <c r="F111" s="21">
        <f>SUMIFS(Attributions!E:E,Attributions!C:C,'Élément inventaire complet'!A:A,Attributions!I:I,"non")</f>
        <v>0</v>
      </c>
      <c r="G111" s="71">
        <f t="shared" si="1"/>
        <v>540</v>
      </c>
    </row>
    <row r="112" spans="1:7" s="4" customFormat="1" x14ac:dyDescent="0.2">
      <c r="A112" s="20" t="s">
        <v>1097</v>
      </c>
      <c r="B112" s="20" t="s">
        <v>7</v>
      </c>
      <c r="C112" s="48">
        <v>525</v>
      </c>
      <c r="D112" s="49"/>
      <c r="E112" s="21">
        <f>SUMIFS(Attributions!E:E,Attributions!C:C,'Élément inventaire complet'!A:A,Attributions!I:I,"oui")</f>
        <v>0</v>
      </c>
      <c r="F112" s="21">
        <f>SUMIFS(Attributions!E:E,Attributions!C:C,'Élément inventaire complet'!A:A,Attributions!I:I,"non")</f>
        <v>0</v>
      </c>
      <c r="G112" s="71">
        <f t="shared" si="1"/>
        <v>0</v>
      </c>
    </row>
    <row r="113" spans="1:7" s="4" customFormat="1" x14ac:dyDescent="0.2">
      <c r="A113" s="20" t="s">
        <v>1098</v>
      </c>
      <c r="B113" s="20" t="s">
        <v>7</v>
      </c>
      <c r="C113" s="48">
        <v>213.5</v>
      </c>
      <c r="D113" s="49"/>
      <c r="E113" s="21">
        <f>SUMIFS(Attributions!E:E,Attributions!C:C,'Élément inventaire complet'!A:A,Attributions!I:I,"oui")</f>
        <v>0</v>
      </c>
      <c r="F113" s="21">
        <f>SUMIFS(Attributions!E:E,Attributions!C:C,'Élément inventaire complet'!A:A,Attributions!I:I,"non")</f>
        <v>0</v>
      </c>
      <c r="G113" s="71">
        <f t="shared" si="1"/>
        <v>0</v>
      </c>
    </row>
    <row r="114" spans="1:7" s="4" customFormat="1" x14ac:dyDescent="0.2">
      <c r="A114" s="20" t="s">
        <v>1099</v>
      </c>
      <c r="B114" s="20" t="s">
        <v>7</v>
      </c>
      <c r="C114" s="48">
        <v>29.99</v>
      </c>
      <c r="D114" s="49"/>
      <c r="E114" s="21">
        <f>SUMIFS(Attributions!E:E,Attributions!C:C,'Élément inventaire complet'!A:A,Attributions!I:I,"oui")</f>
        <v>0</v>
      </c>
      <c r="F114" s="21">
        <f>SUMIFS(Attributions!E:E,Attributions!C:C,'Élément inventaire complet'!A:A,Attributions!I:I,"non")</f>
        <v>0</v>
      </c>
      <c r="G114" s="71">
        <f t="shared" si="1"/>
        <v>0</v>
      </c>
    </row>
    <row r="115" spans="1:7" s="4" customFormat="1" x14ac:dyDescent="0.2">
      <c r="A115" s="20" t="s">
        <v>1100</v>
      </c>
      <c r="B115" s="20" t="s">
        <v>7</v>
      </c>
      <c r="C115" s="48">
        <v>40.98</v>
      </c>
      <c r="D115" s="49"/>
      <c r="E115" s="21">
        <f>SUMIFS(Attributions!E:E,Attributions!C:C,'Élément inventaire complet'!A:A,Attributions!I:I,"oui")</f>
        <v>1</v>
      </c>
      <c r="F115" s="21">
        <f>SUMIFS(Attributions!E:E,Attributions!C:C,'Élément inventaire complet'!A:A,Attributions!I:I,"non")</f>
        <v>0</v>
      </c>
      <c r="G115" s="71">
        <f t="shared" si="1"/>
        <v>40.98</v>
      </c>
    </row>
    <row r="116" spans="1:7" s="4" customFormat="1" x14ac:dyDescent="0.2">
      <c r="A116" s="20" t="s">
        <v>1101</v>
      </c>
      <c r="B116" s="20" t="s">
        <v>7</v>
      </c>
      <c r="C116" s="48"/>
      <c r="D116" s="49"/>
      <c r="E116" s="21">
        <f>SUMIFS(Attributions!E:E,Attributions!C:C,'Élément inventaire complet'!A:A,Attributions!I:I,"oui")</f>
        <v>0</v>
      </c>
      <c r="F116" s="21">
        <f>SUMIFS(Attributions!E:E,Attributions!C:C,'Élément inventaire complet'!A:A,Attributions!I:I,"non")</f>
        <v>0</v>
      </c>
      <c r="G116" s="71">
        <f t="shared" si="1"/>
        <v>0</v>
      </c>
    </row>
    <row r="117" spans="1:7" s="4" customFormat="1" x14ac:dyDescent="0.2">
      <c r="A117" s="20" t="s">
        <v>1102</v>
      </c>
      <c r="B117" s="20" t="s">
        <v>7</v>
      </c>
      <c r="C117" s="48">
        <v>12.99</v>
      </c>
      <c r="D117" s="49"/>
      <c r="E117" s="21">
        <f>SUMIFS(Attributions!E:E,Attributions!C:C,'Élément inventaire complet'!A:A,Attributions!I:I,"oui")</f>
        <v>0</v>
      </c>
      <c r="F117" s="21">
        <f>SUMIFS(Attributions!E:E,Attributions!C:C,'Élément inventaire complet'!A:A,Attributions!I:I,"non")</f>
        <v>0</v>
      </c>
      <c r="G117" s="71">
        <f t="shared" si="1"/>
        <v>0</v>
      </c>
    </row>
    <row r="118" spans="1:7" s="4" customFormat="1" x14ac:dyDescent="0.2">
      <c r="A118" s="20" t="s">
        <v>1103</v>
      </c>
      <c r="B118" s="20" t="s">
        <v>7</v>
      </c>
      <c r="C118" s="48">
        <v>17.989999999999998</v>
      </c>
      <c r="D118" s="49"/>
      <c r="E118" s="21">
        <f>SUMIFS(Attributions!E:E,Attributions!C:C,'Élément inventaire complet'!A:A,Attributions!I:I,"oui")</f>
        <v>0</v>
      </c>
      <c r="F118" s="21">
        <f>SUMIFS(Attributions!E:E,Attributions!C:C,'Élément inventaire complet'!A:A,Attributions!I:I,"non")</f>
        <v>0</v>
      </c>
      <c r="G118" s="71">
        <f t="shared" si="1"/>
        <v>0</v>
      </c>
    </row>
    <row r="119" spans="1:7" s="4" customFormat="1" x14ac:dyDescent="0.2">
      <c r="A119" s="20" t="s">
        <v>1104</v>
      </c>
      <c r="B119" s="20" t="s">
        <v>7</v>
      </c>
      <c r="C119" s="48">
        <v>5.99</v>
      </c>
      <c r="D119" s="49"/>
      <c r="E119" s="21">
        <f>SUMIFS(Attributions!E:E,Attributions!C:C,'Élément inventaire complet'!A:A,Attributions!I:I,"oui")</f>
        <v>0</v>
      </c>
      <c r="F119" s="21">
        <f>SUMIFS(Attributions!E:E,Attributions!C:C,'Élément inventaire complet'!A:A,Attributions!I:I,"non")</f>
        <v>0</v>
      </c>
      <c r="G119" s="71">
        <f t="shared" si="1"/>
        <v>0</v>
      </c>
    </row>
    <row r="120" spans="1:7" s="4" customFormat="1" x14ac:dyDescent="0.2">
      <c r="A120" s="20" t="s">
        <v>1105</v>
      </c>
      <c r="B120" s="20" t="s">
        <v>7</v>
      </c>
      <c r="C120" s="48">
        <v>39.67</v>
      </c>
      <c r="D120" s="49"/>
      <c r="E120" s="21">
        <f>SUMIFS(Attributions!E:E,Attributions!C:C,'Élément inventaire complet'!A:A,Attributions!I:I,"oui")</f>
        <v>0</v>
      </c>
      <c r="F120" s="21">
        <f>SUMIFS(Attributions!E:E,Attributions!C:C,'Élément inventaire complet'!A:A,Attributions!I:I,"non")</f>
        <v>0</v>
      </c>
      <c r="G120" s="71">
        <f t="shared" si="1"/>
        <v>0</v>
      </c>
    </row>
    <row r="121" spans="1:7" s="4" customFormat="1" x14ac:dyDescent="0.2">
      <c r="A121" s="20" t="s">
        <v>1106</v>
      </c>
      <c r="B121" s="20" t="s">
        <v>7</v>
      </c>
      <c r="C121" s="48">
        <v>305</v>
      </c>
      <c r="D121" s="49"/>
      <c r="E121" s="21">
        <f>SUMIFS(Attributions!E:E,Attributions!C:C,'Élément inventaire complet'!A:A,Attributions!I:I,"oui")</f>
        <v>1</v>
      </c>
      <c r="F121" s="21">
        <f>SUMIFS(Attributions!E:E,Attributions!C:C,'Élément inventaire complet'!A:A,Attributions!I:I,"non")</f>
        <v>0</v>
      </c>
      <c r="G121" s="71">
        <f t="shared" si="1"/>
        <v>305</v>
      </c>
    </row>
    <row r="122" spans="1:7" s="4" customFormat="1" x14ac:dyDescent="0.2">
      <c r="A122" s="20" t="s">
        <v>1107</v>
      </c>
      <c r="B122" s="20" t="s">
        <v>7</v>
      </c>
      <c r="C122" s="48">
        <v>479</v>
      </c>
      <c r="D122" s="49"/>
      <c r="E122" s="21">
        <f>SUMIFS(Attributions!E:E,Attributions!C:C,'Élément inventaire complet'!A:A,Attributions!I:I,"oui")</f>
        <v>1</v>
      </c>
      <c r="F122" s="21">
        <f>SUMIFS(Attributions!E:E,Attributions!C:C,'Élément inventaire complet'!A:A,Attributions!I:I,"non")</f>
        <v>0</v>
      </c>
      <c r="G122" s="71">
        <f t="shared" si="1"/>
        <v>479</v>
      </c>
    </row>
    <row r="123" spans="1:7" s="4" customFormat="1" x14ac:dyDescent="0.2">
      <c r="A123" s="20" t="s">
        <v>1108</v>
      </c>
      <c r="B123" s="20" t="s">
        <v>7</v>
      </c>
      <c r="C123" s="48">
        <v>54.97</v>
      </c>
      <c r="D123" s="49"/>
      <c r="E123" s="21">
        <f>SUMIFS(Attributions!E:E,Attributions!C:C,'Élément inventaire complet'!A:A,Attributions!I:I,"oui")</f>
        <v>1</v>
      </c>
      <c r="F123" s="21">
        <f>SUMIFS(Attributions!E:E,Attributions!C:C,'Élément inventaire complet'!A:A,Attributions!I:I,"non")</f>
        <v>0</v>
      </c>
      <c r="G123" s="71">
        <f t="shared" si="1"/>
        <v>54.97</v>
      </c>
    </row>
    <row r="124" spans="1:7" s="4" customFormat="1" x14ac:dyDescent="0.2">
      <c r="A124" s="20" t="s">
        <v>1109</v>
      </c>
      <c r="B124" s="20" t="s">
        <v>7</v>
      </c>
      <c r="C124" s="48">
        <v>9.99</v>
      </c>
      <c r="D124" s="49"/>
      <c r="E124" s="21">
        <f>SUMIFS(Attributions!E:E,Attributions!C:C,'Élément inventaire complet'!A:A,Attributions!I:I,"oui")</f>
        <v>0</v>
      </c>
      <c r="F124" s="21">
        <f>SUMIFS(Attributions!E:E,Attributions!C:C,'Élément inventaire complet'!A:A,Attributions!I:I,"non")</f>
        <v>0</v>
      </c>
      <c r="G124" s="71">
        <f t="shared" si="1"/>
        <v>0</v>
      </c>
    </row>
    <row r="125" spans="1:7" s="4" customFormat="1" x14ac:dyDescent="0.2">
      <c r="A125" s="20" t="s">
        <v>1110</v>
      </c>
      <c r="B125" s="20" t="s">
        <v>7</v>
      </c>
      <c r="C125" s="48">
        <v>24.86</v>
      </c>
      <c r="D125" s="49"/>
      <c r="E125" s="21">
        <f>SUMIFS(Attributions!E:E,Attributions!C:C,'Élément inventaire complet'!A:A,Attributions!I:I,"oui")</f>
        <v>0</v>
      </c>
      <c r="F125" s="21">
        <f>SUMIFS(Attributions!E:E,Attributions!C:C,'Élément inventaire complet'!A:A,Attributions!I:I,"non")</f>
        <v>0</v>
      </c>
      <c r="G125" s="71">
        <f t="shared" si="1"/>
        <v>0</v>
      </c>
    </row>
    <row r="126" spans="1:7" s="4" customFormat="1" x14ac:dyDescent="0.2">
      <c r="A126" s="20" t="s">
        <v>1111</v>
      </c>
      <c r="B126" s="20" t="s">
        <v>7</v>
      </c>
      <c r="C126" s="48"/>
      <c r="D126" s="49"/>
      <c r="E126" s="21">
        <f>SUMIFS(Attributions!E:E,Attributions!C:C,'Élément inventaire complet'!A:A,Attributions!I:I,"oui")</f>
        <v>0</v>
      </c>
      <c r="F126" s="21">
        <f>SUMIFS(Attributions!E:E,Attributions!C:C,'Élément inventaire complet'!A:A,Attributions!I:I,"non")</f>
        <v>0</v>
      </c>
      <c r="G126" s="71">
        <f t="shared" si="1"/>
        <v>0</v>
      </c>
    </row>
    <row r="127" spans="1:7" s="4" customFormat="1" x14ac:dyDescent="0.2">
      <c r="A127" s="20" t="s">
        <v>1112</v>
      </c>
      <c r="B127" s="20" t="s">
        <v>7</v>
      </c>
      <c r="C127" s="48">
        <v>249.99</v>
      </c>
      <c r="D127" s="49"/>
      <c r="E127" s="21">
        <f>SUMIFS(Attributions!E:E,Attributions!C:C,'Élément inventaire complet'!A:A,Attributions!I:I,"oui")</f>
        <v>0</v>
      </c>
      <c r="F127" s="21">
        <f>SUMIFS(Attributions!E:E,Attributions!C:C,'Élément inventaire complet'!A:A,Attributions!I:I,"non")</f>
        <v>0</v>
      </c>
      <c r="G127" s="71">
        <f t="shared" si="1"/>
        <v>0</v>
      </c>
    </row>
    <row r="128" spans="1:7" s="4" customFormat="1" x14ac:dyDescent="0.2">
      <c r="A128" s="20" t="s">
        <v>1113</v>
      </c>
      <c r="B128" s="20" t="s">
        <v>7</v>
      </c>
      <c r="C128" s="48">
        <v>17.98</v>
      </c>
      <c r="D128" s="49"/>
      <c r="E128" s="21">
        <f>SUMIFS(Attributions!E:E,Attributions!C:C,'Élément inventaire complet'!A:A,Attributions!I:I,"oui")</f>
        <v>1</v>
      </c>
      <c r="F128" s="21">
        <f>SUMIFS(Attributions!E:E,Attributions!C:C,'Élément inventaire complet'!A:A,Attributions!I:I,"non")</f>
        <v>0</v>
      </c>
      <c r="G128" s="71">
        <f t="shared" si="1"/>
        <v>17.98</v>
      </c>
    </row>
    <row r="129" spans="1:7" s="4" customFormat="1" x14ac:dyDescent="0.2">
      <c r="A129" s="20" t="s">
        <v>1114</v>
      </c>
      <c r="B129" s="20" t="s">
        <v>7</v>
      </c>
      <c r="C129" s="48">
        <v>11.25</v>
      </c>
      <c r="D129" s="49"/>
      <c r="E129" s="21">
        <f>SUMIFS(Attributions!E:E,Attributions!C:C,'Élément inventaire complet'!A:A,Attributions!I:I,"oui")</f>
        <v>1</v>
      </c>
      <c r="F129" s="21">
        <f>SUMIFS(Attributions!E:E,Attributions!C:C,'Élément inventaire complet'!A:A,Attributions!I:I,"non")</f>
        <v>0</v>
      </c>
      <c r="G129" s="71">
        <f t="shared" si="1"/>
        <v>11.25</v>
      </c>
    </row>
    <row r="130" spans="1:7" s="4" customFormat="1" x14ac:dyDescent="0.2">
      <c r="A130" s="20" t="s">
        <v>1115</v>
      </c>
      <c r="B130" s="20" t="s">
        <v>7</v>
      </c>
      <c r="C130" s="48">
        <v>130</v>
      </c>
      <c r="D130" s="49"/>
      <c r="E130" s="21">
        <f>SUMIFS(Attributions!E:E,Attributions!C:C,'Élément inventaire complet'!A:A,Attributions!I:I,"oui")</f>
        <v>0</v>
      </c>
      <c r="F130" s="21">
        <f>SUMIFS(Attributions!E:E,Attributions!C:C,'Élément inventaire complet'!A:A,Attributions!I:I,"non")</f>
        <v>0</v>
      </c>
      <c r="G130" s="71">
        <f t="shared" si="1"/>
        <v>0</v>
      </c>
    </row>
    <row r="131" spans="1:7" s="4" customFormat="1" x14ac:dyDescent="0.2">
      <c r="A131" s="20" t="s">
        <v>1116</v>
      </c>
      <c r="B131" s="20" t="s">
        <v>7</v>
      </c>
      <c r="C131" s="48">
        <v>166.25</v>
      </c>
      <c r="D131" s="49"/>
      <c r="E131" s="21">
        <f>SUMIFS(Attributions!E:E,Attributions!C:C,'Élément inventaire complet'!A:A,Attributions!I:I,"oui")</f>
        <v>0</v>
      </c>
      <c r="F131" s="21">
        <f>SUMIFS(Attributions!E:E,Attributions!C:C,'Élément inventaire complet'!A:A,Attributions!I:I,"non")</f>
        <v>0</v>
      </c>
      <c r="G131" s="71">
        <f t="shared" si="1"/>
        <v>0</v>
      </c>
    </row>
    <row r="132" spans="1:7" s="4" customFormat="1" x14ac:dyDescent="0.2">
      <c r="A132" s="20" t="s">
        <v>1117</v>
      </c>
      <c r="B132" s="20" t="s">
        <v>7</v>
      </c>
      <c r="C132" s="48">
        <v>105</v>
      </c>
      <c r="D132" s="49"/>
      <c r="E132" s="21">
        <f>SUMIFS(Attributions!E:E,Attributions!C:C,'Élément inventaire complet'!A:A,Attributions!I:I,"oui")</f>
        <v>1</v>
      </c>
      <c r="F132" s="21">
        <f>SUMIFS(Attributions!E:E,Attributions!C:C,'Élément inventaire complet'!A:A,Attributions!I:I,"non")</f>
        <v>0</v>
      </c>
      <c r="G132" s="71">
        <f t="shared" si="1"/>
        <v>105</v>
      </c>
    </row>
    <row r="133" spans="1:7" s="4" customFormat="1" x14ac:dyDescent="0.2">
      <c r="A133" s="20" t="s">
        <v>1118</v>
      </c>
      <c r="B133" s="20" t="s">
        <v>7</v>
      </c>
      <c r="C133" s="48">
        <v>24.94</v>
      </c>
      <c r="D133" s="49"/>
      <c r="E133" s="21">
        <f>SUMIFS(Attributions!E:E,Attributions!C:C,'Élément inventaire complet'!A:A,Attributions!I:I,"oui")</f>
        <v>0</v>
      </c>
      <c r="F133" s="21">
        <f>SUMIFS(Attributions!E:E,Attributions!C:C,'Élément inventaire complet'!A:A,Attributions!I:I,"non")</f>
        <v>0</v>
      </c>
      <c r="G133" s="71">
        <f t="shared" si="1"/>
        <v>0</v>
      </c>
    </row>
    <row r="134" spans="1:7" s="4" customFormat="1" x14ac:dyDescent="0.2">
      <c r="A134" s="20" t="s">
        <v>1119</v>
      </c>
      <c r="B134" s="20" t="s">
        <v>7</v>
      </c>
      <c r="C134" s="48">
        <v>21.44</v>
      </c>
      <c r="D134" s="49"/>
      <c r="E134" s="21">
        <f>SUMIFS(Attributions!E:E,Attributions!C:C,'Élément inventaire complet'!A:A,Attributions!I:I,"oui")</f>
        <v>0</v>
      </c>
      <c r="F134" s="21">
        <f>SUMIFS(Attributions!E:E,Attributions!C:C,'Élément inventaire complet'!A:A,Attributions!I:I,"non")</f>
        <v>0</v>
      </c>
      <c r="G134" s="71">
        <f t="shared" si="1"/>
        <v>0</v>
      </c>
    </row>
    <row r="135" spans="1:7" s="4" customFormat="1" x14ac:dyDescent="0.2">
      <c r="A135" s="20" t="s">
        <v>1332</v>
      </c>
      <c r="B135" s="20" t="s">
        <v>7</v>
      </c>
      <c r="C135" s="48">
        <v>10</v>
      </c>
      <c r="D135" s="49"/>
      <c r="E135" s="21"/>
      <c r="F135" s="21"/>
      <c r="G135" s="71"/>
    </row>
    <row r="136" spans="1:7" s="4" customFormat="1" x14ac:dyDescent="0.2">
      <c r="A136" s="20" t="s">
        <v>1120</v>
      </c>
      <c r="B136" s="20" t="s">
        <v>7</v>
      </c>
      <c r="C136" s="48">
        <v>19.64</v>
      </c>
      <c r="D136" s="49"/>
      <c r="E136" s="21">
        <f>SUMIFS(Attributions!E:E,Attributions!C:C,'Élément inventaire complet'!A:A,Attributions!I:I,"oui")</f>
        <v>0</v>
      </c>
      <c r="F136" s="21">
        <f>SUMIFS(Attributions!E:E,Attributions!C:C,'Élément inventaire complet'!A:A,Attributions!I:I,"non")</f>
        <v>0</v>
      </c>
      <c r="G136" s="71">
        <f t="shared" si="1"/>
        <v>0</v>
      </c>
    </row>
    <row r="137" spans="1:7" s="4" customFormat="1" x14ac:dyDescent="0.2">
      <c r="A137" s="20" t="s">
        <v>1121</v>
      </c>
      <c r="B137" s="20" t="s">
        <v>7</v>
      </c>
      <c r="C137" s="48">
        <v>999.95</v>
      </c>
      <c r="D137" s="49"/>
      <c r="E137" s="21">
        <f>SUMIFS(Attributions!E:E,Attributions!C:C,'Élément inventaire complet'!A:A,Attributions!I:I,"oui")</f>
        <v>1</v>
      </c>
      <c r="F137" s="21">
        <f>SUMIFS(Attributions!E:E,Attributions!C:C,'Élément inventaire complet'!A:A,Attributions!I:I,"non")</f>
        <v>0</v>
      </c>
      <c r="G137" s="71">
        <f t="shared" si="1"/>
        <v>999.95</v>
      </c>
    </row>
    <row r="138" spans="1:7" s="4" customFormat="1" x14ac:dyDescent="0.2">
      <c r="A138" s="20" t="s">
        <v>1323</v>
      </c>
      <c r="B138" s="20" t="s">
        <v>7</v>
      </c>
      <c r="C138" s="48">
        <v>15</v>
      </c>
      <c r="D138" s="49"/>
      <c r="E138" s="21">
        <f>SUMIFS(Attributions!E:E,Attributions!C:C,'Élément inventaire complet'!A:A,Attributions!I:I,"oui")</f>
        <v>0</v>
      </c>
      <c r="F138" s="21">
        <f>SUMIFS(Attributions!E:E,Attributions!C:C,'Élément inventaire complet'!A:A,Attributions!I:I,"non")</f>
        <v>0</v>
      </c>
      <c r="G138" s="71"/>
    </row>
    <row r="139" spans="1:7" s="4" customFormat="1" x14ac:dyDescent="0.2">
      <c r="A139" s="20" t="s">
        <v>1122</v>
      </c>
      <c r="B139" s="20" t="s">
        <v>7</v>
      </c>
      <c r="C139" s="48">
        <v>425</v>
      </c>
      <c r="D139" s="49"/>
      <c r="E139" s="21">
        <f>SUMIFS(Attributions!E:E,Attributions!C:C,'Élément inventaire complet'!A:A,Attributions!I:I,"oui")</f>
        <v>0</v>
      </c>
      <c r="F139" s="21">
        <f>SUMIFS(Attributions!E:E,Attributions!C:C,'Élément inventaire complet'!A:A,Attributions!I:I,"non")</f>
        <v>0</v>
      </c>
      <c r="G139" s="71">
        <f t="shared" si="1"/>
        <v>0</v>
      </c>
    </row>
    <row r="140" spans="1:7" s="4" customFormat="1" x14ac:dyDescent="0.2">
      <c r="A140" s="20" t="s">
        <v>1123</v>
      </c>
      <c r="B140" s="20" t="s">
        <v>7</v>
      </c>
      <c r="C140" s="48">
        <v>12.99</v>
      </c>
      <c r="D140" s="49"/>
      <c r="E140" s="21">
        <f>SUMIFS(Attributions!E:E,Attributions!C:C,'Élément inventaire complet'!A:A,Attributions!I:I,"oui")</f>
        <v>0</v>
      </c>
      <c r="F140" s="21">
        <f>SUMIFS(Attributions!E:E,Attributions!C:C,'Élément inventaire complet'!A:A,Attributions!I:I,"non")</f>
        <v>0</v>
      </c>
      <c r="G140" s="71">
        <f t="shared" si="1"/>
        <v>0</v>
      </c>
    </row>
    <row r="141" spans="1:7" s="4" customFormat="1" x14ac:dyDescent="0.2">
      <c r="A141" s="20" t="s">
        <v>1124</v>
      </c>
      <c r="B141" s="20" t="s">
        <v>7</v>
      </c>
      <c r="C141" s="48">
        <v>166.25</v>
      </c>
      <c r="D141" s="49"/>
      <c r="E141" s="21">
        <f>SUMIFS(Attributions!E:E,Attributions!C:C,'Élément inventaire complet'!A:A,Attributions!I:I,"oui")</f>
        <v>1</v>
      </c>
      <c r="F141" s="21">
        <f>SUMIFS(Attributions!E:E,Attributions!C:C,'Élément inventaire complet'!A:A,Attributions!I:I,"non")</f>
        <v>0</v>
      </c>
      <c r="G141" s="71">
        <f t="shared" si="1"/>
        <v>166.25</v>
      </c>
    </row>
    <row r="142" spans="1:7" s="4" customFormat="1" x14ac:dyDescent="0.2">
      <c r="A142" s="20" t="s">
        <v>1125</v>
      </c>
      <c r="B142" s="20" t="s">
        <v>7</v>
      </c>
      <c r="C142" s="48">
        <v>131.16</v>
      </c>
      <c r="D142" s="49"/>
      <c r="E142" s="21">
        <f>SUMIFS(Attributions!E:E,Attributions!C:C,'Élément inventaire complet'!A:A,Attributions!I:I,"oui")</f>
        <v>0</v>
      </c>
      <c r="F142" s="21">
        <f>SUMIFS(Attributions!E:E,Attributions!C:C,'Élément inventaire complet'!A:A,Attributions!I:I,"non")</f>
        <v>0</v>
      </c>
      <c r="G142" s="71">
        <f t="shared" si="1"/>
        <v>0</v>
      </c>
    </row>
    <row r="143" spans="1:7" s="4" customFormat="1" x14ac:dyDescent="0.2">
      <c r="A143" s="20" t="s">
        <v>1126</v>
      </c>
      <c r="B143" s="20" t="s">
        <v>7</v>
      </c>
      <c r="C143" s="48">
        <v>368</v>
      </c>
      <c r="D143" s="49"/>
      <c r="E143" s="21">
        <f>SUMIFS(Attributions!E:E,Attributions!C:C,'Élément inventaire complet'!A:A,Attributions!I:I,"oui")</f>
        <v>0</v>
      </c>
      <c r="F143" s="21">
        <f>SUMIFS(Attributions!E:E,Attributions!C:C,'Élément inventaire complet'!A:A,Attributions!I:I,"non")</f>
        <v>0</v>
      </c>
      <c r="G143" s="71">
        <f t="shared" si="1"/>
        <v>0</v>
      </c>
    </row>
    <row r="144" spans="1:7" s="4" customFormat="1" x14ac:dyDescent="0.2">
      <c r="A144" s="20" t="s">
        <v>1127</v>
      </c>
      <c r="B144" s="20" t="s">
        <v>7</v>
      </c>
      <c r="C144" s="48">
        <v>49.99</v>
      </c>
      <c r="D144" s="49"/>
      <c r="E144" s="21">
        <f>SUMIFS(Attributions!E:E,Attributions!C:C,'Élément inventaire complet'!A:A,Attributions!I:I,"oui")</f>
        <v>0</v>
      </c>
      <c r="F144" s="21">
        <f>SUMIFS(Attributions!E:E,Attributions!C:C,'Élément inventaire complet'!A:A,Attributions!I:I,"non")</f>
        <v>0</v>
      </c>
      <c r="G144" s="71">
        <f t="shared" si="1"/>
        <v>0</v>
      </c>
    </row>
    <row r="145" spans="1:7" s="4" customFormat="1" x14ac:dyDescent="0.2">
      <c r="A145" s="20" t="s">
        <v>1128</v>
      </c>
      <c r="B145" s="20" t="s">
        <v>7</v>
      </c>
      <c r="C145" s="48">
        <v>1935</v>
      </c>
      <c r="D145" s="49"/>
      <c r="E145" s="21">
        <f>SUMIFS(Attributions!E:E,Attributions!C:C,'Élément inventaire complet'!A:A,Attributions!I:I,"oui")</f>
        <v>0</v>
      </c>
      <c r="F145" s="21">
        <f>SUMIFS(Attributions!E:E,Attributions!C:C,'Élément inventaire complet'!A:A,Attributions!I:I,"non")</f>
        <v>0</v>
      </c>
      <c r="G145" s="71">
        <f t="shared" si="1"/>
        <v>0</v>
      </c>
    </row>
    <row r="146" spans="1:7" s="4" customFormat="1" x14ac:dyDescent="0.2">
      <c r="A146" s="20" t="s">
        <v>1129</v>
      </c>
      <c r="B146" s="20" t="s">
        <v>7</v>
      </c>
      <c r="C146" s="48"/>
      <c r="D146" s="49"/>
      <c r="E146" s="21">
        <f>SUMIFS(Attributions!E:E,Attributions!C:C,'Élément inventaire complet'!A:A,Attributions!I:I,"oui")</f>
        <v>0</v>
      </c>
      <c r="F146" s="21">
        <f>SUMIFS(Attributions!E:E,Attributions!C:C,'Élément inventaire complet'!A:A,Attributions!I:I,"non")</f>
        <v>0</v>
      </c>
      <c r="G146" s="71">
        <f t="shared" si="1"/>
        <v>0</v>
      </c>
    </row>
    <row r="147" spans="1:7" s="4" customFormat="1" x14ac:dyDescent="0.2">
      <c r="A147" s="20" t="s">
        <v>1130</v>
      </c>
      <c r="B147" s="20" t="s">
        <v>7</v>
      </c>
      <c r="C147" s="48"/>
      <c r="D147" s="49"/>
      <c r="E147" s="21">
        <f>SUMIFS(Attributions!E:E,Attributions!C:C,'Élément inventaire complet'!A:A,Attributions!I:I,"oui")</f>
        <v>0</v>
      </c>
      <c r="F147" s="21">
        <f>SUMIFS(Attributions!E:E,Attributions!C:C,'Élément inventaire complet'!A:A,Attributions!I:I,"non")</f>
        <v>0</v>
      </c>
      <c r="G147" s="71">
        <f t="shared" ref="G147:G210" si="2">C147*E147</f>
        <v>0</v>
      </c>
    </row>
    <row r="148" spans="1:7" s="4" customFormat="1" x14ac:dyDescent="0.2">
      <c r="A148" s="20" t="s">
        <v>1131</v>
      </c>
      <c r="B148" s="20" t="s">
        <v>7</v>
      </c>
      <c r="C148" s="48">
        <v>20.99</v>
      </c>
      <c r="D148" s="49"/>
      <c r="E148" s="21">
        <f>SUMIFS(Attributions!E:E,Attributions!C:C,'Élément inventaire complet'!A:A,Attributions!I:I,"oui")</f>
        <v>1</v>
      </c>
      <c r="F148" s="21">
        <f>SUMIFS(Attributions!E:E,Attributions!C:C,'Élément inventaire complet'!A:A,Attributions!I:I,"non")</f>
        <v>0</v>
      </c>
      <c r="G148" s="71">
        <f t="shared" si="2"/>
        <v>20.99</v>
      </c>
    </row>
    <row r="149" spans="1:7" s="4" customFormat="1" x14ac:dyDescent="0.2">
      <c r="A149" s="20" t="s">
        <v>1132</v>
      </c>
      <c r="B149" s="20" t="s">
        <v>7</v>
      </c>
      <c r="C149" s="48">
        <v>11.62</v>
      </c>
      <c r="D149" s="49"/>
      <c r="E149" s="21">
        <f>SUMIFS(Attributions!E:E,Attributions!C:C,'Élément inventaire complet'!A:A,Attributions!I:I,"oui")</f>
        <v>0</v>
      </c>
      <c r="F149" s="21">
        <f>SUMIFS(Attributions!E:E,Attributions!C:C,'Élément inventaire complet'!A:A,Attributions!I:I,"non")</f>
        <v>0</v>
      </c>
      <c r="G149" s="71">
        <f t="shared" si="2"/>
        <v>0</v>
      </c>
    </row>
    <row r="150" spans="1:7" s="4" customFormat="1" x14ac:dyDescent="0.2">
      <c r="A150" s="20" t="s">
        <v>1133</v>
      </c>
      <c r="B150" s="20" t="s">
        <v>7</v>
      </c>
      <c r="C150" s="48">
        <v>16</v>
      </c>
      <c r="D150" s="49"/>
      <c r="E150" s="21">
        <f>SUMIFS(Attributions!E:E,Attributions!C:C,'Élément inventaire complet'!A:A,Attributions!I:I,"oui")</f>
        <v>1</v>
      </c>
      <c r="F150" s="21">
        <f>SUMIFS(Attributions!E:E,Attributions!C:C,'Élément inventaire complet'!A:A,Attributions!I:I,"non")</f>
        <v>0</v>
      </c>
      <c r="G150" s="71">
        <f t="shared" si="2"/>
        <v>16</v>
      </c>
    </row>
    <row r="151" spans="1:7" s="4" customFormat="1" x14ac:dyDescent="0.2">
      <c r="A151" s="20" t="s">
        <v>1134</v>
      </c>
      <c r="B151" s="20" t="s">
        <v>7</v>
      </c>
      <c r="C151" s="48">
        <v>10</v>
      </c>
      <c r="D151" s="49"/>
      <c r="E151" s="21">
        <f>SUMIFS(Attributions!E:E,Attributions!C:C,'Élément inventaire complet'!A:A,Attributions!I:I,"oui")</f>
        <v>1</v>
      </c>
      <c r="F151" s="21">
        <f>SUMIFS(Attributions!E:E,Attributions!C:C,'Élément inventaire complet'!A:A,Attributions!I:I,"non")</f>
        <v>0</v>
      </c>
      <c r="G151" s="71">
        <f t="shared" si="2"/>
        <v>10</v>
      </c>
    </row>
    <row r="152" spans="1:7" s="4" customFormat="1" x14ac:dyDescent="0.2">
      <c r="A152" s="20" t="s">
        <v>1135</v>
      </c>
      <c r="B152" s="20" t="s">
        <v>7</v>
      </c>
      <c r="C152" s="48">
        <v>85</v>
      </c>
      <c r="D152" s="49"/>
      <c r="E152" s="21">
        <f>SUMIFS(Attributions!E:E,Attributions!C:C,'Élément inventaire complet'!A:A,Attributions!I:I,"oui")</f>
        <v>1</v>
      </c>
      <c r="F152" s="21">
        <f>SUMIFS(Attributions!E:E,Attributions!C:C,'Élément inventaire complet'!A:A,Attributions!I:I,"non")</f>
        <v>0</v>
      </c>
      <c r="G152" s="71">
        <f t="shared" si="2"/>
        <v>85</v>
      </c>
    </row>
    <row r="153" spans="1:7" s="4" customFormat="1" x14ac:dyDescent="0.2">
      <c r="A153" s="20" t="s">
        <v>1136</v>
      </c>
      <c r="B153" s="20" t="s">
        <v>7</v>
      </c>
      <c r="C153" s="48">
        <v>22</v>
      </c>
      <c r="D153" s="49"/>
      <c r="E153" s="21">
        <f>SUMIFS(Attributions!E:E,Attributions!C:C,'Élément inventaire complet'!A:A,Attributions!I:I,"oui")</f>
        <v>0</v>
      </c>
      <c r="F153" s="21">
        <f>SUMIFS(Attributions!E:E,Attributions!C:C,'Élément inventaire complet'!A:A,Attributions!I:I,"non")</f>
        <v>0</v>
      </c>
      <c r="G153" s="71">
        <f t="shared" si="2"/>
        <v>0</v>
      </c>
    </row>
    <row r="154" spans="1:7" s="4" customFormat="1" x14ac:dyDescent="0.2">
      <c r="A154" s="20" t="s">
        <v>1138</v>
      </c>
      <c r="B154" s="20" t="s">
        <v>19</v>
      </c>
      <c r="C154" s="48">
        <v>298.85000000000002</v>
      </c>
      <c r="D154" s="49"/>
      <c r="E154" s="21"/>
      <c r="F154" s="21"/>
      <c r="G154" s="71">
        <f t="shared" si="2"/>
        <v>0</v>
      </c>
    </row>
    <row r="155" spans="1:7" s="4" customFormat="1" x14ac:dyDescent="0.2">
      <c r="A155" s="20" t="s">
        <v>1139</v>
      </c>
      <c r="B155" s="20" t="s">
        <v>19</v>
      </c>
      <c r="C155" s="48">
        <v>246.32</v>
      </c>
      <c r="D155" s="49"/>
      <c r="E155" s="21"/>
      <c r="F155" s="21"/>
      <c r="G155" s="71">
        <f t="shared" si="2"/>
        <v>0</v>
      </c>
    </row>
    <row r="156" spans="1:7" s="4" customFormat="1" x14ac:dyDescent="0.2">
      <c r="A156" s="20" t="s">
        <v>1140</v>
      </c>
      <c r="B156" s="20" t="s">
        <v>19</v>
      </c>
      <c r="C156" s="48">
        <v>6.75</v>
      </c>
      <c r="D156" s="49"/>
      <c r="E156" s="21"/>
      <c r="F156" s="21"/>
      <c r="G156" s="71">
        <f t="shared" si="2"/>
        <v>0</v>
      </c>
    </row>
    <row r="157" spans="1:7" s="4" customFormat="1" x14ac:dyDescent="0.2">
      <c r="A157" s="20" t="s">
        <v>1141</v>
      </c>
      <c r="B157" s="20" t="s">
        <v>19</v>
      </c>
      <c r="C157" s="48"/>
      <c r="D157" s="49"/>
      <c r="E157" s="21"/>
      <c r="F157" s="21"/>
      <c r="G157" s="71">
        <f t="shared" si="2"/>
        <v>0</v>
      </c>
    </row>
    <row r="158" spans="1:7" s="4" customFormat="1" x14ac:dyDescent="0.2">
      <c r="A158" s="20" t="s">
        <v>1142</v>
      </c>
      <c r="B158" s="20" t="s">
        <v>19</v>
      </c>
      <c r="C158" s="48">
        <v>6.75</v>
      </c>
      <c r="D158" s="49"/>
      <c r="E158" s="21"/>
      <c r="F158" s="21"/>
      <c r="G158" s="71">
        <f t="shared" si="2"/>
        <v>0</v>
      </c>
    </row>
    <row r="159" spans="1:7" s="4" customFormat="1" x14ac:dyDescent="0.2">
      <c r="A159" s="20" t="s">
        <v>1143</v>
      </c>
      <c r="B159" s="20" t="s">
        <v>19</v>
      </c>
      <c r="C159" s="48">
        <v>8.0801999999999996</v>
      </c>
      <c r="D159" s="49"/>
      <c r="E159" s="21"/>
      <c r="F159" s="21"/>
      <c r="G159" s="71">
        <f t="shared" si="2"/>
        <v>0</v>
      </c>
    </row>
    <row r="160" spans="1:7" s="4" customFormat="1" x14ac:dyDescent="0.2">
      <c r="A160" s="20" t="s">
        <v>1144</v>
      </c>
      <c r="B160" s="20" t="s">
        <v>19</v>
      </c>
      <c r="C160" s="48">
        <v>2.88</v>
      </c>
      <c r="D160" s="49"/>
      <c r="E160" s="21"/>
      <c r="F160" s="21"/>
      <c r="G160" s="71">
        <f t="shared" si="2"/>
        <v>0</v>
      </c>
    </row>
    <row r="161" spans="1:7" s="4" customFormat="1" x14ac:dyDescent="0.2">
      <c r="A161" s="20" t="s">
        <v>1145</v>
      </c>
      <c r="B161" s="20" t="s">
        <v>19</v>
      </c>
      <c r="C161" s="48">
        <v>8.1199999999999992</v>
      </c>
      <c r="D161" s="49"/>
      <c r="E161" s="21"/>
      <c r="F161" s="21"/>
      <c r="G161" s="71">
        <f t="shared" si="2"/>
        <v>0</v>
      </c>
    </row>
    <row r="162" spans="1:7" s="4" customFormat="1" x14ac:dyDescent="0.2">
      <c r="A162" s="20" t="s">
        <v>1146</v>
      </c>
      <c r="B162" s="20" t="s">
        <v>19</v>
      </c>
      <c r="C162" s="48">
        <v>2.3104</v>
      </c>
      <c r="D162" s="49"/>
      <c r="E162" s="21"/>
      <c r="F162" s="21"/>
      <c r="G162" s="71">
        <f t="shared" si="2"/>
        <v>0</v>
      </c>
    </row>
    <row r="163" spans="1:7" s="4" customFormat="1" x14ac:dyDescent="0.2">
      <c r="A163" s="20" t="s">
        <v>1147</v>
      </c>
      <c r="B163" s="20" t="s">
        <v>19</v>
      </c>
      <c r="C163" s="48">
        <v>2.7054</v>
      </c>
      <c r="D163" s="49"/>
      <c r="E163" s="21"/>
      <c r="F163" s="21"/>
      <c r="G163" s="71">
        <f t="shared" si="2"/>
        <v>0</v>
      </c>
    </row>
    <row r="164" spans="1:7" s="4" customFormat="1" x14ac:dyDescent="0.2">
      <c r="A164" s="20" t="s">
        <v>1148</v>
      </c>
      <c r="B164" s="20" t="s">
        <v>19</v>
      </c>
      <c r="C164" s="48">
        <v>0.7722</v>
      </c>
      <c r="D164" s="49"/>
      <c r="E164" s="21"/>
      <c r="F164" s="21"/>
      <c r="G164" s="71">
        <f t="shared" si="2"/>
        <v>0</v>
      </c>
    </row>
    <row r="165" spans="1:7" s="4" customFormat="1" x14ac:dyDescent="0.2">
      <c r="A165" s="20" t="s">
        <v>1149</v>
      </c>
      <c r="B165" s="20" t="s">
        <v>19</v>
      </c>
      <c r="C165" s="48">
        <v>6.74</v>
      </c>
      <c r="D165" s="49"/>
      <c r="E165" s="21"/>
      <c r="F165" s="21"/>
      <c r="G165" s="71">
        <f t="shared" si="2"/>
        <v>0</v>
      </c>
    </row>
    <row r="166" spans="1:7" s="4" customFormat="1" x14ac:dyDescent="0.2">
      <c r="A166" s="20" t="s">
        <v>1150</v>
      </c>
      <c r="B166" s="20" t="s">
        <v>19</v>
      </c>
      <c r="C166" s="48">
        <v>2.81</v>
      </c>
      <c r="D166" s="49"/>
      <c r="E166" s="21"/>
      <c r="F166" s="21"/>
      <c r="G166" s="71">
        <f t="shared" si="2"/>
        <v>0</v>
      </c>
    </row>
    <row r="167" spans="1:7" s="4" customFormat="1" x14ac:dyDescent="0.2">
      <c r="A167" s="20" t="s">
        <v>1151</v>
      </c>
      <c r="B167" s="20" t="s">
        <v>19</v>
      </c>
      <c r="C167" s="48">
        <v>0.80100000000000005</v>
      </c>
      <c r="D167" s="49"/>
      <c r="E167" s="21"/>
      <c r="F167" s="21"/>
      <c r="G167" s="71">
        <f t="shared" si="2"/>
        <v>0</v>
      </c>
    </row>
    <row r="168" spans="1:7" s="4" customFormat="1" x14ac:dyDescent="0.2">
      <c r="A168" s="20" t="s">
        <v>1152</v>
      </c>
      <c r="B168" s="20" t="s">
        <v>19</v>
      </c>
      <c r="C168" s="48">
        <v>8.3699999999999992</v>
      </c>
      <c r="D168" s="49"/>
      <c r="E168" s="21"/>
      <c r="F168" s="21"/>
      <c r="G168" s="71">
        <f t="shared" si="2"/>
        <v>0</v>
      </c>
    </row>
    <row r="169" spans="1:7" s="4" customFormat="1" x14ac:dyDescent="0.2">
      <c r="A169" s="20" t="s">
        <v>1153</v>
      </c>
      <c r="B169" s="20" t="s">
        <v>19</v>
      </c>
      <c r="C169" s="48">
        <v>5.84</v>
      </c>
      <c r="D169" s="49"/>
      <c r="E169" s="21"/>
      <c r="F169" s="21"/>
      <c r="G169" s="71">
        <f t="shared" si="2"/>
        <v>0</v>
      </c>
    </row>
    <row r="170" spans="1:7" s="4" customFormat="1" x14ac:dyDescent="0.2">
      <c r="A170" s="20" t="s">
        <v>1154</v>
      </c>
      <c r="B170" s="20" t="s">
        <v>19</v>
      </c>
      <c r="C170" s="48">
        <v>4.54</v>
      </c>
      <c r="D170" s="49"/>
      <c r="E170" s="21"/>
      <c r="F170" s="21"/>
      <c r="G170" s="71">
        <f t="shared" si="2"/>
        <v>0</v>
      </c>
    </row>
    <row r="171" spans="1:7" s="4" customFormat="1" x14ac:dyDescent="0.2">
      <c r="A171" s="20" t="s">
        <v>1155</v>
      </c>
      <c r="B171" s="20" t="s">
        <v>19</v>
      </c>
      <c r="C171" s="48">
        <v>4.6782000000000004</v>
      </c>
      <c r="D171" s="49"/>
      <c r="E171" s="21"/>
      <c r="F171" s="21"/>
      <c r="G171" s="71">
        <f t="shared" si="2"/>
        <v>0</v>
      </c>
    </row>
    <row r="172" spans="1:7" s="4" customFormat="1" x14ac:dyDescent="0.2">
      <c r="A172" s="20" t="s">
        <v>1156</v>
      </c>
      <c r="B172" s="20" t="s">
        <v>19</v>
      </c>
      <c r="C172" s="48">
        <v>1.224</v>
      </c>
      <c r="D172" s="49"/>
      <c r="E172" s="21"/>
      <c r="F172" s="21"/>
      <c r="G172" s="71">
        <f t="shared" si="2"/>
        <v>0</v>
      </c>
    </row>
    <row r="173" spans="1:7" s="4" customFormat="1" x14ac:dyDescent="0.2">
      <c r="A173" s="20" t="s">
        <v>1157</v>
      </c>
      <c r="B173" s="20" t="s">
        <v>19</v>
      </c>
      <c r="C173" s="48">
        <v>4.4400000000000004</v>
      </c>
      <c r="D173" s="49"/>
      <c r="E173" s="21"/>
      <c r="F173" s="21"/>
      <c r="G173" s="71">
        <f t="shared" si="2"/>
        <v>0</v>
      </c>
    </row>
    <row r="174" spans="1:7" s="4" customFormat="1" x14ac:dyDescent="0.2">
      <c r="A174" s="20" t="s">
        <v>1158</v>
      </c>
      <c r="B174" s="20" t="s">
        <v>19</v>
      </c>
      <c r="C174" s="48">
        <v>495</v>
      </c>
      <c r="D174" s="49"/>
      <c r="E174" s="21"/>
      <c r="F174" s="21"/>
      <c r="G174" s="71">
        <f t="shared" si="2"/>
        <v>0</v>
      </c>
    </row>
    <row r="175" spans="1:7" s="4" customFormat="1" x14ac:dyDescent="0.2">
      <c r="A175" s="20" t="s">
        <v>1159</v>
      </c>
      <c r="B175" s="20" t="s">
        <v>19</v>
      </c>
      <c r="C175" s="48">
        <v>750</v>
      </c>
      <c r="D175" s="49"/>
      <c r="E175" s="21"/>
      <c r="F175" s="21"/>
      <c r="G175" s="71">
        <f t="shared" si="2"/>
        <v>0</v>
      </c>
    </row>
    <row r="176" spans="1:7" s="4" customFormat="1" x14ac:dyDescent="0.2">
      <c r="A176" s="20" t="s">
        <v>1160</v>
      </c>
      <c r="B176" s="20" t="s">
        <v>19</v>
      </c>
      <c r="C176" s="48">
        <v>532.1</v>
      </c>
      <c r="D176" s="49"/>
      <c r="E176" s="21"/>
      <c r="F176" s="21"/>
      <c r="G176" s="71">
        <f t="shared" si="2"/>
        <v>0</v>
      </c>
    </row>
    <row r="177" spans="1:7" s="4" customFormat="1" x14ac:dyDescent="0.2">
      <c r="A177" s="20" t="s">
        <v>1161</v>
      </c>
      <c r="B177" s="20" t="s">
        <v>19</v>
      </c>
      <c r="C177" s="48">
        <v>44.5</v>
      </c>
      <c r="D177" s="49"/>
      <c r="E177" s="21"/>
      <c r="F177" s="21"/>
      <c r="G177" s="71">
        <f t="shared" si="2"/>
        <v>0</v>
      </c>
    </row>
    <row r="178" spans="1:7" s="4" customFormat="1" x14ac:dyDescent="0.2">
      <c r="A178" s="20" t="s">
        <v>1162</v>
      </c>
      <c r="B178" s="20" t="s">
        <v>19</v>
      </c>
      <c r="C178" s="48">
        <v>45.5</v>
      </c>
      <c r="D178" s="49"/>
      <c r="E178" s="21"/>
      <c r="F178" s="21"/>
      <c r="G178" s="71">
        <f t="shared" si="2"/>
        <v>0</v>
      </c>
    </row>
    <row r="179" spans="1:7" s="4" customFormat="1" x14ac:dyDescent="0.2">
      <c r="A179" s="20" t="s">
        <v>1163</v>
      </c>
      <c r="B179" s="20" t="s">
        <v>19</v>
      </c>
      <c r="C179" s="48">
        <v>74.489999999999995</v>
      </c>
      <c r="D179" s="49"/>
      <c r="E179" s="21"/>
      <c r="F179" s="21"/>
      <c r="G179" s="71">
        <f t="shared" si="2"/>
        <v>0</v>
      </c>
    </row>
    <row r="180" spans="1:7" s="4" customFormat="1" x14ac:dyDescent="0.2">
      <c r="A180" s="20" t="s">
        <v>1164</v>
      </c>
      <c r="B180" s="20" t="s">
        <v>19</v>
      </c>
      <c r="C180" s="48">
        <v>83.54</v>
      </c>
      <c r="D180" s="49"/>
      <c r="E180" s="21"/>
      <c r="F180" s="21"/>
      <c r="G180" s="71">
        <f t="shared" si="2"/>
        <v>0</v>
      </c>
    </row>
    <row r="181" spans="1:7" s="4" customFormat="1" x14ac:dyDescent="0.2">
      <c r="A181" s="20" t="s">
        <v>1165</v>
      </c>
      <c r="B181" s="20" t="s">
        <v>19</v>
      </c>
      <c r="C181" s="48">
        <v>2.2248000000000001</v>
      </c>
      <c r="D181" s="49"/>
      <c r="E181" s="21"/>
      <c r="F181" s="21"/>
      <c r="G181" s="71">
        <f t="shared" si="2"/>
        <v>0</v>
      </c>
    </row>
    <row r="182" spans="1:7" s="4" customFormat="1" x14ac:dyDescent="0.2">
      <c r="A182" s="20" t="s">
        <v>1166</v>
      </c>
      <c r="B182" s="20" t="s">
        <v>19</v>
      </c>
      <c r="C182" s="48">
        <v>3.5135999999999998</v>
      </c>
      <c r="D182" s="49"/>
      <c r="E182" s="21"/>
      <c r="F182" s="21"/>
      <c r="G182" s="71">
        <f t="shared" si="2"/>
        <v>0</v>
      </c>
    </row>
    <row r="183" spans="1:7" s="4" customFormat="1" x14ac:dyDescent="0.2">
      <c r="A183" s="20" t="s">
        <v>1167</v>
      </c>
      <c r="B183" s="20" t="s">
        <v>19</v>
      </c>
      <c r="C183" s="48">
        <v>45.95</v>
      </c>
      <c r="D183" s="49"/>
      <c r="E183" s="21"/>
      <c r="F183" s="21"/>
      <c r="G183" s="71">
        <f t="shared" si="2"/>
        <v>0</v>
      </c>
    </row>
    <row r="184" spans="1:7" s="4" customFormat="1" x14ac:dyDescent="0.2">
      <c r="A184" s="20" t="s">
        <v>1168</v>
      </c>
      <c r="B184" s="20" t="s">
        <v>19</v>
      </c>
      <c r="C184" s="48">
        <v>60</v>
      </c>
      <c r="D184" s="49"/>
      <c r="E184" s="21"/>
      <c r="F184" s="21"/>
      <c r="G184" s="71">
        <f t="shared" si="2"/>
        <v>0</v>
      </c>
    </row>
    <row r="185" spans="1:7" s="4" customFormat="1" x14ac:dyDescent="0.2">
      <c r="A185" s="20" t="s">
        <v>1169</v>
      </c>
      <c r="B185" s="20" t="s">
        <v>19</v>
      </c>
      <c r="C185" s="48">
        <v>92</v>
      </c>
      <c r="D185" s="49"/>
      <c r="E185" s="21"/>
      <c r="F185" s="21"/>
      <c r="G185" s="71">
        <f t="shared" si="2"/>
        <v>0</v>
      </c>
    </row>
    <row r="186" spans="1:7" s="4" customFormat="1" x14ac:dyDescent="0.2">
      <c r="A186" s="20" t="s">
        <v>1170</v>
      </c>
      <c r="B186" s="20" t="s">
        <v>19</v>
      </c>
      <c r="C186" s="48">
        <v>47</v>
      </c>
      <c r="D186" s="49"/>
      <c r="E186" s="21"/>
      <c r="F186" s="21"/>
      <c r="G186" s="71">
        <f t="shared" si="2"/>
        <v>0</v>
      </c>
    </row>
    <row r="187" spans="1:7" s="4" customFormat="1" x14ac:dyDescent="0.2">
      <c r="A187" s="20" t="s">
        <v>1171</v>
      </c>
      <c r="B187" s="20" t="s">
        <v>19</v>
      </c>
      <c r="C187" s="48">
        <v>14.5</v>
      </c>
      <c r="D187" s="49"/>
      <c r="E187" s="21"/>
      <c r="F187" s="21"/>
      <c r="G187" s="71">
        <f t="shared" si="2"/>
        <v>0</v>
      </c>
    </row>
    <row r="188" spans="1:7" s="4" customFormat="1" x14ac:dyDescent="0.2">
      <c r="A188" s="20" t="s">
        <v>1172</v>
      </c>
      <c r="B188" s="20" t="s">
        <v>19</v>
      </c>
      <c r="C188" s="48">
        <v>0.63</v>
      </c>
      <c r="D188" s="49"/>
      <c r="E188" s="21"/>
      <c r="F188" s="21"/>
      <c r="G188" s="71">
        <f t="shared" si="2"/>
        <v>0</v>
      </c>
    </row>
    <row r="189" spans="1:7" s="4" customFormat="1" x14ac:dyDescent="0.2">
      <c r="A189" s="20" t="s">
        <v>1173</v>
      </c>
      <c r="B189" s="20" t="s">
        <v>19</v>
      </c>
      <c r="C189" s="48">
        <v>1.03</v>
      </c>
      <c r="D189" s="49"/>
      <c r="E189" s="21"/>
      <c r="F189" s="21"/>
      <c r="G189" s="71">
        <f t="shared" si="2"/>
        <v>0</v>
      </c>
    </row>
    <row r="190" spans="1:7" s="4" customFormat="1" x14ac:dyDescent="0.2">
      <c r="A190" s="20" t="s">
        <v>1174</v>
      </c>
      <c r="B190" s="20" t="s">
        <v>19</v>
      </c>
      <c r="C190" s="48">
        <v>16.033000000000001</v>
      </c>
      <c r="D190" s="49"/>
      <c r="E190" s="21"/>
      <c r="F190" s="21"/>
      <c r="G190" s="71">
        <f t="shared" si="2"/>
        <v>0</v>
      </c>
    </row>
    <row r="191" spans="1:7" s="4" customFormat="1" x14ac:dyDescent="0.2">
      <c r="A191" s="20" t="s">
        <v>1175</v>
      </c>
      <c r="B191" s="20" t="s">
        <v>19</v>
      </c>
      <c r="C191" s="48"/>
      <c r="D191" s="49"/>
      <c r="E191" s="21"/>
      <c r="F191" s="21"/>
      <c r="G191" s="71">
        <f t="shared" si="2"/>
        <v>0</v>
      </c>
    </row>
    <row r="192" spans="1:7" s="4" customFormat="1" x14ac:dyDescent="0.2">
      <c r="A192" s="20" t="s">
        <v>1176</v>
      </c>
      <c r="B192" s="20" t="s">
        <v>19</v>
      </c>
      <c r="C192" s="48">
        <v>2.0499999999999998</v>
      </c>
      <c r="D192" s="49"/>
      <c r="E192" s="21"/>
      <c r="F192" s="21"/>
      <c r="G192" s="71">
        <f t="shared" si="2"/>
        <v>0</v>
      </c>
    </row>
    <row r="193" spans="1:7" s="4" customFormat="1" x14ac:dyDescent="0.2">
      <c r="A193" s="20" t="s">
        <v>1177</v>
      </c>
      <c r="B193" s="20" t="s">
        <v>19</v>
      </c>
      <c r="C193" s="48"/>
      <c r="D193" s="49"/>
      <c r="E193" s="21"/>
      <c r="F193" s="21"/>
      <c r="G193" s="71">
        <f t="shared" si="2"/>
        <v>0</v>
      </c>
    </row>
    <row r="194" spans="1:7" s="4" customFormat="1" x14ac:dyDescent="0.2">
      <c r="A194" s="20" t="s">
        <v>1178</v>
      </c>
      <c r="B194" s="20" t="s">
        <v>19</v>
      </c>
      <c r="C194" s="48"/>
      <c r="D194" s="49"/>
      <c r="E194" s="21"/>
      <c r="F194" s="21"/>
      <c r="G194" s="71">
        <f t="shared" si="2"/>
        <v>0</v>
      </c>
    </row>
    <row r="195" spans="1:7" s="4" customFormat="1" x14ac:dyDescent="0.2">
      <c r="A195" s="20" t="s">
        <v>1179</v>
      </c>
      <c r="B195" s="20" t="s">
        <v>19</v>
      </c>
      <c r="C195" s="48"/>
      <c r="D195" s="49"/>
      <c r="E195" s="21"/>
      <c r="F195" s="21"/>
      <c r="G195" s="71">
        <f t="shared" si="2"/>
        <v>0</v>
      </c>
    </row>
    <row r="196" spans="1:7" s="4" customFormat="1" x14ac:dyDescent="0.2">
      <c r="A196" s="20" t="s">
        <v>1180</v>
      </c>
      <c r="B196" s="20" t="s">
        <v>19</v>
      </c>
      <c r="C196" s="48">
        <v>0.36</v>
      </c>
      <c r="D196" s="49"/>
      <c r="E196" s="21"/>
      <c r="F196" s="21"/>
      <c r="G196" s="71">
        <f t="shared" si="2"/>
        <v>0</v>
      </c>
    </row>
    <row r="197" spans="1:7" s="4" customFormat="1" x14ac:dyDescent="0.2">
      <c r="A197" s="20" t="s">
        <v>1181</v>
      </c>
      <c r="B197" s="20" t="s">
        <v>19</v>
      </c>
      <c r="C197" s="48">
        <v>0.52</v>
      </c>
      <c r="D197" s="49"/>
      <c r="E197" s="21"/>
      <c r="F197" s="21"/>
      <c r="G197" s="71">
        <f t="shared" si="2"/>
        <v>0</v>
      </c>
    </row>
    <row r="198" spans="1:7" s="4" customFormat="1" x14ac:dyDescent="0.2">
      <c r="A198" s="20" t="s">
        <v>1182</v>
      </c>
      <c r="B198" s="20" t="s">
        <v>19</v>
      </c>
      <c r="C198" s="48">
        <v>0.73</v>
      </c>
      <c r="D198" s="49"/>
      <c r="E198" s="21"/>
      <c r="F198" s="21"/>
      <c r="G198" s="71">
        <f t="shared" si="2"/>
        <v>0</v>
      </c>
    </row>
    <row r="199" spans="1:7" s="4" customFormat="1" x14ac:dyDescent="0.2">
      <c r="A199" s="20" t="s">
        <v>1183</v>
      </c>
      <c r="B199" s="20" t="s">
        <v>19</v>
      </c>
      <c r="C199" s="48">
        <v>0.65</v>
      </c>
      <c r="D199" s="49"/>
      <c r="E199" s="21"/>
      <c r="F199" s="21"/>
      <c r="G199" s="71">
        <f t="shared" si="2"/>
        <v>0</v>
      </c>
    </row>
    <row r="200" spans="1:7" s="4" customFormat="1" x14ac:dyDescent="0.2">
      <c r="A200" s="20" t="s">
        <v>1184</v>
      </c>
      <c r="B200" s="20" t="s">
        <v>19</v>
      </c>
      <c r="C200" s="48">
        <v>1.84</v>
      </c>
      <c r="D200" s="49"/>
      <c r="E200" s="21"/>
      <c r="F200" s="21"/>
      <c r="G200" s="71">
        <f t="shared" si="2"/>
        <v>0</v>
      </c>
    </row>
    <row r="201" spans="1:7" s="4" customFormat="1" x14ac:dyDescent="0.2">
      <c r="A201" s="20" t="s">
        <v>1185</v>
      </c>
      <c r="B201" s="20" t="s">
        <v>19</v>
      </c>
      <c r="C201" s="48">
        <v>0.85</v>
      </c>
      <c r="D201" s="49"/>
      <c r="E201" s="21"/>
      <c r="F201" s="21"/>
      <c r="G201" s="71">
        <f t="shared" si="2"/>
        <v>0</v>
      </c>
    </row>
    <row r="202" spans="1:7" s="4" customFormat="1" x14ac:dyDescent="0.2">
      <c r="A202" s="20" t="s">
        <v>1186</v>
      </c>
      <c r="B202" s="20" t="s">
        <v>19</v>
      </c>
      <c r="C202" s="48">
        <v>1.9</v>
      </c>
      <c r="D202" s="49"/>
      <c r="E202" s="21"/>
      <c r="F202" s="21"/>
      <c r="G202" s="71">
        <f t="shared" si="2"/>
        <v>0</v>
      </c>
    </row>
    <row r="203" spans="1:7" s="4" customFormat="1" x14ac:dyDescent="0.2">
      <c r="A203" s="20" t="s">
        <v>1187</v>
      </c>
      <c r="B203" s="20" t="s">
        <v>19</v>
      </c>
      <c r="C203" s="48">
        <v>2.9</v>
      </c>
      <c r="D203" s="49"/>
      <c r="E203" s="21"/>
      <c r="F203" s="21"/>
      <c r="G203" s="71">
        <f t="shared" si="2"/>
        <v>0</v>
      </c>
    </row>
    <row r="204" spans="1:7" s="4" customFormat="1" x14ac:dyDescent="0.2">
      <c r="A204" s="20" t="s">
        <v>1188</v>
      </c>
      <c r="B204" s="20" t="s">
        <v>19</v>
      </c>
      <c r="C204" s="48">
        <v>13.478</v>
      </c>
      <c r="D204" s="49"/>
      <c r="E204" s="21"/>
      <c r="F204" s="21"/>
      <c r="G204" s="71">
        <f t="shared" si="2"/>
        <v>0</v>
      </c>
    </row>
    <row r="205" spans="1:7" s="4" customFormat="1" x14ac:dyDescent="0.2">
      <c r="A205" s="20" t="s">
        <v>1189</v>
      </c>
      <c r="B205" s="20" t="s">
        <v>19</v>
      </c>
      <c r="C205" s="48">
        <v>11.96</v>
      </c>
      <c r="D205" s="49"/>
      <c r="E205" s="21"/>
      <c r="F205" s="21"/>
      <c r="G205" s="71">
        <f t="shared" si="2"/>
        <v>0</v>
      </c>
    </row>
    <row r="206" spans="1:7" s="4" customFormat="1" x14ac:dyDescent="0.2">
      <c r="A206" s="20" t="s">
        <v>1190</v>
      </c>
      <c r="B206" s="20" t="s">
        <v>19</v>
      </c>
      <c r="C206" s="48">
        <v>13.108000000000001</v>
      </c>
      <c r="D206" s="49"/>
      <c r="E206" s="21"/>
      <c r="F206" s="21"/>
      <c r="G206" s="71">
        <f t="shared" si="2"/>
        <v>0</v>
      </c>
    </row>
    <row r="207" spans="1:7" s="4" customFormat="1" x14ac:dyDescent="0.2">
      <c r="A207" s="20" t="s">
        <v>1191</v>
      </c>
      <c r="B207" s="20" t="s">
        <v>19</v>
      </c>
      <c r="C207" s="48">
        <v>18.024999999999999</v>
      </c>
      <c r="D207" s="49"/>
      <c r="E207" s="21"/>
      <c r="F207" s="21"/>
      <c r="G207" s="71">
        <f t="shared" si="2"/>
        <v>0</v>
      </c>
    </row>
    <row r="208" spans="1:7" s="4" customFormat="1" x14ac:dyDescent="0.2">
      <c r="A208" s="20" t="s">
        <v>1192</v>
      </c>
      <c r="B208" s="20" t="s">
        <v>19</v>
      </c>
      <c r="C208" s="48">
        <v>21.376000000000001</v>
      </c>
      <c r="D208" s="49"/>
      <c r="E208" s="21"/>
      <c r="F208" s="21"/>
      <c r="G208" s="71">
        <f t="shared" si="2"/>
        <v>0</v>
      </c>
    </row>
    <row r="209" spans="1:7" s="4" customFormat="1" x14ac:dyDescent="0.2">
      <c r="A209" s="20" t="s">
        <v>1193</v>
      </c>
      <c r="B209" s="20" t="s">
        <v>19</v>
      </c>
      <c r="C209" s="48">
        <v>12.996</v>
      </c>
      <c r="D209" s="49"/>
      <c r="E209" s="21"/>
      <c r="F209" s="21"/>
      <c r="G209" s="71">
        <f t="shared" si="2"/>
        <v>0</v>
      </c>
    </row>
    <row r="210" spans="1:7" s="4" customFormat="1" x14ac:dyDescent="0.2">
      <c r="A210" s="20" t="s">
        <v>1194</v>
      </c>
      <c r="B210" s="20" t="s">
        <v>19</v>
      </c>
      <c r="C210" s="48">
        <v>8.6021999999999998</v>
      </c>
      <c r="D210" s="49"/>
      <c r="E210" s="21"/>
      <c r="F210" s="21"/>
      <c r="G210" s="71">
        <f t="shared" si="2"/>
        <v>0</v>
      </c>
    </row>
    <row r="211" spans="1:7" s="4" customFormat="1" x14ac:dyDescent="0.2">
      <c r="A211" s="20" t="s">
        <v>1195</v>
      </c>
      <c r="B211" s="20" t="s">
        <v>19</v>
      </c>
      <c r="C211" s="48">
        <v>2.8288000000000002</v>
      </c>
      <c r="D211" s="49"/>
      <c r="E211" s="21"/>
      <c r="F211" s="21"/>
      <c r="G211" s="71">
        <f t="shared" ref="G211:G257" si="3">C211*E211</f>
        <v>0</v>
      </c>
    </row>
    <row r="212" spans="1:7" s="4" customFormat="1" x14ac:dyDescent="0.2">
      <c r="A212" s="20" t="s">
        <v>1196</v>
      </c>
      <c r="B212" s="20" t="s">
        <v>19</v>
      </c>
      <c r="C212" s="48">
        <v>8.3712</v>
      </c>
      <c r="D212" s="49"/>
      <c r="E212" s="21"/>
      <c r="F212" s="21"/>
      <c r="G212" s="71">
        <f t="shared" si="3"/>
        <v>0</v>
      </c>
    </row>
    <row r="213" spans="1:7" s="4" customFormat="1" x14ac:dyDescent="0.2">
      <c r="A213" s="20" t="s">
        <v>1197</v>
      </c>
      <c r="B213" s="20" t="s">
        <v>19</v>
      </c>
      <c r="C213" s="48">
        <v>11.2338</v>
      </c>
      <c r="D213" s="49"/>
      <c r="E213" s="21"/>
      <c r="F213" s="21"/>
      <c r="G213" s="71">
        <f t="shared" si="3"/>
        <v>0</v>
      </c>
    </row>
    <row r="214" spans="1:7" s="4" customFormat="1" x14ac:dyDescent="0.2">
      <c r="A214" s="20" t="s">
        <v>1198</v>
      </c>
      <c r="B214" s="20" t="s">
        <v>19</v>
      </c>
      <c r="C214" s="48">
        <v>12.72</v>
      </c>
      <c r="D214" s="49"/>
      <c r="E214" s="21"/>
      <c r="F214" s="21"/>
      <c r="G214" s="71">
        <f t="shared" si="3"/>
        <v>0</v>
      </c>
    </row>
    <row r="215" spans="1:7" s="4" customFormat="1" x14ac:dyDescent="0.2">
      <c r="A215" s="20" t="s">
        <v>1199</v>
      </c>
      <c r="B215" s="20" t="s">
        <v>19</v>
      </c>
      <c r="C215" s="48">
        <v>36.67</v>
      </c>
      <c r="D215" s="49"/>
      <c r="E215" s="21"/>
      <c r="F215" s="21"/>
      <c r="G215" s="71">
        <f t="shared" si="3"/>
        <v>0</v>
      </c>
    </row>
    <row r="216" spans="1:7" s="4" customFormat="1" x14ac:dyDescent="0.2">
      <c r="A216" s="20" t="s">
        <v>1200</v>
      </c>
      <c r="B216" s="20" t="s">
        <v>19</v>
      </c>
      <c r="C216" s="48">
        <v>17.2591</v>
      </c>
      <c r="D216" s="49"/>
      <c r="E216" s="21"/>
      <c r="F216" s="21"/>
      <c r="G216" s="71">
        <f t="shared" si="3"/>
        <v>0</v>
      </c>
    </row>
    <row r="217" spans="1:7" s="4" customFormat="1" x14ac:dyDescent="0.2">
      <c r="A217" s="20" t="s">
        <v>1201</v>
      </c>
      <c r="B217" s="20" t="s">
        <v>19</v>
      </c>
      <c r="C217" s="48">
        <v>25.43</v>
      </c>
      <c r="D217" s="49"/>
      <c r="E217" s="21"/>
      <c r="F217" s="21"/>
      <c r="G217" s="71">
        <f t="shared" si="3"/>
        <v>0</v>
      </c>
    </row>
    <row r="218" spans="1:7" s="4" customFormat="1" x14ac:dyDescent="0.2">
      <c r="A218" s="20" t="s">
        <v>1202</v>
      </c>
      <c r="B218" s="20" t="s">
        <v>19</v>
      </c>
      <c r="C218" s="48">
        <v>18.89</v>
      </c>
      <c r="D218" s="49"/>
      <c r="E218" s="21"/>
      <c r="F218" s="21"/>
      <c r="G218" s="71">
        <f t="shared" si="3"/>
        <v>0</v>
      </c>
    </row>
    <row r="219" spans="1:7" s="4" customFormat="1" x14ac:dyDescent="0.2">
      <c r="A219" s="20" t="s">
        <v>1203</v>
      </c>
      <c r="B219" s="20" t="s">
        <v>19</v>
      </c>
      <c r="C219" s="48">
        <v>25.43</v>
      </c>
      <c r="D219" s="49"/>
      <c r="E219" s="21"/>
      <c r="F219" s="21"/>
      <c r="G219" s="71">
        <f t="shared" si="3"/>
        <v>0</v>
      </c>
    </row>
    <row r="220" spans="1:7" s="4" customFormat="1" x14ac:dyDescent="0.2">
      <c r="A220" s="20" t="s">
        <v>1204</v>
      </c>
      <c r="B220" s="20" t="s">
        <v>19</v>
      </c>
      <c r="C220" s="48">
        <v>21.934899999999999</v>
      </c>
      <c r="D220" s="49"/>
      <c r="E220" s="21"/>
      <c r="F220" s="21"/>
      <c r="G220" s="71">
        <f t="shared" si="3"/>
        <v>0</v>
      </c>
    </row>
    <row r="221" spans="1:7" s="4" customFormat="1" x14ac:dyDescent="0.2">
      <c r="A221" s="20" t="s">
        <v>1205</v>
      </c>
      <c r="B221" s="20" t="s">
        <v>19</v>
      </c>
      <c r="C221" s="48">
        <v>14.73</v>
      </c>
      <c r="D221" s="49"/>
      <c r="E221" s="21"/>
      <c r="F221" s="21"/>
      <c r="G221" s="71">
        <f t="shared" si="3"/>
        <v>0</v>
      </c>
    </row>
    <row r="222" spans="1:7" s="4" customFormat="1" x14ac:dyDescent="0.2">
      <c r="A222" s="20" t="s">
        <v>1206</v>
      </c>
      <c r="B222" s="20" t="s">
        <v>19</v>
      </c>
      <c r="C222" s="48">
        <v>17.47</v>
      </c>
      <c r="D222" s="49"/>
      <c r="E222" s="21"/>
      <c r="F222" s="21"/>
      <c r="G222" s="71">
        <f t="shared" si="3"/>
        <v>0</v>
      </c>
    </row>
    <row r="223" spans="1:7" s="4" customFormat="1" x14ac:dyDescent="0.2">
      <c r="A223" s="20" t="s">
        <v>1207</v>
      </c>
      <c r="B223" s="20" t="s">
        <v>19</v>
      </c>
      <c r="C223" s="48">
        <v>141.85</v>
      </c>
      <c r="D223" s="49"/>
      <c r="E223" s="21"/>
      <c r="F223" s="21"/>
      <c r="G223" s="71">
        <f t="shared" si="3"/>
        <v>0</v>
      </c>
    </row>
    <row r="224" spans="1:7" s="4" customFormat="1" x14ac:dyDescent="0.2">
      <c r="A224" s="20" t="s">
        <v>1208</v>
      </c>
      <c r="B224" s="20" t="s">
        <v>19</v>
      </c>
      <c r="C224" s="48">
        <v>22.25</v>
      </c>
      <c r="D224" s="49"/>
      <c r="E224" s="21"/>
      <c r="F224" s="21"/>
      <c r="G224" s="71">
        <f t="shared" si="3"/>
        <v>0</v>
      </c>
    </row>
    <row r="225" spans="1:7" s="4" customFormat="1" x14ac:dyDescent="0.2">
      <c r="A225" s="20" t="s">
        <v>1209</v>
      </c>
      <c r="B225" s="20" t="s">
        <v>19</v>
      </c>
      <c r="C225" s="48">
        <v>32.22</v>
      </c>
      <c r="D225" s="49"/>
      <c r="E225" s="21"/>
      <c r="F225" s="21"/>
      <c r="G225" s="71">
        <f t="shared" si="3"/>
        <v>0</v>
      </c>
    </row>
    <row r="226" spans="1:7" s="4" customFormat="1" x14ac:dyDescent="0.2">
      <c r="A226" s="20" t="s">
        <v>1086</v>
      </c>
      <c r="B226" s="20" t="s">
        <v>19</v>
      </c>
      <c r="C226" s="48">
        <v>5.26</v>
      </c>
      <c r="D226" s="49"/>
      <c r="E226" s="21"/>
      <c r="F226" s="21"/>
      <c r="G226" s="71">
        <f t="shared" si="3"/>
        <v>0</v>
      </c>
    </row>
    <row r="227" spans="1:7" s="4" customFormat="1" x14ac:dyDescent="0.2">
      <c r="A227" s="20" t="s">
        <v>1087</v>
      </c>
      <c r="B227" s="20" t="s">
        <v>19</v>
      </c>
      <c r="C227" s="48">
        <v>5.26</v>
      </c>
      <c r="D227" s="49"/>
      <c r="E227" s="21"/>
      <c r="F227" s="21"/>
      <c r="G227" s="71">
        <f t="shared" si="3"/>
        <v>0</v>
      </c>
    </row>
    <row r="228" spans="1:7" s="4" customFormat="1" x14ac:dyDescent="0.2">
      <c r="A228" s="20" t="s">
        <v>1088</v>
      </c>
      <c r="B228" s="20" t="s">
        <v>19</v>
      </c>
      <c r="C228" s="48">
        <v>5.26</v>
      </c>
      <c r="D228" s="49"/>
      <c r="E228" s="21"/>
      <c r="F228" s="21"/>
      <c r="G228" s="71">
        <f t="shared" si="3"/>
        <v>0</v>
      </c>
    </row>
    <row r="229" spans="1:7" s="4" customFormat="1" x14ac:dyDescent="0.2">
      <c r="A229" s="20" t="s">
        <v>1089</v>
      </c>
      <c r="B229" s="20" t="s">
        <v>19</v>
      </c>
      <c r="C229" s="48">
        <v>5.26</v>
      </c>
      <c r="D229" s="49"/>
      <c r="E229" s="21"/>
      <c r="F229" s="21"/>
      <c r="G229" s="71">
        <f t="shared" si="3"/>
        <v>0</v>
      </c>
    </row>
    <row r="230" spans="1:7" s="4" customFormat="1" x14ac:dyDescent="0.2">
      <c r="A230" s="20" t="s">
        <v>1210</v>
      </c>
      <c r="B230" s="20" t="s">
        <v>19</v>
      </c>
      <c r="C230" s="48">
        <v>25.92</v>
      </c>
      <c r="D230" s="49"/>
      <c r="E230" s="21"/>
      <c r="F230" s="21"/>
      <c r="G230" s="71">
        <f t="shared" si="3"/>
        <v>0</v>
      </c>
    </row>
    <row r="231" spans="1:7" s="4" customFormat="1" x14ac:dyDescent="0.2">
      <c r="A231" s="20" t="s">
        <v>1211</v>
      </c>
      <c r="B231" s="20" t="s">
        <v>19</v>
      </c>
      <c r="C231" s="48">
        <v>4.53</v>
      </c>
      <c r="D231" s="49"/>
      <c r="E231" s="21"/>
      <c r="F231" s="21"/>
      <c r="G231" s="71">
        <f t="shared" si="3"/>
        <v>0</v>
      </c>
    </row>
    <row r="232" spans="1:7" s="4" customFormat="1" x14ac:dyDescent="0.2">
      <c r="A232" s="20" t="s">
        <v>1212</v>
      </c>
      <c r="B232" s="20" t="s">
        <v>19</v>
      </c>
      <c r="C232" s="48">
        <v>3.4</v>
      </c>
      <c r="D232" s="49"/>
      <c r="E232" s="21"/>
      <c r="F232" s="21"/>
      <c r="G232" s="71">
        <f t="shared" si="3"/>
        <v>0</v>
      </c>
    </row>
    <row r="233" spans="1:7" s="4" customFormat="1" x14ac:dyDescent="0.2">
      <c r="A233" s="20" t="s">
        <v>1213</v>
      </c>
      <c r="B233" s="20" t="s">
        <v>19</v>
      </c>
      <c r="C233" s="48">
        <v>3.3</v>
      </c>
      <c r="D233" s="49"/>
      <c r="E233" s="21"/>
      <c r="F233" s="21"/>
      <c r="G233" s="71">
        <f t="shared" si="3"/>
        <v>0</v>
      </c>
    </row>
    <row r="234" spans="1:7" s="4" customFormat="1" x14ac:dyDescent="0.2">
      <c r="A234" s="20" t="s">
        <v>1214</v>
      </c>
      <c r="B234" s="20" t="s">
        <v>19</v>
      </c>
      <c r="C234" s="48">
        <v>4.55</v>
      </c>
      <c r="D234" s="49"/>
      <c r="E234" s="21"/>
      <c r="F234" s="21"/>
      <c r="G234" s="71">
        <f t="shared" si="3"/>
        <v>0</v>
      </c>
    </row>
    <row r="235" spans="1:7" s="4" customFormat="1" x14ac:dyDescent="0.2">
      <c r="A235" s="20" t="s">
        <v>1215</v>
      </c>
      <c r="B235" s="20" t="s">
        <v>19</v>
      </c>
      <c r="C235" s="48">
        <v>11.95</v>
      </c>
      <c r="D235" s="49"/>
      <c r="E235" s="21"/>
      <c r="F235" s="21"/>
      <c r="G235" s="71">
        <f t="shared" si="3"/>
        <v>0</v>
      </c>
    </row>
    <row r="236" spans="1:7" s="4" customFormat="1" x14ac:dyDescent="0.2">
      <c r="A236" s="20" t="s">
        <v>1216</v>
      </c>
      <c r="B236" s="20" t="s">
        <v>19</v>
      </c>
      <c r="C236" s="48">
        <v>13</v>
      </c>
      <c r="D236" s="49"/>
      <c r="E236" s="21"/>
      <c r="F236" s="21"/>
      <c r="G236" s="71">
        <f t="shared" si="3"/>
        <v>0</v>
      </c>
    </row>
    <row r="237" spans="1:7" s="4" customFormat="1" x14ac:dyDescent="0.2">
      <c r="A237" s="20" t="s">
        <v>1217</v>
      </c>
      <c r="B237" s="20" t="s">
        <v>19</v>
      </c>
      <c r="C237" s="48">
        <v>305</v>
      </c>
      <c r="D237" s="49"/>
      <c r="E237" s="21"/>
      <c r="F237" s="21"/>
      <c r="G237" s="71">
        <f t="shared" si="3"/>
        <v>0</v>
      </c>
    </row>
    <row r="238" spans="1:7" s="4" customFormat="1" x14ac:dyDescent="0.2">
      <c r="A238" s="20" t="s">
        <v>1218</v>
      </c>
      <c r="B238" s="20" t="s">
        <v>19</v>
      </c>
      <c r="C238" s="48">
        <v>110</v>
      </c>
      <c r="D238" s="49"/>
      <c r="E238" s="21"/>
      <c r="F238" s="21"/>
      <c r="G238" s="71">
        <f t="shared" si="3"/>
        <v>0</v>
      </c>
    </row>
    <row r="239" spans="1:7" s="4" customFormat="1" x14ac:dyDescent="0.2">
      <c r="A239" s="20" t="s">
        <v>1219</v>
      </c>
      <c r="B239" s="20" t="s">
        <v>19</v>
      </c>
      <c r="C239" s="48">
        <v>13.12</v>
      </c>
      <c r="D239" s="49"/>
      <c r="E239" s="21"/>
      <c r="F239" s="21"/>
      <c r="G239" s="71">
        <f t="shared" si="3"/>
        <v>0</v>
      </c>
    </row>
    <row r="240" spans="1:7" s="4" customFormat="1" x14ac:dyDescent="0.2">
      <c r="A240" s="20" t="s">
        <v>1220</v>
      </c>
      <c r="B240" s="20" t="s">
        <v>19</v>
      </c>
      <c r="C240" s="48">
        <v>6.6520000000000001</v>
      </c>
      <c r="D240" s="49"/>
      <c r="E240" s="21"/>
      <c r="F240" s="21"/>
      <c r="G240" s="71">
        <f t="shared" si="3"/>
        <v>0</v>
      </c>
    </row>
    <row r="241" spans="1:7" s="4" customFormat="1" x14ac:dyDescent="0.2">
      <c r="A241" s="20" t="s">
        <v>1221</v>
      </c>
      <c r="B241" s="20" t="s">
        <v>19</v>
      </c>
      <c r="C241" s="48">
        <v>499</v>
      </c>
      <c r="D241" s="49"/>
      <c r="E241" s="21"/>
      <c r="F241" s="21"/>
      <c r="G241" s="71">
        <f t="shared" si="3"/>
        <v>0</v>
      </c>
    </row>
    <row r="242" spans="1:7" s="4" customFormat="1" x14ac:dyDescent="0.2">
      <c r="A242" s="20" t="s">
        <v>1222</v>
      </c>
      <c r="B242" s="20" t="s">
        <v>19</v>
      </c>
      <c r="C242" s="48">
        <v>10</v>
      </c>
      <c r="D242" s="49"/>
      <c r="E242" s="21"/>
      <c r="F242" s="21"/>
      <c r="G242" s="71">
        <f t="shared" si="3"/>
        <v>0</v>
      </c>
    </row>
    <row r="243" spans="1:7" s="4" customFormat="1" x14ac:dyDescent="0.2">
      <c r="A243" s="20" t="s">
        <v>1223</v>
      </c>
      <c r="B243" s="20" t="s">
        <v>19</v>
      </c>
      <c r="C243" s="48">
        <v>14.5</v>
      </c>
      <c r="D243" s="49"/>
      <c r="E243" s="21"/>
      <c r="F243" s="21"/>
      <c r="G243" s="71">
        <f t="shared" si="3"/>
        <v>0</v>
      </c>
    </row>
    <row r="244" spans="1:7" s="4" customFormat="1" x14ac:dyDescent="0.2">
      <c r="A244" s="20" t="s">
        <v>1224</v>
      </c>
      <c r="B244" s="20" t="s">
        <v>19</v>
      </c>
      <c r="C244" s="48">
        <v>204.24</v>
      </c>
      <c r="D244" s="49"/>
      <c r="E244" s="21"/>
      <c r="F244" s="21"/>
      <c r="G244" s="71">
        <f t="shared" si="3"/>
        <v>0</v>
      </c>
    </row>
    <row r="245" spans="1:7" s="4" customFormat="1" x14ac:dyDescent="0.2">
      <c r="A245" s="20" t="s">
        <v>1225</v>
      </c>
      <c r="B245" s="20" t="s">
        <v>19</v>
      </c>
      <c r="C245" s="48">
        <v>232.8</v>
      </c>
      <c r="D245" s="49"/>
      <c r="E245" s="21"/>
      <c r="F245" s="21"/>
      <c r="G245" s="71">
        <f t="shared" si="3"/>
        <v>0</v>
      </c>
    </row>
    <row r="246" spans="1:7" s="4" customFormat="1" x14ac:dyDescent="0.2">
      <c r="A246" s="20" t="s">
        <v>1226</v>
      </c>
      <c r="B246" s="20" t="s">
        <v>19</v>
      </c>
      <c r="C246" s="48">
        <v>384.96</v>
      </c>
      <c r="D246" s="49"/>
      <c r="E246" s="21"/>
      <c r="F246" s="21"/>
      <c r="G246" s="71">
        <f t="shared" si="3"/>
        <v>0</v>
      </c>
    </row>
    <row r="247" spans="1:7" s="4" customFormat="1" x14ac:dyDescent="0.2">
      <c r="A247" s="20" t="s">
        <v>1227</v>
      </c>
      <c r="B247" s="20" t="s">
        <v>19</v>
      </c>
      <c r="C247" s="48">
        <v>17.95</v>
      </c>
      <c r="D247" s="49"/>
      <c r="E247" s="21"/>
      <c r="F247" s="21"/>
      <c r="G247" s="71">
        <f t="shared" si="3"/>
        <v>0</v>
      </c>
    </row>
    <row r="248" spans="1:7" s="4" customFormat="1" x14ac:dyDescent="0.2">
      <c r="A248" s="20" t="s">
        <v>1228</v>
      </c>
      <c r="B248" s="20" t="s">
        <v>19</v>
      </c>
      <c r="C248" s="48">
        <v>8.4</v>
      </c>
      <c r="D248" s="49"/>
      <c r="E248" s="21"/>
      <c r="F248" s="21"/>
      <c r="G248" s="71">
        <f t="shared" si="3"/>
        <v>0</v>
      </c>
    </row>
    <row r="249" spans="1:7" s="4" customFormat="1" x14ac:dyDescent="0.2">
      <c r="A249" s="20" t="s">
        <v>1229</v>
      </c>
      <c r="B249" s="20" t="s">
        <v>19</v>
      </c>
      <c r="C249" s="48">
        <v>12.1</v>
      </c>
      <c r="D249" s="49"/>
      <c r="E249" s="21"/>
      <c r="F249" s="21"/>
      <c r="G249" s="71">
        <f t="shared" si="3"/>
        <v>0</v>
      </c>
    </row>
    <row r="250" spans="1:7" s="4" customFormat="1" x14ac:dyDescent="0.2">
      <c r="A250" s="20" t="s">
        <v>1230</v>
      </c>
      <c r="B250" s="20" t="s">
        <v>19</v>
      </c>
      <c r="C250" s="48">
        <v>1.68</v>
      </c>
      <c r="D250" s="49"/>
      <c r="E250" s="21"/>
      <c r="F250" s="21"/>
      <c r="G250" s="71">
        <f t="shared" si="3"/>
        <v>0</v>
      </c>
    </row>
    <row r="251" spans="1:7" s="4" customFormat="1" x14ac:dyDescent="0.2">
      <c r="A251" s="20" t="s">
        <v>1231</v>
      </c>
      <c r="B251" s="20" t="s">
        <v>19</v>
      </c>
      <c r="C251" s="48">
        <v>1.1399999999999999</v>
      </c>
      <c r="D251" s="49"/>
      <c r="E251" s="21"/>
      <c r="F251" s="21"/>
      <c r="G251" s="71">
        <f t="shared" si="3"/>
        <v>0</v>
      </c>
    </row>
    <row r="252" spans="1:7" s="4" customFormat="1" x14ac:dyDescent="0.2">
      <c r="A252" s="20" t="s">
        <v>1232</v>
      </c>
      <c r="B252" s="20" t="s">
        <v>19</v>
      </c>
      <c r="C252" s="48">
        <v>1.2</v>
      </c>
      <c r="D252" s="49"/>
      <c r="E252" s="21"/>
      <c r="F252" s="21"/>
      <c r="G252" s="71">
        <f t="shared" si="3"/>
        <v>0</v>
      </c>
    </row>
    <row r="253" spans="1:7" s="4" customFormat="1" x14ac:dyDescent="0.2">
      <c r="A253" s="20" t="s">
        <v>1233</v>
      </c>
      <c r="B253" s="20" t="s">
        <v>19</v>
      </c>
      <c r="C253" s="48">
        <v>1.17</v>
      </c>
      <c r="D253" s="49"/>
      <c r="E253" s="21"/>
      <c r="F253" s="21"/>
      <c r="G253" s="71">
        <f t="shared" si="3"/>
        <v>0</v>
      </c>
    </row>
    <row r="254" spans="1:7" s="4" customFormat="1" x14ac:dyDescent="0.2">
      <c r="A254" s="20" t="s">
        <v>1234</v>
      </c>
      <c r="B254" s="20" t="s">
        <v>19</v>
      </c>
      <c r="C254" s="48">
        <v>2</v>
      </c>
      <c r="D254" s="49"/>
      <c r="E254" s="21"/>
      <c r="F254" s="21"/>
      <c r="G254" s="71">
        <f t="shared" si="3"/>
        <v>0</v>
      </c>
    </row>
    <row r="255" spans="1:7" s="4" customFormat="1" x14ac:dyDescent="0.2">
      <c r="A255" s="20" t="s">
        <v>1235</v>
      </c>
      <c r="B255" s="20" t="s">
        <v>19</v>
      </c>
      <c r="C255" s="48">
        <v>9.94</v>
      </c>
      <c r="D255" s="49"/>
      <c r="E255" s="21"/>
      <c r="F255" s="21"/>
      <c r="G255" s="71">
        <f t="shared" si="3"/>
        <v>0</v>
      </c>
    </row>
    <row r="256" spans="1:7" s="4" customFormat="1" x14ac:dyDescent="0.2">
      <c r="A256" s="20" t="s">
        <v>1236</v>
      </c>
      <c r="B256" s="20" t="s">
        <v>19</v>
      </c>
      <c r="C256" s="48">
        <v>10.5</v>
      </c>
      <c r="D256" s="49"/>
      <c r="E256" s="21"/>
      <c r="F256" s="21"/>
      <c r="G256" s="71">
        <f t="shared" si="3"/>
        <v>0</v>
      </c>
    </row>
    <row r="257" spans="1:7" s="4" customFormat="1" x14ac:dyDescent="0.2">
      <c r="A257" s="20" t="s">
        <v>1237</v>
      </c>
      <c r="B257" s="20" t="s">
        <v>19</v>
      </c>
      <c r="C257" s="48">
        <v>71.209999999999994</v>
      </c>
      <c r="D257" s="49"/>
      <c r="E257" s="21"/>
      <c r="F257" s="21"/>
      <c r="G257" s="71">
        <f t="shared" si="3"/>
        <v>0</v>
      </c>
    </row>
    <row r="258" spans="1:7" s="4" customFormat="1" x14ac:dyDescent="0.2">
      <c r="A258" s="20"/>
      <c r="B258" s="20"/>
      <c r="C258" s="48"/>
      <c r="D258" s="49"/>
      <c r="E258" s="21"/>
      <c r="F258" s="21"/>
    </row>
    <row r="259" spans="1:7" s="4" customFormat="1" x14ac:dyDescent="0.2">
      <c r="A259" s="20"/>
      <c r="B259" s="20"/>
      <c r="C259" s="48"/>
      <c r="D259" s="49"/>
      <c r="E259" s="21"/>
      <c r="F259" s="21"/>
    </row>
    <row r="260" spans="1:7" s="4" customFormat="1" x14ac:dyDescent="0.2">
      <c r="A260" s="20"/>
      <c r="B260" s="20"/>
      <c r="C260" s="48"/>
      <c r="D260" s="49"/>
      <c r="E260" s="21"/>
      <c r="F260" s="21"/>
    </row>
    <row r="261" spans="1:7" s="4" customFormat="1" x14ac:dyDescent="0.2">
      <c r="A261" s="20"/>
      <c r="B261" s="20"/>
      <c r="C261" s="48"/>
      <c r="D261" s="49"/>
      <c r="E261" s="21"/>
      <c r="F261" s="21"/>
    </row>
    <row r="262" spans="1:7" s="4" customFormat="1" x14ac:dyDescent="0.2">
      <c r="A262" s="20"/>
      <c r="B262" s="20"/>
      <c r="C262" s="48"/>
      <c r="D262" s="49"/>
      <c r="E262" s="21"/>
      <c r="F262" s="21"/>
    </row>
    <row r="263" spans="1:7" s="4" customFormat="1" x14ac:dyDescent="0.2">
      <c r="A263" s="20"/>
      <c r="B263" s="20"/>
      <c r="C263" s="48"/>
      <c r="D263" s="49"/>
      <c r="E263" s="21"/>
      <c r="F263" s="21"/>
    </row>
    <row r="264" spans="1:7" s="4" customFormat="1" x14ac:dyDescent="0.2">
      <c r="A264" s="20"/>
      <c r="B264" s="20"/>
      <c r="C264" s="48"/>
      <c r="D264" s="49"/>
      <c r="E264" s="21"/>
      <c r="F264" s="21"/>
    </row>
    <row r="265" spans="1:7" s="4" customFormat="1" x14ac:dyDescent="0.2">
      <c r="A265" s="20"/>
      <c r="B265" s="20"/>
      <c r="C265" s="48"/>
      <c r="D265" s="49"/>
      <c r="E265" s="21"/>
      <c r="F265" s="21"/>
    </row>
    <row r="266" spans="1:7" s="4" customFormat="1" x14ac:dyDescent="0.2">
      <c r="A266" s="20"/>
      <c r="B266" s="20"/>
      <c r="C266" s="48"/>
      <c r="D266" s="49"/>
      <c r="E266" s="21"/>
      <c r="F266" s="21"/>
    </row>
    <row r="267" spans="1:7" s="4" customFormat="1" x14ac:dyDescent="0.2">
      <c r="A267" s="20"/>
      <c r="B267" s="20"/>
      <c r="C267" s="48"/>
      <c r="D267" s="49"/>
      <c r="E267" s="21"/>
      <c r="F267" s="21"/>
    </row>
    <row r="268" spans="1:7" s="4" customFormat="1" x14ac:dyDescent="0.2">
      <c r="A268" s="20"/>
      <c r="B268" s="20"/>
      <c r="C268" s="48"/>
      <c r="D268" s="49"/>
      <c r="E268" s="21"/>
      <c r="F268" s="21"/>
    </row>
    <row r="269" spans="1:7" s="4" customFormat="1" x14ac:dyDescent="0.2">
      <c r="A269" s="20"/>
      <c r="B269" s="20"/>
      <c r="C269" s="48"/>
      <c r="D269" s="49"/>
      <c r="E269" s="21"/>
      <c r="F269" s="21"/>
    </row>
    <row r="270" spans="1:7" s="4" customFormat="1" x14ac:dyDescent="0.2">
      <c r="A270" s="20"/>
      <c r="B270" s="20"/>
      <c r="C270" s="48"/>
      <c r="D270" s="49"/>
      <c r="E270" s="21"/>
      <c r="F270" s="21"/>
    </row>
    <row r="271" spans="1:7" s="4" customFormat="1" x14ac:dyDescent="0.2">
      <c r="A271" s="20"/>
      <c r="B271" s="20"/>
      <c r="C271" s="48"/>
      <c r="D271" s="49"/>
      <c r="E271" s="21"/>
      <c r="F271" s="21"/>
    </row>
    <row r="272" spans="1:7" s="4" customFormat="1" x14ac:dyDescent="0.2">
      <c r="A272" s="20"/>
      <c r="B272" s="20"/>
      <c r="C272" s="48"/>
      <c r="D272" s="49"/>
      <c r="E272" s="21"/>
      <c r="F272" s="21"/>
    </row>
    <row r="273" spans="1:6" s="4" customFormat="1" x14ac:dyDescent="0.2">
      <c r="A273" s="20"/>
      <c r="B273" s="20"/>
      <c r="C273" s="48"/>
      <c r="D273" s="49"/>
      <c r="E273" s="21"/>
      <c r="F273" s="21"/>
    </row>
    <row r="274" spans="1:6" s="4" customFormat="1" x14ac:dyDescent="0.2">
      <c r="A274" s="20"/>
      <c r="B274" s="20"/>
      <c r="C274" s="48"/>
      <c r="D274" s="49"/>
      <c r="E274" s="21"/>
      <c r="F274" s="21"/>
    </row>
    <row r="275" spans="1:6" s="4" customFormat="1" x14ac:dyDescent="0.2">
      <c r="A275" s="20"/>
      <c r="B275" s="20"/>
      <c r="C275" s="48"/>
      <c r="D275" s="49"/>
      <c r="E275" s="21"/>
      <c r="F275" s="21"/>
    </row>
    <row r="276" spans="1:6" s="4" customFormat="1" x14ac:dyDescent="0.2">
      <c r="A276" s="20"/>
      <c r="B276" s="20"/>
      <c r="C276" s="48"/>
      <c r="D276" s="49"/>
      <c r="E276" s="21"/>
      <c r="F276" s="21"/>
    </row>
    <row r="277" spans="1:6" s="4" customFormat="1" x14ac:dyDescent="0.2">
      <c r="A277" s="20"/>
      <c r="B277" s="20"/>
      <c r="C277" s="48"/>
      <c r="D277" s="49"/>
      <c r="E277" s="21"/>
      <c r="F277" s="21"/>
    </row>
    <row r="278" spans="1:6" s="4" customFormat="1" x14ac:dyDescent="0.2">
      <c r="A278" s="20"/>
      <c r="B278" s="20"/>
      <c r="C278" s="48"/>
      <c r="D278" s="49"/>
      <c r="E278" s="21"/>
      <c r="F278" s="21"/>
    </row>
    <row r="279" spans="1:6" s="4" customFormat="1" x14ac:dyDescent="0.2">
      <c r="A279" s="20"/>
      <c r="B279" s="20"/>
      <c r="C279" s="48"/>
      <c r="D279" s="49"/>
      <c r="E279" s="21"/>
      <c r="F279" s="21"/>
    </row>
    <row r="280" spans="1:6" s="4" customFormat="1" x14ac:dyDescent="0.2">
      <c r="A280" s="20"/>
      <c r="B280" s="20"/>
      <c r="C280" s="48"/>
      <c r="D280" s="49"/>
      <c r="E280" s="21"/>
      <c r="F280" s="21"/>
    </row>
    <row r="281" spans="1:6" s="4" customFormat="1" x14ac:dyDescent="0.2">
      <c r="A281" s="20"/>
      <c r="B281" s="20"/>
      <c r="C281" s="48"/>
      <c r="D281" s="49"/>
      <c r="E281" s="21"/>
      <c r="F281" s="21"/>
    </row>
    <row r="282" spans="1:6" s="4" customFormat="1" x14ac:dyDescent="0.2">
      <c r="A282" s="20"/>
      <c r="B282" s="20"/>
      <c r="C282" s="48"/>
      <c r="D282" s="49"/>
      <c r="E282" s="21"/>
      <c r="F282" s="21"/>
    </row>
    <row r="283" spans="1:6" s="4" customFormat="1" x14ac:dyDescent="0.2">
      <c r="A283" s="20"/>
      <c r="B283" s="20"/>
      <c r="C283" s="48"/>
      <c r="D283" s="49"/>
      <c r="E283" s="21"/>
      <c r="F283" s="21"/>
    </row>
    <row r="284" spans="1:6" s="4" customFormat="1" x14ac:dyDescent="0.2">
      <c r="A284" s="20"/>
      <c r="B284" s="20"/>
      <c r="C284" s="48"/>
      <c r="D284" s="49"/>
      <c r="E284" s="21"/>
      <c r="F284" s="21"/>
    </row>
    <row r="285" spans="1:6" s="4" customFormat="1" x14ac:dyDescent="0.2">
      <c r="A285" s="20"/>
      <c r="B285" s="20"/>
      <c r="C285" s="48"/>
      <c r="D285" s="49"/>
      <c r="E285" s="21"/>
      <c r="F285" s="21"/>
    </row>
    <row r="286" spans="1:6" s="4" customFormat="1" x14ac:dyDescent="0.2">
      <c r="A286" s="20"/>
      <c r="B286" s="20"/>
      <c r="C286" s="48"/>
      <c r="D286" s="49"/>
      <c r="E286" s="21"/>
      <c r="F286" s="21"/>
    </row>
    <row r="287" spans="1:6" s="4" customFormat="1" x14ac:dyDescent="0.2">
      <c r="A287" s="20"/>
      <c r="B287" s="20"/>
      <c r="C287" s="48"/>
      <c r="D287" s="49"/>
      <c r="E287" s="21"/>
      <c r="F287" s="21"/>
    </row>
    <row r="288" spans="1:6" s="4" customFormat="1" x14ac:dyDescent="0.2">
      <c r="A288" s="20"/>
      <c r="B288" s="20"/>
      <c r="C288" s="48"/>
      <c r="D288" s="49"/>
      <c r="E288" s="21"/>
      <c r="F288" s="21"/>
    </row>
    <row r="289" spans="1:6" s="4" customFormat="1" x14ac:dyDescent="0.2">
      <c r="A289" s="20"/>
      <c r="B289" s="20"/>
      <c r="C289" s="48"/>
      <c r="D289" s="49"/>
      <c r="E289" s="21"/>
      <c r="F289" s="21"/>
    </row>
    <row r="290" spans="1:6" s="4" customFormat="1" x14ac:dyDescent="0.2">
      <c r="A290" s="20"/>
      <c r="B290" s="20"/>
      <c r="C290" s="48"/>
      <c r="D290" s="49"/>
      <c r="E290" s="21"/>
      <c r="F290" s="21"/>
    </row>
    <row r="291" spans="1:6" s="4" customFormat="1" x14ac:dyDescent="0.2">
      <c r="A291" s="20"/>
      <c r="B291" s="20"/>
      <c r="C291" s="48"/>
      <c r="D291" s="49"/>
      <c r="E291" s="21"/>
      <c r="F291" s="21"/>
    </row>
    <row r="292" spans="1:6" s="4" customFormat="1" x14ac:dyDescent="0.2">
      <c r="A292" s="20"/>
      <c r="B292" s="20"/>
      <c r="C292" s="48"/>
      <c r="D292" s="49"/>
      <c r="E292" s="21"/>
      <c r="F292" s="21"/>
    </row>
    <row r="293" spans="1:6" s="4" customFormat="1" x14ac:dyDescent="0.2">
      <c r="A293" s="20"/>
      <c r="B293" s="20"/>
      <c r="C293" s="48"/>
      <c r="D293" s="49"/>
      <c r="E293" s="21"/>
      <c r="F293" s="21"/>
    </row>
    <row r="294" spans="1:6" s="4" customFormat="1" x14ac:dyDescent="0.2">
      <c r="A294" s="20"/>
      <c r="B294" s="20"/>
      <c r="C294" s="48"/>
      <c r="D294" s="49"/>
      <c r="E294" s="21"/>
      <c r="F294" s="21"/>
    </row>
    <row r="295" spans="1:6" s="4" customFormat="1" x14ac:dyDescent="0.2">
      <c r="A295" s="20"/>
      <c r="B295" s="20"/>
      <c r="C295" s="48"/>
      <c r="D295" s="49"/>
      <c r="E295" s="21"/>
      <c r="F295" s="21"/>
    </row>
    <row r="296" spans="1:6" s="4" customFormat="1" x14ac:dyDescent="0.2">
      <c r="A296" s="20"/>
      <c r="B296" s="20"/>
      <c r="C296" s="48"/>
      <c r="D296" s="49"/>
      <c r="E296" s="21"/>
      <c r="F296" s="21"/>
    </row>
    <row r="297" spans="1:6" s="4" customFormat="1" x14ac:dyDescent="0.2">
      <c r="A297" s="20"/>
      <c r="B297" s="20"/>
      <c r="C297" s="48"/>
      <c r="D297" s="49"/>
      <c r="E297" s="21"/>
      <c r="F297" s="21"/>
    </row>
    <row r="298" spans="1:6" s="4" customFormat="1" x14ac:dyDescent="0.2">
      <c r="A298" s="20"/>
      <c r="B298" s="20"/>
      <c r="C298" s="48"/>
      <c r="D298" s="49"/>
      <c r="E298" s="21"/>
      <c r="F298" s="21"/>
    </row>
    <row r="299" spans="1:6" s="4" customFormat="1" x14ac:dyDescent="0.2">
      <c r="A299" s="20"/>
      <c r="B299" s="20"/>
      <c r="C299" s="48"/>
      <c r="D299" s="49"/>
      <c r="E299" s="21"/>
      <c r="F299" s="21"/>
    </row>
    <row r="300" spans="1:6" s="4" customFormat="1" x14ac:dyDescent="0.2">
      <c r="A300" s="20"/>
      <c r="B300" s="20"/>
      <c r="C300" s="48"/>
      <c r="D300" s="49"/>
      <c r="E300" s="21"/>
      <c r="F300" s="21"/>
    </row>
    <row r="301" spans="1:6" s="4" customFormat="1" x14ac:dyDescent="0.2">
      <c r="A301" s="20"/>
      <c r="B301" s="20"/>
      <c r="C301" s="48"/>
      <c r="D301" s="49"/>
      <c r="E301" s="21"/>
      <c r="F301" s="21"/>
    </row>
    <row r="302" spans="1:6" s="4" customFormat="1" x14ac:dyDescent="0.2">
      <c r="A302" s="20"/>
      <c r="B302" s="20"/>
      <c r="C302" s="48"/>
      <c r="D302" s="49"/>
      <c r="E302" s="21"/>
      <c r="F302" s="21"/>
    </row>
    <row r="303" spans="1:6" s="4" customFormat="1" x14ac:dyDescent="0.2">
      <c r="A303" s="20"/>
      <c r="B303" s="20"/>
      <c r="C303" s="48"/>
      <c r="D303" s="49"/>
      <c r="E303" s="21"/>
      <c r="F303" s="21"/>
    </row>
    <row r="304" spans="1:6" s="4" customFormat="1" x14ac:dyDescent="0.2">
      <c r="A304" s="20"/>
      <c r="B304" s="20"/>
      <c r="C304" s="48"/>
      <c r="D304" s="49"/>
      <c r="E304" s="21"/>
      <c r="F304" s="21"/>
    </row>
    <row r="305" spans="1:6" s="4" customFormat="1" x14ac:dyDescent="0.2">
      <c r="A305" s="20"/>
      <c r="B305" s="20"/>
      <c r="C305" s="48"/>
      <c r="D305" s="49"/>
      <c r="E305" s="21"/>
      <c r="F305" s="21"/>
    </row>
    <row r="306" spans="1:6" ht="17.25" customHeight="1" x14ac:dyDescent="0.2">
      <c r="A306" s="20"/>
      <c r="B306" s="20"/>
      <c r="C306" s="48"/>
      <c r="D306" s="20"/>
      <c r="E306" s="21"/>
      <c r="F306" s="21"/>
    </row>
    <row r="307" spans="1:6" x14ac:dyDescent="0.2">
      <c r="A307" s="20"/>
      <c r="B307" s="20"/>
      <c r="C307" s="48"/>
      <c r="D307" s="20"/>
      <c r="E307" s="21"/>
      <c r="F307" s="21"/>
    </row>
    <row r="308" spans="1:6" x14ac:dyDescent="0.2">
      <c r="A308" s="20"/>
      <c r="B308" s="20"/>
      <c r="C308" s="48"/>
      <c r="D308" s="20"/>
      <c r="E308" s="21"/>
      <c r="F308" s="21"/>
    </row>
    <row r="309" spans="1:6" x14ac:dyDescent="0.2">
      <c r="A309" s="20"/>
      <c r="B309" s="20"/>
      <c r="C309" s="48"/>
      <c r="D309" s="20"/>
      <c r="E309" s="21"/>
      <c r="F309" s="21"/>
    </row>
    <row r="310" spans="1:6" x14ac:dyDescent="0.2">
      <c r="A310" s="20"/>
      <c r="B310" s="20"/>
      <c r="C310" s="48"/>
      <c r="D310" s="20"/>
      <c r="E310" s="21"/>
      <c r="F310" s="21"/>
    </row>
    <row r="311" spans="1:6" x14ac:dyDescent="0.2">
      <c r="A311" s="20"/>
      <c r="B311" s="20"/>
      <c r="C311" s="48"/>
      <c r="D311" s="20"/>
      <c r="E311" s="21"/>
      <c r="F311" s="21"/>
    </row>
    <row r="312" spans="1:6" x14ac:dyDescent="0.2">
      <c r="A312" s="20"/>
      <c r="B312" s="20"/>
      <c r="C312" s="48"/>
      <c r="D312" s="20"/>
      <c r="E312" s="21"/>
      <c r="F312" s="21"/>
    </row>
    <row r="313" spans="1:6" x14ac:dyDescent="0.2">
      <c r="A313" s="20"/>
      <c r="B313" s="20"/>
      <c r="C313" s="48"/>
      <c r="D313" s="20"/>
      <c r="E313" s="21"/>
      <c r="F313" s="21"/>
    </row>
    <row r="314" spans="1:6" x14ac:dyDescent="0.2">
      <c r="A314" s="20"/>
      <c r="B314" s="20"/>
      <c r="C314" s="48"/>
      <c r="D314" s="20"/>
      <c r="E314" s="21"/>
      <c r="F314" s="21"/>
    </row>
    <row r="315" spans="1:6" x14ac:dyDescent="0.2">
      <c r="A315" s="20"/>
      <c r="B315" s="20"/>
      <c r="C315" s="48"/>
      <c r="D315" s="20"/>
      <c r="E315" s="21"/>
      <c r="F315" s="21"/>
    </row>
    <row r="316" spans="1:6" x14ac:dyDescent="0.2">
      <c r="A316" s="20"/>
      <c r="B316" s="20"/>
      <c r="C316" s="48"/>
      <c r="D316" s="20"/>
      <c r="E316" s="21"/>
      <c r="F316" s="21"/>
    </row>
    <row r="317" spans="1:6" x14ac:dyDescent="0.2">
      <c r="A317" s="20"/>
      <c r="B317" s="20"/>
      <c r="C317" s="48"/>
      <c r="D317" s="20"/>
      <c r="E317" s="21"/>
      <c r="F317" s="21"/>
    </row>
    <row r="318" spans="1:6" x14ac:dyDescent="0.2">
      <c r="A318" s="20"/>
      <c r="B318" s="20"/>
      <c r="C318" s="48"/>
      <c r="D318" s="20"/>
      <c r="E318" s="21"/>
      <c r="F318" s="21"/>
    </row>
    <row r="319" spans="1:6" x14ac:dyDescent="0.2">
      <c r="A319" s="20"/>
      <c r="B319" s="20"/>
      <c r="C319" s="48"/>
      <c r="D319" s="20"/>
      <c r="E319" s="21"/>
      <c r="F319" s="21"/>
    </row>
    <row r="320" spans="1:6" x14ac:dyDescent="0.2">
      <c r="A320" s="20"/>
      <c r="B320" s="20"/>
      <c r="C320" s="48"/>
      <c r="D320" s="20"/>
      <c r="E320" s="21"/>
      <c r="F320" s="21"/>
    </row>
    <row r="321" spans="1:6" x14ac:dyDescent="0.2">
      <c r="A321" s="20"/>
      <c r="B321" s="20"/>
      <c r="C321" s="48"/>
      <c r="D321" s="20"/>
      <c r="E321" s="21"/>
      <c r="F321" s="21"/>
    </row>
    <row r="322" spans="1:6" x14ac:dyDescent="0.2">
      <c r="A322" s="20"/>
      <c r="B322" s="20"/>
      <c r="C322" s="48"/>
      <c r="D322" s="20"/>
      <c r="E322" s="21"/>
      <c r="F322" s="21"/>
    </row>
    <row r="323" spans="1:6" x14ac:dyDescent="0.2">
      <c r="A323" s="20"/>
      <c r="B323" s="20"/>
      <c r="C323" s="48"/>
      <c r="D323" s="20"/>
      <c r="E323" s="21"/>
      <c r="F323" s="21"/>
    </row>
    <row r="324" spans="1:6" x14ac:dyDescent="0.2">
      <c r="A324" s="20"/>
      <c r="B324" s="20"/>
      <c r="C324" s="48"/>
      <c r="D324" s="20"/>
      <c r="E324" s="21"/>
      <c r="F324" s="21"/>
    </row>
    <row r="325" spans="1:6" x14ac:dyDescent="0.2">
      <c r="A325" s="20"/>
      <c r="B325" s="20"/>
      <c r="C325" s="48"/>
      <c r="D325" s="20"/>
      <c r="E325" s="21"/>
      <c r="F325" s="21"/>
    </row>
    <row r="326" spans="1:6" x14ac:dyDescent="0.2">
      <c r="A326" s="20"/>
      <c r="B326" s="20"/>
      <c r="C326" s="48"/>
      <c r="D326" s="20"/>
      <c r="E326" s="21"/>
      <c r="F326" s="21"/>
    </row>
    <row r="327" spans="1:6" x14ac:dyDescent="0.2">
      <c r="A327" s="20"/>
      <c r="B327" s="20"/>
      <c r="C327" s="48"/>
      <c r="D327" s="20"/>
      <c r="E327" s="21"/>
      <c r="F327" s="21"/>
    </row>
    <row r="328" spans="1:6" x14ac:dyDescent="0.2">
      <c r="A328" s="20"/>
      <c r="B328" s="20"/>
      <c r="C328" s="48"/>
      <c r="D328" s="20"/>
      <c r="E328" s="21"/>
      <c r="F328" s="21"/>
    </row>
    <row r="329" spans="1:6" x14ac:dyDescent="0.2">
      <c r="A329" s="20"/>
      <c r="B329" s="20"/>
      <c r="C329" s="48"/>
      <c r="D329" s="20"/>
      <c r="E329" s="21"/>
      <c r="F329" s="21"/>
    </row>
    <row r="330" spans="1:6" x14ac:dyDescent="0.2">
      <c r="A330" s="20"/>
      <c r="B330" s="20"/>
      <c r="C330" s="48"/>
      <c r="D330" s="20"/>
      <c r="E330" s="21"/>
      <c r="F330" s="21"/>
    </row>
    <row r="331" spans="1:6" x14ac:dyDescent="0.2">
      <c r="A331" s="20"/>
      <c r="B331" s="20"/>
      <c r="C331" s="48"/>
      <c r="D331" s="20"/>
      <c r="E331" s="21"/>
      <c r="F331" s="21"/>
    </row>
    <row r="332" spans="1:6" x14ac:dyDescent="0.2">
      <c r="A332" s="20"/>
      <c r="B332" s="20"/>
      <c r="C332" s="48"/>
      <c r="D332" s="20"/>
      <c r="E332" s="21"/>
      <c r="F332" s="21"/>
    </row>
    <row r="333" spans="1:6" x14ac:dyDescent="0.2">
      <c r="A333" s="20"/>
      <c r="B333" s="20"/>
      <c r="C333" s="48"/>
      <c r="D333" s="20"/>
      <c r="E333" s="21"/>
      <c r="F333" s="21"/>
    </row>
    <row r="334" spans="1:6" x14ac:dyDescent="0.2">
      <c r="A334" s="20"/>
      <c r="B334" s="20"/>
      <c r="C334" s="48"/>
      <c r="D334" s="20"/>
      <c r="E334" s="21"/>
      <c r="F334" s="21"/>
    </row>
    <row r="335" spans="1:6" x14ac:dyDescent="0.2">
      <c r="A335" s="20"/>
      <c r="B335" s="20"/>
      <c r="C335" s="48"/>
      <c r="D335" s="20"/>
      <c r="E335" s="21"/>
      <c r="F335" s="21"/>
    </row>
    <row r="336" spans="1:6" x14ac:dyDescent="0.2">
      <c r="A336" s="20"/>
      <c r="B336" s="20"/>
      <c r="C336" s="48"/>
      <c r="D336" s="20"/>
      <c r="E336" s="21"/>
      <c r="F336" s="21"/>
    </row>
    <row r="337" spans="1:6" x14ac:dyDescent="0.2">
      <c r="A337" s="20"/>
      <c r="B337" s="20"/>
      <c r="C337" s="48"/>
      <c r="D337" s="20"/>
      <c r="E337" s="21"/>
      <c r="F337" s="21"/>
    </row>
    <row r="338" spans="1:6" x14ac:dyDescent="0.2">
      <c r="A338" s="20"/>
      <c r="B338" s="20"/>
      <c r="C338" s="48"/>
      <c r="D338" s="20"/>
      <c r="E338" s="21"/>
      <c r="F338" s="21"/>
    </row>
    <row r="339" spans="1:6" x14ac:dyDescent="0.2">
      <c r="A339" s="20"/>
      <c r="B339" s="20"/>
      <c r="C339" s="48"/>
      <c r="D339" s="20"/>
      <c r="E339" s="21"/>
      <c r="F339" s="21"/>
    </row>
    <row r="340" spans="1:6" x14ac:dyDescent="0.2">
      <c r="A340" s="20"/>
      <c r="B340" s="20"/>
      <c r="C340" s="48"/>
      <c r="D340" s="20"/>
      <c r="E340" s="21"/>
      <c r="F340" s="21"/>
    </row>
    <row r="341" spans="1:6" x14ac:dyDescent="0.2">
      <c r="A341" s="20"/>
      <c r="B341" s="20"/>
      <c r="C341" s="48"/>
      <c r="D341" s="20"/>
      <c r="E341" s="21"/>
      <c r="F341" s="21"/>
    </row>
    <row r="342" spans="1:6" x14ac:dyDescent="0.2">
      <c r="A342" s="20"/>
      <c r="B342" s="20"/>
      <c r="C342" s="48"/>
      <c r="D342" s="20"/>
      <c r="E342" s="21"/>
      <c r="F342" s="21"/>
    </row>
    <row r="343" spans="1:6" x14ac:dyDescent="0.2">
      <c r="A343" s="20"/>
      <c r="B343" s="20"/>
      <c r="C343" s="48"/>
      <c r="D343" s="20"/>
      <c r="E343" s="21"/>
      <c r="F343" s="21"/>
    </row>
    <row r="344" spans="1:6" x14ac:dyDescent="0.2">
      <c r="A344" s="20"/>
      <c r="B344" s="20"/>
      <c r="C344" s="48"/>
      <c r="D344" s="20"/>
      <c r="E344" s="21"/>
      <c r="F344" s="21"/>
    </row>
    <row r="345" spans="1:6" x14ac:dyDescent="0.2">
      <c r="A345" s="20"/>
      <c r="B345" s="20"/>
      <c r="C345" s="48"/>
      <c r="D345" s="20"/>
      <c r="E345" s="21"/>
      <c r="F345" s="21"/>
    </row>
    <row r="346" spans="1:6" x14ac:dyDescent="0.2">
      <c r="A346" s="20"/>
      <c r="B346" s="20"/>
      <c r="C346" s="48"/>
      <c r="D346" s="20"/>
      <c r="E346" s="21"/>
      <c r="F346" s="21"/>
    </row>
    <row r="347" spans="1:6" x14ac:dyDescent="0.2">
      <c r="A347" s="20"/>
      <c r="B347" s="20"/>
      <c r="C347" s="48"/>
      <c r="D347" s="20"/>
      <c r="E347" s="21"/>
      <c r="F347" s="21"/>
    </row>
    <row r="348" spans="1:6" x14ac:dyDescent="0.2">
      <c r="A348" s="20"/>
      <c r="B348" s="20"/>
      <c r="C348" s="48"/>
      <c r="D348" s="20"/>
      <c r="E348" s="21"/>
      <c r="F348" s="21"/>
    </row>
    <row r="349" spans="1:6" x14ac:dyDescent="0.2">
      <c r="A349" s="20"/>
      <c r="B349" s="20"/>
      <c r="C349" s="48"/>
      <c r="D349" s="20"/>
      <c r="E349" s="21"/>
      <c r="F349" s="21"/>
    </row>
    <row r="350" spans="1:6" x14ac:dyDescent="0.2">
      <c r="A350" s="20"/>
      <c r="B350" s="20"/>
      <c r="C350" s="48"/>
      <c r="D350" s="20"/>
      <c r="E350" s="21"/>
      <c r="F350" s="21"/>
    </row>
    <row r="351" spans="1:6" x14ac:dyDescent="0.2">
      <c r="A351" s="20"/>
      <c r="B351" s="20"/>
      <c r="C351" s="48"/>
      <c r="D351" s="20"/>
      <c r="E351" s="21"/>
      <c r="F351" s="21"/>
    </row>
    <row r="352" spans="1:6" x14ac:dyDescent="0.2">
      <c r="A352" s="20"/>
      <c r="B352" s="20"/>
      <c r="C352" s="48"/>
      <c r="D352" s="20"/>
      <c r="E352" s="21"/>
      <c r="F352" s="21"/>
    </row>
    <row r="353" spans="1:6" x14ac:dyDescent="0.2">
      <c r="A353" s="20"/>
      <c r="B353" s="20"/>
      <c r="C353" s="48"/>
      <c r="D353" s="20"/>
      <c r="E353" s="21"/>
      <c r="F353" s="21"/>
    </row>
    <row r="354" spans="1:6" x14ac:dyDescent="0.2">
      <c r="A354" s="20"/>
      <c r="B354" s="20"/>
      <c r="C354" s="48"/>
      <c r="D354" s="20"/>
      <c r="E354" s="21"/>
      <c r="F354" s="21"/>
    </row>
    <row r="355" spans="1:6" x14ac:dyDescent="0.2">
      <c r="A355" s="20"/>
      <c r="B355" s="20"/>
      <c r="C355" s="48"/>
      <c r="D355" s="20"/>
      <c r="E355" s="21"/>
      <c r="F355" s="21"/>
    </row>
    <row r="356" spans="1:6" x14ac:dyDescent="0.2">
      <c r="A356" s="20"/>
      <c r="B356" s="20"/>
      <c r="C356" s="48"/>
      <c r="D356" s="20"/>
      <c r="E356" s="21"/>
      <c r="F356" s="21"/>
    </row>
    <row r="357" spans="1:6" x14ac:dyDescent="0.2">
      <c r="A357" s="20"/>
      <c r="B357" s="20"/>
      <c r="C357" s="48"/>
      <c r="D357" s="20"/>
      <c r="E357" s="21"/>
      <c r="F357" s="21"/>
    </row>
    <row r="358" spans="1:6" x14ac:dyDescent="0.2">
      <c r="A358" s="20"/>
      <c r="B358" s="20"/>
      <c r="C358" s="48"/>
      <c r="D358" s="20"/>
      <c r="E358" s="21"/>
      <c r="F358" s="21"/>
    </row>
    <row r="359" spans="1:6" x14ac:dyDescent="0.2">
      <c r="A359" s="20"/>
      <c r="B359" s="20"/>
      <c r="C359" s="48"/>
      <c r="D359" s="20"/>
      <c r="E359" s="21"/>
      <c r="F359" s="21"/>
    </row>
    <row r="360" spans="1:6" x14ac:dyDescent="0.2">
      <c r="A360" s="20"/>
      <c r="B360" s="20"/>
      <c r="C360" s="48"/>
      <c r="D360" s="20"/>
      <c r="E360" s="21"/>
      <c r="F360" s="21"/>
    </row>
    <row r="361" spans="1:6" x14ac:dyDescent="0.2">
      <c r="A361" s="20"/>
      <c r="B361" s="20"/>
      <c r="C361" s="48"/>
      <c r="D361" s="20"/>
      <c r="E361" s="21"/>
      <c r="F361" s="21"/>
    </row>
    <row r="362" spans="1:6" x14ac:dyDescent="0.2">
      <c r="A362" s="20"/>
      <c r="B362" s="20"/>
      <c r="C362" s="48"/>
      <c r="D362" s="20"/>
      <c r="E362" s="21"/>
      <c r="F362" s="21"/>
    </row>
    <row r="363" spans="1:6" x14ac:dyDescent="0.2">
      <c r="A363" s="20"/>
      <c r="B363" s="20"/>
      <c r="C363" s="48"/>
      <c r="D363" s="20"/>
      <c r="E363" s="21"/>
      <c r="F363" s="21"/>
    </row>
    <row r="364" spans="1:6" x14ac:dyDescent="0.2">
      <c r="A364" s="20"/>
      <c r="B364" s="20"/>
      <c r="C364" s="48"/>
      <c r="D364" s="20"/>
      <c r="E364" s="21"/>
      <c r="F364" s="21"/>
    </row>
    <row r="365" spans="1:6" x14ac:dyDescent="0.2">
      <c r="A365" s="20"/>
      <c r="B365" s="20"/>
      <c r="C365" s="48"/>
      <c r="D365" s="20"/>
      <c r="E365" s="21"/>
      <c r="F365" s="21"/>
    </row>
    <row r="366" spans="1:6" x14ac:dyDescent="0.2">
      <c r="A366" s="20"/>
      <c r="B366" s="20"/>
      <c r="C366" s="48"/>
      <c r="D366" s="20"/>
      <c r="E366" s="21"/>
      <c r="F366" s="21"/>
    </row>
    <row r="367" spans="1:6" x14ac:dyDescent="0.2">
      <c r="A367" s="20"/>
      <c r="B367" s="20"/>
      <c r="C367" s="48"/>
      <c r="D367" s="20"/>
      <c r="E367" s="21"/>
      <c r="F367" s="21"/>
    </row>
    <row r="368" spans="1:6" x14ac:dyDescent="0.2">
      <c r="A368" s="20"/>
      <c r="B368" s="20"/>
      <c r="C368" s="48"/>
      <c r="D368" s="20"/>
      <c r="E368" s="21"/>
      <c r="F368" s="21"/>
    </row>
    <row r="369" spans="1:6" x14ac:dyDescent="0.2">
      <c r="A369" s="20"/>
      <c r="B369" s="20"/>
      <c r="C369" s="48"/>
      <c r="D369" s="20"/>
      <c r="E369" s="21"/>
      <c r="F369" s="21"/>
    </row>
    <row r="370" spans="1:6" x14ac:dyDescent="0.2">
      <c r="A370" s="20"/>
      <c r="B370" s="20"/>
      <c r="C370" s="48"/>
      <c r="D370" s="20"/>
      <c r="E370" s="21"/>
      <c r="F370" s="21"/>
    </row>
    <row r="371" spans="1:6" x14ac:dyDescent="0.2">
      <c r="A371" s="20"/>
      <c r="B371" s="20"/>
      <c r="C371" s="48"/>
      <c r="D371" s="20"/>
      <c r="E371" s="21"/>
      <c r="F371" s="21"/>
    </row>
    <row r="372" spans="1:6" x14ac:dyDescent="0.2">
      <c r="A372" s="20"/>
      <c r="B372" s="20"/>
      <c r="C372" s="48"/>
      <c r="D372" s="20"/>
      <c r="E372" s="21"/>
      <c r="F372" s="21"/>
    </row>
    <row r="373" spans="1:6" x14ac:dyDescent="0.2">
      <c r="A373" s="20"/>
      <c r="B373" s="20"/>
      <c r="C373" s="48"/>
      <c r="D373" s="20"/>
      <c r="E373" s="21"/>
      <c r="F373" s="21"/>
    </row>
    <row r="374" spans="1:6" x14ac:dyDescent="0.2">
      <c r="A374" s="20"/>
      <c r="B374" s="20"/>
      <c r="C374" s="48"/>
      <c r="D374" s="20"/>
      <c r="E374" s="21"/>
      <c r="F374" s="21"/>
    </row>
    <row r="375" spans="1:6" x14ac:dyDescent="0.2">
      <c r="A375" s="20"/>
      <c r="B375" s="20"/>
      <c r="C375" s="48"/>
      <c r="D375" s="20"/>
      <c r="E375" s="21"/>
      <c r="F375" s="21"/>
    </row>
    <row r="376" spans="1:6" x14ac:dyDescent="0.2">
      <c r="A376" s="20"/>
      <c r="B376" s="20"/>
      <c r="C376" s="48"/>
      <c r="D376" s="20"/>
      <c r="E376" s="21"/>
      <c r="F376" s="21"/>
    </row>
  </sheetData>
  <autoFilter ref="A5:F13">
    <sortState ref="A6:F141">
      <sortCondition ref="A5:A13"/>
    </sortState>
  </autoFilter>
  <dataValidations count="1">
    <dataValidation type="list" allowBlank="1" showInputMessage="1" showErrorMessage="1" errorTitle="Choisissez dans la liste" error="Choisissez dans la liste !" sqref="B5:B306">
      <formula1>Liste_Catégories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3"/>
  <sheetViews>
    <sheetView workbookViewId="0">
      <selection activeCell="B33" sqref="B33"/>
    </sheetView>
  </sheetViews>
  <sheetFormatPr baseColWidth="10" defaultColWidth="34.5703125" defaultRowHeight="12.75" x14ac:dyDescent="0.2"/>
  <sheetData>
    <row r="1" spans="1:2" x14ac:dyDescent="0.2">
      <c r="A1" s="58" t="s">
        <v>10</v>
      </c>
      <c r="B1" t="s">
        <v>18</v>
      </c>
    </row>
    <row r="2" spans="1:2" x14ac:dyDescent="0.2">
      <c r="A2" s="58" t="s">
        <v>25</v>
      </c>
      <c r="B2" t="s">
        <v>26</v>
      </c>
    </row>
    <row r="3" spans="1:2" x14ac:dyDescent="0.2">
      <c r="A3" s="58" t="s">
        <v>4</v>
      </c>
      <c r="B3" t="s">
        <v>27</v>
      </c>
    </row>
    <row r="7" spans="1:2" ht="15" x14ac:dyDescent="0.25">
      <c r="A7" s="59" t="s">
        <v>15</v>
      </c>
      <c r="B7" s="59"/>
    </row>
    <row r="8" spans="1:2" x14ac:dyDescent="0.2">
      <c r="B8" t="s">
        <v>16</v>
      </c>
    </row>
    <row r="9" spans="1:2" x14ac:dyDescent="0.2">
      <c r="A9" s="61" t="s">
        <v>1309</v>
      </c>
      <c r="B9" t="s">
        <v>7</v>
      </c>
    </row>
    <row r="10" spans="1:2" x14ac:dyDescent="0.2">
      <c r="A10" s="5"/>
      <c r="B10" s="5"/>
    </row>
    <row r="13" spans="1:2" x14ac:dyDescent="0.2">
      <c r="A13" s="58" t="s">
        <v>16</v>
      </c>
    </row>
    <row r="14" spans="1:2" x14ac:dyDescent="0.2">
      <c r="A14" t="s">
        <v>20</v>
      </c>
      <c r="B14">
        <f>MATCH(VD_Service,Liste_Services,-1)</f>
        <v>2</v>
      </c>
    </row>
    <row r="15" spans="1:2" x14ac:dyDescent="0.2">
      <c r="A15" t="s">
        <v>21</v>
      </c>
      <c r="B15">
        <f>MATCH(VD_Service,Liste_Services,-1)</f>
        <v>1</v>
      </c>
    </row>
    <row r="16" spans="1:2" x14ac:dyDescent="0.2">
      <c r="A16" t="s">
        <v>22</v>
      </c>
    </row>
    <row r="17" spans="1:2" x14ac:dyDescent="0.2">
      <c r="A17" t="s">
        <v>23</v>
      </c>
    </row>
    <row r="18" spans="1:2" x14ac:dyDescent="0.2">
      <c r="A18" t="s">
        <v>24</v>
      </c>
    </row>
    <row r="19" spans="1:2" x14ac:dyDescent="0.2">
      <c r="A19" s="20"/>
    </row>
    <row r="20" spans="1:2" x14ac:dyDescent="0.2">
      <c r="A20" s="20"/>
    </row>
    <row r="21" spans="1:2" x14ac:dyDescent="0.2">
      <c r="A21" s="60" t="s">
        <v>17</v>
      </c>
    </row>
    <row r="22" spans="1:2" x14ac:dyDescent="0.2">
      <c r="A22" s="20" t="s">
        <v>7</v>
      </c>
    </row>
    <row r="23" spans="1:2" x14ac:dyDescent="0.2">
      <c r="A23" s="20" t="s">
        <v>19</v>
      </c>
    </row>
    <row r="24" spans="1:2" x14ac:dyDescent="0.2">
      <c r="A24" s="20"/>
    </row>
    <row r="25" spans="1:2" x14ac:dyDescent="0.2">
      <c r="A25" s="20"/>
    </row>
    <row r="26" spans="1:2" x14ac:dyDescent="0.2">
      <c r="A26" s="20"/>
    </row>
    <row r="27" spans="1:2" x14ac:dyDescent="0.2">
      <c r="A27" s="20"/>
    </row>
    <row r="28" spans="1:2" x14ac:dyDescent="0.2">
      <c r="A28" s="60" t="s">
        <v>1238</v>
      </c>
    </row>
    <row r="29" spans="1:2" x14ac:dyDescent="0.2">
      <c r="A29" s="20"/>
    </row>
    <row r="30" spans="1:2" x14ac:dyDescent="0.2">
      <c r="A30" t="s">
        <v>1239</v>
      </c>
      <c r="B30" t="s">
        <v>1243</v>
      </c>
    </row>
    <row r="31" spans="1:2" x14ac:dyDescent="0.2">
      <c r="A31" t="s">
        <v>1240</v>
      </c>
      <c r="B31" t="s">
        <v>1244</v>
      </c>
    </row>
    <row r="32" spans="1:2" x14ac:dyDescent="0.2">
      <c r="A32" t="s">
        <v>1241</v>
      </c>
      <c r="B32" t="s">
        <v>1245</v>
      </c>
    </row>
    <row r="33" spans="1:2" x14ac:dyDescent="0.2">
      <c r="A33" t="s">
        <v>1242</v>
      </c>
      <c r="B33" t="s">
        <v>1246</v>
      </c>
    </row>
  </sheetData>
  <dataValidations count="2">
    <dataValidation type="list" allowBlank="1" showInputMessage="1" showErrorMessage="1" errorTitle="Choisir dans la liste" error="Choisir dans la liste !" sqref="B9">
      <formula1>Liste_Catégories</formula1>
    </dataValidation>
    <dataValidation type="list" allowBlank="1" showInputMessage="1" showErrorMessage="1" errorTitle="Choisir dans la liste" error="Choisir dans la liste !" sqref="B8">
      <formula1>Liste_Services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workbookViewId="0">
      <selection activeCell="A2" sqref="A2"/>
    </sheetView>
  </sheetViews>
  <sheetFormatPr baseColWidth="10" defaultRowHeight="12.75" x14ac:dyDescent="0.2"/>
  <sheetData>
    <row r="3" spans="1:3" x14ac:dyDescent="0.2">
      <c r="A3" s="37"/>
      <c r="B3" s="38"/>
      <c r="C3" s="39"/>
    </row>
    <row r="4" spans="1:3" x14ac:dyDescent="0.2">
      <c r="A4" s="40"/>
      <c r="B4" s="41"/>
      <c r="C4" s="42"/>
    </row>
    <row r="5" spans="1:3" x14ac:dyDescent="0.2">
      <c r="A5" s="40"/>
      <c r="B5" s="41"/>
      <c r="C5" s="42"/>
    </row>
    <row r="6" spans="1:3" x14ac:dyDescent="0.2">
      <c r="A6" s="40"/>
      <c r="B6" s="41"/>
      <c r="C6" s="42"/>
    </row>
    <row r="7" spans="1:3" x14ac:dyDescent="0.2">
      <c r="A7" s="40"/>
      <c r="B7" s="41"/>
      <c r="C7" s="42"/>
    </row>
    <row r="8" spans="1:3" x14ac:dyDescent="0.2">
      <c r="A8" s="40"/>
      <c r="B8" s="41"/>
      <c r="C8" s="42"/>
    </row>
    <row r="9" spans="1:3" x14ac:dyDescent="0.2">
      <c r="A9" s="40"/>
      <c r="B9" s="41"/>
      <c r="C9" s="42"/>
    </row>
    <row r="10" spans="1:3" x14ac:dyDescent="0.2">
      <c r="A10" s="40"/>
      <c r="B10" s="41"/>
      <c r="C10" s="42"/>
    </row>
    <row r="11" spans="1:3" x14ac:dyDescent="0.2">
      <c r="A11" s="40"/>
      <c r="B11" s="41"/>
      <c r="C11" s="42"/>
    </row>
    <row r="12" spans="1:3" x14ac:dyDescent="0.2">
      <c r="A12" s="40"/>
      <c r="B12" s="41"/>
      <c r="C12" s="42"/>
    </row>
    <row r="13" spans="1:3" x14ac:dyDescent="0.2">
      <c r="A13" s="40"/>
      <c r="B13" s="41"/>
      <c r="C13" s="42"/>
    </row>
    <row r="14" spans="1:3" x14ac:dyDescent="0.2">
      <c r="A14" s="40"/>
      <c r="B14" s="41"/>
      <c r="C14" s="42"/>
    </row>
    <row r="15" spans="1:3" x14ac:dyDescent="0.2">
      <c r="A15" s="40"/>
      <c r="B15" s="41"/>
      <c r="C15" s="42"/>
    </row>
    <row r="16" spans="1:3" x14ac:dyDescent="0.2">
      <c r="A16" s="40"/>
      <c r="B16" s="41"/>
      <c r="C16" s="42"/>
    </row>
    <row r="17" spans="1:3" x14ac:dyDescent="0.2">
      <c r="A17" s="40"/>
      <c r="B17" s="41"/>
      <c r="C17" s="42"/>
    </row>
    <row r="18" spans="1:3" x14ac:dyDescent="0.2">
      <c r="A18" s="40"/>
      <c r="B18" s="41"/>
      <c r="C18" s="42"/>
    </row>
    <row r="19" spans="1:3" x14ac:dyDescent="0.2">
      <c r="A19" s="40"/>
      <c r="B19" s="41"/>
      <c r="C19" s="42"/>
    </row>
    <row r="20" spans="1:3" x14ac:dyDescent="0.2">
      <c r="A20" s="43"/>
      <c r="B20" s="44"/>
      <c r="C20" s="4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E421"/>
  <sheetViews>
    <sheetView workbookViewId="0">
      <selection activeCell="H148" sqref="H148"/>
    </sheetView>
  </sheetViews>
  <sheetFormatPr baseColWidth="10" defaultRowHeight="12.75" x14ac:dyDescent="0.2"/>
  <cols>
    <col min="2" max="5" width="35.7109375" customWidth="1"/>
  </cols>
  <sheetData>
    <row r="2" spans="2:5" x14ac:dyDescent="0.2">
      <c r="B2" s="28" t="s">
        <v>28</v>
      </c>
      <c r="C2" s="28" t="s">
        <v>29</v>
      </c>
      <c r="D2" s="28" t="s">
        <v>30</v>
      </c>
      <c r="E2" s="28" t="s">
        <v>31</v>
      </c>
    </row>
    <row r="3" spans="2:5" hidden="1" x14ac:dyDescent="0.2">
      <c r="B3" s="27" t="s">
        <v>33</v>
      </c>
      <c r="C3" s="27" t="s">
        <v>34</v>
      </c>
      <c r="D3" s="27" t="s">
        <v>35</v>
      </c>
      <c r="E3" s="27">
        <f>IF(ISERROR(VLOOKUP(C3,'[1]Liste globale véhicule Linda'!$B$2:$H$460,7,FALSE)),"",VLOOKUP(C3,'[1]Liste globale véhicule Linda'!$B$2:$H$460,7,FALSE))</f>
        <v>0</v>
      </c>
    </row>
    <row r="4" spans="2:5" hidden="1" x14ac:dyDescent="0.2">
      <c r="B4" s="27" t="s">
        <v>123</v>
      </c>
      <c r="C4" s="27" t="s">
        <v>124</v>
      </c>
      <c r="D4" s="27" t="s">
        <v>125</v>
      </c>
      <c r="E4" s="27">
        <f>IF(ISERROR(VLOOKUP(C4,'[1]Liste globale véhicule Linda'!$B$2:$H$460,7,FALSE)),"",VLOOKUP(C4,'[1]Liste globale véhicule Linda'!$B$2:$H$460,7,FALSE))</f>
        <v>0</v>
      </c>
    </row>
    <row r="5" spans="2:5" hidden="1" x14ac:dyDescent="0.2">
      <c r="B5" s="27" t="s">
        <v>312</v>
      </c>
      <c r="C5" s="27" t="s">
        <v>313</v>
      </c>
      <c r="D5" s="27" t="s">
        <v>314</v>
      </c>
      <c r="E5" s="27">
        <f>IF(ISERROR(VLOOKUP(C5,'[1]Liste globale véhicule Linda'!$B$2:$H$460,7,FALSE)),"",VLOOKUP(C5,'[1]Liste globale véhicule Linda'!$B$2:$H$460,7,FALSE))</f>
        <v>0</v>
      </c>
    </row>
    <row r="6" spans="2:5" hidden="1" x14ac:dyDescent="0.2">
      <c r="B6" s="27" t="s">
        <v>506</v>
      </c>
      <c r="C6" s="27" t="s">
        <v>507</v>
      </c>
      <c r="D6" s="27" t="s">
        <v>508</v>
      </c>
      <c r="E6" s="27">
        <f>IF(ISERROR(VLOOKUP(C6,'[1]Liste globale véhicule Linda'!$B$2:$H$460,7,FALSE)),"",VLOOKUP(C6,'[1]Liste globale véhicule Linda'!$B$2:$H$460,7,FALSE))</f>
        <v>0</v>
      </c>
    </row>
    <row r="7" spans="2:5" hidden="1" x14ac:dyDescent="0.2">
      <c r="B7" s="27" t="s">
        <v>37</v>
      </c>
      <c r="C7" s="27" t="s">
        <v>38</v>
      </c>
      <c r="D7" s="27" t="s">
        <v>39</v>
      </c>
      <c r="E7" s="27">
        <f>IF(ISERROR(VLOOKUP(C7,'[1]Liste globale véhicule Linda'!$B$2:$H$460,7,FALSE)),"",VLOOKUP(C7,'[1]Liste globale véhicule Linda'!$B$2:$H$460,7,FALSE))</f>
        <v>0</v>
      </c>
    </row>
    <row r="8" spans="2:5" hidden="1" x14ac:dyDescent="0.2">
      <c r="B8" s="27" t="s">
        <v>511</v>
      </c>
      <c r="C8" s="27" t="s">
        <v>512</v>
      </c>
      <c r="D8" s="27" t="s">
        <v>513</v>
      </c>
      <c r="E8" s="27">
        <f>IF(ISERROR(VLOOKUP(C8,'[1]Liste globale véhicule Linda'!$B$2:$H$460,7,FALSE)),"",VLOOKUP(C8,'[1]Liste globale véhicule Linda'!$B$2:$H$460,7,FALSE))</f>
        <v>0</v>
      </c>
    </row>
    <row r="9" spans="2:5" hidden="1" x14ac:dyDescent="0.2">
      <c r="B9" s="27" t="s">
        <v>849</v>
      </c>
      <c r="C9" s="27" t="s">
        <v>1274</v>
      </c>
      <c r="D9" s="27" t="str">
        <f>IF(ISERROR(VLOOKUP(C9,#REF!,2,FALSE)),"",VLOOKUP(C9,#REF!,2,FALSE))</f>
        <v/>
      </c>
      <c r="E9" s="27" t="str">
        <f>IF(ISERROR(VLOOKUP(C9,'[1]Liste globale véhicule Linda'!$B$2:$H$460,7,FALSE)),"",VLOOKUP(C9,'[1]Liste globale véhicule Linda'!$B$2:$H$460,7,FALSE))</f>
        <v/>
      </c>
    </row>
    <row r="10" spans="2:5" hidden="1" x14ac:dyDescent="0.2">
      <c r="B10" s="27" t="s">
        <v>850</v>
      </c>
      <c r="C10" s="27" t="s">
        <v>1275</v>
      </c>
      <c r="D10" s="27" t="str">
        <f>IF(ISERROR(VLOOKUP(C10,#REF!,2,FALSE)),"",VLOOKUP(C10,#REF!,2,FALSE))</f>
        <v/>
      </c>
      <c r="E10" s="27" t="str">
        <f>IF(ISERROR(VLOOKUP(C10,'[1]Liste globale véhicule Linda'!$B$2:$H$460,7,FALSE)),"",VLOOKUP(C10,'[1]Liste globale véhicule Linda'!$B$2:$H$460,7,FALSE))</f>
        <v/>
      </c>
    </row>
    <row r="11" spans="2:5" hidden="1" x14ac:dyDescent="0.2">
      <c r="B11" s="27" t="s">
        <v>851</v>
      </c>
      <c r="C11" s="27" t="s">
        <v>1276</v>
      </c>
      <c r="D11" s="27" t="str">
        <f>IF(ISERROR(VLOOKUP(C11,#REF!,2,FALSE)),"",VLOOKUP(C11,#REF!,2,FALSE))</f>
        <v/>
      </c>
      <c r="E11" s="27" t="str">
        <f>IF(ISERROR(VLOOKUP(C11,'[1]Liste globale véhicule Linda'!$B$2:$H$460,7,FALSE)),"",VLOOKUP(C11,'[1]Liste globale véhicule Linda'!$B$2:$H$460,7,FALSE))</f>
        <v/>
      </c>
    </row>
    <row r="12" spans="2:5" hidden="1" x14ac:dyDescent="0.2">
      <c r="B12" s="27" t="s">
        <v>852</v>
      </c>
      <c r="C12" s="27" t="s">
        <v>1277</v>
      </c>
      <c r="D12" s="27" t="str">
        <f>IF(ISERROR(VLOOKUP(C12,#REF!,2,FALSE)),"",VLOOKUP(C12,#REF!,2,FALSE))</f>
        <v/>
      </c>
      <c r="E12" s="27" t="str">
        <f>IF(ISERROR(VLOOKUP(C12,'[1]Liste globale véhicule Linda'!$B$2:$H$460,7,FALSE)),"",VLOOKUP(C12,'[1]Liste globale véhicule Linda'!$B$2:$H$460,7,FALSE))</f>
        <v/>
      </c>
    </row>
    <row r="13" spans="2:5" hidden="1" x14ac:dyDescent="0.2">
      <c r="B13" s="27" t="s">
        <v>853</v>
      </c>
      <c r="C13" s="27" t="s">
        <v>1278</v>
      </c>
      <c r="D13" s="27" t="str">
        <f>IF(ISERROR(VLOOKUP(C13,#REF!,2,FALSE)),"",VLOOKUP(C13,#REF!,2,FALSE))</f>
        <v/>
      </c>
      <c r="E13" s="27" t="str">
        <f>IF(ISERROR(VLOOKUP(C13,'[1]Liste globale véhicule Linda'!$B$2:$H$460,7,FALSE)),"",VLOOKUP(C13,'[1]Liste globale véhicule Linda'!$B$2:$H$460,7,FALSE))</f>
        <v/>
      </c>
    </row>
    <row r="14" spans="2:5" hidden="1" x14ac:dyDescent="0.2">
      <c r="B14" s="27" t="s">
        <v>854</v>
      </c>
      <c r="C14" s="27" t="s">
        <v>1279</v>
      </c>
      <c r="D14" s="27" t="str">
        <f>IF(ISERROR(VLOOKUP(C14,#REF!,2,FALSE)),"",VLOOKUP(C14,#REF!,2,FALSE))</f>
        <v/>
      </c>
      <c r="E14" s="27" t="str">
        <f>IF(ISERROR(VLOOKUP(C14,'[1]Liste globale véhicule Linda'!$B$2:$H$460,7,FALSE)),"",VLOOKUP(C14,'[1]Liste globale véhicule Linda'!$B$2:$H$460,7,FALSE))</f>
        <v/>
      </c>
    </row>
    <row r="15" spans="2:5" hidden="1" x14ac:dyDescent="0.2">
      <c r="B15" s="27" t="s">
        <v>855</v>
      </c>
      <c r="C15" s="27" t="s">
        <v>1280</v>
      </c>
      <c r="D15" s="27" t="str">
        <f>IF(ISERROR(VLOOKUP(C15,#REF!,2,FALSE)),"",VLOOKUP(C15,#REF!,2,FALSE))</f>
        <v/>
      </c>
      <c r="E15" s="27" t="str">
        <f>IF(ISERROR(VLOOKUP(C15,'[1]Liste globale véhicule Linda'!$B$2:$H$460,7,FALSE)),"",VLOOKUP(C15,'[1]Liste globale véhicule Linda'!$B$2:$H$460,7,FALSE))</f>
        <v/>
      </c>
    </row>
    <row r="16" spans="2:5" hidden="1" x14ac:dyDescent="0.2">
      <c r="B16" s="27" t="s">
        <v>856</v>
      </c>
      <c r="C16" s="27" t="s">
        <v>1281</v>
      </c>
      <c r="D16" s="27" t="str">
        <f>IF(ISERROR(VLOOKUP(C16,#REF!,2,FALSE)),"",VLOOKUP(C16,#REF!,2,FALSE))</f>
        <v/>
      </c>
      <c r="E16" s="27" t="str">
        <f>IF(ISERROR(VLOOKUP(C16,'[1]Liste globale véhicule Linda'!$B$2:$H$460,7,FALSE)),"",VLOOKUP(C16,'[1]Liste globale véhicule Linda'!$B$2:$H$460,7,FALSE))</f>
        <v/>
      </c>
    </row>
    <row r="17" spans="2:5" hidden="1" x14ac:dyDescent="0.2">
      <c r="B17" s="27" t="s">
        <v>857</v>
      </c>
      <c r="C17" s="27" t="s">
        <v>1282</v>
      </c>
      <c r="D17" s="27" t="str">
        <f>IF(ISERROR(VLOOKUP(C17,#REF!,2,FALSE)),"",VLOOKUP(C17,#REF!,2,FALSE))</f>
        <v/>
      </c>
      <c r="E17" s="27" t="str">
        <f>IF(ISERROR(VLOOKUP(C17,'[1]Liste globale véhicule Linda'!$B$2:$H$460,7,FALSE)),"",VLOOKUP(C17,'[1]Liste globale véhicule Linda'!$B$2:$H$460,7,FALSE))</f>
        <v/>
      </c>
    </row>
    <row r="18" spans="2:5" hidden="1" x14ac:dyDescent="0.2">
      <c r="B18" s="27" t="s">
        <v>858</v>
      </c>
      <c r="C18" s="27" t="s">
        <v>1283</v>
      </c>
      <c r="D18" s="27" t="str">
        <f>IF(ISERROR(VLOOKUP(C18,#REF!,2,FALSE)),"",VLOOKUP(C18,#REF!,2,FALSE))</f>
        <v/>
      </c>
      <c r="E18" s="27" t="str">
        <f>IF(ISERROR(VLOOKUP(C18,'[1]Liste globale véhicule Linda'!$B$2:$H$460,7,FALSE)),"",VLOOKUP(C18,'[1]Liste globale véhicule Linda'!$B$2:$H$460,7,FALSE))</f>
        <v/>
      </c>
    </row>
    <row r="19" spans="2:5" hidden="1" x14ac:dyDescent="0.2">
      <c r="B19" s="27" t="s">
        <v>859</v>
      </c>
      <c r="C19" s="27" t="s">
        <v>1284</v>
      </c>
      <c r="D19" s="27" t="str">
        <f>IF(ISERROR(VLOOKUP(C19,#REF!,2,FALSE)),"",VLOOKUP(C19,#REF!,2,FALSE))</f>
        <v/>
      </c>
      <c r="E19" s="27" t="str">
        <f>IF(ISERROR(VLOOKUP(C19,'[1]Liste globale véhicule Linda'!$B$2:$H$460,7,FALSE)),"",VLOOKUP(C19,'[1]Liste globale véhicule Linda'!$B$2:$H$460,7,FALSE))</f>
        <v/>
      </c>
    </row>
    <row r="20" spans="2:5" hidden="1" x14ac:dyDescent="0.2">
      <c r="B20" s="27" t="s">
        <v>860</v>
      </c>
      <c r="C20" s="27" t="s">
        <v>1285</v>
      </c>
      <c r="D20" s="27" t="str">
        <f>IF(ISERROR(VLOOKUP(C20,#REF!,2,FALSE)),"",VLOOKUP(C20,#REF!,2,FALSE))</f>
        <v/>
      </c>
      <c r="E20" s="27" t="str">
        <f>IF(ISERROR(VLOOKUP(C20,'[1]Liste globale véhicule Linda'!$B$2:$H$460,7,FALSE)),"",VLOOKUP(C20,'[1]Liste globale véhicule Linda'!$B$2:$H$460,7,FALSE))</f>
        <v/>
      </c>
    </row>
    <row r="21" spans="2:5" hidden="1" x14ac:dyDescent="0.2">
      <c r="B21" s="27" t="s">
        <v>861</v>
      </c>
      <c r="C21" s="27" t="s">
        <v>1286</v>
      </c>
      <c r="D21" s="27" t="str">
        <f>IF(ISERROR(VLOOKUP(C21,#REF!,2,FALSE)),"",VLOOKUP(C21,#REF!,2,FALSE))</f>
        <v/>
      </c>
      <c r="E21" s="27" t="str">
        <f>IF(ISERROR(VLOOKUP(C21,'[1]Liste globale véhicule Linda'!$B$2:$H$460,7,FALSE)),"",VLOOKUP(C21,'[1]Liste globale véhicule Linda'!$B$2:$H$460,7,FALSE))</f>
        <v/>
      </c>
    </row>
    <row r="22" spans="2:5" hidden="1" x14ac:dyDescent="0.2">
      <c r="B22" s="27" t="s">
        <v>862</v>
      </c>
      <c r="C22" s="27" t="s">
        <v>1287</v>
      </c>
      <c r="D22" s="27" t="str">
        <f>IF(ISERROR(VLOOKUP(C22,#REF!,2,FALSE)),"",VLOOKUP(C22,#REF!,2,FALSE))</f>
        <v/>
      </c>
      <c r="E22" s="27" t="str">
        <f>IF(ISERROR(VLOOKUP(C22,'[1]Liste globale véhicule Linda'!$B$2:$H$460,7,FALSE)),"",VLOOKUP(C22,'[1]Liste globale véhicule Linda'!$B$2:$H$460,7,FALSE))</f>
        <v/>
      </c>
    </row>
    <row r="23" spans="2:5" hidden="1" x14ac:dyDescent="0.2">
      <c r="B23" s="27" t="s">
        <v>862</v>
      </c>
      <c r="C23" s="27" t="s">
        <v>1288</v>
      </c>
      <c r="D23" s="27" t="str">
        <f>IF(ISERROR(VLOOKUP(C23,#REF!,2,FALSE)),"",VLOOKUP(C23,#REF!,2,FALSE))</f>
        <v/>
      </c>
      <c r="E23" s="27" t="str">
        <f>IF(ISERROR(VLOOKUP(C23,'[1]Liste globale véhicule Linda'!$B$2:$H$460,7,FALSE)),"",VLOOKUP(C23,'[1]Liste globale véhicule Linda'!$B$2:$H$460,7,FALSE))</f>
        <v/>
      </c>
    </row>
    <row r="24" spans="2:5" hidden="1" x14ac:dyDescent="0.2">
      <c r="B24" s="27" t="s">
        <v>863</v>
      </c>
      <c r="C24" s="27" t="s">
        <v>1289</v>
      </c>
      <c r="D24" s="27" t="str">
        <f>IF(ISERROR(VLOOKUP(C24,#REF!,2,FALSE)),"",VLOOKUP(C24,#REF!,2,FALSE))</f>
        <v/>
      </c>
      <c r="E24" s="27" t="str">
        <f>IF(ISERROR(VLOOKUP(C24,'[1]Liste globale véhicule Linda'!$B$2:$H$460,7,FALSE)),"",VLOOKUP(C24,'[1]Liste globale véhicule Linda'!$B$2:$H$460,7,FALSE))</f>
        <v/>
      </c>
    </row>
    <row r="25" spans="2:5" hidden="1" x14ac:dyDescent="0.2">
      <c r="B25" s="27" t="s">
        <v>864</v>
      </c>
      <c r="C25" s="27" t="s">
        <v>1290</v>
      </c>
      <c r="D25" s="27" t="str">
        <f>IF(ISERROR(VLOOKUP(C25,#REF!,2,FALSE)),"",VLOOKUP(C25,#REF!,2,FALSE))</f>
        <v/>
      </c>
      <c r="E25" s="27" t="str">
        <f>IF(ISERROR(VLOOKUP(C25,'[1]Liste globale véhicule Linda'!$B$2:$H$460,7,FALSE)),"",VLOOKUP(C25,'[1]Liste globale véhicule Linda'!$B$2:$H$460,7,FALSE))</f>
        <v/>
      </c>
    </row>
    <row r="26" spans="2:5" hidden="1" x14ac:dyDescent="0.2">
      <c r="B26" s="27" t="s">
        <v>865</v>
      </c>
      <c r="C26" s="27" t="s">
        <v>1291</v>
      </c>
      <c r="D26" s="27" t="str">
        <f>IF(ISERROR(VLOOKUP(C26,#REF!,2,FALSE)),"",VLOOKUP(C26,#REF!,2,FALSE))</f>
        <v/>
      </c>
      <c r="E26" s="27" t="str">
        <f>IF(ISERROR(VLOOKUP(C26,'[1]Liste globale véhicule Linda'!$B$2:$H$460,7,FALSE)),"",VLOOKUP(C26,'[1]Liste globale véhicule Linda'!$B$2:$H$460,7,FALSE))</f>
        <v/>
      </c>
    </row>
    <row r="27" spans="2:5" hidden="1" x14ac:dyDescent="0.2">
      <c r="B27" s="27" t="s">
        <v>866</v>
      </c>
      <c r="C27" s="27" t="s">
        <v>1292</v>
      </c>
      <c r="D27" s="27" t="str">
        <f>IF(ISERROR(VLOOKUP(C27,#REF!,2,FALSE)),"",VLOOKUP(C27,#REF!,2,FALSE))</f>
        <v/>
      </c>
      <c r="E27" s="27" t="str">
        <f>IF(ISERROR(VLOOKUP(C27,'[1]Liste globale véhicule Linda'!$B$2:$H$460,7,FALSE)),"",VLOOKUP(C27,'[1]Liste globale véhicule Linda'!$B$2:$H$460,7,FALSE))</f>
        <v/>
      </c>
    </row>
    <row r="28" spans="2:5" hidden="1" x14ac:dyDescent="0.2">
      <c r="B28" s="27" t="s">
        <v>867</v>
      </c>
      <c r="C28" s="27" t="s">
        <v>1293</v>
      </c>
      <c r="D28" s="27" t="str">
        <f>IF(ISERROR(VLOOKUP(C28,#REF!,2,FALSE)),"",VLOOKUP(C28,#REF!,2,FALSE))</f>
        <v/>
      </c>
      <c r="E28" s="27" t="str">
        <f>IF(ISERROR(VLOOKUP(C28,'[1]Liste globale véhicule Linda'!$B$2:$H$460,7,FALSE)),"",VLOOKUP(C28,'[1]Liste globale véhicule Linda'!$B$2:$H$460,7,FALSE))</f>
        <v/>
      </c>
    </row>
    <row r="29" spans="2:5" hidden="1" x14ac:dyDescent="0.2">
      <c r="B29" s="27" t="s">
        <v>868</v>
      </c>
      <c r="C29" s="27" t="s">
        <v>1294</v>
      </c>
      <c r="D29" s="27" t="str">
        <f>IF(ISERROR(VLOOKUP(C29,#REF!,2,FALSE)),"",VLOOKUP(C29,#REF!,2,FALSE))</f>
        <v/>
      </c>
      <c r="E29" s="27" t="str">
        <f>IF(ISERROR(VLOOKUP(C29,'[1]Liste globale véhicule Linda'!$B$2:$H$460,7,FALSE)),"",VLOOKUP(C29,'[1]Liste globale véhicule Linda'!$B$2:$H$460,7,FALSE))</f>
        <v/>
      </c>
    </row>
    <row r="30" spans="2:5" hidden="1" x14ac:dyDescent="0.2">
      <c r="B30" s="27" t="s">
        <v>869</v>
      </c>
      <c r="C30" s="27" t="s">
        <v>1295</v>
      </c>
      <c r="D30" s="27" t="str">
        <f>IF(ISERROR(VLOOKUP(C30,#REF!,2,FALSE)),"",VLOOKUP(C30,#REF!,2,FALSE))</f>
        <v/>
      </c>
      <c r="E30" s="27" t="str">
        <f>IF(ISERROR(VLOOKUP(C30,'[1]Liste globale véhicule Linda'!$B$2:$H$460,7,FALSE)),"",VLOOKUP(C30,'[1]Liste globale véhicule Linda'!$B$2:$H$460,7,FALSE))</f>
        <v/>
      </c>
    </row>
    <row r="31" spans="2:5" hidden="1" x14ac:dyDescent="0.2">
      <c r="B31" s="27" t="s">
        <v>870</v>
      </c>
      <c r="C31" s="27" t="s">
        <v>1296</v>
      </c>
      <c r="D31" s="27" t="str">
        <f>IF(ISERROR(VLOOKUP(C31,#REF!,2,FALSE)),"",VLOOKUP(C31,#REF!,2,FALSE))</f>
        <v/>
      </c>
      <c r="E31" s="27" t="str">
        <f>IF(ISERROR(VLOOKUP(C31,'[1]Liste globale véhicule Linda'!$B$2:$H$460,7,FALSE)),"",VLOOKUP(C31,'[1]Liste globale véhicule Linda'!$B$2:$H$460,7,FALSE))</f>
        <v/>
      </c>
    </row>
    <row r="32" spans="2:5" hidden="1" x14ac:dyDescent="0.2">
      <c r="B32" s="27" t="s">
        <v>871</v>
      </c>
      <c r="C32" s="27" t="s">
        <v>1297</v>
      </c>
      <c r="D32" s="27" t="str">
        <f>IF(ISERROR(VLOOKUP(C32,#REF!,2,FALSE)),"",VLOOKUP(C32,#REF!,2,FALSE))</f>
        <v/>
      </c>
      <c r="E32" s="27" t="str">
        <f>IF(ISERROR(VLOOKUP(C32,'[1]Liste globale véhicule Linda'!$B$2:$H$460,7,FALSE)),"",VLOOKUP(C32,'[1]Liste globale véhicule Linda'!$B$2:$H$460,7,FALSE))</f>
        <v/>
      </c>
    </row>
    <row r="33" spans="2:5" hidden="1" x14ac:dyDescent="0.2">
      <c r="B33" s="27" t="s">
        <v>872</v>
      </c>
      <c r="C33" s="27" t="s">
        <v>1298</v>
      </c>
      <c r="D33" s="27" t="str">
        <f>IF(ISERROR(VLOOKUP(C33,#REF!,2,FALSE)),"",VLOOKUP(C33,#REF!,2,FALSE))</f>
        <v/>
      </c>
      <c r="E33" s="27" t="str">
        <f>IF(ISERROR(VLOOKUP(C33,'[1]Liste globale véhicule Linda'!$B$2:$H$460,7,FALSE)),"",VLOOKUP(C33,'[1]Liste globale véhicule Linda'!$B$2:$H$460,7,FALSE))</f>
        <v/>
      </c>
    </row>
    <row r="34" spans="2:5" hidden="1" x14ac:dyDescent="0.2">
      <c r="B34" s="27" t="s">
        <v>873</v>
      </c>
      <c r="C34" s="27" t="s">
        <v>1299</v>
      </c>
      <c r="D34" s="27" t="str">
        <f>IF(ISERROR(VLOOKUP(C34,#REF!,2,FALSE)),"",VLOOKUP(C34,#REF!,2,FALSE))</f>
        <v/>
      </c>
      <c r="E34" s="27" t="str">
        <f>IF(ISERROR(VLOOKUP(C34,'[1]Liste globale véhicule Linda'!$B$2:$H$460,7,FALSE)),"",VLOOKUP(C34,'[1]Liste globale véhicule Linda'!$B$2:$H$460,7,FALSE))</f>
        <v/>
      </c>
    </row>
    <row r="35" spans="2:5" hidden="1" x14ac:dyDescent="0.2">
      <c r="B35" s="27" t="s">
        <v>874</v>
      </c>
      <c r="C35" s="27" t="s">
        <v>1300</v>
      </c>
      <c r="D35" s="27" t="str">
        <f>IF(ISERROR(VLOOKUP(C35,#REF!,2,FALSE)),"",VLOOKUP(C35,#REF!,2,FALSE))</f>
        <v/>
      </c>
      <c r="E35" s="27" t="str">
        <f>IF(ISERROR(VLOOKUP(C35,'[1]Liste globale véhicule Linda'!$B$2:$H$460,7,FALSE)),"",VLOOKUP(C35,'[1]Liste globale véhicule Linda'!$B$2:$H$460,7,FALSE))</f>
        <v/>
      </c>
    </row>
    <row r="36" spans="2:5" hidden="1" x14ac:dyDescent="0.2">
      <c r="B36" s="27" t="s">
        <v>875</v>
      </c>
      <c r="C36" s="27" t="s">
        <v>1301</v>
      </c>
      <c r="D36" s="27" t="str">
        <f>IF(ISERROR(VLOOKUP(C36,#REF!,2,FALSE)),"",VLOOKUP(C36,#REF!,2,FALSE))</f>
        <v/>
      </c>
      <c r="E36" s="27" t="str">
        <f>IF(ISERROR(VLOOKUP(C36,'[1]Liste globale véhicule Linda'!$B$2:$H$460,7,FALSE)),"",VLOOKUP(C36,'[1]Liste globale véhicule Linda'!$B$2:$H$460,7,FALSE))</f>
        <v/>
      </c>
    </row>
    <row r="37" spans="2:5" hidden="1" x14ac:dyDescent="0.2">
      <c r="B37" s="27" t="s">
        <v>876</v>
      </c>
      <c r="C37" s="27" t="s">
        <v>1302</v>
      </c>
      <c r="D37" s="27" t="str">
        <f>IF(ISERROR(VLOOKUP(C37,#REF!,2,FALSE)),"",VLOOKUP(C37,#REF!,2,FALSE))</f>
        <v/>
      </c>
      <c r="E37" s="27" t="str">
        <f>IF(ISERROR(VLOOKUP(C37,'[1]Liste globale véhicule Linda'!$B$2:$H$460,7,FALSE)),"",VLOOKUP(C37,'[1]Liste globale véhicule Linda'!$B$2:$H$460,7,FALSE))</f>
        <v/>
      </c>
    </row>
    <row r="38" spans="2:5" hidden="1" x14ac:dyDescent="0.2">
      <c r="B38" s="27" t="s">
        <v>877</v>
      </c>
      <c r="C38" s="27" t="s">
        <v>1303</v>
      </c>
      <c r="D38" s="27" t="str">
        <f>IF(ISERROR(VLOOKUP(C38,#REF!,2,FALSE)),"",VLOOKUP(C38,#REF!,2,FALSE))</f>
        <v/>
      </c>
      <c r="E38" s="27" t="str">
        <f>IF(ISERROR(VLOOKUP(C38,'[1]Liste globale véhicule Linda'!$B$2:$H$460,7,FALSE)),"",VLOOKUP(C38,'[1]Liste globale véhicule Linda'!$B$2:$H$460,7,FALSE))</f>
        <v/>
      </c>
    </row>
    <row r="39" spans="2:5" hidden="1" x14ac:dyDescent="0.2">
      <c r="B39" s="27" t="s">
        <v>878</v>
      </c>
      <c r="C39" s="27" t="s">
        <v>1304</v>
      </c>
      <c r="D39" s="27" t="str">
        <f>IF(ISERROR(VLOOKUP(C39,#REF!,2,FALSE)),"",VLOOKUP(C39,#REF!,2,FALSE))</f>
        <v/>
      </c>
      <c r="E39" s="27" t="str">
        <f>IF(ISERROR(VLOOKUP(C39,'[1]Liste globale véhicule Linda'!$B$2:$H$460,7,FALSE)),"",VLOOKUP(C39,'[1]Liste globale véhicule Linda'!$B$2:$H$460,7,FALSE))</f>
        <v/>
      </c>
    </row>
    <row r="40" spans="2:5" hidden="1" x14ac:dyDescent="0.2">
      <c r="B40" s="27" t="s">
        <v>879</v>
      </c>
      <c r="C40" s="27" t="s">
        <v>1305</v>
      </c>
      <c r="D40" s="27" t="str">
        <f>IF(ISERROR(VLOOKUP(C40,#REF!,2,FALSE)),"",VLOOKUP(C40,#REF!,2,FALSE))</f>
        <v/>
      </c>
      <c r="E40" s="27" t="str">
        <f>IF(ISERROR(VLOOKUP(C40,'[1]Liste globale véhicule Linda'!$B$2:$H$460,7,FALSE)),"",VLOOKUP(C40,'[1]Liste globale véhicule Linda'!$B$2:$H$460,7,FALSE))</f>
        <v/>
      </c>
    </row>
    <row r="41" spans="2:5" hidden="1" x14ac:dyDescent="0.2">
      <c r="B41" s="27" t="s">
        <v>880</v>
      </c>
      <c r="C41" s="27" t="s">
        <v>1306</v>
      </c>
      <c r="D41" s="27" t="str">
        <f>IF(ISERROR(VLOOKUP(C41,#REF!,2,FALSE)),"",VLOOKUP(C41,#REF!,2,FALSE))</f>
        <v/>
      </c>
      <c r="E41" s="27" t="str">
        <f>IF(ISERROR(VLOOKUP(C41,'[1]Liste globale véhicule Linda'!$B$2:$H$460,7,FALSE)),"",VLOOKUP(C41,'[1]Liste globale véhicule Linda'!$B$2:$H$460,7,FALSE))</f>
        <v/>
      </c>
    </row>
    <row r="42" spans="2:5" hidden="1" x14ac:dyDescent="0.2">
      <c r="B42" s="27" t="s">
        <v>881</v>
      </c>
      <c r="C42" s="27" t="s">
        <v>1307</v>
      </c>
      <c r="D42" s="27" t="str">
        <f>IF(ISERROR(VLOOKUP(C42,#REF!,2,FALSE)),"",VLOOKUP(C42,#REF!,2,FALSE))</f>
        <v/>
      </c>
      <c r="E42" s="27" t="str">
        <f>IF(ISERROR(VLOOKUP(C42,'[1]Liste globale véhicule Linda'!$B$2:$H$460,7,FALSE)),"",VLOOKUP(C42,'[1]Liste globale véhicule Linda'!$B$2:$H$460,7,FALSE))</f>
        <v/>
      </c>
    </row>
    <row r="43" spans="2:5" hidden="1" x14ac:dyDescent="0.2">
      <c r="B43" s="27" t="s">
        <v>32</v>
      </c>
      <c r="C43" s="27"/>
      <c r="D43" s="27" t="str">
        <f>IF(ISERROR(VLOOKUP(C43,#REF!,2,FALSE)),"",VLOOKUP(C43,#REF!,2,FALSE))</f>
        <v/>
      </c>
      <c r="E43" s="27" t="str">
        <f>IF(ISERROR(VLOOKUP(C43,'[1]Liste globale véhicule Linda'!$B$2:$H$460,7,FALSE)),"",VLOOKUP(C43,'[1]Liste globale véhicule Linda'!$B$2:$H$460,7,FALSE))</f>
        <v/>
      </c>
    </row>
    <row r="44" spans="2:5" hidden="1" x14ac:dyDescent="0.2">
      <c r="B44" s="27" t="s">
        <v>87</v>
      </c>
      <c r="C44" s="27"/>
      <c r="D44" s="27" t="str">
        <f>IF(ISERROR(VLOOKUP(C44,#REF!,2,FALSE)),"",VLOOKUP(C44,#REF!,2,FALSE))</f>
        <v/>
      </c>
      <c r="E44" s="27" t="str">
        <f>IF(ISERROR(VLOOKUP(C44,'[1]Liste globale véhicule Linda'!$B$2:$H$460,7,FALSE)),"",VLOOKUP(C44,'[1]Liste globale véhicule Linda'!$B$2:$H$460,7,FALSE))</f>
        <v/>
      </c>
    </row>
    <row r="45" spans="2:5" hidden="1" x14ac:dyDescent="0.2">
      <c r="B45" s="27" t="s">
        <v>116</v>
      </c>
      <c r="C45" s="27"/>
      <c r="D45" s="27" t="str">
        <f>IF(ISERROR(VLOOKUP(C45,#REF!,2,FALSE)),"",VLOOKUP(C45,#REF!,2,FALSE))</f>
        <v/>
      </c>
      <c r="E45" s="27" t="str">
        <f>IF(ISERROR(VLOOKUP(C45,'[1]Liste globale véhicule Linda'!$B$2:$H$460,7,FALSE)),"",VLOOKUP(C45,'[1]Liste globale véhicule Linda'!$B$2:$H$460,7,FALSE))</f>
        <v/>
      </c>
    </row>
    <row r="46" spans="2:5" hidden="1" x14ac:dyDescent="0.2">
      <c r="B46" s="27" t="s">
        <v>122</v>
      </c>
      <c r="C46" s="27"/>
      <c r="D46" s="27" t="str">
        <f>IF(ISERROR(VLOOKUP(C46,#REF!,2,FALSE)),"",VLOOKUP(C46,#REF!,2,FALSE))</f>
        <v/>
      </c>
      <c r="E46" s="27" t="str">
        <f>IF(ISERROR(VLOOKUP(C46,'[1]Liste globale véhicule Linda'!$B$2:$H$460,7,FALSE)),"",VLOOKUP(C46,'[1]Liste globale véhicule Linda'!$B$2:$H$460,7,FALSE))</f>
        <v/>
      </c>
    </row>
    <row r="47" spans="2:5" hidden="1" x14ac:dyDescent="0.2">
      <c r="B47" s="27" t="s">
        <v>178</v>
      </c>
      <c r="C47" s="27"/>
      <c r="D47" s="27" t="str">
        <f>IF(ISERROR(VLOOKUP(C47,#REF!,2,FALSE)),"",VLOOKUP(C47,#REF!,2,FALSE))</f>
        <v/>
      </c>
      <c r="E47" s="27" t="str">
        <f>IF(ISERROR(VLOOKUP(C47,'[1]Liste globale véhicule Linda'!$B$2:$H$460,7,FALSE)),"",VLOOKUP(C47,'[1]Liste globale véhicule Linda'!$B$2:$H$460,7,FALSE))</f>
        <v/>
      </c>
    </row>
    <row r="48" spans="2:5" hidden="1" x14ac:dyDescent="0.2">
      <c r="B48" s="27" t="s">
        <v>311</v>
      </c>
      <c r="C48" s="27"/>
      <c r="D48" s="27" t="str">
        <f>IF(ISERROR(VLOOKUP(C48,#REF!,2,FALSE)),"",VLOOKUP(C48,#REF!,2,FALSE))</f>
        <v/>
      </c>
      <c r="E48" s="27" t="str">
        <f>IF(ISERROR(VLOOKUP(C48,'[1]Liste globale véhicule Linda'!$B$2:$H$460,7,FALSE)),"",VLOOKUP(C48,'[1]Liste globale véhicule Linda'!$B$2:$H$460,7,FALSE))</f>
        <v/>
      </c>
    </row>
    <row r="49" spans="2:5" hidden="1" x14ac:dyDescent="0.2">
      <c r="B49" s="27" t="s">
        <v>496</v>
      </c>
      <c r="C49" s="27"/>
      <c r="D49" s="27" t="str">
        <f>IF(ISERROR(VLOOKUP(C49,#REF!,2,FALSE)),"",VLOOKUP(C49,#REF!,2,FALSE))</f>
        <v/>
      </c>
      <c r="E49" s="27" t="str">
        <f>IF(ISERROR(VLOOKUP(C49,'[1]Liste globale véhicule Linda'!$B$2:$H$460,7,FALSE)),"",VLOOKUP(C49,'[1]Liste globale véhicule Linda'!$B$2:$H$460,7,FALSE))</f>
        <v/>
      </c>
    </row>
    <row r="50" spans="2:5" hidden="1" x14ac:dyDescent="0.2">
      <c r="B50" s="27" t="s">
        <v>520</v>
      </c>
      <c r="C50" s="27"/>
      <c r="D50" s="27" t="str">
        <f>IF(ISERROR(VLOOKUP(C50,#REF!,2,FALSE)),"",VLOOKUP(C50,#REF!,2,FALSE))</f>
        <v/>
      </c>
      <c r="E50" s="27" t="str">
        <f>IF(ISERROR(VLOOKUP(C50,'[1]Liste globale véhicule Linda'!$B$2:$H$460,7,FALSE)),"",VLOOKUP(C50,'[1]Liste globale véhicule Linda'!$B$2:$H$460,7,FALSE))</f>
        <v/>
      </c>
    </row>
    <row r="51" spans="2:5" hidden="1" x14ac:dyDescent="0.2">
      <c r="B51" s="27" t="s">
        <v>559</v>
      </c>
      <c r="C51" s="27"/>
      <c r="D51" s="27" t="str">
        <f>IF(ISERROR(VLOOKUP(C51,#REF!,2,FALSE)),"",VLOOKUP(C51,#REF!,2,FALSE))</f>
        <v/>
      </c>
      <c r="E51" s="27" t="str">
        <f>IF(ISERROR(VLOOKUP(C51,'[1]Liste globale véhicule Linda'!$B$2:$H$460,7,FALSE)),"",VLOOKUP(C51,'[1]Liste globale véhicule Linda'!$B$2:$H$460,7,FALSE))</f>
        <v/>
      </c>
    </row>
    <row r="52" spans="2:5" hidden="1" x14ac:dyDescent="0.2">
      <c r="B52" s="27" t="s">
        <v>790</v>
      </c>
      <c r="C52" s="27"/>
      <c r="D52" s="27" t="str">
        <f>IF(ISERROR(VLOOKUP(C52,#REF!,2,FALSE)),"",VLOOKUP(C52,#REF!,2,FALSE))</f>
        <v/>
      </c>
      <c r="E52" s="27" t="str">
        <f>IF(ISERROR(VLOOKUP(C52,'[1]Liste globale véhicule Linda'!$B$2:$H$460,7,FALSE)),"",VLOOKUP(C52,'[1]Liste globale véhicule Linda'!$B$2:$H$460,7,FALSE))</f>
        <v/>
      </c>
    </row>
    <row r="53" spans="2:5" hidden="1" x14ac:dyDescent="0.2">
      <c r="B53" s="27" t="s">
        <v>802</v>
      </c>
      <c r="C53" s="27"/>
      <c r="D53" s="27" t="str">
        <f>IF(ISERROR(VLOOKUP(C53,#REF!,2,FALSE)),"",VLOOKUP(C53,#REF!,2,FALSE))</f>
        <v/>
      </c>
      <c r="E53" s="27" t="str">
        <f>IF(ISERROR(VLOOKUP(C53,'[1]Liste globale véhicule Linda'!$B$2:$H$460,7,FALSE)),"",VLOOKUP(C53,'[1]Liste globale véhicule Linda'!$B$2:$H$460,7,FALSE))</f>
        <v/>
      </c>
    </row>
    <row r="54" spans="2:5" hidden="1" x14ac:dyDescent="0.2">
      <c r="B54" s="27" t="s">
        <v>837</v>
      </c>
      <c r="C54" s="27"/>
      <c r="D54" s="27" t="str">
        <f>IF(ISERROR(VLOOKUP(C54,#REF!,2,FALSE)),"",VLOOKUP(C54,#REF!,2,FALSE))</f>
        <v/>
      </c>
      <c r="E54" s="27" t="str">
        <f>IF(ISERROR(VLOOKUP(C54,'[1]Liste globale véhicule Linda'!$B$2:$H$460,7,FALSE)),"",VLOOKUP(C54,'[1]Liste globale véhicule Linda'!$B$2:$H$460,7,FALSE))</f>
        <v/>
      </c>
    </row>
    <row r="55" spans="2:5" hidden="1" x14ac:dyDescent="0.2">
      <c r="B55" s="27" t="s">
        <v>841</v>
      </c>
      <c r="C55" s="27"/>
      <c r="D55" s="27" t="str">
        <f>IF(ISERROR(VLOOKUP(C55,#REF!,2,FALSE)),"",VLOOKUP(C55,#REF!,2,FALSE))</f>
        <v/>
      </c>
      <c r="E55" s="27" t="str">
        <f>IF(ISERROR(VLOOKUP(C55,'[1]Liste globale véhicule Linda'!$B$2:$H$460,7,FALSE)),"",VLOOKUP(C55,'[1]Liste globale véhicule Linda'!$B$2:$H$460,7,FALSE))</f>
        <v/>
      </c>
    </row>
    <row r="56" spans="2:5" hidden="1" x14ac:dyDescent="0.2">
      <c r="B56" s="27" t="s">
        <v>845</v>
      </c>
      <c r="C56" s="27"/>
      <c r="D56" s="27" t="s">
        <v>1308</v>
      </c>
      <c r="E56" s="27" t="str">
        <f>IF(ISERROR(VLOOKUP(C56,'[1]Liste globale véhicule Linda'!$B$2:$H$460,7,FALSE)),"",VLOOKUP(C56,'[1]Liste globale véhicule Linda'!$B$2:$H$460,7,FALSE))</f>
        <v/>
      </c>
    </row>
    <row r="57" spans="2:5" hidden="1" x14ac:dyDescent="0.2">
      <c r="B57" s="27" t="s">
        <v>848</v>
      </c>
      <c r="C57" s="27"/>
      <c r="D57" s="27" t="s">
        <v>1308</v>
      </c>
      <c r="E57" s="27" t="str">
        <f>IF(ISERROR(VLOOKUP(C57,'[1]Liste globale véhicule Linda'!$B$2:$H$460,7,FALSE)),"",VLOOKUP(C57,'[1]Liste globale véhicule Linda'!$B$2:$H$460,7,FALSE))</f>
        <v/>
      </c>
    </row>
    <row r="58" spans="2:5" hidden="1" x14ac:dyDescent="0.2">
      <c r="B58" s="27" t="s">
        <v>882</v>
      </c>
      <c r="C58" s="27"/>
      <c r="D58" s="27" t="s">
        <v>1308</v>
      </c>
      <c r="E58" s="27" t="str">
        <f>IF(ISERROR(VLOOKUP(C58,'[1]Liste globale véhicule Linda'!$B$2:$H$460,7,FALSE)),"",VLOOKUP(C58,'[1]Liste globale véhicule Linda'!$B$2:$H$460,7,FALSE))</f>
        <v/>
      </c>
    </row>
    <row r="59" spans="2:5" hidden="1" x14ac:dyDescent="0.2">
      <c r="B59" s="27" t="s">
        <v>967</v>
      </c>
      <c r="C59" s="27"/>
      <c r="D59" s="27" t="s">
        <v>1308</v>
      </c>
      <c r="E59" s="27" t="str">
        <f>IF(ISERROR(VLOOKUP(C59,'[1]Liste globale véhicule Linda'!$B$2:$H$460,7,FALSE)),"",VLOOKUP(C59,'[1]Liste globale véhicule Linda'!$B$2:$H$460,7,FALSE))</f>
        <v/>
      </c>
    </row>
    <row r="60" spans="2:5" hidden="1" x14ac:dyDescent="0.2">
      <c r="B60" s="27" t="s">
        <v>968</v>
      </c>
      <c r="C60" s="27"/>
      <c r="D60" s="27" t="s">
        <v>1308</v>
      </c>
      <c r="E60" s="27" t="str">
        <f>IF(ISERROR(VLOOKUP(C60,'[1]Liste globale véhicule Linda'!$B$2:$H$460,7,FALSE)),"",VLOOKUP(C60,'[1]Liste globale véhicule Linda'!$B$2:$H$460,7,FALSE))</f>
        <v/>
      </c>
    </row>
    <row r="61" spans="2:5" hidden="1" x14ac:dyDescent="0.2">
      <c r="B61" s="27" t="s">
        <v>985</v>
      </c>
      <c r="C61" s="27"/>
      <c r="D61" s="27" t="s">
        <v>1308</v>
      </c>
      <c r="E61" s="27" t="str">
        <f>IF(ISERROR(VLOOKUP(C61,'[1]Liste globale véhicule Linda'!$B$2:$H$460,7,FALSE)),"",VLOOKUP(C61,'[1]Liste globale véhicule Linda'!$B$2:$H$460,7,FALSE))</f>
        <v/>
      </c>
    </row>
    <row r="62" spans="2:5" hidden="1" x14ac:dyDescent="0.2">
      <c r="B62" s="27" t="s">
        <v>995</v>
      </c>
      <c r="C62" s="27"/>
      <c r="D62" s="27" t="s">
        <v>1308</v>
      </c>
      <c r="E62" s="27" t="str">
        <f>IF(ISERROR(VLOOKUP(C62,'[1]Liste globale véhicule Linda'!$B$2:$H$460,7,FALSE)),"",VLOOKUP(C62,'[1]Liste globale véhicule Linda'!$B$2:$H$460,7,FALSE))</f>
        <v/>
      </c>
    </row>
    <row r="63" spans="2:5" hidden="1" x14ac:dyDescent="0.2">
      <c r="B63" s="27" t="s">
        <v>88</v>
      </c>
      <c r="C63" s="27" t="s">
        <v>89</v>
      </c>
      <c r="D63" s="27" t="s">
        <v>90</v>
      </c>
      <c r="E63" s="27" t="s">
        <v>91</v>
      </c>
    </row>
    <row r="64" spans="2:5" hidden="1" x14ac:dyDescent="0.2">
      <c r="B64" s="27" t="s">
        <v>93</v>
      </c>
      <c r="C64" s="27" t="s">
        <v>94</v>
      </c>
      <c r="D64" s="27" t="s">
        <v>95</v>
      </c>
      <c r="E64" s="27" t="s">
        <v>91</v>
      </c>
    </row>
    <row r="65" spans="2:5" hidden="1" x14ac:dyDescent="0.2">
      <c r="B65" s="27" t="s">
        <v>119</v>
      </c>
      <c r="C65" s="27" t="s">
        <v>120</v>
      </c>
      <c r="D65" s="27" t="s">
        <v>121</v>
      </c>
      <c r="E65" s="27" t="s">
        <v>91</v>
      </c>
    </row>
    <row r="66" spans="2:5" hidden="1" x14ac:dyDescent="0.2">
      <c r="B66" s="27" t="s">
        <v>99</v>
      </c>
      <c r="C66" s="27" t="s">
        <v>100</v>
      </c>
      <c r="D66" s="27" t="s">
        <v>101</v>
      </c>
      <c r="E66" s="27" t="s">
        <v>91</v>
      </c>
    </row>
    <row r="67" spans="2:5" hidden="1" x14ac:dyDescent="0.2">
      <c r="B67" s="27" t="s">
        <v>114</v>
      </c>
      <c r="C67" s="27" t="s">
        <v>115</v>
      </c>
      <c r="D67" t="s">
        <v>1263</v>
      </c>
      <c r="E67" s="27" t="s">
        <v>91</v>
      </c>
    </row>
    <row r="68" spans="2:5" hidden="1" x14ac:dyDescent="0.2">
      <c r="B68" s="27" t="s">
        <v>85</v>
      </c>
      <c r="C68" s="27" t="s">
        <v>86</v>
      </c>
      <c r="D68" s="27" t="str">
        <f>IF(ISERROR(VLOOKUP(C68,#REF!,2,FALSE)),"",VLOOKUP(C68,#REF!,2,FALSE))</f>
        <v/>
      </c>
      <c r="E68" s="27" t="s">
        <v>91</v>
      </c>
    </row>
    <row r="69" spans="2:5" hidden="1" x14ac:dyDescent="0.2">
      <c r="B69" s="27" t="s">
        <v>111</v>
      </c>
      <c r="C69" s="27" t="s">
        <v>112</v>
      </c>
      <c r="D69" s="27" t="s">
        <v>113</v>
      </c>
      <c r="E69" s="27" t="s">
        <v>105</v>
      </c>
    </row>
    <row r="70" spans="2:5" hidden="1" x14ac:dyDescent="0.2">
      <c r="B70" s="27" t="s">
        <v>106</v>
      </c>
      <c r="C70" s="27" t="s">
        <v>107</v>
      </c>
      <c r="D70" s="27" t="s">
        <v>108</v>
      </c>
      <c r="E70" s="27" t="s">
        <v>1262</v>
      </c>
    </row>
    <row r="71" spans="2:5" hidden="1" x14ac:dyDescent="0.2">
      <c r="B71" s="27" t="s">
        <v>67</v>
      </c>
      <c r="C71" s="27" t="s">
        <v>68</v>
      </c>
      <c r="D71" s="27" t="s">
        <v>69</v>
      </c>
      <c r="E71" s="27" t="s">
        <v>1261</v>
      </c>
    </row>
    <row r="72" spans="2:5" hidden="1" x14ac:dyDescent="0.2">
      <c r="B72" s="27" t="s">
        <v>40</v>
      </c>
      <c r="C72" s="27" t="s">
        <v>41</v>
      </c>
      <c r="D72" s="27" t="s">
        <v>42</v>
      </c>
      <c r="E72" s="27" t="s">
        <v>36</v>
      </c>
    </row>
    <row r="73" spans="2:5" hidden="1" x14ac:dyDescent="0.2">
      <c r="B73" s="27" t="s">
        <v>43</v>
      </c>
      <c r="C73" s="27" t="s">
        <v>44</v>
      </c>
      <c r="D73" s="27" t="s">
        <v>45</v>
      </c>
      <c r="E73" s="27" t="s">
        <v>36</v>
      </c>
    </row>
    <row r="74" spans="2:5" hidden="1" x14ac:dyDescent="0.2">
      <c r="B74" s="27" t="s">
        <v>46</v>
      </c>
      <c r="C74" s="27" t="s">
        <v>47</v>
      </c>
      <c r="D74" s="27" t="s">
        <v>48</v>
      </c>
      <c r="E74" s="27" t="s">
        <v>1259</v>
      </c>
    </row>
    <row r="75" spans="2:5" hidden="1" x14ac:dyDescent="0.2">
      <c r="B75" s="27" t="s">
        <v>49</v>
      </c>
      <c r="C75" s="27" t="s">
        <v>50</v>
      </c>
      <c r="D75" s="27" t="s">
        <v>51</v>
      </c>
      <c r="E75" s="27" t="s">
        <v>36</v>
      </c>
    </row>
    <row r="76" spans="2:5" hidden="1" x14ac:dyDescent="0.2">
      <c r="B76" s="27" t="s">
        <v>52</v>
      </c>
      <c r="C76" s="27" t="s">
        <v>53</v>
      </c>
      <c r="D76" s="27" t="s">
        <v>54</v>
      </c>
      <c r="E76" s="27" t="s">
        <v>36</v>
      </c>
    </row>
    <row r="77" spans="2:5" hidden="1" x14ac:dyDescent="0.2">
      <c r="B77" s="27" t="s">
        <v>55</v>
      </c>
      <c r="C77" s="27" t="s">
        <v>56</v>
      </c>
      <c r="D77" s="27" t="s">
        <v>57</v>
      </c>
      <c r="E77" s="27" t="s">
        <v>36</v>
      </c>
    </row>
    <row r="78" spans="2:5" hidden="1" x14ac:dyDescent="0.2">
      <c r="B78" s="27" t="s">
        <v>58</v>
      </c>
      <c r="C78" s="27" t="s">
        <v>59</v>
      </c>
      <c r="D78" s="27" t="s">
        <v>60</v>
      </c>
      <c r="E78" s="27" t="s">
        <v>36</v>
      </c>
    </row>
    <row r="79" spans="2:5" hidden="1" x14ac:dyDescent="0.2">
      <c r="B79" s="27" t="s">
        <v>70</v>
      </c>
      <c r="C79" s="27" t="s">
        <v>71</v>
      </c>
      <c r="D79" s="27" t="s">
        <v>72</v>
      </c>
      <c r="E79" s="27" t="s">
        <v>36</v>
      </c>
    </row>
    <row r="80" spans="2:5" hidden="1" x14ac:dyDescent="0.2">
      <c r="B80" s="27" t="s">
        <v>61</v>
      </c>
      <c r="C80" s="27" t="s">
        <v>62</v>
      </c>
      <c r="D80" s="27" t="s">
        <v>63</v>
      </c>
      <c r="E80" s="27" t="s">
        <v>36</v>
      </c>
    </row>
    <row r="81" spans="2:5" hidden="1" x14ac:dyDescent="0.2">
      <c r="B81" s="27" t="s">
        <v>64</v>
      </c>
      <c r="C81" s="27" t="s">
        <v>65</v>
      </c>
      <c r="D81" s="27" t="s">
        <v>66</v>
      </c>
      <c r="E81" s="27" t="s">
        <v>36</v>
      </c>
    </row>
    <row r="82" spans="2:5" hidden="1" x14ac:dyDescent="0.2">
      <c r="B82" s="27" t="s">
        <v>73</v>
      </c>
      <c r="C82" s="27" t="s">
        <v>74</v>
      </c>
      <c r="D82" s="27" t="s">
        <v>75</v>
      </c>
      <c r="E82" s="27" t="s">
        <v>36</v>
      </c>
    </row>
    <row r="83" spans="2:5" hidden="1" x14ac:dyDescent="0.2">
      <c r="B83" s="27" t="s">
        <v>76</v>
      </c>
      <c r="C83" s="27" t="s">
        <v>77</v>
      </c>
      <c r="D83" s="27" t="s">
        <v>78</v>
      </c>
      <c r="E83" s="27" t="s">
        <v>36</v>
      </c>
    </row>
    <row r="84" spans="2:5" hidden="1" x14ac:dyDescent="0.2">
      <c r="B84" s="27" t="s">
        <v>79</v>
      </c>
      <c r="C84" s="27" t="s">
        <v>80</v>
      </c>
      <c r="D84" s="27" t="s">
        <v>81</v>
      </c>
      <c r="E84" s="27" t="s">
        <v>36</v>
      </c>
    </row>
    <row r="85" spans="2:5" hidden="1" x14ac:dyDescent="0.2">
      <c r="B85" s="27" t="s">
        <v>993</v>
      </c>
      <c r="C85" s="27" t="s">
        <v>994</v>
      </c>
      <c r="D85" s="27" t="str">
        <f>IF(ISERROR(VLOOKUP(C86,#REF!,2,FALSE)),"",VLOOKUP(C86,#REF!,2,FALSE))</f>
        <v/>
      </c>
      <c r="E85" s="27" t="s">
        <v>986</v>
      </c>
    </row>
    <row r="86" spans="2:5" x14ac:dyDescent="0.2">
      <c r="B86" s="27" t="s">
        <v>127</v>
      </c>
      <c r="C86" s="27" t="s">
        <v>128</v>
      </c>
      <c r="D86" s="27" t="s">
        <v>129</v>
      </c>
      <c r="E86" s="27" t="s">
        <v>126</v>
      </c>
    </row>
    <row r="87" spans="2:5" x14ac:dyDescent="0.2">
      <c r="B87" s="27" t="s">
        <v>130</v>
      </c>
      <c r="C87" s="27" t="s">
        <v>131</v>
      </c>
      <c r="D87" s="27" t="s">
        <v>132</v>
      </c>
      <c r="E87" s="27" t="s">
        <v>126</v>
      </c>
    </row>
    <row r="88" spans="2:5" x14ac:dyDescent="0.2">
      <c r="B88" s="27" t="s">
        <v>133</v>
      </c>
      <c r="C88" s="27" t="s">
        <v>134</v>
      </c>
      <c r="D88" s="27" t="s">
        <v>135</v>
      </c>
      <c r="E88" s="27" t="s">
        <v>126</v>
      </c>
    </row>
    <row r="89" spans="2:5" x14ac:dyDescent="0.2">
      <c r="B89" s="27" t="s">
        <v>136</v>
      </c>
      <c r="C89" s="27" t="s">
        <v>137</v>
      </c>
      <c r="D89" s="27" t="s">
        <v>138</v>
      </c>
      <c r="E89" s="27" t="s">
        <v>126</v>
      </c>
    </row>
    <row r="90" spans="2:5" x14ac:dyDescent="0.2">
      <c r="B90" s="27" t="s">
        <v>139</v>
      </c>
      <c r="C90" s="27" t="s">
        <v>140</v>
      </c>
      <c r="D90" s="27" t="s">
        <v>141</v>
      </c>
      <c r="E90" s="27" t="s">
        <v>126</v>
      </c>
    </row>
    <row r="91" spans="2:5" x14ac:dyDescent="0.2">
      <c r="B91" s="27" t="s">
        <v>142</v>
      </c>
      <c r="C91" s="27" t="s">
        <v>143</v>
      </c>
      <c r="D91" s="27" t="s">
        <v>144</v>
      </c>
      <c r="E91" s="27" t="s">
        <v>126</v>
      </c>
    </row>
    <row r="92" spans="2:5" x14ac:dyDescent="0.2">
      <c r="B92" s="27" t="s">
        <v>145</v>
      </c>
      <c r="C92" s="27" t="s">
        <v>146</v>
      </c>
      <c r="D92" s="27" t="s">
        <v>147</v>
      </c>
      <c r="E92" s="27" t="s">
        <v>126</v>
      </c>
    </row>
    <row r="93" spans="2:5" x14ac:dyDescent="0.2">
      <c r="B93" s="27" t="s">
        <v>148</v>
      </c>
      <c r="C93" s="27" t="s">
        <v>149</v>
      </c>
      <c r="D93" s="27" t="s">
        <v>150</v>
      </c>
      <c r="E93" s="27" t="s">
        <v>126</v>
      </c>
    </row>
    <row r="94" spans="2:5" x14ac:dyDescent="0.2">
      <c r="B94" s="27" t="s">
        <v>151</v>
      </c>
      <c r="C94" s="27" t="s">
        <v>152</v>
      </c>
      <c r="D94" s="27" t="s">
        <v>153</v>
      </c>
      <c r="E94" s="27" t="s">
        <v>126</v>
      </c>
    </row>
    <row r="95" spans="2:5" x14ac:dyDescent="0.2">
      <c r="B95" s="27" t="s">
        <v>154</v>
      </c>
      <c r="C95" s="27" t="s">
        <v>155</v>
      </c>
      <c r="D95" s="27" t="s">
        <v>156</v>
      </c>
      <c r="E95" s="27" t="s">
        <v>126</v>
      </c>
    </row>
    <row r="96" spans="2:5" x14ac:dyDescent="0.2">
      <c r="B96" s="27" t="s">
        <v>157</v>
      </c>
      <c r="C96" s="27" t="s">
        <v>158</v>
      </c>
      <c r="D96" s="27" t="s">
        <v>159</v>
      </c>
      <c r="E96" s="27" t="s">
        <v>126</v>
      </c>
    </row>
    <row r="97" spans="2:5" x14ac:dyDescent="0.2">
      <c r="B97" s="27" t="s">
        <v>160</v>
      </c>
      <c r="C97" s="27" t="s">
        <v>161</v>
      </c>
      <c r="D97" s="27" t="s">
        <v>162</v>
      </c>
      <c r="E97" s="27" t="s">
        <v>126</v>
      </c>
    </row>
    <row r="98" spans="2:5" x14ac:dyDescent="0.2">
      <c r="B98" s="27" t="s">
        <v>163</v>
      </c>
      <c r="C98" s="27" t="s">
        <v>164</v>
      </c>
      <c r="D98" s="27" t="s">
        <v>165</v>
      </c>
      <c r="E98" s="27" t="s">
        <v>126</v>
      </c>
    </row>
    <row r="99" spans="2:5" x14ac:dyDescent="0.2">
      <c r="B99" s="27" t="s">
        <v>166</v>
      </c>
      <c r="C99" s="27" t="s">
        <v>167</v>
      </c>
      <c r="D99" s="27" t="s">
        <v>168</v>
      </c>
      <c r="E99" s="27" t="s">
        <v>126</v>
      </c>
    </row>
    <row r="100" spans="2:5" x14ac:dyDescent="0.2">
      <c r="B100" s="27" t="s">
        <v>169</v>
      </c>
      <c r="C100" s="27" t="s">
        <v>170</v>
      </c>
      <c r="D100" s="27" t="s">
        <v>171</v>
      </c>
      <c r="E100" s="27" t="s">
        <v>126</v>
      </c>
    </row>
    <row r="101" spans="2:5" x14ac:dyDescent="0.2">
      <c r="B101" s="27" t="s">
        <v>172</v>
      </c>
      <c r="C101" s="27" t="s">
        <v>173</v>
      </c>
      <c r="D101" s="27" t="s">
        <v>174</v>
      </c>
      <c r="E101" s="27" t="s">
        <v>126</v>
      </c>
    </row>
    <row r="102" spans="2:5" x14ac:dyDescent="0.2">
      <c r="B102" s="27" t="s">
        <v>175</v>
      </c>
      <c r="C102" s="27" t="s">
        <v>176</v>
      </c>
      <c r="D102" s="27" t="s">
        <v>177</v>
      </c>
      <c r="E102" s="27" t="s">
        <v>126</v>
      </c>
    </row>
    <row r="103" spans="2:5" hidden="1" x14ac:dyDescent="0.2">
      <c r="B103" s="27" t="s">
        <v>987</v>
      </c>
      <c r="C103" s="27" t="s">
        <v>988</v>
      </c>
      <c r="D103" s="27"/>
      <c r="E103" s="27" t="s">
        <v>989</v>
      </c>
    </row>
    <row r="104" spans="2:5" hidden="1" x14ac:dyDescent="0.2">
      <c r="B104" s="27" t="s">
        <v>883</v>
      </c>
      <c r="C104" s="27" t="s">
        <v>884</v>
      </c>
      <c r="D104" s="27" t="str">
        <f>IF(ISERROR(VLOOKUP(C104,#REF!,2,FALSE)),"",VLOOKUP(C104,#REF!,2,FALSE))</f>
        <v/>
      </c>
      <c r="E104" s="27" t="s">
        <v>1273</v>
      </c>
    </row>
    <row r="105" spans="2:5" hidden="1" x14ac:dyDescent="0.2">
      <c r="B105" s="27" t="s">
        <v>889</v>
      </c>
      <c r="C105" s="27" t="s">
        <v>890</v>
      </c>
      <c r="D105" s="27" t="str">
        <f>IF(ISERROR(VLOOKUP(C105,#REF!,2,FALSE)),"",VLOOKUP(C105,#REF!,2,FALSE))</f>
        <v/>
      </c>
      <c r="E105" s="27" t="s">
        <v>1273</v>
      </c>
    </row>
    <row r="106" spans="2:5" hidden="1" x14ac:dyDescent="0.2">
      <c r="B106" s="27" t="s">
        <v>893</v>
      </c>
      <c r="C106" s="27" t="s">
        <v>894</v>
      </c>
      <c r="D106" s="27" t="str">
        <f>IF(ISERROR(VLOOKUP(C106,#REF!,2,FALSE)),"",VLOOKUP(C106,#REF!,2,FALSE))</f>
        <v/>
      </c>
      <c r="E106" s="27" t="s">
        <v>1273</v>
      </c>
    </row>
    <row r="107" spans="2:5" hidden="1" x14ac:dyDescent="0.2">
      <c r="B107" s="27" t="s">
        <v>897</v>
      </c>
      <c r="C107" s="27" t="s">
        <v>898</v>
      </c>
      <c r="D107" s="27" t="str">
        <f>IF(ISERROR(VLOOKUP(C107,#REF!,2,FALSE)),"",VLOOKUP(C107,#REF!,2,FALSE))</f>
        <v/>
      </c>
      <c r="E107" s="27" t="s">
        <v>1273</v>
      </c>
    </row>
    <row r="108" spans="2:5" hidden="1" x14ac:dyDescent="0.2">
      <c r="B108" s="27" t="s">
        <v>903</v>
      </c>
      <c r="C108" s="27" t="s">
        <v>904</v>
      </c>
      <c r="D108" s="27" t="str">
        <f>IF(ISERROR(VLOOKUP(C108,#REF!,2,FALSE)),"",VLOOKUP(C108,#REF!,2,FALSE))</f>
        <v/>
      </c>
      <c r="E108" s="27" t="s">
        <v>1273</v>
      </c>
    </row>
    <row r="109" spans="2:5" hidden="1" x14ac:dyDescent="0.2">
      <c r="B109" s="27" t="s">
        <v>907</v>
      </c>
      <c r="C109" s="27" t="s">
        <v>908</v>
      </c>
      <c r="D109" s="27" t="str">
        <f>IF(ISERROR(VLOOKUP(C109,#REF!,2,FALSE)),"",VLOOKUP(C109,#REF!,2,FALSE))</f>
        <v/>
      </c>
      <c r="E109" s="27" t="s">
        <v>1273</v>
      </c>
    </row>
    <row r="110" spans="2:5" hidden="1" x14ac:dyDescent="0.2">
      <c r="B110" s="27" t="s">
        <v>919</v>
      </c>
      <c r="C110" s="27" t="s">
        <v>920</v>
      </c>
      <c r="D110" s="27" t="str">
        <f>IF(ISERROR(VLOOKUP(C110,#REF!,2,FALSE)),"",VLOOKUP(C110,#REF!,2,FALSE))</f>
        <v/>
      </c>
      <c r="E110" s="27" t="s">
        <v>1273</v>
      </c>
    </row>
    <row r="111" spans="2:5" hidden="1" x14ac:dyDescent="0.2">
      <c r="B111" s="27" t="s">
        <v>921</v>
      </c>
      <c r="C111" s="27" t="s">
        <v>922</v>
      </c>
      <c r="D111" s="27" t="str">
        <f>IF(ISERROR(VLOOKUP(C111,#REF!,2,FALSE)),"",VLOOKUP(C111,#REF!,2,FALSE))</f>
        <v/>
      </c>
      <c r="E111" s="27" t="s">
        <v>1273</v>
      </c>
    </row>
    <row r="112" spans="2:5" hidden="1" x14ac:dyDescent="0.2">
      <c r="B112" s="27" t="s">
        <v>925</v>
      </c>
      <c r="C112" s="27" t="s">
        <v>926</v>
      </c>
      <c r="D112" s="27" t="str">
        <f>IF(ISERROR(VLOOKUP(C112,#REF!,2,FALSE)),"",VLOOKUP(C112,#REF!,2,FALSE))</f>
        <v/>
      </c>
      <c r="E112" s="27" t="s">
        <v>1273</v>
      </c>
    </row>
    <row r="113" spans="2:5" hidden="1" x14ac:dyDescent="0.2">
      <c r="B113" s="27" t="s">
        <v>929</v>
      </c>
      <c r="C113" s="27" t="s">
        <v>930</v>
      </c>
      <c r="D113" s="27" t="str">
        <f>IF(ISERROR(VLOOKUP(C113,#REF!,2,FALSE)),"",VLOOKUP(C113,#REF!,2,FALSE))</f>
        <v/>
      </c>
      <c r="E113" s="27" t="s">
        <v>1273</v>
      </c>
    </row>
    <row r="114" spans="2:5" hidden="1" x14ac:dyDescent="0.2">
      <c r="B114" s="27" t="s">
        <v>931</v>
      </c>
      <c r="C114" s="27" t="s">
        <v>932</v>
      </c>
      <c r="D114" s="27" t="str">
        <f>IF(ISERROR(VLOOKUP(C114,#REF!,2,FALSE)),"",VLOOKUP(C114,#REF!,2,FALSE))</f>
        <v/>
      </c>
      <c r="E114" s="27" t="s">
        <v>1273</v>
      </c>
    </row>
    <row r="115" spans="2:5" hidden="1" x14ac:dyDescent="0.2">
      <c r="B115" s="27" t="s">
        <v>933</v>
      </c>
      <c r="C115" s="27" t="s">
        <v>934</v>
      </c>
      <c r="D115" s="27" t="str">
        <f>IF(ISERROR(VLOOKUP(C115,#REF!,2,FALSE)),"",VLOOKUP(C115,#REF!,2,FALSE))</f>
        <v/>
      </c>
      <c r="E115" s="27" t="s">
        <v>1273</v>
      </c>
    </row>
    <row r="116" spans="2:5" hidden="1" x14ac:dyDescent="0.2">
      <c r="B116" s="27" t="s">
        <v>941</v>
      </c>
      <c r="C116" s="27" t="s">
        <v>942</v>
      </c>
      <c r="D116" s="27" t="str">
        <f>IF(ISERROR(VLOOKUP(C116,#REF!,2,FALSE)),"",VLOOKUP(C116,#REF!,2,FALSE))</f>
        <v/>
      </c>
      <c r="E116" s="27" t="s">
        <v>1273</v>
      </c>
    </row>
    <row r="117" spans="2:5" hidden="1" x14ac:dyDescent="0.2">
      <c r="B117" s="27" t="s">
        <v>275</v>
      </c>
      <c r="C117" s="27" t="s">
        <v>276</v>
      </c>
      <c r="D117" s="27" t="s">
        <v>277</v>
      </c>
      <c r="E117" s="27" t="s">
        <v>192</v>
      </c>
    </row>
    <row r="118" spans="2:5" hidden="1" x14ac:dyDescent="0.2">
      <c r="B118" s="27" t="s">
        <v>278</v>
      </c>
      <c r="C118" s="27" t="s">
        <v>279</v>
      </c>
      <c r="D118" s="27" t="s">
        <v>280</v>
      </c>
      <c r="E118" s="27" t="s">
        <v>192</v>
      </c>
    </row>
    <row r="119" spans="2:5" hidden="1" x14ac:dyDescent="0.2">
      <c r="B119" s="27" t="s">
        <v>281</v>
      </c>
      <c r="C119" s="27" t="s">
        <v>282</v>
      </c>
      <c r="D119" s="27" t="s">
        <v>283</v>
      </c>
      <c r="E119" s="27" t="s">
        <v>192</v>
      </c>
    </row>
    <row r="120" spans="2:5" hidden="1" x14ac:dyDescent="0.2">
      <c r="B120" s="27" t="s">
        <v>284</v>
      </c>
      <c r="C120" s="27" t="s">
        <v>285</v>
      </c>
      <c r="D120" s="27" t="s">
        <v>286</v>
      </c>
      <c r="E120" s="27" t="s">
        <v>192</v>
      </c>
    </row>
    <row r="121" spans="2:5" hidden="1" x14ac:dyDescent="0.2">
      <c r="B121" s="27" t="s">
        <v>379</v>
      </c>
      <c r="C121" s="27" t="s">
        <v>380</v>
      </c>
      <c r="D121" s="27" t="s">
        <v>381</v>
      </c>
      <c r="E121" s="27" t="s">
        <v>1260</v>
      </c>
    </row>
    <row r="122" spans="2:5" hidden="1" x14ac:dyDescent="0.2">
      <c r="B122" s="27" t="s">
        <v>382</v>
      </c>
      <c r="C122" s="27" t="s">
        <v>383</v>
      </c>
      <c r="D122" s="27" t="s">
        <v>384</v>
      </c>
      <c r="E122" s="27" t="s">
        <v>1260</v>
      </c>
    </row>
    <row r="123" spans="2:5" hidden="1" x14ac:dyDescent="0.2">
      <c r="B123" s="27" t="s">
        <v>388</v>
      </c>
      <c r="C123" s="27" t="s">
        <v>389</v>
      </c>
      <c r="D123" s="27" t="s">
        <v>390</v>
      </c>
      <c r="E123" s="27" t="s">
        <v>1260</v>
      </c>
    </row>
    <row r="124" spans="2:5" hidden="1" x14ac:dyDescent="0.2">
      <c r="B124" s="27" t="s">
        <v>391</v>
      </c>
      <c r="C124" s="27" t="s">
        <v>392</v>
      </c>
      <c r="D124" s="27" t="s">
        <v>393</v>
      </c>
      <c r="E124" s="27" t="s">
        <v>1260</v>
      </c>
    </row>
    <row r="125" spans="2:5" hidden="1" x14ac:dyDescent="0.2">
      <c r="B125" s="27" t="s">
        <v>394</v>
      </c>
      <c r="C125" s="27" t="s">
        <v>395</v>
      </c>
      <c r="D125" s="27" t="s">
        <v>396</v>
      </c>
      <c r="E125" s="27" t="s">
        <v>1260</v>
      </c>
    </row>
    <row r="126" spans="2:5" hidden="1" x14ac:dyDescent="0.2">
      <c r="B126" s="27" t="s">
        <v>397</v>
      </c>
      <c r="C126" s="27" t="s">
        <v>398</v>
      </c>
      <c r="D126" s="27" t="s">
        <v>399</v>
      </c>
      <c r="E126" s="27" t="s">
        <v>1260</v>
      </c>
    </row>
    <row r="127" spans="2:5" hidden="1" x14ac:dyDescent="0.2">
      <c r="B127" s="27" t="s">
        <v>400</v>
      </c>
      <c r="C127" s="27" t="s">
        <v>401</v>
      </c>
      <c r="D127" s="27" t="s">
        <v>402</v>
      </c>
      <c r="E127" s="27" t="s">
        <v>1260</v>
      </c>
    </row>
    <row r="128" spans="2:5" hidden="1" x14ac:dyDescent="0.2">
      <c r="B128" s="27" t="s">
        <v>403</v>
      </c>
      <c r="C128" s="27" t="s">
        <v>404</v>
      </c>
      <c r="D128" s="27" t="s">
        <v>405</v>
      </c>
      <c r="E128" s="27" t="s">
        <v>1260</v>
      </c>
    </row>
    <row r="129" spans="2:5" hidden="1" x14ac:dyDescent="0.2">
      <c r="B129" s="27" t="s">
        <v>418</v>
      </c>
      <c r="C129" s="27" t="s">
        <v>419</v>
      </c>
      <c r="D129" s="27" t="s">
        <v>420</v>
      </c>
      <c r="E129" s="27" t="s">
        <v>1260</v>
      </c>
    </row>
    <row r="130" spans="2:5" hidden="1" x14ac:dyDescent="0.2">
      <c r="B130" s="27" t="s">
        <v>424</v>
      </c>
      <c r="C130" s="27" t="s">
        <v>425</v>
      </c>
      <c r="D130" s="27" t="s">
        <v>426</v>
      </c>
      <c r="E130" s="27" t="s">
        <v>1260</v>
      </c>
    </row>
    <row r="131" spans="2:5" hidden="1" x14ac:dyDescent="0.2">
      <c r="B131" s="27" t="s">
        <v>427</v>
      </c>
      <c r="C131" s="27" t="s">
        <v>428</v>
      </c>
      <c r="D131" s="27" t="s">
        <v>429</v>
      </c>
      <c r="E131" s="27" t="s">
        <v>1260</v>
      </c>
    </row>
    <row r="132" spans="2:5" hidden="1" x14ac:dyDescent="0.2">
      <c r="B132" s="27" t="s">
        <v>430</v>
      </c>
      <c r="C132" s="27" t="s">
        <v>431</v>
      </c>
      <c r="D132" s="27" t="s">
        <v>432</v>
      </c>
      <c r="E132" s="27" t="s">
        <v>1260</v>
      </c>
    </row>
    <row r="133" spans="2:5" hidden="1" x14ac:dyDescent="0.2">
      <c r="B133" s="27" t="s">
        <v>433</v>
      </c>
      <c r="C133" s="27" t="s">
        <v>434</v>
      </c>
      <c r="D133" s="27" t="s">
        <v>435</v>
      </c>
      <c r="E133" s="27" t="s">
        <v>1260</v>
      </c>
    </row>
    <row r="134" spans="2:5" hidden="1" x14ac:dyDescent="0.2">
      <c r="B134" s="27" t="s">
        <v>436</v>
      </c>
      <c r="C134" s="27" t="s">
        <v>437</v>
      </c>
      <c r="D134" s="27" t="s">
        <v>438</v>
      </c>
      <c r="E134" s="27" t="s">
        <v>1260</v>
      </c>
    </row>
    <row r="135" spans="2:5" hidden="1" x14ac:dyDescent="0.2">
      <c r="B135" s="27" t="s">
        <v>439</v>
      </c>
      <c r="C135" s="27" t="s">
        <v>440</v>
      </c>
      <c r="D135" s="27" t="s">
        <v>441</v>
      </c>
      <c r="E135" s="27" t="s">
        <v>1260</v>
      </c>
    </row>
    <row r="136" spans="2:5" hidden="1" x14ac:dyDescent="0.2">
      <c r="B136" s="27" t="s">
        <v>442</v>
      </c>
      <c r="C136" s="27" t="s">
        <v>443</v>
      </c>
      <c r="D136" s="27" t="s">
        <v>444</v>
      </c>
      <c r="E136" s="27" t="s">
        <v>1260</v>
      </c>
    </row>
    <row r="137" spans="2:5" hidden="1" x14ac:dyDescent="0.2">
      <c r="B137" s="27" t="s">
        <v>445</v>
      </c>
      <c r="C137" s="27" t="s">
        <v>446</v>
      </c>
      <c r="D137" s="27" t="s">
        <v>447</v>
      </c>
      <c r="E137" s="27" t="s">
        <v>1260</v>
      </c>
    </row>
    <row r="138" spans="2:5" hidden="1" x14ac:dyDescent="0.2">
      <c r="B138" s="27" t="s">
        <v>448</v>
      </c>
      <c r="C138" s="27" t="s">
        <v>449</v>
      </c>
      <c r="D138" s="27" t="s">
        <v>450</v>
      </c>
      <c r="E138" s="27" t="s">
        <v>1260</v>
      </c>
    </row>
    <row r="139" spans="2:5" hidden="1" x14ac:dyDescent="0.2">
      <c r="B139" s="27" t="s">
        <v>451</v>
      </c>
      <c r="C139" s="27" t="s">
        <v>452</v>
      </c>
      <c r="D139" s="27" t="s">
        <v>453</v>
      </c>
      <c r="E139" s="27" t="s">
        <v>1260</v>
      </c>
    </row>
    <row r="140" spans="2:5" hidden="1" x14ac:dyDescent="0.2">
      <c r="B140" s="27" t="s">
        <v>457</v>
      </c>
      <c r="C140" s="27" t="s">
        <v>458</v>
      </c>
      <c r="D140" s="27" t="s">
        <v>459</v>
      </c>
      <c r="E140" s="27" t="s">
        <v>1260</v>
      </c>
    </row>
    <row r="141" spans="2:5" hidden="1" x14ac:dyDescent="0.2">
      <c r="B141" s="27" t="s">
        <v>469</v>
      </c>
      <c r="C141" s="27" t="s">
        <v>470</v>
      </c>
      <c r="D141" s="27" t="s">
        <v>471</v>
      </c>
      <c r="E141" s="27" t="s">
        <v>1260</v>
      </c>
    </row>
    <row r="142" spans="2:5" x14ac:dyDescent="0.2">
      <c r="B142" s="27" t="s">
        <v>203</v>
      </c>
      <c r="C142" s="27" t="s">
        <v>204</v>
      </c>
      <c r="D142" s="27" t="s">
        <v>205</v>
      </c>
      <c r="E142" s="27" t="str">
        <f>IF(ISERROR(VLOOKUP(C142,'[1]Liste globale véhicule Linda'!$B$2:$H$460,7,FALSE)),"",VLOOKUP(C142,'[1]Liste globale véhicule Linda'!$B$2:$H$460,7,FALSE))</f>
        <v>forage</v>
      </c>
    </row>
    <row r="143" spans="2:5" x14ac:dyDescent="0.2">
      <c r="B143" s="27" t="s">
        <v>218</v>
      </c>
      <c r="C143" s="27" t="s">
        <v>219</v>
      </c>
      <c r="D143" s="27" t="s">
        <v>220</v>
      </c>
      <c r="E143" s="27" t="str">
        <f>IF(ISERROR(VLOOKUP(C143,'[1]Liste globale véhicule Linda'!$B$2:$H$460,7,FALSE)),"",VLOOKUP(C143,'[1]Liste globale véhicule Linda'!$B$2:$H$460,7,FALSE))</f>
        <v>forage</v>
      </c>
    </row>
    <row r="144" spans="2:5" x14ac:dyDescent="0.2">
      <c r="B144" s="27" t="s">
        <v>96</v>
      </c>
      <c r="C144" s="27" t="s">
        <v>97</v>
      </c>
      <c r="D144" s="27" t="s">
        <v>98</v>
      </c>
      <c r="E144" s="27" t="str">
        <f>IF(ISERROR(VLOOKUP(C144,'[1]Liste globale véhicule Linda'!$B$2:$H$460,7,FALSE)),"",VLOOKUP(C144,'[1]Liste globale véhicule Linda'!$B$2:$H$460,7,FALSE))</f>
        <v>forage</v>
      </c>
    </row>
    <row r="145" spans="2:5" x14ac:dyDescent="0.2">
      <c r="B145" s="27" t="s">
        <v>260</v>
      </c>
      <c r="C145" s="27" t="s">
        <v>261</v>
      </c>
      <c r="D145" s="27" t="s">
        <v>262</v>
      </c>
      <c r="E145" s="27" t="str">
        <f>IF(ISERROR(VLOOKUP(C145,'[1]Liste globale véhicule Linda'!$B$2:$H$460,7,FALSE)),"",VLOOKUP(C145,'[1]Liste globale véhicule Linda'!$B$2:$H$460,7,FALSE))</f>
        <v>forage</v>
      </c>
    </row>
    <row r="146" spans="2:5" x14ac:dyDescent="0.2">
      <c r="B146" s="27" t="s">
        <v>296</v>
      </c>
      <c r="C146" s="27" t="s">
        <v>297</v>
      </c>
      <c r="D146" s="27" t="s">
        <v>298</v>
      </c>
      <c r="E146" s="27" t="str">
        <f>IF(ISERROR(VLOOKUP(C146,'[1]Liste globale véhicule Linda'!$B$2:$H$460,7,FALSE)),"",VLOOKUP(C146,'[1]Liste globale véhicule Linda'!$B$2:$H$460,7,FALSE))</f>
        <v>forage</v>
      </c>
    </row>
    <row r="147" spans="2:5" x14ac:dyDescent="0.2">
      <c r="B147" s="27" t="s">
        <v>102</v>
      </c>
      <c r="C147" s="27" t="s">
        <v>103</v>
      </c>
      <c r="D147" s="27" t="s">
        <v>104</v>
      </c>
      <c r="E147" s="27" t="str">
        <f>IF(ISERROR(VLOOKUP(C147,'[1]Liste globale véhicule Linda'!$B$2:$H$460,7,FALSE)),"",VLOOKUP(C147,'[1]Liste globale véhicule Linda'!$B$2:$H$460,7,FALSE))</f>
        <v>forage</v>
      </c>
    </row>
    <row r="148" spans="2:5" x14ac:dyDescent="0.2">
      <c r="B148" s="27" t="s">
        <v>109</v>
      </c>
      <c r="C148" s="27" t="s">
        <v>110</v>
      </c>
      <c r="E148" s="27" t="str">
        <f>IF(ISERROR(VLOOKUP(C148,'[1]Liste globale véhicule Linda'!$B$2:$H$460,7,FALSE)),"",VLOOKUP(C148,'[1]Liste globale véhicule Linda'!$B$2:$H$460,7,FALSE))</f>
        <v>forage</v>
      </c>
    </row>
    <row r="149" spans="2:5" hidden="1" x14ac:dyDescent="0.2">
      <c r="B149" s="27" t="s">
        <v>971</v>
      </c>
      <c r="C149" s="27" t="s">
        <v>972</v>
      </c>
      <c r="D149" s="27"/>
      <c r="E149" s="27" t="s">
        <v>1248</v>
      </c>
    </row>
    <row r="150" spans="2:5" hidden="1" x14ac:dyDescent="0.2">
      <c r="B150" s="27" t="s">
        <v>973</v>
      </c>
      <c r="C150" s="27" t="s">
        <v>974</v>
      </c>
      <c r="D150" s="27"/>
      <c r="E150" s="27" t="s">
        <v>1248</v>
      </c>
    </row>
    <row r="151" spans="2:5" hidden="1" x14ac:dyDescent="0.2">
      <c r="B151" s="27" t="s">
        <v>975</v>
      </c>
      <c r="C151" s="27" t="s">
        <v>976</v>
      </c>
      <c r="D151" s="27"/>
      <c r="E151" s="27" t="s">
        <v>1248</v>
      </c>
    </row>
    <row r="152" spans="2:5" hidden="1" x14ac:dyDescent="0.2">
      <c r="B152" s="27" t="s">
        <v>969</v>
      </c>
      <c r="C152" s="27" t="s">
        <v>970</v>
      </c>
      <c r="D152" s="27"/>
      <c r="E152" s="27" t="s">
        <v>1247</v>
      </c>
    </row>
    <row r="153" spans="2:5" hidden="1" x14ac:dyDescent="0.2">
      <c r="B153" s="27" t="s">
        <v>981</v>
      </c>
      <c r="C153" s="27" t="s">
        <v>982</v>
      </c>
      <c r="D153" s="27"/>
      <c r="E153" s="27" t="s">
        <v>1247</v>
      </c>
    </row>
    <row r="154" spans="2:5" hidden="1" x14ac:dyDescent="0.2">
      <c r="B154" s="27" t="s">
        <v>983</v>
      </c>
      <c r="C154" s="27" t="s">
        <v>984</v>
      </c>
      <c r="D154" s="27"/>
      <c r="E154" s="27" t="s">
        <v>1247</v>
      </c>
    </row>
    <row r="155" spans="2:5" hidden="1" x14ac:dyDescent="0.2">
      <c r="B155" s="27" t="s">
        <v>977</v>
      </c>
      <c r="C155" s="27" t="s">
        <v>978</v>
      </c>
      <c r="D155" s="27"/>
      <c r="E155" s="27" t="s">
        <v>1257</v>
      </c>
    </row>
    <row r="156" spans="2:5" hidden="1" x14ac:dyDescent="0.2">
      <c r="B156" s="27" t="s">
        <v>979</v>
      </c>
      <c r="C156" s="27" t="s">
        <v>980</v>
      </c>
      <c r="D156" s="27"/>
      <c r="E156" s="27" t="s">
        <v>1257</v>
      </c>
    </row>
    <row r="157" spans="2:5" x14ac:dyDescent="0.2">
      <c r="B157" s="27" t="s">
        <v>179</v>
      </c>
      <c r="C157" s="27" t="s">
        <v>180</v>
      </c>
      <c r="D157" s="27" t="s">
        <v>181</v>
      </c>
      <c r="E157" s="27" t="str">
        <f>IF(ISERROR(VLOOKUP(C157,'[1]Liste globale véhicule Linda'!$B$2:$H$460,7,FALSE)),"",VLOOKUP(C157,'[1]Liste globale véhicule Linda'!$B$2:$H$460,7,FALSE))</f>
        <v>fusion</v>
      </c>
    </row>
    <row r="158" spans="2:5" x14ac:dyDescent="0.2">
      <c r="B158" s="27" t="s">
        <v>183</v>
      </c>
      <c r="C158" s="27" t="s">
        <v>184</v>
      </c>
      <c r="D158" s="27" t="s">
        <v>185</v>
      </c>
      <c r="E158" s="27" t="str">
        <f>IF(ISERROR(VLOOKUP(C158,'[1]Liste globale véhicule Linda'!$B$2:$H$460,7,FALSE)),"",VLOOKUP(C158,'[1]Liste globale véhicule Linda'!$B$2:$H$460,7,FALSE))</f>
        <v>fusion</v>
      </c>
    </row>
    <row r="159" spans="2:5" x14ac:dyDescent="0.2">
      <c r="B159" s="27" t="s">
        <v>186</v>
      </c>
      <c r="C159" s="27" t="s">
        <v>187</v>
      </c>
      <c r="D159" s="27" t="s">
        <v>188</v>
      </c>
      <c r="E159" s="27" t="str">
        <f>IF(ISERROR(VLOOKUP(C159,'[1]Liste globale véhicule Linda'!$B$2:$H$460,7,FALSE)),"",VLOOKUP(C159,'[1]Liste globale véhicule Linda'!$B$2:$H$460,7,FALSE))</f>
        <v>fusion</v>
      </c>
    </row>
    <row r="160" spans="2:5" x14ac:dyDescent="0.2">
      <c r="B160" s="27" t="s">
        <v>497</v>
      </c>
      <c r="C160" s="27" t="s">
        <v>498</v>
      </c>
      <c r="D160" s="27" t="s">
        <v>499</v>
      </c>
      <c r="E160" s="27" t="str">
        <f>IF(ISERROR(VLOOKUP(C160,'[1]Liste globale véhicule Linda'!$B$2:$H$460,7,FALSE)),"",VLOOKUP(C160,'[1]Liste globale véhicule Linda'!$B$2:$H$460,7,FALSE))</f>
        <v>fusion</v>
      </c>
    </row>
    <row r="161" spans="2:5" x14ac:dyDescent="0.2">
      <c r="B161" s="27" t="s">
        <v>500</v>
      </c>
      <c r="C161" s="27" t="s">
        <v>501</v>
      </c>
      <c r="D161" s="27" t="s">
        <v>502</v>
      </c>
      <c r="E161" s="27" t="str">
        <f>IF(ISERROR(VLOOKUP(C161,'[1]Liste globale véhicule Linda'!$B$2:$H$460,7,FALSE)),"",VLOOKUP(C161,'[1]Liste globale véhicule Linda'!$B$2:$H$460,7,FALSE))</f>
        <v>fusion</v>
      </c>
    </row>
    <row r="162" spans="2:5" x14ac:dyDescent="0.2">
      <c r="B162" s="27" t="s">
        <v>206</v>
      </c>
      <c r="C162" s="27" t="s">
        <v>207</v>
      </c>
      <c r="D162" s="27" t="s">
        <v>208</v>
      </c>
      <c r="E162" s="27" t="str">
        <f>IF(ISERROR(VLOOKUP(C162,'[1]Liste globale véhicule Linda'!$B$2:$H$460,7,FALSE)),"",VLOOKUP(C162,'[1]Liste globale véhicule Linda'!$B$2:$H$460,7,FALSE))</f>
        <v>fusion</v>
      </c>
    </row>
    <row r="163" spans="2:5" x14ac:dyDescent="0.2">
      <c r="B163" s="27" t="s">
        <v>503</v>
      </c>
      <c r="C163" s="27" t="s">
        <v>504</v>
      </c>
      <c r="D163" s="27" t="s">
        <v>505</v>
      </c>
      <c r="E163" s="27" t="str">
        <f>IF(ISERROR(VLOOKUP(C163,'[1]Liste globale véhicule Linda'!$B$2:$H$460,7,FALSE)),"",VLOOKUP(C163,'[1]Liste globale véhicule Linda'!$B$2:$H$460,7,FALSE))</f>
        <v>fusion</v>
      </c>
    </row>
    <row r="164" spans="2:5" x14ac:dyDescent="0.2">
      <c r="B164" s="27" t="s">
        <v>221</v>
      </c>
      <c r="C164" s="27" t="s">
        <v>222</v>
      </c>
      <c r="D164" s="27" t="s">
        <v>223</v>
      </c>
      <c r="E164" s="27" t="str">
        <f>IF(ISERROR(VLOOKUP(C164,'[1]Liste globale véhicule Linda'!$B$2:$H$460,7,FALSE)),"",VLOOKUP(C164,'[1]Liste globale véhicule Linda'!$B$2:$H$460,7,FALSE))</f>
        <v>fusion</v>
      </c>
    </row>
    <row r="165" spans="2:5" x14ac:dyDescent="0.2">
      <c r="B165" s="27" t="s">
        <v>224</v>
      </c>
      <c r="C165" s="27" t="s">
        <v>225</v>
      </c>
      <c r="D165" s="27" t="s">
        <v>226</v>
      </c>
      <c r="E165" s="27" t="str">
        <f>IF(ISERROR(VLOOKUP(C165,'[1]Liste globale véhicule Linda'!$B$2:$H$460,7,FALSE)),"",VLOOKUP(C165,'[1]Liste globale véhicule Linda'!$B$2:$H$460,7,FALSE))</f>
        <v>fusion</v>
      </c>
    </row>
    <row r="166" spans="2:5" x14ac:dyDescent="0.2">
      <c r="B166" s="27" t="s">
        <v>227</v>
      </c>
      <c r="C166" s="27" t="s">
        <v>228</v>
      </c>
      <c r="D166" s="27" t="s">
        <v>229</v>
      </c>
      <c r="E166" s="27" t="str">
        <f>IF(ISERROR(VLOOKUP(C166,'[1]Liste globale véhicule Linda'!$B$2:$H$460,7,FALSE)),"",VLOOKUP(C166,'[1]Liste globale véhicule Linda'!$B$2:$H$460,7,FALSE))</f>
        <v>fusion</v>
      </c>
    </row>
    <row r="167" spans="2:5" x14ac:dyDescent="0.2">
      <c r="B167" s="27" t="s">
        <v>514</v>
      </c>
      <c r="C167" s="27" t="s">
        <v>515</v>
      </c>
      <c r="D167" s="27" t="s">
        <v>516</v>
      </c>
      <c r="E167" s="27" t="s">
        <v>182</v>
      </c>
    </row>
    <row r="168" spans="2:5" x14ac:dyDescent="0.2">
      <c r="B168" s="27" t="s">
        <v>263</v>
      </c>
      <c r="C168" s="27" t="s">
        <v>264</v>
      </c>
      <c r="D168" s="27" t="s">
        <v>265</v>
      </c>
      <c r="E168" s="27" t="str">
        <f>IF(ISERROR(VLOOKUP(C168,'[1]Liste globale véhicule Linda'!$B$2:$H$460,7,FALSE)),"",VLOOKUP(C168,'[1]Liste globale véhicule Linda'!$B$2:$H$460,7,FALSE))</f>
        <v>fusion</v>
      </c>
    </row>
    <row r="169" spans="2:5" x14ac:dyDescent="0.2">
      <c r="B169" s="27" t="s">
        <v>266</v>
      </c>
      <c r="C169" s="27" t="s">
        <v>267</v>
      </c>
      <c r="D169" s="27" t="s">
        <v>268</v>
      </c>
      <c r="E169" s="27" t="str">
        <f>IF(ISERROR(VLOOKUP(C169,'[1]Liste globale véhicule Linda'!$B$2:$H$460,7,FALSE)),"",VLOOKUP(C169,'[1]Liste globale véhicule Linda'!$B$2:$H$460,7,FALSE))</f>
        <v>fusion</v>
      </c>
    </row>
    <row r="170" spans="2:5" x14ac:dyDescent="0.2">
      <c r="B170" s="27" t="s">
        <v>269</v>
      </c>
      <c r="C170" s="27" t="s">
        <v>270</v>
      </c>
      <c r="D170" s="27" t="s">
        <v>271</v>
      </c>
      <c r="E170" s="27" t="str">
        <f>IF(ISERROR(VLOOKUP(C170,'[1]Liste globale véhicule Linda'!$B$2:$H$460,7,FALSE)),"",VLOOKUP(C170,'[1]Liste globale véhicule Linda'!$B$2:$H$460,7,FALSE))</f>
        <v>fusion</v>
      </c>
    </row>
    <row r="171" spans="2:5" x14ac:dyDescent="0.2">
      <c r="B171" s="27" t="s">
        <v>189</v>
      </c>
      <c r="C171" s="27" t="s">
        <v>190</v>
      </c>
      <c r="D171" s="27" t="s">
        <v>191</v>
      </c>
      <c r="E171" s="27" t="str">
        <f>IF(ISERROR(VLOOKUP(C171,'[1]Liste globale véhicule Linda'!$B$2:$H$460,7,FALSE)),"",VLOOKUP(C171,'[1]Liste globale véhicule Linda'!$B$2:$H$460,7,FALSE))</f>
        <v>genie civil</v>
      </c>
    </row>
    <row r="172" spans="2:5" x14ac:dyDescent="0.2">
      <c r="B172" s="27" t="s">
        <v>194</v>
      </c>
      <c r="C172" s="27" t="s">
        <v>195</v>
      </c>
      <c r="D172" s="27" t="s">
        <v>196</v>
      </c>
      <c r="E172" s="27" t="str">
        <f>IF(ISERROR(VLOOKUP(C172,'[1]Liste globale véhicule Linda'!$B$2:$H$460,7,FALSE)),"",VLOOKUP(C172,'[1]Liste globale véhicule Linda'!$B$2:$H$460,7,FALSE))</f>
        <v>genie civil</v>
      </c>
    </row>
    <row r="173" spans="2:5" x14ac:dyDescent="0.2">
      <c r="B173" s="27" t="s">
        <v>197</v>
      </c>
      <c r="C173" s="27" t="s">
        <v>198</v>
      </c>
      <c r="D173" s="27" t="s">
        <v>199</v>
      </c>
      <c r="E173" s="27" t="str">
        <f>IF(ISERROR(VLOOKUP(C173,'[1]Liste globale véhicule Linda'!$B$2:$H$460,7,FALSE)),"",VLOOKUP(C173,'[1]Liste globale véhicule Linda'!$B$2:$H$460,7,FALSE))</f>
        <v>genie civil</v>
      </c>
    </row>
    <row r="174" spans="2:5" x14ac:dyDescent="0.2">
      <c r="B174" s="27" t="s">
        <v>200</v>
      </c>
      <c r="C174" s="27" t="s">
        <v>201</v>
      </c>
      <c r="D174" s="27" t="s">
        <v>202</v>
      </c>
      <c r="E174" s="27" t="str">
        <f>IF(ISERROR(VLOOKUP(C174,'[1]Liste globale véhicule Linda'!$B$2:$H$460,7,FALSE)),"",VLOOKUP(C174,'[1]Liste globale véhicule Linda'!$B$2:$H$460,7,FALSE))</f>
        <v>genie civil</v>
      </c>
    </row>
    <row r="175" spans="2:5" x14ac:dyDescent="0.2">
      <c r="B175" s="27" t="s">
        <v>209</v>
      </c>
      <c r="C175" s="27" t="s">
        <v>210</v>
      </c>
      <c r="D175" s="27" t="s">
        <v>211</v>
      </c>
      <c r="E175" s="27" t="str">
        <f>IF(ISERROR(VLOOKUP(C175,'[1]Liste globale véhicule Linda'!$B$2:$H$460,7,FALSE)),"",VLOOKUP(C175,'[1]Liste globale véhicule Linda'!$B$2:$H$460,7,FALSE))</f>
        <v>genie civil</v>
      </c>
    </row>
    <row r="176" spans="2:5" x14ac:dyDescent="0.2">
      <c r="B176" s="27" t="s">
        <v>212</v>
      </c>
      <c r="C176" s="27" t="s">
        <v>213</v>
      </c>
      <c r="D176" s="27" t="s">
        <v>214</v>
      </c>
      <c r="E176" s="27" t="str">
        <f>IF(ISERROR(VLOOKUP(C176,'[1]Liste globale véhicule Linda'!$B$2:$H$460,7,FALSE)),"",VLOOKUP(C176,'[1]Liste globale véhicule Linda'!$B$2:$H$460,7,FALSE))</f>
        <v>genie civil</v>
      </c>
    </row>
    <row r="177" spans="2:5" x14ac:dyDescent="0.2">
      <c r="B177" s="27" t="s">
        <v>215</v>
      </c>
      <c r="C177" s="27" t="s">
        <v>216</v>
      </c>
      <c r="D177" s="27" t="s">
        <v>217</v>
      </c>
      <c r="E177" s="27" t="str">
        <f>IF(ISERROR(VLOOKUP(C177,'[1]Liste globale véhicule Linda'!$B$2:$H$460,7,FALSE)),"",VLOOKUP(C177,'[1]Liste globale véhicule Linda'!$B$2:$H$460,7,FALSE))</f>
        <v>genie civil</v>
      </c>
    </row>
    <row r="178" spans="2:5" x14ac:dyDescent="0.2">
      <c r="B178" s="27" t="s">
        <v>230</v>
      </c>
      <c r="C178" s="27" t="s">
        <v>231</v>
      </c>
      <c r="D178" s="27" t="s">
        <v>232</v>
      </c>
      <c r="E178" s="27" t="str">
        <f>IF(ISERROR(VLOOKUP(C178,'[1]Liste globale véhicule Linda'!$B$2:$H$460,7,FALSE)),"",VLOOKUP(C178,'[1]Liste globale véhicule Linda'!$B$2:$H$460,7,FALSE))</f>
        <v>genie civil</v>
      </c>
    </row>
    <row r="179" spans="2:5" x14ac:dyDescent="0.2">
      <c r="B179" s="27" t="s">
        <v>233</v>
      </c>
      <c r="C179" s="27" t="s">
        <v>234</v>
      </c>
      <c r="D179" s="27" t="s">
        <v>235</v>
      </c>
      <c r="E179" s="27" t="str">
        <f>IF(ISERROR(VLOOKUP(C179,'[1]Liste globale véhicule Linda'!$B$2:$H$460,7,FALSE)),"",VLOOKUP(C179,'[1]Liste globale véhicule Linda'!$B$2:$H$460,7,FALSE))</f>
        <v>genie civil</v>
      </c>
    </row>
    <row r="180" spans="2:5" x14ac:dyDescent="0.2">
      <c r="B180" s="27" t="s">
        <v>236</v>
      </c>
      <c r="C180" s="27" t="s">
        <v>237</v>
      </c>
      <c r="D180" s="27" t="s">
        <v>238</v>
      </c>
      <c r="E180" s="27" t="str">
        <f>IF(ISERROR(VLOOKUP(C180,'[1]Liste globale véhicule Linda'!$B$2:$H$460,7,FALSE)),"",VLOOKUP(C180,'[1]Liste globale véhicule Linda'!$B$2:$H$460,7,FALSE))</f>
        <v>genie civil</v>
      </c>
    </row>
    <row r="181" spans="2:5" x14ac:dyDescent="0.2">
      <c r="B181" s="27" t="s">
        <v>239</v>
      </c>
      <c r="C181" s="27" t="s">
        <v>240</v>
      </c>
      <c r="D181" s="27" t="s">
        <v>241</v>
      </c>
      <c r="E181" s="27" t="str">
        <f>IF(ISERROR(VLOOKUP(C181,'[1]Liste globale véhicule Linda'!$B$2:$H$460,7,FALSE)),"",VLOOKUP(C181,'[1]Liste globale véhicule Linda'!$B$2:$H$460,7,FALSE))</f>
        <v>genie civil</v>
      </c>
    </row>
    <row r="182" spans="2:5" x14ac:dyDescent="0.2">
      <c r="B182" s="27" t="s">
        <v>242</v>
      </c>
      <c r="C182" s="27" t="s">
        <v>243</v>
      </c>
      <c r="D182" s="27" t="s">
        <v>244</v>
      </c>
      <c r="E182" s="27" t="str">
        <f>IF(ISERROR(VLOOKUP(C182,'[1]Liste globale véhicule Linda'!$B$2:$H$460,7,FALSE)),"",VLOOKUP(C182,'[1]Liste globale véhicule Linda'!$B$2:$H$460,7,FALSE))</f>
        <v>genie civil</v>
      </c>
    </row>
    <row r="183" spans="2:5" x14ac:dyDescent="0.2">
      <c r="B183" s="27" t="s">
        <v>245</v>
      </c>
      <c r="C183" s="27" t="s">
        <v>246</v>
      </c>
      <c r="D183" s="27" t="s">
        <v>247</v>
      </c>
      <c r="E183" s="27" t="str">
        <f>IF(ISERROR(VLOOKUP(C183,'[1]Liste globale véhicule Linda'!$B$2:$H$460,7,FALSE)),"",VLOOKUP(C183,'[1]Liste globale véhicule Linda'!$B$2:$H$460,7,FALSE))</f>
        <v>genie civil</v>
      </c>
    </row>
    <row r="184" spans="2:5" x14ac:dyDescent="0.2">
      <c r="B184" s="27" t="s">
        <v>248</v>
      </c>
      <c r="C184" s="27" t="s">
        <v>249</v>
      </c>
      <c r="D184" s="27" t="s">
        <v>250</v>
      </c>
      <c r="E184" s="27" t="str">
        <f>IF(ISERROR(VLOOKUP(C184,'[1]Liste globale véhicule Linda'!$B$2:$H$460,7,FALSE)),"",VLOOKUP(C184,'[1]Liste globale véhicule Linda'!$B$2:$H$460,7,FALSE))</f>
        <v>genie civil</v>
      </c>
    </row>
    <row r="185" spans="2:5" x14ac:dyDescent="0.2">
      <c r="B185" s="27" t="s">
        <v>251</v>
      </c>
      <c r="C185" s="27" t="s">
        <v>252</v>
      </c>
      <c r="D185" s="27" t="s">
        <v>253</v>
      </c>
      <c r="E185" s="27" t="str">
        <f>IF(ISERROR(VLOOKUP(C185,'[1]Liste globale véhicule Linda'!$B$2:$H$460,7,FALSE)),"",VLOOKUP(C185,'[1]Liste globale véhicule Linda'!$B$2:$H$460,7,FALSE))</f>
        <v>genie civil</v>
      </c>
    </row>
    <row r="186" spans="2:5" x14ac:dyDescent="0.2">
      <c r="B186" s="27" t="s">
        <v>254</v>
      </c>
      <c r="C186" s="27" t="s">
        <v>255</v>
      </c>
      <c r="D186" s="27" t="s">
        <v>256</v>
      </c>
      <c r="E186" s="27" t="str">
        <f>IF(ISERROR(VLOOKUP(C186,'[1]Liste globale véhicule Linda'!$B$2:$H$460,7,FALSE)),"",VLOOKUP(C186,'[1]Liste globale véhicule Linda'!$B$2:$H$460,7,FALSE))</f>
        <v>genie civil</v>
      </c>
    </row>
    <row r="187" spans="2:5" x14ac:dyDescent="0.2">
      <c r="B187" s="27" t="s">
        <v>257</v>
      </c>
      <c r="C187" s="27" t="s">
        <v>258</v>
      </c>
      <c r="D187" s="27" t="s">
        <v>259</v>
      </c>
      <c r="E187" s="27" t="str">
        <f>IF(ISERROR(VLOOKUP(C187,'[1]Liste globale véhicule Linda'!$B$2:$H$460,7,FALSE)),"",VLOOKUP(C187,'[1]Liste globale véhicule Linda'!$B$2:$H$460,7,FALSE))</f>
        <v>genie civil</v>
      </c>
    </row>
    <row r="188" spans="2:5" x14ac:dyDescent="0.2">
      <c r="B188" s="27" t="s">
        <v>272</v>
      </c>
      <c r="C188" s="27" t="s">
        <v>273</v>
      </c>
      <c r="D188" s="27" t="s">
        <v>274</v>
      </c>
      <c r="E188" s="27" t="str">
        <f>IF(ISERROR(VLOOKUP(C188,'[1]Liste globale véhicule Linda'!$B$2:$H$460,7,FALSE)),"",VLOOKUP(C188,'[1]Liste globale véhicule Linda'!$B$2:$H$460,7,FALSE))</f>
        <v>genie civil</v>
      </c>
    </row>
    <row r="189" spans="2:5" x14ac:dyDescent="0.2">
      <c r="B189" s="27" t="s">
        <v>290</v>
      </c>
      <c r="C189" s="27" t="s">
        <v>291</v>
      </c>
      <c r="D189" s="27" t="s">
        <v>292</v>
      </c>
      <c r="E189" s="27" t="str">
        <f>IF(ISERROR(VLOOKUP(C189,'[1]Liste globale véhicule Linda'!$B$2:$H$460,7,FALSE)),"",VLOOKUP(C189,'[1]Liste globale véhicule Linda'!$B$2:$H$460,7,FALSE))</f>
        <v>genie civil</v>
      </c>
    </row>
    <row r="190" spans="2:5" x14ac:dyDescent="0.2">
      <c r="B190" s="27" t="s">
        <v>293</v>
      </c>
      <c r="C190" s="27" t="s">
        <v>294</v>
      </c>
      <c r="D190" s="27" t="s">
        <v>295</v>
      </c>
      <c r="E190" s="27" t="str">
        <f>IF(ISERROR(VLOOKUP(C190,'[1]Liste globale véhicule Linda'!$B$2:$H$460,7,FALSE)),"",VLOOKUP(C190,'[1]Liste globale véhicule Linda'!$B$2:$H$460,7,FALSE))</f>
        <v>genie civil</v>
      </c>
    </row>
    <row r="191" spans="2:5" x14ac:dyDescent="0.2">
      <c r="B191" s="27" t="s">
        <v>299</v>
      </c>
      <c r="C191" s="27" t="s">
        <v>300</v>
      </c>
      <c r="D191" s="27" t="s">
        <v>301</v>
      </c>
      <c r="E191" s="27" t="str">
        <f>IF(ISERROR(VLOOKUP(C191,'[1]Liste globale véhicule Linda'!$B$2:$H$460,7,FALSE)),"",VLOOKUP(C191,'[1]Liste globale véhicule Linda'!$B$2:$H$460,7,FALSE))</f>
        <v>genie civil</v>
      </c>
    </row>
    <row r="192" spans="2:5" x14ac:dyDescent="0.2">
      <c r="B192" s="27" t="s">
        <v>302</v>
      </c>
      <c r="C192" s="27" t="s">
        <v>303</v>
      </c>
      <c r="D192" s="27" t="s">
        <v>304</v>
      </c>
      <c r="E192" s="27" t="str">
        <f>IF(ISERROR(VLOOKUP(C192,'[1]Liste globale véhicule Linda'!$B$2:$H$460,7,FALSE)),"",VLOOKUP(C192,'[1]Liste globale véhicule Linda'!$B$2:$H$460,7,FALSE))</f>
        <v>genie civil</v>
      </c>
    </row>
    <row r="193" spans="2:5" x14ac:dyDescent="0.2">
      <c r="B193" s="27" t="s">
        <v>305</v>
      </c>
      <c r="C193" s="27" t="s">
        <v>306</v>
      </c>
      <c r="D193" s="27" t="s">
        <v>307</v>
      </c>
      <c r="E193" s="27" t="str">
        <f>IF(ISERROR(VLOOKUP(C193,'[1]Liste globale véhicule Linda'!$B$2:$H$460,7,FALSE)),"",VLOOKUP(C193,'[1]Liste globale véhicule Linda'!$B$2:$H$460,7,FALSE))</f>
        <v>genie civil</v>
      </c>
    </row>
    <row r="194" spans="2:5" x14ac:dyDescent="0.2">
      <c r="B194" s="27" t="s">
        <v>308</v>
      </c>
      <c r="C194" s="27" t="s">
        <v>309</v>
      </c>
      <c r="D194" s="27" t="s">
        <v>310</v>
      </c>
      <c r="E194" s="27" t="str">
        <f>IF(ISERROR(VLOOKUP(C194,'[1]Liste globale véhicule Linda'!$B$2:$H$460,7,FALSE)),"",VLOOKUP(C194,'[1]Liste globale véhicule Linda'!$B$2:$H$460,7,FALSE))</f>
        <v>genie civil</v>
      </c>
    </row>
    <row r="195" spans="2:5" hidden="1" x14ac:dyDescent="0.2">
      <c r="B195" s="27" t="s">
        <v>376</v>
      </c>
      <c r="C195" s="27" t="s">
        <v>377</v>
      </c>
      <c r="D195" s="27" t="s">
        <v>378</v>
      </c>
      <c r="E195" s="27" t="str">
        <f>IF(ISERROR(VLOOKUP(C195,'[1]Liste globale véhicule Linda'!$B$2:$H$460,7,FALSE)),"",VLOOKUP(C195,'[1]Liste globale véhicule Linda'!$B$2:$H$460,7,FALSE))</f>
        <v>hydrovac</v>
      </c>
    </row>
    <row r="196" spans="2:5" hidden="1" x14ac:dyDescent="0.2">
      <c r="B196" s="27" t="s">
        <v>991</v>
      </c>
      <c r="C196" s="27" t="s">
        <v>992</v>
      </c>
      <c r="D196" s="27"/>
      <c r="E196" s="27" t="s">
        <v>990</v>
      </c>
    </row>
    <row r="197" spans="2:5" hidden="1" x14ac:dyDescent="0.2">
      <c r="B197" s="27" t="s">
        <v>996</v>
      </c>
      <c r="C197" s="27" t="s">
        <v>997</v>
      </c>
      <c r="D197" s="27"/>
      <c r="E197" s="27" t="s">
        <v>795</v>
      </c>
    </row>
    <row r="198" spans="2:5" hidden="1" x14ac:dyDescent="0.2">
      <c r="B198" s="27" t="s">
        <v>791</v>
      </c>
      <c r="C198" s="27" t="s">
        <v>792</v>
      </c>
      <c r="D198" s="27"/>
      <c r="E198" s="27" t="s">
        <v>795</v>
      </c>
    </row>
    <row r="199" spans="2:5" hidden="1" x14ac:dyDescent="0.2">
      <c r="B199" s="27" t="s">
        <v>793</v>
      </c>
      <c r="C199" s="27" t="s">
        <v>794</v>
      </c>
      <c r="D199" s="27"/>
      <c r="E199" s="27" t="s">
        <v>795</v>
      </c>
    </row>
    <row r="200" spans="2:5" hidden="1" x14ac:dyDescent="0.2">
      <c r="B200" s="27" t="s">
        <v>796</v>
      </c>
      <c r="C200" s="27" t="s">
        <v>797</v>
      </c>
      <c r="D200" s="27"/>
      <c r="E200" s="27" t="s">
        <v>795</v>
      </c>
    </row>
    <row r="201" spans="2:5" hidden="1" x14ac:dyDescent="0.2">
      <c r="B201" s="27" t="s">
        <v>798</v>
      </c>
      <c r="C201" s="27" t="s">
        <v>799</v>
      </c>
      <c r="D201" s="27"/>
      <c r="E201" s="27" t="s">
        <v>795</v>
      </c>
    </row>
    <row r="202" spans="2:5" hidden="1" x14ac:dyDescent="0.2">
      <c r="B202" s="27" t="s">
        <v>800</v>
      </c>
      <c r="C202" s="27" t="s">
        <v>801</v>
      </c>
      <c r="D202" s="27"/>
      <c r="E202" s="27" t="s">
        <v>795</v>
      </c>
    </row>
    <row r="203" spans="2:5" hidden="1" x14ac:dyDescent="0.2">
      <c r="B203" s="27" t="s">
        <v>846</v>
      </c>
      <c r="C203" s="27" t="s">
        <v>847</v>
      </c>
      <c r="D203" s="27"/>
      <c r="E203" s="27" t="s">
        <v>1249</v>
      </c>
    </row>
    <row r="204" spans="2:5" hidden="1" x14ac:dyDescent="0.2">
      <c r="B204" s="27" t="s">
        <v>805</v>
      </c>
      <c r="C204" s="27" t="s">
        <v>806</v>
      </c>
      <c r="D204" s="27"/>
      <c r="E204" s="27" t="s">
        <v>1251</v>
      </c>
    </row>
    <row r="205" spans="2:5" hidden="1" x14ac:dyDescent="0.2">
      <c r="B205" s="27" t="s">
        <v>807</v>
      </c>
      <c r="C205" s="27" t="s">
        <v>808</v>
      </c>
      <c r="D205" s="27"/>
      <c r="E205" s="27" t="s">
        <v>1252</v>
      </c>
    </row>
    <row r="206" spans="2:5" hidden="1" x14ac:dyDescent="0.2">
      <c r="B206" s="27" t="s">
        <v>827</v>
      </c>
      <c r="C206" s="27" t="s">
        <v>828</v>
      </c>
      <c r="D206" s="27"/>
      <c r="E206" s="27" t="s">
        <v>1252</v>
      </c>
    </row>
    <row r="207" spans="2:5" hidden="1" x14ac:dyDescent="0.2">
      <c r="B207" s="27" t="s">
        <v>829</v>
      </c>
      <c r="C207" s="27" t="s">
        <v>830</v>
      </c>
      <c r="D207" s="27"/>
      <c r="E207" s="27" t="s">
        <v>1252</v>
      </c>
    </row>
    <row r="208" spans="2:5" hidden="1" x14ac:dyDescent="0.2">
      <c r="B208" s="27" t="s">
        <v>817</v>
      </c>
      <c r="C208" s="27" t="s">
        <v>818</v>
      </c>
      <c r="D208" s="27"/>
      <c r="E208" s="27" t="s">
        <v>1256</v>
      </c>
    </row>
    <row r="209" spans="2:5" hidden="1" x14ac:dyDescent="0.2">
      <c r="B209" s="27" t="s">
        <v>819</v>
      </c>
      <c r="C209" s="27" t="s">
        <v>820</v>
      </c>
      <c r="D209" s="27"/>
      <c r="E209" s="27" t="s">
        <v>1256</v>
      </c>
    </row>
    <row r="210" spans="2:5" hidden="1" x14ac:dyDescent="0.2">
      <c r="B210" s="27" t="s">
        <v>823</v>
      </c>
      <c r="C210" s="27" t="s">
        <v>824</v>
      </c>
      <c r="D210" s="27"/>
      <c r="E210" s="27" t="s">
        <v>1256</v>
      </c>
    </row>
    <row r="211" spans="2:5" hidden="1" x14ac:dyDescent="0.2">
      <c r="B211" s="27" t="s">
        <v>825</v>
      </c>
      <c r="C211" s="27" t="s">
        <v>826</v>
      </c>
      <c r="D211" s="27"/>
      <c r="E211" s="27" t="s">
        <v>1256</v>
      </c>
    </row>
    <row r="212" spans="2:5" hidden="1" x14ac:dyDescent="0.2">
      <c r="B212" s="27" t="s">
        <v>831</v>
      </c>
      <c r="C212" s="27" t="s">
        <v>832</v>
      </c>
      <c r="D212" s="27"/>
      <c r="E212" s="27" t="s">
        <v>1256</v>
      </c>
    </row>
    <row r="213" spans="2:5" hidden="1" x14ac:dyDescent="0.2">
      <c r="B213" s="27" t="s">
        <v>803</v>
      </c>
      <c r="C213" s="27" t="s">
        <v>804</v>
      </c>
      <c r="D213" s="27"/>
      <c r="E213" s="27" t="s">
        <v>1250</v>
      </c>
    </row>
    <row r="214" spans="2:5" hidden="1" x14ac:dyDescent="0.2">
      <c r="B214" s="27" t="s">
        <v>833</v>
      </c>
      <c r="C214" s="27" t="s">
        <v>834</v>
      </c>
      <c r="D214" s="27"/>
      <c r="E214" s="27" t="s">
        <v>1258</v>
      </c>
    </row>
    <row r="215" spans="2:5" hidden="1" x14ac:dyDescent="0.2">
      <c r="B215" s="27" t="s">
        <v>835</v>
      </c>
      <c r="C215" s="27" t="s">
        <v>836</v>
      </c>
      <c r="D215" s="27"/>
      <c r="E215" s="27" t="s">
        <v>1258</v>
      </c>
    </row>
    <row r="216" spans="2:5" hidden="1" x14ac:dyDescent="0.2">
      <c r="B216" s="27" t="s">
        <v>809</v>
      </c>
      <c r="C216" s="27" t="s">
        <v>810</v>
      </c>
      <c r="D216" s="27"/>
      <c r="E216" s="27" t="s">
        <v>1253</v>
      </c>
    </row>
    <row r="217" spans="2:5" hidden="1" x14ac:dyDescent="0.2">
      <c r="B217" s="27" t="s">
        <v>811</v>
      </c>
      <c r="C217" s="27" t="s">
        <v>812</v>
      </c>
      <c r="D217" s="27"/>
      <c r="E217" s="27" t="s">
        <v>1253</v>
      </c>
    </row>
    <row r="218" spans="2:5" hidden="1" x14ac:dyDescent="0.2">
      <c r="B218" s="27" t="s">
        <v>821</v>
      </c>
      <c r="C218" s="27" t="s">
        <v>822</v>
      </c>
      <c r="D218" s="27"/>
      <c r="E218" s="27" t="s">
        <v>1253</v>
      </c>
    </row>
    <row r="219" spans="2:5" hidden="1" x14ac:dyDescent="0.2">
      <c r="B219" s="27" t="s">
        <v>815</v>
      </c>
      <c r="C219" s="27" t="s">
        <v>816</v>
      </c>
      <c r="D219" s="27"/>
      <c r="E219" s="27" t="s">
        <v>1255</v>
      </c>
    </row>
    <row r="220" spans="2:5" hidden="1" x14ac:dyDescent="0.2">
      <c r="B220" s="27" t="s">
        <v>813</v>
      </c>
      <c r="C220" s="27" t="s">
        <v>814</v>
      </c>
      <c r="D220" s="27"/>
      <c r="E220" s="27" t="s">
        <v>1254</v>
      </c>
    </row>
    <row r="221" spans="2:5" hidden="1" x14ac:dyDescent="0.2">
      <c r="B221" s="27" t="s">
        <v>838</v>
      </c>
      <c r="C221" s="27" t="s">
        <v>839</v>
      </c>
      <c r="D221" s="27"/>
      <c r="E221" s="27" t="s">
        <v>840</v>
      </c>
    </row>
    <row r="222" spans="2:5" hidden="1" x14ac:dyDescent="0.2">
      <c r="B222" s="27" t="s">
        <v>316</v>
      </c>
      <c r="C222" s="27" t="s">
        <v>317</v>
      </c>
      <c r="D222" s="27" t="s">
        <v>318</v>
      </c>
      <c r="E222" s="27" t="s">
        <v>315</v>
      </c>
    </row>
    <row r="223" spans="2:5" hidden="1" x14ac:dyDescent="0.2">
      <c r="B223" s="27" t="s">
        <v>319</v>
      </c>
      <c r="C223" s="27" t="s">
        <v>320</v>
      </c>
      <c r="D223" s="27" t="s">
        <v>321</v>
      </c>
      <c r="E223" s="27" t="s">
        <v>315</v>
      </c>
    </row>
    <row r="224" spans="2:5" hidden="1" x14ac:dyDescent="0.2">
      <c r="B224" s="27" t="s">
        <v>322</v>
      </c>
      <c r="C224" s="27" t="s">
        <v>323</v>
      </c>
      <c r="D224" s="27" t="s">
        <v>324</v>
      </c>
      <c r="E224" s="27" t="s">
        <v>315</v>
      </c>
    </row>
    <row r="225" spans="2:5" hidden="1" x14ac:dyDescent="0.2">
      <c r="B225" s="27" t="s">
        <v>325</v>
      </c>
      <c r="C225" s="27" t="s">
        <v>326</v>
      </c>
      <c r="D225" s="27" t="s">
        <v>327</v>
      </c>
      <c r="E225" s="27" t="s">
        <v>315</v>
      </c>
    </row>
    <row r="226" spans="2:5" hidden="1" x14ac:dyDescent="0.2">
      <c r="B226" s="27" t="s">
        <v>328</v>
      </c>
      <c r="C226" s="27" t="s">
        <v>329</v>
      </c>
      <c r="D226" s="27" t="s">
        <v>330</v>
      </c>
      <c r="E226" s="27" t="s">
        <v>315</v>
      </c>
    </row>
    <row r="227" spans="2:5" hidden="1" x14ac:dyDescent="0.2">
      <c r="B227" s="27" t="s">
        <v>331</v>
      </c>
      <c r="C227" s="27" t="s">
        <v>332</v>
      </c>
      <c r="D227" s="27" t="s">
        <v>333</v>
      </c>
      <c r="E227" s="27" t="s">
        <v>315</v>
      </c>
    </row>
    <row r="228" spans="2:5" hidden="1" x14ac:dyDescent="0.2">
      <c r="B228" s="27" t="s">
        <v>334</v>
      </c>
      <c r="C228" s="27" t="s">
        <v>335</v>
      </c>
      <c r="D228" s="27" t="s">
        <v>336</v>
      </c>
      <c r="E228" s="27" t="s">
        <v>315</v>
      </c>
    </row>
    <row r="229" spans="2:5" hidden="1" x14ac:dyDescent="0.2">
      <c r="B229" s="27" t="s">
        <v>337</v>
      </c>
      <c r="C229" s="27" t="s">
        <v>338</v>
      </c>
      <c r="D229" s="27" t="s">
        <v>339</v>
      </c>
      <c r="E229" s="27" t="s">
        <v>315</v>
      </c>
    </row>
    <row r="230" spans="2:5" hidden="1" x14ac:dyDescent="0.2">
      <c r="B230" s="27" t="s">
        <v>340</v>
      </c>
      <c r="C230" s="27" t="s">
        <v>341</v>
      </c>
      <c r="D230" s="27" t="s">
        <v>342</v>
      </c>
      <c r="E230" s="27" t="s">
        <v>315</v>
      </c>
    </row>
    <row r="231" spans="2:5" hidden="1" x14ac:dyDescent="0.2">
      <c r="B231" s="27" t="s">
        <v>343</v>
      </c>
      <c r="C231" s="27" t="s">
        <v>344</v>
      </c>
      <c r="D231" s="27" t="s">
        <v>345</v>
      </c>
      <c r="E231" s="27" t="s">
        <v>315</v>
      </c>
    </row>
    <row r="232" spans="2:5" hidden="1" x14ac:dyDescent="0.2">
      <c r="B232" s="27" t="s">
        <v>346</v>
      </c>
      <c r="C232" s="27" t="s">
        <v>347</v>
      </c>
      <c r="D232" s="27" t="s">
        <v>348</v>
      </c>
      <c r="E232" s="27" t="s">
        <v>315</v>
      </c>
    </row>
    <row r="233" spans="2:5" hidden="1" x14ac:dyDescent="0.2">
      <c r="B233" s="27" t="s">
        <v>349</v>
      </c>
      <c r="C233" s="27" t="s">
        <v>350</v>
      </c>
      <c r="D233" s="27" t="s">
        <v>351</v>
      </c>
      <c r="E233" s="27" t="s">
        <v>315</v>
      </c>
    </row>
    <row r="234" spans="2:5" hidden="1" x14ac:dyDescent="0.2">
      <c r="B234" s="27" t="s">
        <v>352</v>
      </c>
      <c r="C234" s="27" t="s">
        <v>353</v>
      </c>
      <c r="D234" s="27" t="s">
        <v>354</v>
      </c>
      <c r="E234" s="27" t="s">
        <v>315</v>
      </c>
    </row>
    <row r="235" spans="2:5" hidden="1" x14ac:dyDescent="0.2">
      <c r="B235" s="27" t="s">
        <v>355</v>
      </c>
      <c r="C235" s="27" t="s">
        <v>356</v>
      </c>
      <c r="D235" s="27" t="s">
        <v>357</v>
      </c>
      <c r="E235" s="27" t="s">
        <v>315</v>
      </c>
    </row>
    <row r="236" spans="2:5" hidden="1" x14ac:dyDescent="0.2">
      <c r="B236" s="27" t="s">
        <v>358</v>
      </c>
      <c r="C236" s="27" t="s">
        <v>359</v>
      </c>
      <c r="D236" s="27" t="s">
        <v>360</v>
      </c>
      <c r="E236" s="27" t="s">
        <v>315</v>
      </c>
    </row>
    <row r="237" spans="2:5" hidden="1" x14ac:dyDescent="0.2">
      <c r="B237" s="27" t="s">
        <v>361</v>
      </c>
      <c r="C237" s="27" t="s">
        <v>362</v>
      </c>
      <c r="D237" s="27" t="s">
        <v>363</v>
      </c>
      <c r="E237" s="27" t="s">
        <v>315</v>
      </c>
    </row>
    <row r="238" spans="2:5" hidden="1" x14ac:dyDescent="0.2">
      <c r="B238" s="27" t="s">
        <v>364</v>
      </c>
      <c r="C238" s="27" t="s">
        <v>365</v>
      </c>
      <c r="D238" s="27" t="s">
        <v>366</v>
      </c>
      <c r="E238" s="27" t="s">
        <v>315</v>
      </c>
    </row>
    <row r="239" spans="2:5" hidden="1" x14ac:dyDescent="0.2">
      <c r="B239" s="27" t="s">
        <v>367</v>
      </c>
      <c r="C239" s="27" t="s">
        <v>368</v>
      </c>
      <c r="D239" s="27" t="s">
        <v>369</v>
      </c>
      <c r="E239" s="27" t="s">
        <v>315</v>
      </c>
    </row>
    <row r="240" spans="2:5" hidden="1" x14ac:dyDescent="0.2">
      <c r="B240" s="27" t="s">
        <v>370</v>
      </c>
      <c r="C240" s="27" t="s">
        <v>371</v>
      </c>
      <c r="D240" s="27" t="s">
        <v>372</v>
      </c>
      <c r="E240" s="27" t="s">
        <v>315</v>
      </c>
    </row>
    <row r="241" spans="2:5" hidden="1" x14ac:dyDescent="0.2">
      <c r="B241" s="27" t="s">
        <v>373</v>
      </c>
      <c r="C241" s="27" t="s">
        <v>374</v>
      </c>
      <c r="D241" s="27" t="s">
        <v>375</v>
      </c>
      <c r="E241" s="27" t="s">
        <v>315</v>
      </c>
    </row>
    <row r="242" spans="2:5" hidden="1" x14ac:dyDescent="0.2">
      <c r="B242" s="27" t="s">
        <v>406</v>
      </c>
      <c r="C242" s="27" t="s">
        <v>407</v>
      </c>
      <c r="D242" s="27" t="s">
        <v>408</v>
      </c>
      <c r="E242" s="27" t="s">
        <v>315</v>
      </c>
    </row>
    <row r="243" spans="2:5" hidden="1" x14ac:dyDescent="0.2">
      <c r="B243" s="27" t="s">
        <v>409</v>
      </c>
      <c r="C243" s="27" t="s">
        <v>410</v>
      </c>
      <c r="D243" s="27" t="s">
        <v>411</v>
      </c>
      <c r="E243" s="27" t="s">
        <v>315</v>
      </c>
    </row>
    <row r="244" spans="2:5" hidden="1" x14ac:dyDescent="0.2">
      <c r="B244" s="27" t="s">
        <v>412</v>
      </c>
      <c r="C244" s="27" t="s">
        <v>413</v>
      </c>
      <c r="D244" s="27" t="s">
        <v>414</v>
      </c>
      <c r="E244" s="27" t="s">
        <v>315</v>
      </c>
    </row>
    <row r="245" spans="2:5" hidden="1" x14ac:dyDescent="0.2">
      <c r="B245" s="27" t="s">
        <v>415</v>
      </c>
      <c r="C245" s="27" t="s">
        <v>416</v>
      </c>
      <c r="D245" s="27" t="s">
        <v>417</v>
      </c>
      <c r="E245" s="27" t="s">
        <v>315</v>
      </c>
    </row>
    <row r="246" spans="2:5" hidden="1" x14ac:dyDescent="0.2">
      <c r="B246" s="27" t="s">
        <v>421</v>
      </c>
      <c r="C246" s="27" t="s">
        <v>422</v>
      </c>
      <c r="D246" s="27" t="s">
        <v>423</v>
      </c>
      <c r="E246" s="27" t="s">
        <v>315</v>
      </c>
    </row>
    <row r="247" spans="2:5" hidden="1" x14ac:dyDescent="0.2">
      <c r="B247" s="27" t="s">
        <v>454</v>
      </c>
      <c r="C247" s="27" t="s">
        <v>455</v>
      </c>
      <c r="D247" s="27" t="s">
        <v>456</v>
      </c>
      <c r="E247" s="27" t="s">
        <v>315</v>
      </c>
    </row>
    <row r="248" spans="2:5" hidden="1" x14ac:dyDescent="0.2">
      <c r="B248" s="27" t="s">
        <v>460</v>
      </c>
      <c r="C248" s="27" t="s">
        <v>461</v>
      </c>
      <c r="D248" s="27" t="s">
        <v>462</v>
      </c>
      <c r="E248" s="27" t="s">
        <v>315</v>
      </c>
    </row>
    <row r="249" spans="2:5" hidden="1" x14ac:dyDescent="0.2">
      <c r="B249" s="27" t="s">
        <v>463</v>
      </c>
      <c r="C249" s="27" t="s">
        <v>464</v>
      </c>
      <c r="D249" s="27" t="s">
        <v>465</v>
      </c>
      <c r="E249" s="27" t="s">
        <v>315</v>
      </c>
    </row>
    <row r="250" spans="2:5" hidden="1" x14ac:dyDescent="0.2">
      <c r="B250" s="27" t="s">
        <v>466</v>
      </c>
      <c r="C250" s="27" t="s">
        <v>467</v>
      </c>
      <c r="D250" s="27" t="s">
        <v>468</v>
      </c>
      <c r="E250" s="27" t="s">
        <v>315</v>
      </c>
    </row>
    <row r="251" spans="2:5" hidden="1" x14ac:dyDescent="0.2">
      <c r="B251" s="27" t="s">
        <v>472</v>
      </c>
      <c r="C251" s="27" t="s">
        <v>473</v>
      </c>
      <c r="D251" s="27" t="s">
        <v>474</v>
      </c>
      <c r="E251" s="27" t="s">
        <v>315</v>
      </c>
    </row>
    <row r="252" spans="2:5" hidden="1" x14ac:dyDescent="0.2">
      <c r="B252" s="27" t="s">
        <v>475</v>
      </c>
      <c r="C252" s="27" t="s">
        <v>476</v>
      </c>
      <c r="D252" s="27" t="s">
        <v>477</v>
      </c>
      <c r="E252" s="27" t="s">
        <v>315</v>
      </c>
    </row>
    <row r="253" spans="2:5" hidden="1" x14ac:dyDescent="0.2">
      <c r="B253" s="27" t="s">
        <v>569</v>
      </c>
      <c r="C253" s="27" t="s">
        <v>570</v>
      </c>
      <c r="D253" s="27" t="str">
        <f>IF(ISERROR(VLOOKUP(C253,#REF!,2,FALSE)),"",VLOOKUP(C253,#REF!,2,FALSE))</f>
        <v/>
      </c>
      <c r="E253" s="27" t="s">
        <v>563</v>
      </c>
    </row>
    <row r="254" spans="2:5" hidden="1" x14ac:dyDescent="0.2">
      <c r="B254" s="27" t="s">
        <v>582</v>
      </c>
      <c r="C254" s="27" t="s">
        <v>583</v>
      </c>
      <c r="D254" s="27" t="str">
        <f>IF(ISERROR(VLOOKUP(C254,#REF!,2,FALSE)),"",VLOOKUP(C254,#REF!,2,FALSE))</f>
        <v/>
      </c>
      <c r="E254" s="27" t="s">
        <v>563</v>
      </c>
    </row>
    <row r="255" spans="2:5" hidden="1" x14ac:dyDescent="0.2">
      <c r="B255" s="27" t="s">
        <v>586</v>
      </c>
      <c r="C255" s="27" t="s">
        <v>587</v>
      </c>
      <c r="D255" s="27" t="str">
        <f>IF(ISERROR(VLOOKUP(C255,#REF!,2,FALSE)),"",VLOOKUP(C255,#REF!,2,FALSE))</f>
        <v/>
      </c>
      <c r="E255" s="27" t="s">
        <v>563</v>
      </c>
    </row>
    <row r="256" spans="2:5" hidden="1" x14ac:dyDescent="0.2">
      <c r="B256" s="27" t="s">
        <v>590</v>
      </c>
      <c r="C256" s="27" t="s">
        <v>591</v>
      </c>
      <c r="D256" s="27" t="str">
        <f>IF(ISERROR(VLOOKUP(C256,#REF!,2,FALSE)),"",VLOOKUP(C256,#REF!,2,FALSE))</f>
        <v/>
      </c>
      <c r="E256" s="27" t="s">
        <v>563</v>
      </c>
    </row>
    <row r="257" spans="2:5" hidden="1" x14ac:dyDescent="0.2">
      <c r="B257" s="27" t="s">
        <v>606</v>
      </c>
      <c r="C257" s="27" t="s">
        <v>607</v>
      </c>
      <c r="D257" s="27" t="str">
        <f>IF(ISERROR(VLOOKUP(C257,#REF!,2,FALSE)),"",VLOOKUP(C257,#REF!,2,FALSE))</f>
        <v/>
      </c>
      <c r="E257" s="27" t="s">
        <v>563</v>
      </c>
    </row>
    <row r="258" spans="2:5" hidden="1" x14ac:dyDescent="0.2">
      <c r="B258" s="27" t="s">
        <v>614</v>
      </c>
      <c r="C258" s="27" t="s">
        <v>615</v>
      </c>
      <c r="D258" s="27" t="str">
        <f>IF(ISERROR(VLOOKUP(C258,#REF!,2,FALSE)),"",VLOOKUP(C258,#REF!,2,FALSE))</f>
        <v/>
      </c>
      <c r="E258" s="27" t="s">
        <v>563</v>
      </c>
    </row>
    <row r="259" spans="2:5" hidden="1" x14ac:dyDescent="0.2">
      <c r="B259" s="27" t="s">
        <v>622</v>
      </c>
      <c r="C259" s="27" t="s">
        <v>623</v>
      </c>
      <c r="D259" s="27" t="str">
        <f>IF(ISERROR(VLOOKUP(C259,#REF!,2,FALSE)),"",VLOOKUP(C259,#REF!,2,FALSE))</f>
        <v/>
      </c>
      <c r="E259" s="27" t="s">
        <v>563</v>
      </c>
    </row>
    <row r="260" spans="2:5" hidden="1" x14ac:dyDescent="0.2">
      <c r="B260" s="27" t="s">
        <v>648</v>
      </c>
      <c r="C260" s="27" t="s">
        <v>649</v>
      </c>
      <c r="D260" s="27" t="str">
        <f>IF(ISERROR(VLOOKUP(C260,#REF!,2,FALSE)),"",VLOOKUP(C260,#REF!,2,FALSE))</f>
        <v/>
      </c>
      <c r="E260" s="27" t="s">
        <v>563</v>
      </c>
    </row>
    <row r="261" spans="2:5" hidden="1" x14ac:dyDescent="0.2">
      <c r="B261" s="27" t="s">
        <v>650</v>
      </c>
      <c r="C261" s="27" t="s">
        <v>651</v>
      </c>
      <c r="D261" s="27" t="str">
        <f>IF(ISERROR(VLOOKUP(C261,#REF!,2,FALSE)),"",VLOOKUP(C261,#REF!,2,FALSE))</f>
        <v/>
      </c>
      <c r="E261" s="27" t="s">
        <v>563</v>
      </c>
    </row>
    <row r="262" spans="2:5" hidden="1" x14ac:dyDescent="0.2">
      <c r="B262" s="27" t="s">
        <v>658</v>
      </c>
      <c r="C262" s="27" t="s">
        <v>659</v>
      </c>
      <c r="D262" s="27" t="str">
        <f>IF(ISERROR(VLOOKUP(C262,#REF!,2,FALSE)),"",VLOOKUP(C262,#REF!,2,FALSE))</f>
        <v/>
      </c>
      <c r="E262" s="27" t="s">
        <v>563</v>
      </c>
    </row>
    <row r="263" spans="2:5" hidden="1" x14ac:dyDescent="0.2">
      <c r="B263" s="27" t="s">
        <v>660</v>
      </c>
      <c r="C263" s="27" t="s">
        <v>661</v>
      </c>
      <c r="D263" s="27" t="str">
        <f>IF(ISERROR(VLOOKUP(C263,#REF!,2,FALSE)),"",VLOOKUP(C263,#REF!,2,FALSE))</f>
        <v/>
      </c>
      <c r="E263" s="27" t="s">
        <v>563</v>
      </c>
    </row>
    <row r="264" spans="2:5" hidden="1" x14ac:dyDescent="0.2">
      <c r="B264" s="27" t="s">
        <v>662</v>
      </c>
      <c r="C264" s="27" t="s">
        <v>663</v>
      </c>
      <c r="D264" s="27" t="str">
        <f>IF(ISERROR(VLOOKUP(C264,#REF!,2,FALSE)),"",VLOOKUP(C264,#REF!,2,FALSE))</f>
        <v/>
      </c>
      <c r="E264" s="27" t="s">
        <v>563</v>
      </c>
    </row>
    <row r="265" spans="2:5" hidden="1" x14ac:dyDescent="0.2">
      <c r="B265" s="27" t="s">
        <v>664</v>
      </c>
      <c r="C265" s="27" t="s">
        <v>665</v>
      </c>
      <c r="D265" s="27" t="str">
        <f>IF(ISERROR(VLOOKUP(C265,#REF!,2,FALSE)),"",VLOOKUP(C265,#REF!,2,FALSE))</f>
        <v/>
      </c>
      <c r="E265" s="27" t="s">
        <v>563</v>
      </c>
    </row>
    <row r="266" spans="2:5" hidden="1" x14ac:dyDescent="0.2">
      <c r="B266" s="27" t="s">
        <v>671</v>
      </c>
      <c r="C266" s="27" t="s">
        <v>672</v>
      </c>
      <c r="D266" s="27" t="str">
        <f>IF(ISERROR(VLOOKUP(C266,#REF!,2,FALSE)),"",VLOOKUP(C266,#REF!,2,FALSE))</f>
        <v/>
      </c>
      <c r="E266" s="27" t="s">
        <v>563</v>
      </c>
    </row>
    <row r="267" spans="2:5" hidden="1" x14ac:dyDescent="0.2">
      <c r="B267" s="27" t="s">
        <v>675</v>
      </c>
      <c r="C267" s="27" t="s">
        <v>676</v>
      </c>
      <c r="D267" s="27" t="str">
        <f>IF(ISERROR(VLOOKUP(C267,#REF!,2,FALSE)),"",VLOOKUP(C267,#REF!,2,FALSE))</f>
        <v/>
      </c>
      <c r="E267" s="27" t="s">
        <v>563</v>
      </c>
    </row>
    <row r="268" spans="2:5" hidden="1" x14ac:dyDescent="0.2">
      <c r="B268" s="27" t="s">
        <v>679</v>
      </c>
      <c r="C268" s="27" t="s">
        <v>680</v>
      </c>
      <c r="D268" s="27" t="str">
        <f>IF(ISERROR(VLOOKUP(C268,#REF!,2,FALSE)),"",VLOOKUP(C268,#REF!,2,FALSE))</f>
        <v/>
      </c>
      <c r="E268" s="27" t="s">
        <v>563</v>
      </c>
    </row>
    <row r="269" spans="2:5" hidden="1" x14ac:dyDescent="0.2">
      <c r="B269" s="27" t="s">
        <v>681</v>
      </c>
      <c r="C269" s="27" t="s">
        <v>682</v>
      </c>
      <c r="D269" s="27" t="str">
        <f>IF(ISERROR(VLOOKUP(C269,#REF!,2,FALSE)),"",VLOOKUP(C269,#REF!,2,FALSE))</f>
        <v/>
      </c>
      <c r="E269" s="27" t="s">
        <v>563</v>
      </c>
    </row>
    <row r="270" spans="2:5" hidden="1" x14ac:dyDescent="0.2">
      <c r="B270" s="27" t="s">
        <v>685</v>
      </c>
      <c r="C270" s="27" t="s">
        <v>686</v>
      </c>
      <c r="D270" s="27" t="str">
        <f>IF(ISERROR(VLOOKUP(C270,#REF!,2,FALSE)),"",VLOOKUP(C270,#REF!,2,FALSE))</f>
        <v/>
      </c>
      <c r="E270" s="27" t="s">
        <v>563</v>
      </c>
    </row>
    <row r="271" spans="2:5" hidden="1" x14ac:dyDescent="0.2">
      <c r="B271" s="27" t="s">
        <v>689</v>
      </c>
      <c r="C271" s="27" t="s">
        <v>690</v>
      </c>
      <c r="D271" s="27" t="str">
        <f>IF(ISERROR(VLOOKUP(C271,#REF!,2,FALSE)),"",VLOOKUP(C271,#REF!,2,FALSE))</f>
        <v/>
      </c>
      <c r="E271" s="27" t="s">
        <v>563</v>
      </c>
    </row>
    <row r="272" spans="2:5" hidden="1" x14ac:dyDescent="0.2">
      <c r="B272" s="27" t="s">
        <v>693</v>
      </c>
      <c r="C272" s="27" t="s">
        <v>694</v>
      </c>
      <c r="D272" s="27" t="str">
        <f>IF(ISERROR(VLOOKUP(C272,#REF!,2,FALSE)),"",VLOOKUP(C272,#REF!,2,FALSE))</f>
        <v/>
      </c>
      <c r="E272" s="27" t="s">
        <v>563</v>
      </c>
    </row>
    <row r="273" spans="2:5" hidden="1" x14ac:dyDescent="0.2">
      <c r="B273" s="27" t="s">
        <v>697</v>
      </c>
      <c r="C273" s="27" t="s">
        <v>698</v>
      </c>
      <c r="D273" s="27" t="str">
        <f>IF(ISERROR(VLOOKUP(C273,#REF!,2,FALSE)),"",VLOOKUP(C273,#REF!,2,FALSE))</f>
        <v/>
      </c>
      <c r="E273" s="27" t="s">
        <v>563</v>
      </c>
    </row>
    <row r="274" spans="2:5" hidden="1" x14ac:dyDescent="0.2">
      <c r="B274" s="27" t="s">
        <v>699</v>
      </c>
      <c r="C274" s="27" t="s">
        <v>700</v>
      </c>
      <c r="D274" s="27" t="str">
        <f>IF(ISERROR(VLOOKUP(C274,#REF!,2,FALSE)),"",VLOOKUP(C274,#REF!,2,FALSE))</f>
        <v/>
      </c>
      <c r="E274" s="27" t="s">
        <v>563</v>
      </c>
    </row>
    <row r="275" spans="2:5" hidden="1" x14ac:dyDescent="0.2">
      <c r="B275" s="27" t="s">
        <v>705</v>
      </c>
      <c r="C275" s="27" t="s">
        <v>706</v>
      </c>
      <c r="D275" s="27" t="str">
        <f>IF(ISERROR(VLOOKUP(C275,#REF!,2,FALSE)),"",VLOOKUP(C275,#REF!,2,FALSE))</f>
        <v/>
      </c>
      <c r="E275" s="27" t="s">
        <v>563</v>
      </c>
    </row>
    <row r="276" spans="2:5" hidden="1" x14ac:dyDescent="0.2">
      <c r="B276" s="27" t="s">
        <v>774</v>
      </c>
      <c r="C276" s="27" t="s">
        <v>775</v>
      </c>
      <c r="D276" s="27" t="str">
        <f>IF(ISERROR(VLOOKUP(C276,#REF!,2,FALSE)),"",VLOOKUP(C276,#REF!,2,FALSE))</f>
        <v/>
      </c>
      <c r="E276" s="27" t="s">
        <v>563</v>
      </c>
    </row>
    <row r="277" spans="2:5" hidden="1" x14ac:dyDescent="0.2">
      <c r="B277" s="27" t="s">
        <v>776</v>
      </c>
      <c r="C277" s="27" t="s">
        <v>777</v>
      </c>
      <c r="D277" s="27" t="str">
        <f>IF(ISERROR(VLOOKUP(C277,#REF!,2,FALSE)),"",VLOOKUP(C277,#REF!,2,FALSE))</f>
        <v/>
      </c>
      <c r="E277" s="27" t="s">
        <v>563</v>
      </c>
    </row>
    <row r="278" spans="2:5" hidden="1" x14ac:dyDescent="0.2">
      <c r="B278" s="27" t="s">
        <v>1271</v>
      </c>
      <c r="C278" s="27" t="s">
        <v>1272</v>
      </c>
      <c r="D278" s="27"/>
      <c r="E278" s="27" t="s">
        <v>563</v>
      </c>
    </row>
    <row r="279" spans="2:5" hidden="1" x14ac:dyDescent="0.2">
      <c r="B279" s="27" t="s">
        <v>778</v>
      </c>
      <c r="C279" s="27" t="s">
        <v>779</v>
      </c>
      <c r="D279" s="27" t="str">
        <f>IF(ISERROR(VLOOKUP(C279,#REF!,2,FALSE)),"",VLOOKUP(C279,#REF!,2,FALSE))</f>
        <v/>
      </c>
      <c r="E279" s="27" t="s">
        <v>733</v>
      </c>
    </row>
    <row r="280" spans="2:5" hidden="1" x14ac:dyDescent="0.2">
      <c r="B280" s="27" t="s">
        <v>624</v>
      </c>
      <c r="C280" s="27" t="s">
        <v>625</v>
      </c>
      <c r="D280" s="27" t="str">
        <f>IF(ISERROR(VLOOKUP(C280,#REF!,2,FALSE)),"",VLOOKUP(C280,#REF!,2,FALSE))</f>
        <v/>
      </c>
      <c r="E280" s="27" t="s">
        <v>1265</v>
      </c>
    </row>
    <row r="281" spans="2:5" hidden="1" x14ac:dyDescent="0.2">
      <c r="B281" s="27" t="s">
        <v>564</v>
      </c>
      <c r="C281" s="27" t="s">
        <v>565</v>
      </c>
      <c r="D281" s="27" t="str">
        <f>IF(ISERROR(VLOOKUP(C281,#REF!,2,FALSE)),"",VLOOKUP(C281,#REF!,2,FALSE))</f>
        <v/>
      </c>
      <c r="E281" s="27" t="s">
        <v>566</v>
      </c>
    </row>
    <row r="282" spans="2:5" hidden="1" x14ac:dyDescent="0.2">
      <c r="B282" s="27" t="s">
        <v>580</v>
      </c>
      <c r="C282" s="27" t="s">
        <v>581</v>
      </c>
      <c r="D282" s="27" t="str">
        <f>IF(ISERROR(VLOOKUP(C282,#REF!,2,FALSE)),"",VLOOKUP(C282,#REF!,2,FALSE))</f>
        <v/>
      </c>
      <c r="E282" s="27" t="s">
        <v>566</v>
      </c>
    </row>
    <row r="283" spans="2:5" hidden="1" x14ac:dyDescent="0.2">
      <c r="B283" s="27" t="s">
        <v>603</v>
      </c>
      <c r="C283" s="27" t="s">
        <v>604</v>
      </c>
      <c r="D283" s="27" t="str">
        <f>IF(ISERROR(VLOOKUP(C283,#REF!,2,FALSE)),"",VLOOKUP(C283,#REF!,2,FALSE))</f>
        <v/>
      </c>
      <c r="E283" s="27" t="s">
        <v>605</v>
      </c>
    </row>
    <row r="284" spans="2:5" hidden="1" x14ac:dyDescent="0.2">
      <c r="B284" s="27" t="s">
        <v>640</v>
      </c>
      <c r="C284" s="27" t="s">
        <v>641</v>
      </c>
      <c r="D284" s="27" t="str">
        <f>IF(ISERROR(VLOOKUP(C284,#REF!,2,FALSE)),"",VLOOKUP(C284,#REF!,2,FALSE))</f>
        <v/>
      </c>
      <c r="E284" s="27" t="s">
        <v>1266</v>
      </c>
    </row>
    <row r="285" spans="2:5" hidden="1" x14ac:dyDescent="0.2">
      <c r="B285" s="27" t="s">
        <v>642</v>
      </c>
      <c r="C285" s="27" t="s">
        <v>643</v>
      </c>
      <c r="D285" s="27" t="str">
        <f>IF(ISERROR(VLOOKUP(C285,#REF!,2,FALSE)),"",VLOOKUP(C285,#REF!,2,FALSE))</f>
        <v/>
      </c>
      <c r="E285" s="27" t="s">
        <v>1266</v>
      </c>
    </row>
    <row r="286" spans="2:5" hidden="1" x14ac:dyDescent="0.2">
      <c r="B286" s="27" t="s">
        <v>598</v>
      </c>
      <c r="C286" s="27" t="s">
        <v>599</v>
      </c>
      <c r="D286" s="27" t="str">
        <f>IF(ISERROR(VLOOKUP(C286,#REF!,2,FALSE)),"",VLOOKUP(C286,#REF!,2,FALSE))</f>
        <v/>
      </c>
      <c r="E286" s="27" t="s">
        <v>600</v>
      </c>
    </row>
    <row r="287" spans="2:5" hidden="1" x14ac:dyDescent="0.2">
      <c r="B287" s="27" t="s">
        <v>601</v>
      </c>
      <c r="C287" s="27" t="s">
        <v>602</v>
      </c>
      <c r="D287" s="27" t="str">
        <f>IF(ISERROR(VLOOKUP(C287,#REF!,2,FALSE)),"",VLOOKUP(C287,#REF!,2,FALSE))</f>
        <v/>
      </c>
      <c r="E287" s="27" t="s">
        <v>600</v>
      </c>
    </row>
    <row r="288" spans="2:5" hidden="1" x14ac:dyDescent="0.2">
      <c r="B288" s="27" t="s">
        <v>612</v>
      </c>
      <c r="C288" s="27" t="s">
        <v>613</v>
      </c>
      <c r="D288" s="27" t="str">
        <f>IF(ISERROR(VLOOKUP(C288,#REF!,2,FALSE)),"",VLOOKUP(C288,#REF!,2,FALSE))</f>
        <v/>
      </c>
      <c r="E288" s="27" t="s">
        <v>600</v>
      </c>
    </row>
    <row r="289" spans="2:5" hidden="1" x14ac:dyDescent="0.2">
      <c r="B289" s="27" t="s">
        <v>626</v>
      </c>
      <c r="C289" s="27" t="s">
        <v>627</v>
      </c>
      <c r="D289" s="27" t="str">
        <f>IF(ISERROR(VLOOKUP(C289,#REF!,2,FALSE)),"",VLOOKUP(C289,#REF!,2,FALSE))</f>
        <v/>
      </c>
      <c r="E289" s="27" t="s">
        <v>600</v>
      </c>
    </row>
    <row r="290" spans="2:5" hidden="1" x14ac:dyDescent="0.2">
      <c r="B290" s="27" t="s">
        <v>725</v>
      </c>
      <c r="C290" s="27" t="s">
        <v>726</v>
      </c>
      <c r="D290" s="27" t="str">
        <f>IF(ISERROR(VLOOKUP(C290,#REF!,2,FALSE)),"",VLOOKUP(C290,#REF!,2,FALSE))</f>
        <v/>
      </c>
      <c r="E290" s="27" t="s">
        <v>600</v>
      </c>
    </row>
    <row r="291" spans="2:5" hidden="1" x14ac:dyDescent="0.2">
      <c r="B291" s="27" t="s">
        <v>727</v>
      </c>
      <c r="C291" s="27" t="s">
        <v>728</v>
      </c>
      <c r="D291" s="27" t="str">
        <f>IF(ISERROR(VLOOKUP(C291,#REF!,2,FALSE)),"",VLOOKUP(C291,#REF!,2,FALSE))</f>
        <v/>
      </c>
      <c r="E291" s="27" t="s">
        <v>600</v>
      </c>
    </row>
    <row r="292" spans="2:5" hidden="1" x14ac:dyDescent="0.2">
      <c r="B292" s="27" t="s">
        <v>729</v>
      </c>
      <c r="C292" s="27" t="s">
        <v>730</v>
      </c>
      <c r="D292" s="27" t="str">
        <f>IF(ISERROR(VLOOKUP(C292,#REF!,2,FALSE)),"",VLOOKUP(C292,#REF!,2,FALSE))</f>
        <v/>
      </c>
      <c r="E292" s="27" t="s">
        <v>600</v>
      </c>
    </row>
    <row r="293" spans="2:5" hidden="1" x14ac:dyDescent="0.2">
      <c r="B293" s="27" t="s">
        <v>764</v>
      </c>
      <c r="C293" s="27" t="s">
        <v>765</v>
      </c>
      <c r="D293" s="27" t="str">
        <f>IF(ISERROR(VLOOKUP(C293,#REF!,2,FALSE)),"",VLOOKUP(C293,#REF!,2,FALSE))</f>
        <v/>
      </c>
      <c r="E293" s="27" t="s">
        <v>600</v>
      </c>
    </row>
    <row r="294" spans="2:5" hidden="1" x14ac:dyDescent="0.2">
      <c r="B294" s="27" t="s">
        <v>766</v>
      </c>
      <c r="C294" s="27" t="s">
        <v>767</v>
      </c>
      <c r="D294" s="27" t="str">
        <f>IF(ISERROR(VLOOKUP(C294,#REF!,2,FALSE)),"",VLOOKUP(C294,#REF!,2,FALSE))</f>
        <v/>
      </c>
      <c r="E294" s="27" t="s">
        <v>600</v>
      </c>
    </row>
    <row r="295" spans="2:5" hidden="1" x14ac:dyDescent="0.2">
      <c r="B295" s="27" t="s">
        <v>768</v>
      </c>
      <c r="C295" s="27" t="s">
        <v>769</v>
      </c>
      <c r="D295" s="27" t="str">
        <f>IF(ISERROR(VLOOKUP(C295,#REF!,2,FALSE)),"",VLOOKUP(C295,#REF!,2,FALSE))</f>
        <v/>
      </c>
      <c r="E295" s="27" t="s">
        <v>600</v>
      </c>
    </row>
    <row r="296" spans="2:5" hidden="1" x14ac:dyDescent="0.2">
      <c r="B296" s="27" t="s">
        <v>770</v>
      </c>
      <c r="C296" s="27" t="s">
        <v>771</v>
      </c>
      <c r="D296" s="27" t="str">
        <f>IF(ISERROR(VLOOKUP(C296,#REF!,2,FALSE)),"",VLOOKUP(C296,#REF!,2,FALSE))</f>
        <v/>
      </c>
      <c r="E296" s="27" t="s">
        <v>600</v>
      </c>
    </row>
    <row r="297" spans="2:5" hidden="1" x14ac:dyDescent="0.2">
      <c r="B297" s="27" t="s">
        <v>772</v>
      </c>
      <c r="C297" s="27" t="s">
        <v>773</v>
      </c>
      <c r="D297" s="27" t="str">
        <f>IF(ISERROR(VLOOKUP(C297,#REF!,2,FALSE)),"",VLOOKUP(C297,#REF!,2,FALSE))</f>
        <v/>
      </c>
      <c r="E297" s="27" t="s">
        <v>600</v>
      </c>
    </row>
    <row r="298" spans="2:5" hidden="1" x14ac:dyDescent="0.2">
      <c r="B298" s="27" t="s">
        <v>573</v>
      </c>
      <c r="C298" s="27" t="s">
        <v>574</v>
      </c>
      <c r="D298" s="27" t="str">
        <f>IF(ISERROR(VLOOKUP(C298,#REF!,2,FALSE)),"",VLOOKUP(C298,#REF!,2,FALSE))</f>
        <v/>
      </c>
      <c r="E298" s="27" t="s">
        <v>575</v>
      </c>
    </row>
    <row r="299" spans="2:5" hidden="1" x14ac:dyDescent="0.2">
      <c r="B299" s="27" t="s">
        <v>592</v>
      </c>
      <c r="C299" s="27" t="s">
        <v>593</v>
      </c>
      <c r="D299" s="27" t="str">
        <f>IF(ISERROR(VLOOKUP(C299,#REF!,2,FALSE)),"",VLOOKUP(C299,#REF!,2,FALSE))</f>
        <v/>
      </c>
      <c r="E299" s="27" t="s">
        <v>575</v>
      </c>
    </row>
    <row r="300" spans="2:5" hidden="1" x14ac:dyDescent="0.2">
      <c r="B300" s="27" t="s">
        <v>594</v>
      </c>
      <c r="C300" s="27" t="s">
        <v>595</v>
      </c>
      <c r="D300" s="27" t="str">
        <f>IF(ISERROR(VLOOKUP(C300,#REF!,2,FALSE)),"",VLOOKUP(C300,#REF!,2,FALSE))</f>
        <v/>
      </c>
      <c r="E300" s="27" t="s">
        <v>575</v>
      </c>
    </row>
    <row r="301" spans="2:5" hidden="1" x14ac:dyDescent="0.2">
      <c r="B301" s="27" t="s">
        <v>596</v>
      </c>
      <c r="C301" s="27" t="s">
        <v>597</v>
      </c>
      <c r="D301" s="27" t="str">
        <f>IF(ISERROR(VLOOKUP(C301,#REF!,2,FALSE)),"",VLOOKUP(C301,#REF!,2,FALSE))</f>
        <v/>
      </c>
      <c r="E301" s="27" t="s">
        <v>575</v>
      </c>
    </row>
    <row r="302" spans="2:5" hidden="1" x14ac:dyDescent="0.2">
      <c r="B302" s="27" t="s">
        <v>721</v>
      </c>
      <c r="C302" s="27" t="s">
        <v>722</v>
      </c>
      <c r="D302" s="27" t="str">
        <f>IF(ISERROR(VLOOKUP(C302,#REF!,2,FALSE)),"",VLOOKUP(C302,#REF!,2,FALSE))</f>
        <v/>
      </c>
      <c r="E302" s="27" t="s">
        <v>1268</v>
      </c>
    </row>
    <row r="303" spans="2:5" hidden="1" x14ac:dyDescent="0.2">
      <c r="B303" s="27" t="s">
        <v>644</v>
      </c>
      <c r="C303" s="27" t="s">
        <v>645</v>
      </c>
      <c r="D303" s="27" t="str">
        <f>IF(ISERROR(VLOOKUP(C303,#REF!,2,FALSE)),"",VLOOKUP(C303,#REF!,2,FALSE))</f>
        <v/>
      </c>
      <c r="E303" s="27" t="s">
        <v>1267</v>
      </c>
    </row>
    <row r="304" spans="2:5" hidden="1" x14ac:dyDescent="0.2">
      <c r="B304" s="27" t="s">
        <v>646</v>
      </c>
      <c r="C304" s="27" t="s">
        <v>647</v>
      </c>
      <c r="D304" s="27" t="str">
        <f>IF(ISERROR(VLOOKUP(C304,#REF!,2,FALSE)),"",VLOOKUP(C304,#REF!,2,FALSE))</f>
        <v/>
      </c>
      <c r="E304" s="27" t="s">
        <v>1267</v>
      </c>
    </row>
    <row r="305" spans="2:5" hidden="1" x14ac:dyDescent="0.2">
      <c r="B305" s="27" t="s">
        <v>560</v>
      </c>
      <c r="C305" s="27" t="s">
        <v>561</v>
      </c>
      <c r="D305" s="27" t="str">
        <f>IF(ISERROR(VLOOKUP(C305,#REF!,2,FALSE)),"",VLOOKUP(C305,#REF!,2,FALSE))</f>
        <v/>
      </c>
      <c r="E305" s="27" t="s">
        <v>562</v>
      </c>
    </row>
    <row r="306" spans="2:5" hidden="1" x14ac:dyDescent="0.2">
      <c r="B306" s="27" t="s">
        <v>576</v>
      </c>
      <c r="C306" s="27" t="s">
        <v>577</v>
      </c>
      <c r="D306" s="27" t="str">
        <f>IF(ISERROR(VLOOKUP(C306,#REF!,2,FALSE)),"",VLOOKUP(C306,#REF!,2,FALSE))</f>
        <v/>
      </c>
      <c r="E306" s="27" t="s">
        <v>562</v>
      </c>
    </row>
    <row r="307" spans="2:5" hidden="1" x14ac:dyDescent="0.2">
      <c r="B307" s="27" t="s">
        <v>578</v>
      </c>
      <c r="C307" s="27" t="s">
        <v>579</v>
      </c>
      <c r="D307" s="27" t="str">
        <f>IF(ISERROR(VLOOKUP(C307,#REF!,2,FALSE)),"",VLOOKUP(C307,#REF!,2,FALSE))</f>
        <v/>
      </c>
      <c r="E307" s="27" t="s">
        <v>562</v>
      </c>
    </row>
    <row r="308" spans="2:5" hidden="1" x14ac:dyDescent="0.2">
      <c r="B308" s="27" t="s">
        <v>584</v>
      </c>
      <c r="C308" s="27" t="s">
        <v>585</v>
      </c>
      <c r="D308" s="27" t="str">
        <f>IF(ISERROR(VLOOKUP(C308,#REF!,2,FALSE)),"",VLOOKUP(C308,#REF!,2,FALSE))</f>
        <v/>
      </c>
      <c r="E308" s="27" t="s">
        <v>562</v>
      </c>
    </row>
    <row r="309" spans="2:5" hidden="1" x14ac:dyDescent="0.2">
      <c r="B309" s="27" t="s">
        <v>588</v>
      </c>
      <c r="C309" s="27" t="s">
        <v>589</v>
      </c>
      <c r="D309" s="27" t="str">
        <f>IF(ISERROR(VLOOKUP(C309,#REF!,2,FALSE)),"",VLOOKUP(C309,#REF!,2,FALSE))</f>
        <v/>
      </c>
      <c r="E309" s="27" t="s">
        <v>562</v>
      </c>
    </row>
    <row r="310" spans="2:5" hidden="1" x14ac:dyDescent="0.2">
      <c r="B310" s="27" t="s">
        <v>608</v>
      </c>
      <c r="C310" s="27" t="s">
        <v>609</v>
      </c>
      <c r="D310" s="27" t="str">
        <f>IF(ISERROR(VLOOKUP(C310,#REF!,2,FALSE)),"",VLOOKUP(C310,#REF!,2,FALSE))</f>
        <v/>
      </c>
      <c r="E310" s="27" t="s">
        <v>562</v>
      </c>
    </row>
    <row r="311" spans="2:5" hidden="1" x14ac:dyDescent="0.2">
      <c r="B311" s="27" t="s">
        <v>610</v>
      </c>
      <c r="C311" s="27" t="s">
        <v>611</v>
      </c>
      <c r="D311" s="27" t="str">
        <f>IF(ISERROR(VLOOKUP(C311,#REF!,2,FALSE)),"",VLOOKUP(C311,#REF!,2,FALSE))</f>
        <v/>
      </c>
      <c r="E311" s="27" t="s">
        <v>562</v>
      </c>
    </row>
    <row r="312" spans="2:5" hidden="1" x14ac:dyDescent="0.2">
      <c r="B312" s="27" t="s">
        <v>669</v>
      </c>
      <c r="C312" s="27" t="s">
        <v>670</v>
      </c>
      <c r="D312" s="27" t="str">
        <f>IF(ISERROR(VLOOKUP(C312,#REF!,2,FALSE)),"",VLOOKUP(C312,#REF!,2,FALSE))</f>
        <v/>
      </c>
      <c r="E312" s="27" t="s">
        <v>562</v>
      </c>
    </row>
    <row r="313" spans="2:5" hidden="1" x14ac:dyDescent="0.2">
      <c r="B313" s="27" t="s">
        <v>673</v>
      </c>
      <c r="C313" s="27" t="s">
        <v>674</v>
      </c>
      <c r="D313" s="27" t="str">
        <f>IF(ISERROR(VLOOKUP(C313,#REF!,2,FALSE)),"",VLOOKUP(C313,#REF!,2,FALSE))</f>
        <v/>
      </c>
      <c r="E313" s="27" t="s">
        <v>562</v>
      </c>
    </row>
    <row r="314" spans="2:5" hidden="1" x14ac:dyDescent="0.2">
      <c r="B314" s="27" t="s">
        <v>703</v>
      </c>
      <c r="C314" s="27" t="s">
        <v>704</v>
      </c>
      <c r="D314" s="27" t="str">
        <f>IF(ISERROR(VLOOKUP(C314,#REF!,2,FALSE)),"",VLOOKUP(C314,#REF!,2,FALSE))</f>
        <v/>
      </c>
      <c r="E314" s="27" t="s">
        <v>562</v>
      </c>
    </row>
    <row r="315" spans="2:5" hidden="1" x14ac:dyDescent="0.2">
      <c r="B315" s="27" t="s">
        <v>717</v>
      </c>
      <c r="C315" s="27" t="s">
        <v>718</v>
      </c>
      <c r="D315" s="27" t="str">
        <f>IF(ISERROR(VLOOKUP(C315,#REF!,2,FALSE)),"",VLOOKUP(C315,#REF!,2,FALSE))</f>
        <v/>
      </c>
      <c r="E315" s="27" t="s">
        <v>562</v>
      </c>
    </row>
    <row r="316" spans="2:5" hidden="1" x14ac:dyDescent="0.2">
      <c r="B316" s="27" t="s">
        <v>723</v>
      </c>
      <c r="C316" s="27" t="s">
        <v>724</v>
      </c>
      <c r="D316" s="27" t="str">
        <f>IF(ISERROR(VLOOKUP(C316,#REF!,2,FALSE)),"",VLOOKUP(C316,#REF!,2,FALSE))</f>
        <v/>
      </c>
      <c r="E316" s="27" t="s">
        <v>562</v>
      </c>
    </row>
    <row r="317" spans="2:5" hidden="1" x14ac:dyDescent="0.2">
      <c r="B317" s="27" t="s">
        <v>748</v>
      </c>
      <c r="C317" s="27" t="s">
        <v>749</v>
      </c>
      <c r="D317" s="27" t="str">
        <f>IF(ISERROR(VLOOKUP(C317,#REF!,2,FALSE)),"",VLOOKUP(C317,#REF!,2,FALSE))</f>
        <v/>
      </c>
      <c r="E317" s="27" t="s">
        <v>562</v>
      </c>
    </row>
    <row r="318" spans="2:5" hidden="1" x14ac:dyDescent="0.2">
      <c r="B318" s="27" t="s">
        <v>750</v>
      </c>
      <c r="C318" s="27" t="s">
        <v>751</v>
      </c>
      <c r="D318" s="27" t="str">
        <f>IF(ISERROR(VLOOKUP(C318,#REF!,2,FALSE)),"",VLOOKUP(C318,#REF!,2,FALSE))</f>
        <v/>
      </c>
      <c r="E318" s="27" t="s">
        <v>562</v>
      </c>
    </row>
    <row r="319" spans="2:5" hidden="1" x14ac:dyDescent="0.2">
      <c r="B319" s="27" t="s">
        <v>752</v>
      </c>
      <c r="C319" s="27" t="s">
        <v>753</v>
      </c>
      <c r="D319" s="27" t="str">
        <f>IF(ISERROR(VLOOKUP(C319,#REF!,2,FALSE)),"",VLOOKUP(C319,#REF!,2,FALSE))</f>
        <v/>
      </c>
      <c r="E319" s="27" t="s">
        <v>562</v>
      </c>
    </row>
    <row r="320" spans="2:5" hidden="1" x14ac:dyDescent="0.2">
      <c r="B320" s="27" t="s">
        <v>788</v>
      </c>
      <c r="C320" s="27" t="s">
        <v>1269</v>
      </c>
      <c r="D320" s="27" t="str">
        <f>IF(ISERROR(VLOOKUP(C320,#REF!,2,FALSE)),"",VLOOKUP(C320,#REF!,2,FALSE))</f>
        <v/>
      </c>
      <c r="E320" s="27" t="s">
        <v>562</v>
      </c>
    </row>
    <row r="321" spans="2:5" hidden="1" x14ac:dyDescent="0.2">
      <c r="B321" s="27" t="s">
        <v>1270</v>
      </c>
      <c r="C321" s="27" t="s">
        <v>789</v>
      </c>
      <c r="D321" s="27" t="str">
        <f>IF(ISERROR(VLOOKUP(C321,#REF!,2,FALSE)),"",VLOOKUP(C321,#REF!,2,FALSE))</f>
        <v/>
      </c>
      <c r="E321" s="27" t="s">
        <v>562</v>
      </c>
    </row>
    <row r="322" spans="2:5" hidden="1" x14ac:dyDescent="0.2">
      <c r="B322" s="27" t="s">
        <v>567</v>
      </c>
      <c r="C322" s="27" t="s">
        <v>568</v>
      </c>
      <c r="D322" s="27" t="str">
        <f>IF(ISERROR(VLOOKUP(C322,#REF!,2,FALSE)),"",VLOOKUP(C322,#REF!,2,FALSE))</f>
        <v/>
      </c>
      <c r="E322" s="27" t="s">
        <v>668</v>
      </c>
    </row>
    <row r="323" spans="2:5" hidden="1" x14ac:dyDescent="0.2">
      <c r="B323" s="27" t="s">
        <v>571</v>
      </c>
      <c r="C323" s="27" t="s">
        <v>572</v>
      </c>
      <c r="D323" s="27" t="str">
        <f>IF(ISERROR(VLOOKUP(C323,#REF!,2,FALSE)),"",VLOOKUP(C323,#REF!,2,FALSE))</f>
        <v/>
      </c>
      <c r="E323" s="27" t="s">
        <v>668</v>
      </c>
    </row>
    <row r="324" spans="2:5" hidden="1" x14ac:dyDescent="0.2">
      <c r="B324" s="27" t="s">
        <v>666</v>
      </c>
      <c r="C324" s="27" t="s">
        <v>667</v>
      </c>
      <c r="D324" s="27" t="str">
        <f>IF(ISERROR(VLOOKUP(C324,#REF!,2,FALSE)),"",VLOOKUP(C324,#REF!,2,FALSE))</f>
        <v/>
      </c>
      <c r="E324" s="27" t="s">
        <v>668</v>
      </c>
    </row>
    <row r="325" spans="2:5" hidden="1" x14ac:dyDescent="0.2">
      <c r="B325" s="27" t="s">
        <v>677</v>
      </c>
      <c r="C325" s="27" t="s">
        <v>678</v>
      </c>
      <c r="D325" s="27" t="str">
        <f>IF(ISERROR(VLOOKUP(C325,#REF!,2,FALSE)),"",VLOOKUP(C325,#REF!,2,FALSE))</f>
        <v/>
      </c>
      <c r="E325" s="27" t="s">
        <v>668</v>
      </c>
    </row>
    <row r="326" spans="2:5" hidden="1" x14ac:dyDescent="0.2">
      <c r="B326" s="27" t="s">
        <v>683</v>
      </c>
      <c r="C326" s="27" t="s">
        <v>684</v>
      </c>
      <c r="D326" s="27" t="str">
        <f>IF(ISERROR(VLOOKUP(C326,#REF!,2,FALSE)),"",VLOOKUP(C326,#REF!,2,FALSE))</f>
        <v/>
      </c>
      <c r="E326" s="27" t="s">
        <v>668</v>
      </c>
    </row>
    <row r="327" spans="2:5" hidden="1" x14ac:dyDescent="0.2">
      <c r="B327" s="27" t="s">
        <v>687</v>
      </c>
      <c r="C327" s="27" t="s">
        <v>688</v>
      </c>
      <c r="D327" s="27" t="str">
        <f>IF(ISERROR(VLOOKUP(C327,#REF!,2,FALSE)),"",VLOOKUP(C327,#REF!,2,FALSE))</f>
        <v/>
      </c>
      <c r="E327" s="27" t="s">
        <v>668</v>
      </c>
    </row>
    <row r="328" spans="2:5" hidden="1" x14ac:dyDescent="0.2">
      <c r="B328" s="27" t="s">
        <v>691</v>
      </c>
      <c r="C328" s="27" t="s">
        <v>692</v>
      </c>
      <c r="D328" s="27" t="str">
        <f>IF(ISERROR(VLOOKUP(C328,#REF!,2,FALSE)),"",VLOOKUP(C328,#REF!,2,FALSE))</f>
        <v/>
      </c>
      <c r="E328" s="27" t="s">
        <v>668</v>
      </c>
    </row>
    <row r="329" spans="2:5" hidden="1" x14ac:dyDescent="0.2">
      <c r="B329" s="27" t="s">
        <v>695</v>
      </c>
      <c r="C329" s="27" t="s">
        <v>696</v>
      </c>
      <c r="D329" s="27" t="str">
        <f>IF(ISERROR(VLOOKUP(C329,#REF!,2,FALSE)),"",VLOOKUP(C329,#REF!,2,FALSE))</f>
        <v/>
      </c>
      <c r="E329" s="27" t="s">
        <v>668</v>
      </c>
    </row>
    <row r="330" spans="2:5" hidden="1" x14ac:dyDescent="0.2">
      <c r="B330" s="27" t="s">
        <v>701</v>
      </c>
      <c r="C330" s="27" t="s">
        <v>702</v>
      </c>
      <c r="D330" s="27" t="str">
        <f>IF(ISERROR(VLOOKUP(C330,#REF!,2,FALSE)),"",VLOOKUP(C330,#REF!,2,FALSE))</f>
        <v/>
      </c>
      <c r="E330" s="27" t="s">
        <v>668</v>
      </c>
    </row>
    <row r="331" spans="2:5" x14ac:dyDescent="0.2">
      <c r="B331" s="27" t="s">
        <v>616</v>
      </c>
      <c r="C331" s="27" t="s">
        <v>617</v>
      </c>
      <c r="D331" s="27" t="str">
        <f>IF(ISERROR(VLOOKUP(C331,#REF!,2,FALSE)),"",VLOOKUP(C331,#REF!,2,FALSE))</f>
        <v/>
      </c>
      <c r="E331" s="27" t="s">
        <v>1264</v>
      </c>
    </row>
    <row r="332" spans="2:5" x14ac:dyDescent="0.2">
      <c r="B332" s="27" t="s">
        <v>618</v>
      </c>
      <c r="C332" s="27" t="s">
        <v>619</v>
      </c>
      <c r="D332" s="27" t="str">
        <f>IF(ISERROR(VLOOKUP(C332,#REF!,2,FALSE)),"",VLOOKUP(C332,#REF!,2,FALSE))</f>
        <v/>
      </c>
      <c r="E332" s="27" t="s">
        <v>1264</v>
      </c>
    </row>
    <row r="333" spans="2:5" x14ac:dyDescent="0.2">
      <c r="B333" s="27" t="s">
        <v>620</v>
      </c>
      <c r="C333" s="27" t="s">
        <v>621</v>
      </c>
      <c r="D333" s="27" t="str">
        <f>IF(ISERROR(VLOOKUP(C333,#REF!,2,FALSE)),"",VLOOKUP(C333,#REF!,2,FALSE))</f>
        <v/>
      </c>
      <c r="E333" s="27" t="s">
        <v>1264</v>
      </c>
    </row>
    <row r="334" spans="2:5" x14ac:dyDescent="0.2">
      <c r="B334" s="27" t="s">
        <v>628</v>
      </c>
      <c r="C334" s="27" t="s">
        <v>629</v>
      </c>
      <c r="D334" s="27" t="str">
        <f>IF(ISERROR(VLOOKUP(C334,#REF!,2,FALSE)),"",VLOOKUP(C334,#REF!,2,FALSE))</f>
        <v/>
      </c>
      <c r="E334" s="27" t="s">
        <v>1264</v>
      </c>
    </row>
    <row r="335" spans="2:5" x14ac:dyDescent="0.2">
      <c r="B335" s="27" t="s">
        <v>630</v>
      </c>
      <c r="C335" s="27" t="s">
        <v>631</v>
      </c>
      <c r="D335" s="27" t="str">
        <f>IF(ISERROR(VLOOKUP(C335,#REF!,2,FALSE)),"",VLOOKUP(C335,#REF!,2,FALSE))</f>
        <v/>
      </c>
      <c r="E335" s="27" t="s">
        <v>1264</v>
      </c>
    </row>
    <row r="336" spans="2:5" x14ac:dyDescent="0.2">
      <c r="B336" s="27" t="s">
        <v>632</v>
      </c>
      <c r="C336" s="27" t="s">
        <v>633</v>
      </c>
      <c r="D336" s="27" t="str">
        <f>IF(ISERROR(VLOOKUP(C336,#REF!,2,FALSE)),"",VLOOKUP(C336,#REF!,2,FALSE))</f>
        <v/>
      </c>
      <c r="E336" s="27" t="s">
        <v>1264</v>
      </c>
    </row>
    <row r="337" spans="2:5" x14ac:dyDescent="0.2">
      <c r="B337" s="27" t="s">
        <v>634</v>
      </c>
      <c r="C337" s="27" t="s">
        <v>635</v>
      </c>
      <c r="D337" s="27" t="str">
        <f>IF(ISERROR(VLOOKUP(C337,#REF!,2,FALSE)),"",VLOOKUP(C337,#REF!,2,FALSE))</f>
        <v/>
      </c>
      <c r="E337" s="27" t="s">
        <v>1264</v>
      </c>
    </row>
    <row r="338" spans="2:5" x14ac:dyDescent="0.2">
      <c r="B338" s="27" t="s">
        <v>636</v>
      </c>
      <c r="C338" s="27" t="s">
        <v>637</v>
      </c>
      <c r="D338" s="27" t="str">
        <f>IF(ISERROR(VLOOKUP(C338,#REF!,2,FALSE)),"",VLOOKUP(C338,#REF!,2,FALSE))</f>
        <v/>
      </c>
      <c r="E338" s="27" t="s">
        <v>1264</v>
      </c>
    </row>
    <row r="339" spans="2:5" x14ac:dyDescent="0.2">
      <c r="B339" s="27" t="s">
        <v>638</v>
      </c>
      <c r="C339" s="27" t="s">
        <v>639</v>
      </c>
      <c r="D339" s="27" t="str">
        <f>IF(ISERROR(VLOOKUP(C339,#REF!,2,FALSE)),"",VLOOKUP(C339,#REF!,2,FALSE))</f>
        <v/>
      </c>
      <c r="E339" s="27" t="s">
        <v>1264</v>
      </c>
    </row>
    <row r="340" spans="2:5" x14ac:dyDescent="0.2">
      <c r="B340" s="27" t="s">
        <v>652</v>
      </c>
      <c r="C340" s="27" t="s">
        <v>653</v>
      </c>
      <c r="D340" s="27" t="str">
        <f>IF(ISERROR(VLOOKUP(C340,#REF!,2,FALSE)),"",VLOOKUP(C340,#REF!,2,FALSE))</f>
        <v/>
      </c>
      <c r="E340" s="27" t="s">
        <v>1264</v>
      </c>
    </row>
    <row r="341" spans="2:5" x14ac:dyDescent="0.2">
      <c r="B341" s="27" t="s">
        <v>654</v>
      </c>
      <c r="C341" s="27" t="s">
        <v>655</v>
      </c>
      <c r="D341" s="27" t="str">
        <f>IF(ISERROR(VLOOKUP(C341,#REF!,2,FALSE)),"",VLOOKUP(C341,#REF!,2,FALSE))</f>
        <v/>
      </c>
      <c r="E341" s="27" t="s">
        <v>1264</v>
      </c>
    </row>
    <row r="342" spans="2:5" x14ac:dyDescent="0.2">
      <c r="B342" s="27" t="s">
        <v>707</v>
      </c>
      <c r="C342" s="27" t="s">
        <v>708</v>
      </c>
      <c r="D342" s="27" t="str">
        <f>IF(ISERROR(VLOOKUP(C342,#REF!,2,FALSE)),"",VLOOKUP(C342,#REF!,2,FALSE))</f>
        <v/>
      </c>
      <c r="E342" s="27" t="s">
        <v>1264</v>
      </c>
    </row>
    <row r="343" spans="2:5" x14ac:dyDescent="0.2">
      <c r="B343" s="27" t="s">
        <v>709</v>
      </c>
      <c r="C343" s="27" t="s">
        <v>710</v>
      </c>
      <c r="D343" s="27" t="str">
        <f>IF(ISERROR(VLOOKUP(C343,#REF!,2,FALSE)),"",VLOOKUP(C343,#REF!,2,FALSE))</f>
        <v/>
      </c>
      <c r="E343" s="27" t="s">
        <v>1264</v>
      </c>
    </row>
    <row r="344" spans="2:5" x14ac:dyDescent="0.2">
      <c r="B344" s="27" t="s">
        <v>711</v>
      </c>
      <c r="C344" s="27" t="s">
        <v>712</v>
      </c>
      <c r="D344" s="27" t="str">
        <f>IF(ISERROR(VLOOKUP(C344,#REF!,2,FALSE)),"",VLOOKUP(C344,#REF!,2,FALSE))</f>
        <v/>
      </c>
      <c r="E344" s="27" t="s">
        <v>1264</v>
      </c>
    </row>
    <row r="345" spans="2:5" x14ac:dyDescent="0.2">
      <c r="B345" s="27" t="s">
        <v>713</v>
      </c>
      <c r="C345" s="27" t="s">
        <v>714</v>
      </c>
      <c r="D345" s="27" t="str">
        <f>IF(ISERROR(VLOOKUP(C345,#REF!,2,FALSE)),"",VLOOKUP(C345,#REF!,2,FALSE))</f>
        <v/>
      </c>
      <c r="E345" s="27" t="s">
        <v>1264</v>
      </c>
    </row>
    <row r="346" spans="2:5" x14ac:dyDescent="0.2">
      <c r="B346" s="27" t="s">
        <v>715</v>
      </c>
      <c r="C346" s="27" t="s">
        <v>716</v>
      </c>
      <c r="D346" s="27" t="str">
        <f>IF(ISERROR(VLOOKUP(C346,#REF!,2,FALSE)),"",VLOOKUP(C346,#REF!,2,FALSE))</f>
        <v/>
      </c>
      <c r="E346" s="27" t="s">
        <v>1264</v>
      </c>
    </row>
    <row r="347" spans="2:5" x14ac:dyDescent="0.2">
      <c r="B347" s="27" t="s">
        <v>719</v>
      </c>
      <c r="C347" s="27" t="s">
        <v>720</v>
      </c>
      <c r="D347" s="27" t="str">
        <f>IF(ISERROR(VLOOKUP(C347,#REF!,2,FALSE)),"",VLOOKUP(C347,#REF!,2,FALSE))</f>
        <v/>
      </c>
      <c r="E347" s="27" t="s">
        <v>1264</v>
      </c>
    </row>
    <row r="348" spans="2:5" x14ac:dyDescent="0.2">
      <c r="B348" s="27" t="s">
        <v>731</v>
      </c>
      <c r="C348" s="27" t="s">
        <v>732</v>
      </c>
      <c r="D348" s="27" t="str">
        <f>IF(ISERROR(VLOOKUP(C348,#REF!,2,FALSE)),"",VLOOKUP(C348,#REF!,2,FALSE))</f>
        <v/>
      </c>
      <c r="E348" s="27" t="s">
        <v>1264</v>
      </c>
    </row>
    <row r="349" spans="2:5" x14ac:dyDescent="0.2">
      <c r="B349" s="27" t="s">
        <v>734</v>
      </c>
      <c r="C349" s="27" t="s">
        <v>735</v>
      </c>
      <c r="D349" s="27" t="str">
        <f>IF(ISERROR(VLOOKUP(C349,#REF!,2,FALSE)),"",VLOOKUP(C349,#REF!,2,FALSE))</f>
        <v/>
      </c>
      <c r="E349" s="27" t="s">
        <v>1264</v>
      </c>
    </row>
    <row r="350" spans="2:5" x14ac:dyDescent="0.2">
      <c r="B350" s="27" t="s">
        <v>736</v>
      </c>
      <c r="C350" s="27" t="s">
        <v>737</v>
      </c>
      <c r="D350" s="27" t="str">
        <f>IF(ISERROR(VLOOKUP(C350,#REF!,2,FALSE)),"",VLOOKUP(C350,#REF!,2,FALSE))</f>
        <v/>
      </c>
      <c r="E350" s="27" t="s">
        <v>1264</v>
      </c>
    </row>
    <row r="351" spans="2:5" x14ac:dyDescent="0.2">
      <c r="B351" s="27" t="s">
        <v>738</v>
      </c>
      <c r="C351" s="27" t="s">
        <v>739</v>
      </c>
      <c r="D351" s="27" t="str">
        <f>IF(ISERROR(VLOOKUP(C351,#REF!,2,FALSE)),"",VLOOKUP(C351,#REF!,2,FALSE))</f>
        <v/>
      </c>
      <c r="E351" s="27" t="s">
        <v>1264</v>
      </c>
    </row>
    <row r="352" spans="2:5" x14ac:dyDescent="0.2">
      <c r="B352" s="27" t="s">
        <v>740</v>
      </c>
      <c r="C352" s="27" t="s">
        <v>741</v>
      </c>
      <c r="D352" s="27" t="str">
        <f>IF(ISERROR(VLOOKUP(C352,#REF!,2,FALSE)),"",VLOOKUP(C352,#REF!,2,FALSE))</f>
        <v/>
      </c>
      <c r="E352" s="27" t="s">
        <v>1264</v>
      </c>
    </row>
    <row r="353" spans="2:5" x14ac:dyDescent="0.2">
      <c r="B353" s="27" t="s">
        <v>742</v>
      </c>
      <c r="C353" s="27" t="s">
        <v>743</v>
      </c>
      <c r="D353" s="27" t="str">
        <f>IF(ISERROR(VLOOKUP(C353,#REF!,2,FALSE)),"",VLOOKUP(C353,#REF!,2,FALSE))</f>
        <v/>
      </c>
      <c r="E353" s="27" t="s">
        <v>1264</v>
      </c>
    </row>
    <row r="354" spans="2:5" x14ac:dyDescent="0.2">
      <c r="B354" s="27" t="s">
        <v>744</v>
      </c>
      <c r="C354" s="27" t="s">
        <v>745</v>
      </c>
      <c r="D354" s="27" t="str">
        <f>IF(ISERROR(VLOOKUP(C354,#REF!,2,FALSE)),"",VLOOKUP(C354,#REF!,2,FALSE))</f>
        <v/>
      </c>
      <c r="E354" s="27" t="s">
        <v>1264</v>
      </c>
    </row>
    <row r="355" spans="2:5" x14ac:dyDescent="0.2">
      <c r="B355" s="27" t="s">
        <v>746</v>
      </c>
      <c r="C355" s="27" t="s">
        <v>747</v>
      </c>
      <c r="D355" s="27" t="str">
        <f>IF(ISERROR(VLOOKUP(C355,#REF!,2,FALSE)),"",VLOOKUP(C355,#REF!,2,FALSE))</f>
        <v/>
      </c>
      <c r="E355" s="27" t="s">
        <v>1264</v>
      </c>
    </row>
    <row r="356" spans="2:5" x14ac:dyDescent="0.2">
      <c r="B356" s="27" t="s">
        <v>754</v>
      </c>
      <c r="C356" s="27" t="s">
        <v>755</v>
      </c>
      <c r="D356" s="27" t="str">
        <f>IF(ISERROR(VLOOKUP(C356,#REF!,2,FALSE)),"",VLOOKUP(C356,#REF!,2,FALSE))</f>
        <v/>
      </c>
      <c r="E356" s="27" t="s">
        <v>1264</v>
      </c>
    </row>
    <row r="357" spans="2:5" x14ac:dyDescent="0.2">
      <c r="B357" s="27" t="s">
        <v>756</v>
      </c>
      <c r="C357" s="27" t="s">
        <v>757</v>
      </c>
      <c r="D357" s="27" t="str">
        <f>IF(ISERROR(VLOOKUP(C357,#REF!,2,FALSE)),"",VLOOKUP(C357,#REF!,2,FALSE))</f>
        <v/>
      </c>
      <c r="E357" s="27" t="s">
        <v>1264</v>
      </c>
    </row>
    <row r="358" spans="2:5" x14ac:dyDescent="0.2">
      <c r="B358" s="27" t="s">
        <v>758</v>
      </c>
      <c r="C358" s="27" t="s">
        <v>759</v>
      </c>
      <c r="D358" s="27" t="str">
        <f>IF(ISERROR(VLOOKUP(C358,#REF!,2,FALSE)),"",VLOOKUP(C358,#REF!,2,FALSE))</f>
        <v/>
      </c>
      <c r="E358" s="27" t="s">
        <v>1264</v>
      </c>
    </row>
    <row r="359" spans="2:5" x14ac:dyDescent="0.2">
      <c r="B359" s="27" t="s">
        <v>760</v>
      </c>
      <c r="C359" s="27" t="s">
        <v>761</v>
      </c>
      <c r="D359" s="27" t="str">
        <f>IF(ISERROR(VLOOKUP(C359,#REF!,2,FALSE)),"",VLOOKUP(C359,#REF!,2,FALSE))</f>
        <v/>
      </c>
      <c r="E359" s="27" t="s">
        <v>1264</v>
      </c>
    </row>
    <row r="360" spans="2:5" x14ac:dyDescent="0.2">
      <c r="B360" s="27" t="s">
        <v>762</v>
      </c>
      <c r="C360" s="27" t="s">
        <v>763</v>
      </c>
      <c r="D360" s="27" t="str">
        <f>IF(ISERROR(VLOOKUP(C360,#REF!,2,FALSE)),"",VLOOKUP(C360,#REF!,2,FALSE))</f>
        <v/>
      </c>
      <c r="E360" s="27" t="s">
        <v>1264</v>
      </c>
    </row>
    <row r="361" spans="2:5" x14ac:dyDescent="0.2">
      <c r="B361" s="27" t="s">
        <v>780</v>
      </c>
      <c r="C361" s="27" t="s">
        <v>781</v>
      </c>
      <c r="D361" s="27" t="str">
        <f>IF(ISERROR(VLOOKUP(C361,#REF!,2,FALSE)),"",VLOOKUP(C361,#REF!,2,FALSE))</f>
        <v/>
      </c>
      <c r="E361" s="27" t="s">
        <v>1264</v>
      </c>
    </row>
    <row r="362" spans="2:5" x14ac:dyDescent="0.2">
      <c r="B362" s="27" t="s">
        <v>782</v>
      </c>
      <c r="C362" s="27" t="s">
        <v>783</v>
      </c>
      <c r="D362" s="27" t="str">
        <f>IF(ISERROR(VLOOKUP(C362,#REF!,2,FALSE)),"",VLOOKUP(C362,#REF!,2,FALSE))</f>
        <v/>
      </c>
      <c r="E362" s="27" t="s">
        <v>1264</v>
      </c>
    </row>
    <row r="363" spans="2:5" x14ac:dyDescent="0.2">
      <c r="B363" s="27" t="s">
        <v>784</v>
      </c>
      <c r="C363" s="27" t="s">
        <v>785</v>
      </c>
      <c r="D363" s="27" t="str">
        <f>IF(ISERROR(VLOOKUP(C363,#REF!,2,FALSE)),"",VLOOKUP(C363,#REF!,2,FALSE))</f>
        <v/>
      </c>
      <c r="E363" s="27" t="s">
        <v>1264</v>
      </c>
    </row>
    <row r="364" spans="2:5" x14ac:dyDescent="0.2">
      <c r="B364" s="27" t="s">
        <v>786</v>
      </c>
      <c r="C364" s="27" t="s">
        <v>787</v>
      </c>
      <c r="D364" s="27" t="str">
        <f>IF(ISERROR(VLOOKUP(C364,#REF!,2,FALSE)),"",VLOOKUP(C364,#REF!,2,FALSE))</f>
        <v/>
      </c>
      <c r="E364" s="27" t="s">
        <v>1264</v>
      </c>
    </row>
    <row r="365" spans="2:5" hidden="1" x14ac:dyDescent="0.2">
      <c r="B365" s="27" t="s">
        <v>287</v>
      </c>
      <c r="C365" s="27" t="s">
        <v>288</v>
      </c>
      <c r="D365" s="27" t="s">
        <v>289</v>
      </c>
      <c r="E365" s="27" t="str">
        <f>IF(ISERROR(VLOOKUP(C365,'[1]Liste globale véhicule Linda'!$B$2:$H$460,7,FALSE)),"",VLOOKUP(C365,'[1]Liste globale véhicule Linda'!$B$2:$H$460,7,FALSE))</f>
        <v>scrap</v>
      </c>
    </row>
    <row r="366" spans="2:5" hidden="1" x14ac:dyDescent="0.2">
      <c r="B366" s="27" t="s">
        <v>521</v>
      </c>
      <c r="C366" s="27" t="s">
        <v>522</v>
      </c>
      <c r="D366" s="27" t="str">
        <f>IF(ISERROR(VLOOKUP(C367,#REF!,2,FALSE)),"",VLOOKUP(C367,#REF!,2,FALSE))</f>
        <v/>
      </c>
      <c r="E366" s="27" t="str">
        <f>IF(ISERROR(VLOOKUP(C366,'[1]Liste globale véhicule Linda'!$B$2:$H$460,7,FALSE)),"",VLOOKUP(C366,'[1]Liste globale véhicule Linda'!$B$2:$H$460,7,FALSE))</f>
        <v>service</v>
      </c>
    </row>
    <row r="367" spans="2:5" hidden="1" x14ac:dyDescent="0.2">
      <c r="B367" s="27" t="s">
        <v>530</v>
      </c>
      <c r="C367" s="27" t="s">
        <v>531</v>
      </c>
      <c r="D367" s="27" t="s">
        <v>532</v>
      </c>
      <c r="E367" s="27" t="str">
        <f>IF(ISERROR(VLOOKUP(C367,'[1]Liste globale véhicule Linda'!$B$2:$H$460,7,FALSE)),"",VLOOKUP(C367,'[1]Liste globale véhicule Linda'!$B$2:$H$460,7,FALSE))</f>
        <v>service</v>
      </c>
    </row>
    <row r="368" spans="2:5" hidden="1" x14ac:dyDescent="0.2">
      <c r="B368" s="27" t="s">
        <v>533</v>
      </c>
      <c r="C368" s="27" t="s">
        <v>534</v>
      </c>
      <c r="D368" s="27" t="s">
        <v>535</v>
      </c>
      <c r="E368" s="27" t="str">
        <f>IF(ISERROR(VLOOKUP(C368,'[1]Liste globale véhicule Linda'!$B$2:$H$460,7,FALSE)),"",VLOOKUP(C368,'[1]Liste globale véhicule Linda'!$B$2:$H$460,7,FALSE))</f>
        <v>service</v>
      </c>
    </row>
    <row r="369" spans="2:5" hidden="1" x14ac:dyDescent="0.2">
      <c r="B369" s="27" t="s">
        <v>536</v>
      </c>
      <c r="C369" s="27" t="s">
        <v>537</v>
      </c>
      <c r="D369" s="27" t="s">
        <v>538</v>
      </c>
      <c r="E369" s="27" t="str">
        <f>IF(ISERROR(VLOOKUP(C369,'[1]Liste globale véhicule Linda'!$B$2:$H$460,7,FALSE)),"",VLOOKUP(C369,'[1]Liste globale véhicule Linda'!$B$2:$H$460,7,FALSE))</f>
        <v>service</v>
      </c>
    </row>
    <row r="370" spans="2:5" hidden="1" x14ac:dyDescent="0.2">
      <c r="B370" s="27" t="s">
        <v>517</v>
      </c>
      <c r="C370" s="27" t="s">
        <v>518</v>
      </c>
      <c r="D370" s="27" t="s">
        <v>519</v>
      </c>
      <c r="E370" s="27" t="s">
        <v>4</v>
      </c>
    </row>
    <row r="371" spans="2:5" hidden="1" x14ac:dyDescent="0.2">
      <c r="B371" s="27" t="s">
        <v>556</v>
      </c>
      <c r="C371" s="27" t="s">
        <v>557</v>
      </c>
      <c r="D371" s="27" t="s">
        <v>558</v>
      </c>
      <c r="E371" s="27" t="str">
        <f>IF(ISERROR(VLOOKUP(C371,'[1]Liste globale véhicule Linda'!$B$2:$H$460,7,FALSE)),"",VLOOKUP(C371,'[1]Liste globale véhicule Linda'!$B$2:$H$460,7,FALSE))</f>
        <v>service</v>
      </c>
    </row>
    <row r="372" spans="2:5" hidden="1" x14ac:dyDescent="0.2">
      <c r="B372" s="27" t="s">
        <v>527</v>
      </c>
      <c r="C372" s="27" t="s">
        <v>528</v>
      </c>
      <c r="D372" s="27" t="s">
        <v>529</v>
      </c>
      <c r="E372" s="27" t="str">
        <f>IF(ISERROR(VLOOKUP(C372,'[1]Liste globale véhicule Linda'!$B$2:$H$460,7,FALSE)),"",VLOOKUP(C372,'[1]Liste globale véhicule Linda'!$B$2:$H$460,7,FALSE))</f>
        <v xml:space="preserve">service </v>
      </c>
    </row>
    <row r="373" spans="2:5" hidden="1" x14ac:dyDescent="0.2">
      <c r="B373" s="27" t="s">
        <v>656</v>
      </c>
      <c r="C373" s="27" t="s">
        <v>657</v>
      </c>
      <c r="D373" s="27" t="str">
        <f>IF(ISERROR(VLOOKUP(C373,#REF!,2,FALSE)),"",VLOOKUP(C373,#REF!,2,FALSE))</f>
        <v/>
      </c>
      <c r="E373" s="27" t="str">
        <f>IF(ISERROR(VLOOKUP(C373,'[1]Liste globale véhicule Linda'!$B$2:$H$460,7,FALSE)),"",VLOOKUP(C373,'[1]Liste globale véhicule Linda'!$B$2:$H$460,7,FALSE))</f>
        <v>service mecanique</v>
      </c>
    </row>
    <row r="374" spans="2:5" hidden="1" x14ac:dyDescent="0.2">
      <c r="B374" s="27" t="s">
        <v>478</v>
      </c>
      <c r="C374" s="27" t="s">
        <v>479</v>
      </c>
      <c r="D374" s="27" t="s">
        <v>480</v>
      </c>
      <c r="E374" s="27" t="str">
        <f>IF(ISERROR(VLOOKUP(C374,'[1]Liste globale véhicule Linda'!$B$2:$H$460,7,FALSE)),"",VLOOKUP(C374,'[1]Liste globale véhicule Linda'!$B$2:$H$460,7,FALSE))</f>
        <v>superviseur</v>
      </c>
    </row>
    <row r="375" spans="2:5" hidden="1" x14ac:dyDescent="0.2">
      <c r="B375" s="27" t="s">
        <v>481</v>
      </c>
      <c r="C375" s="27" t="s">
        <v>482</v>
      </c>
      <c r="D375" s="27" t="s">
        <v>483</v>
      </c>
      <c r="E375" s="27" t="str">
        <f>IF(ISERROR(VLOOKUP(C375,'[1]Liste globale véhicule Linda'!$B$2:$H$460,7,FALSE)),"",VLOOKUP(C375,'[1]Liste globale véhicule Linda'!$B$2:$H$460,7,FALSE))</f>
        <v>superviseur</v>
      </c>
    </row>
    <row r="376" spans="2:5" hidden="1" x14ac:dyDescent="0.2">
      <c r="B376" s="27" t="s">
        <v>484</v>
      </c>
      <c r="C376" s="27" t="s">
        <v>485</v>
      </c>
      <c r="D376" s="27" t="s">
        <v>486</v>
      </c>
      <c r="E376" s="27" t="str">
        <f>IF(ISERROR(VLOOKUP(C376,'[1]Liste globale véhicule Linda'!$B$2:$H$460,7,FALSE)),"",VLOOKUP(C376,'[1]Liste globale véhicule Linda'!$B$2:$H$460,7,FALSE))</f>
        <v>superviseur</v>
      </c>
    </row>
    <row r="377" spans="2:5" hidden="1" x14ac:dyDescent="0.2">
      <c r="B377" s="27" t="s">
        <v>487</v>
      </c>
      <c r="C377" s="27" t="s">
        <v>488</v>
      </c>
      <c r="D377" s="27" t="s">
        <v>489</v>
      </c>
      <c r="E377" s="27" t="str">
        <f>IF(ISERROR(VLOOKUP(C377,'[1]Liste globale véhicule Linda'!$B$2:$H$460,7,FALSE)),"",VLOOKUP(C377,'[1]Liste globale véhicule Linda'!$B$2:$H$460,7,FALSE))</f>
        <v>superviseur</v>
      </c>
    </row>
    <row r="378" spans="2:5" hidden="1" x14ac:dyDescent="0.2">
      <c r="B378" s="27" t="s">
        <v>490</v>
      </c>
      <c r="C378" s="27" t="s">
        <v>491</v>
      </c>
      <c r="D378" s="27" t="s">
        <v>492</v>
      </c>
      <c r="E378" s="27" t="str">
        <f>IF(ISERROR(VLOOKUP(C378,'[1]Liste globale véhicule Linda'!$B$2:$H$460,7,FALSE)),"",VLOOKUP(C378,'[1]Liste globale véhicule Linda'!$B$2:$H$460,7,FALSE))</f>
        <v>superviseur</v>
      </c>
    </row>
    <row r="379" spans="2:5" hidden="1" x14ac:dyDescent="0.2">
      <c r="B379" s="27" t="s">
        <v>493</v>
      </c>
      <c r="C379" s="27" t="s">
        <v>494</v>
      </c>
      <c r="D379" s="27" t="s">
        <v>495</v>
      </c>
      <c r="E379" s="27" t="str">
        <f>IF(ISERROR(VLOOKUP(C379,'[1]Liste globale véhicule Linda'!$B$2:$H$460,7,FALSE)),"",VLOOKUP(C379,'[1]Liste globale véhicule Linda'!$B$2:$H$460,7,FALSE))</f>
        <v>superviseur</v>
      </c>
    </row>
    <row r="380" spans="2:5" hidden="1" x14ac:dyDescent="0.2">
      <c r="B380" s="27" t="s">
        <v>117</v>
      </c>
      <c r="C380" s="27" t="s">
        <v>118</v>
      </c>
      <c r="D380" s="27" t="str">
        <f>IF(ISERROR(VLOOKUP(C381,#REF!,2,FALSE)),"",VLOOKUP(C381,#REF!,2,FALSE))</f>
        <v/>
      </c>
      <c r="E380" s="27" t="str">
        <f>IF(ISERROR(VLOOKUP(C380,'[1]Liste globale véhicule Linda'!$B$2:$H$460,7,FALSE)),"",VLOOKUP(C380,'[1]Liste globale véhicule Linda'!$B$2:$H$460,7,FALSE))</f>
        <v>TMP</v>
      </c>
    </row>
    <row r="381" spans="2:5" hidden="1" x14ac:dyDescent="0.2">
      <c r="B381" s="27" t="s">
        <v>82</v>
      </c>
      <c r="C381" s="27" t="s">
        <v>83</v>
      </c>
      <c r="D381" s="27" t="s">
        <v>84</v>
      </c>
      <c r="E381" s="27" t="str">
        <f>IF(ISERROR(VLOOKUP(C381,'[1]Liste globale véhicule Linda'!$B$2:$H$460,7,FALSE)),"",VLOOKUP(C381,'[1]Liste globale véhicule Linda'!$B$2:$H$460,7,FALSE))</f>
        <v>TMP</v>
      </c>
    </row>
    <row r="382" spans="2:5" hidden="1" x14ac:dyDescent="0.2">
      <c r="B382" s="27" t="s">
        <v>843</v>
      </c>
      <c r="C382" s="27" t="s">
        <v>844</v>
      </c>
      <c r="D382" s="27"/>
      <c r="E382" s="27" t="s">
        <v>842</v>
      </c>
    </row>
    <row r="383" spans="2:5" hidden="1" x14ac:dyDescent="0.2">
      <c r="B383" s="27" t="s">
        <v>935</v>
      </c>
      <c r="C383" s="27" t="s">
        <v>936</v>
      </c>
      <c r="D383" s="27" t="str">
        <f>IF(ISERROR(VLOOKUP(C383,#REF!,2,FALSE)),"",VLOOKUP(C383,#REF!,2,FALSE))</f>
        <v/>
      </c>
      <c r="E383" s="27" t="s">
        <v>246</v>
      </c>
    </row>
    <row r="384" spans="2:5" hidden="1" x14ac:dyDescent="0.2">
      <c r="B384" s="27" t="s">
        <v>899</v>
      </c>
      <c r="C384" s="27" t="s">
        <v>900</v>
      </c>
      <c r="D384" s="27" t="str">
        <f>IF(ISERROR(VLOOKUP(C384,#REF!,2,FALSE)),"",VLOOKUP(C384,#REF!,2,FALSE))</f>
        <v/>
      </c>
      <c r="E384" s="27" t="s">
        <v>285</v>
      </c>
    </row>
    <row r="385" spans="2:5" hidden="1" x14ac:dyDescent="0.2">
      <c r="B385" s="27" t="s">
        <v>901</v>
      </c>
      <c r="C385" s="27" t="s">
        <v>902</v>
      </c>
      <c r="D385" s="27" t="str">
        <f>IF(ISERROR(VLOOKUP(C385,#REF!,2,FALSE)),"",VLOOKUP(C385,#REF!,2,FALSE))</f>
        <v/>
      </c>
      <c r="E385" s="27" t="s">
        <v>359</v>
      </c>
    </row>
    <row r="386" spans="2:5" hidden="1" x14ac:dyDescent="0.2">
      <c r="B386" s="27" t="s">
        <v>943</v>
      </c>
      <c r="C386" s="27" t="s">
        <v>944</v>
      </c>
      <c r="D386" s="27" t="str">
        <f>IF(ISERROR(VLOOKUP(C386,#REF!,2,FALSE)),"",VLOOKUP(C386,#REF!,2,FALSE))</f>
        <v/>
      </c>
      <c r="E386" s="27" t="s">
        <v>362</v>
      </c>
    </row>
    <row r="387" spans="2:5" hidden="1" x14ac:dyDescent="0.2">
      <c r="B387" s="27" t="s">
        <v>913</v>
      </c>
      <c r="C387" s="27" t="s">
        <v>914</v>
      </c>
      <c r="D387" s="27" t="str">
        <f>IF(ISERROR(VLOOKUP(C387,#REF!,2,FALSE)),"",VLOOKUP(C387,#REF!,2,FALSE))</f>
        <v/>
      </c>
      <c r="E387" s="27" t="s">
        <v>365</v>
      </c>
    </row>
    <row r="388" spans="2:5" hidden="1" x14ac:dyDescent="0.2">
      <c r="B388" s="27" t="s">
        <v>915</v>
      </c>
      <c r="C388" s="27" t="s">
        <v>916</v>
      </c>
      <c r="D388" s="27" t="str">
        <f>IF(ISERROR(VLOOKUP(C388,#REF!,2,FALSE)),"",VLOOKUP(C388,#REF!,2,FALSE))</f>
        <v/>
      </c>
      <c r="E388" s="27" t="s">
        <v>371</v>
      </c>
    </row>
    <row r="389" spans="2:5" hidden="1" x14ac:dyDescent="0.2">
      <c r="B389" s="27" t="s">
        <v>909</v>
      </c>
      <c r="C389" s="27" t="s">
        <v>910</v>
      </c>
      <c r="D389" s="27" t="str">
        <f>IF(ISERROR(VLOOKUP(C389,#REF!,2,FALSE)),"",VLOOKUP(C389,#REF!,2,FALSE))</f>
        <v/>
      </c>
      <c r="E389" s="27" t="s">
        <v>555</v>
      </c>
    </row>
    <row r="390" spans="2:5" hidden="1" x14ac:dyDescent="0.2">
      <c r="B390" s="27" t="s">
        <v>955</v>
      </c>
      <c r="C390" s="27" t="s">
        <v>956</v>
      </c>
      <c r="D390" s="27" t="str">
        <f>IF(ISERROR(VLOOKUP(C390,#REF!,2,FALSE)),"",VLOOKUP(C390,#REF!,2,FALSE))</f>
        <v/>
      </c>
      <c r="E390" s="27" t="s">
        <v>380</v>
      </c>
    </row>
    <row r="391" spans="2:5" hidden="1" x14ac:dyDescent="0.2">
      <c r="B391" s="27" t="s">
        <v>911</v>
      </c>
      <c r="C391" s="27" t="s">
        <v>912</v>
      </c>
      <c r="D391" s="27" t="str">
        <f>IF(ISERROR(VLOOKUP(C391,#REF!,2,FALSE)),"",VLOOKUP(C391,#REF!,2,FALSE))</f>
        <v/>
      </c>
      <c r="E391" s="27" t="s">
        <v>383</v>
      </c>
    </row>
    <row r="392" spans="2:5" hidden="1" x14ac:dyDescent="0.2">
      <c r="B392" s="27" t="s">
        <v>891</v>
      </c>
      <c r="C392" s="27" t="s">
        <v>892</v>
      </c>
      <c r="D392" s="27" t="str">
        <f>IF(ISERROR(VLOOKUP(C392,#REF!,2,FALSE)),"",VLOOKUP(C392,#REF!,2,FALSE))</f>
        <v/>
      </c>
      <c r="E392" s="27" t="s">
        <v>389</v>
      </c>
    </row>
    <row r="393" spans="2:5" hidden="1" x14ac:dyDescent="0.2">
      <c r="B393" s="27" t="s">
        <v>917</v>
      </c>
      <c r="C393" s="27" t="s">
        <v>918</v>
      </c>
      <c r="D393" s="27" t="str">
        <f>IF(ISERROR(VLOOKUP(C393,#REF!,2,FALSE)),"",VLOOKUP(C393,#REF!,2,FALSE))</f>
        <v/>
      </c>
      <c r="E393" s="27" t="s">
        <v>392</v>
      </c>
    </row>
    <row r="394" spans="2:5" hidden="1" x14ac:dyDescent="0.2">
      <c r="B394" s="27" t="s">
        <v>937</v>
      </c>
      <c r="C394" s="27" t="s">
        <v>938</v>
      </c>
      <c r="D394" s="27" t="str">
        <f>IF(ISERROR(VLOOKUP(C394,#REF!,2,FALSE)),"",VLOOKUP(C394,#REF!,2,FALSE))</f>
        <v/>
      </c>
      <c r="E394" s="27" t="s">
        <v>395</v>
      </c>
    </row>
    <row r="395" spans="2:5" hidden="1" x14ac:dyDescent="0.2">
      <c r="B395" s="27" t="s">
        <v>927</v>
      </c>
      <c r="C395" s="27" t="s">
        <v>928</v>
      </c>
      <c r="D395" s="27" t="str">
        <f>IF(ISERROR(VLOOKUP(C395,#REF!,2,FALSE)),"",VLOOKUP(C395,#REF!,2,FALSE))</f>
        <v/>
      </c>
      <c r="E395" s="27" t="s">
        <v>398</v>
      </c>
    </row>
    <row r="396" spans="2:5" hidden="1" x14ac:dyDescent="0.2">
      <c r="B396" s="27" t="s">
        <v>895</v>
      </c>
      <c r="C396" s="27" t="s">
        <v>896</v>
      </c>
      <c r="D396" s="27" t="str">
        <f>IF(ISERROR(VLOOKUP(C396,#REF!,2,FALSE)),"",VLOOKUP(C396,#REF!,2,FALSE))</f>
        <v/>
      </c>
      <c r="E396" s="27" t="s">
        <v>401</v>
      </c>
    </row>
    <row r="397" spans="2:5" hidden="1" x14ac:dyDescent="0.2">
      <c r="B397" s="27" t="s">
        <v>885</v>
      </c>
      <c r="C397" s="27" t="s">
        <v>886</v>
      </c>
      <c r="D397" s="27" t="str">
        <f>IF(ISERROR(VLOOKUP(C397,#REF!,2,FALSE)),"",VLOOKUP(C397,#REF!,2,FALSE))</f>
        <v/>
      </c>
      <c r="E397" s="27" t="s">
        <v>404</v>
      </c>
    </row>
    <row r="398" spans="2:5" hidden="1" x14ac:dyDescent="0.2">
      <c r="B398" s="27" t="s">
        <v>945</v>
      </c>
      <c r="C398" s="27" t="s">
        <v>946</v>
      </c>
      <c r="D398" s="27" t="str">
        <f>IF(ISERROR(VLOOKUP(C398,#REF!,2,FALSE)),"",VLOOKUP(C398,#REF!,2,FALSE))</f>
        <v/>
      </c>
      <c r="E398" s="27" t="s">
        <v>419</v>
      </c>
    </row>
    <row r="399" spans="2:5" hidden="1" x14ac:dyDescent="0.2">
      <c r="B399" s="27" t="s">
        <v>923</v>
      </c>
      <c r="C399" s="27" t="s">
        <v>924</v>
      </c>
      <c r="D399" s="27" t="str">
        <f>IF(ISERROR(VLOOKUP(C399,#REF!,2,FALSE)),"",VLOOKUP(C399,#REF!,2,FALSE))</f>
        <v/>
      </c>
      <c r="E399" s="27" t="s">
        <v>425</v>
      </c>
    </row>
    <row r="400" spans="2:5" hidden="1" x14ac:dyDescent="0.2">
      <c r="B400" s="27" t="s">
        <v>963</v>
      </c>
      <c r="C400" s="27" t="s">
        <v>964</v>
      </c>
      <c r="D400" s="27" t="str">
        <f>IF(ISERROR(VLOOKUP(C400,#REF!,2,FALSE)),"",VLOOKUP(C400,#REF!,2,FALSE))</f>
        <v/>
      </c>
      <c r="E400" s="27" t="s">
        <v>428</v>
      </c>
    </row>
    <row r="401" spans="2:5" hidden="1" x14ac:dyDescent="0.2">
      <c r="B401" s="27" t="s">
        <v>965</v>
      </c>
      <c r="C401" s="27" t="s">
        <v>966</v>
      </c>
      <c r="D401" s="27" t="str">
        <f>IF(ISERROR(VLOOKUP(C401,#REF!,2,FALSE)),"",VLOOKUP(C401,#REF!,2,FALSE))</f>
        <v/>
      </c>
      <c r="E401" s="27" t="s">
        <v>431</v>
      </c>
    </row>
    <row r="402" spans="2:5" hidden="1" x14ac:dyDescent="0.2">
      <c r="B402" s="27" t="s">
        <v>959</v>
      </c>
      <c r="C402" s="27" t="s">
        <v>960</v>
      </c>
      <c r="D402" s="27" t="str">
        <f>IF(ISERROR(VLOOKUP(C402,#REF!,2,FALSE)),"",VLOOKUP(C402,#REF!,2,FALSE))</f>
        <v/>
      </c>
      <c r="E402" s="27" t="s">
        <v>434</v>
      </c>
    </row>
    <row r="403" spans="2:5" hidden="1" x14ac:dyDescent="0.2">
      <c r="B403" s="27" t="s">
        <v>947</v>
      </c>
      <c r="C403" s="27" t="s">
        <v>948</v>
      </c>
      <c r="D403" s="27" t="str">
        <f>IF(ISERROR(VLOOKUP(C403,#REF!,2,FALSE)),"",VLOOKUP(C403,#REF!,2,FALSE))</f>
        <v/>
      </c>
      <c r="E403" s="27" t="s">
        <v>437</v>
      </c>
    </row>
    <row r="404" spans="2:5" hidden="1" x14ac:dyDescent="0.2">
      <c r="B404" s="27" t="s">
        <v>887</v>
      </c>
      <c r="C404" s="27" t="s">
        <v>888</v>
      </c>
      <c r="D404" s="27" t="str">
        <f>IF(ISERROR(VLOOKUP(C404,#REF!,2,FALSE)),"",VLOOKUP(C404,#REF!,2,FALSE))</f>
        <v/>
      </c>
      <c r="E404" s="27" t="s">
        <v>440</v>
      </c>
    </row>
    <row r="405" spans="2:5" hidden="1" x14ac:dyDescent="0.2">
      <c r="B405" s="27" t="s">
        <v>953</v>
      </c>
      <c r="C405" s="27" t="s">
        <v>954</v>
      </c>
      <c r="D405" s="27" t="str">
        <f>IF(ISERROR(VLOOKUP(C405,#REF!,2,FALSE)),"",VLOOKUP(C405,#REF!,2,FALSE))</f>
        <v/>
      </c>
      <c r="E405" s="27" t="s">
        <v>443</v>
      </c>
    </row>
    <row r="406" spans="2:5" hidden="1" x14ac:dyDescent="0.2">
      <c r="B406" s="27" t="s">
        <v>939</v>
      </c>
      <c r="C406" s="27" t="s">
        <v>940</v>
      </c>
      <c r="D406" s="27" t="str">
        <f>IF(ISERROR(VLOOKUP(C406,#REF!,2,FALSE)),"",VLOOKUP(C406,#REF!,2,FALSE))</f>
        <v/>
      </c>
      <c r="E406" s="27" t="s">
        <v>446</v>
      </c>
    </row>
    <row r="407" spans="2:5" hidden="1" x14ac:dyDescent="0.2">
      <c r="B407" s="27" t="s">
        <v>957</v>
      </c>
      <c r="C407" s="27" t="s">
        <v>958</v>
      </c>
      <c r="D407" s="27" t="str">
        <f>IF(ISERROR(VLOOKUP(C407,#REF!,2,FALSE)),"",VLOOKUP(C407,#REF!,2,FALSE))</f>
        <v/>
      </c>
      <c r="E407" s="27" t="s">
        <v>449</v>
      </c>
    </row>
    <row r="408" spans="2:5" hidden="1" x14ac:dyDescent="0.2">
      <c r="B408" s="27" t="s">
        <v>949</v>
      </c>
      <c r="C408" s="27" t="s">
        <v>950</v>
      </c>
      <c r="D408" s="27" t="str">
        <f>IF(ISERROR(VLOOKUP(C408,#REF!,2,FALSE)),"",VLOOKUP(C408,#REF!,2,FALSE))</f>
        <v/>
      </c>
      <c r="E408" s="27" t="s">
        <v>452</v>
      </c>
    </row>
    <row r="409" spans="2:5" hidden="1" x14ac:dyDescent="0.2">
      <c r="B409" s="27" t="s">
        <v>905</v>
      </c>
      <c r="C409" s="27" t="s">
        <v>906</v>
      </c>
      <c r="D409" s="27" t="str">
        <f>IF(ISERROR(VLOOKUP(C409,#REF!,2,FALSE)),"",VLOOKUP(C409,#REF!,2,FALSE))</f>
        <v/>
      </c>
      <c r="E409" s="27" t="s">
        <v>458</v>
      </c>
    </row>
    <row r="410" spans="2:5" hidden="1" x14ac:dyDescent="0.2">
      <c r="B410" s="27" t="s">
        <v>961</v>
      </c>
      <c r="C410" s="27" t="s">
        <v>962</v>
      </c>
      <c r="D410" s="27" t="str">
        <f>IF(ISERROR(VLOOKUP(C410,#REF!,2,FALSE)),"",VLOOKUP(C410,#REF!,2,FALSE))</f>
        <v/>
      </c>
      <c r="E410" s="27" t="s">
        <v>467</v>
      </c>
    </row>
    <row r="411" spans="2:5" hidden="1" x14ac:dyDescent="0.2">
      <c r="B411" s="27" t="s">
        <v>951</v>
      </c>
      <c r="C411" s="27" t="s">
        <v>952</v>
      </c>
      <c r="D411" s="27" t="str">
        <f>IF(ISERROR(VLOOKUP(C411,#REF!,2,FALSE)),"",VLOOKUP(C411,#REF!,2,FALSE))</f>
        <v/>
      </c>
      <c r="E411" s="27" t="s">
        <v>470</v>
      </c>
    </row>
    <row r="412" spans="2:5" hidden="1" x14ac:dyDescent="0.2">
      <c r="B412" s="27" t="s">
        <v>385</v>
      </c>
      <c r="C412" s="27" t="s">
        <v>386</v>
      </c>
      <c r="D412" s="27" t="s">
        <v>387</v>
      </c>
      <c r="E412" s="27" t="str">
        <f>IF(ISERROR(VLOOKUP(C412,'[1]Liste globale véhicule Linda'!$B$2:$H$460,7,FALSE)),"",VLOOKUP(C412,'[1]Liste globale véhicule Linda'!$B$2:$H$460,7,FALSE))</f>
        <v>vac</v>
      </c>
    </row>
    <row r="413" spans="2:5" hidden="1" x14ac:dyDescent="0.2">
      <c r="B413" s="27" t="s">
        <v>509</v>
      </c>
      <c r="C413" s="27" t="s">
        <v>510</v>
      </c>
      <c r="D413" s="27" t="str">
        <f>IF(ISERROR(VLOOKUP(C414,#REF!,2,FALSE)),"",VLOOKUP(C414,#REF!,2,FALSE))</f>
        <v/>
      </c>
      <c r="E413" s="27" t="s">
        <v>526</v>
      </c>
    </row>
    <row r="414" spans="2:5" hidden="1" x14ac:dyDescent="0.2">
      <c r="B414" s="27" t="s">
        <v>524</v>
      </c>
      <c r="C414" s="27" t="s">
        <v>525</v>
      </c>
      <c r="D414" s="27" t="str">
        <f>IF(ISERROR(VLOOKUP(C415,#REF!,2,FALSE)),"",VLOOKUP(C415,#REF!,2,FALSE))</f>
        <v/>
      </c>
      <c r="E414" s="27" t="str">
        <f>IF(ISERROR(VLOOKUP(C414,'[1]Liste globale véhicule Linda'!$B$2:$H$460,7,FALSE)),"",VLOOKUP(C414,'[1]Liste globale véhicule Linda'!$B$2:$H$460,7,FALSE))</f>
        <v>voiture</v>
      </c>
    </row>
    <row r="415" spans="2:5" hidden="1" x14ac:dyDescent="0.2">
      <c r="B415" s="27" t="s">
        <v>539</v>
      </c>
      <c r="C415" s="27" t="s">
        <v>540</v>
      </c>
      <c r="D415" s="27" t="s">
        <v>541</v>
      </c>
      <c r="E415" s="27" t="s">
        <v>523</v>
      </c>
    </row>
    <row r="416" spans="2:5" hidden="1" x14ac:dyDescent="0.2">
      <c r="B416" s="27" t="s">
        <v>542</v>
      </c>
      <c r="C416" s="27" t="s">
        <v>543</v>
      </c>
      <c r="D416" s="27" t="s">
        <v>544</v>
      </c>
      <c r="E416" s="27" t="s">
        <v>523</v>
      </c>
    </row>
    <row r="417" spans="2:5" hidden="1" x14ac:dyDescent="0.2">
      <c r="B417" s="27" t="s">
        <v>545</v>
      </c>
      <c r="C417" s="27" t="s">
        <v>546</v>
      </c>
      <c r="D417" s="27" t="str">
        <f>IF(ISERROR(VLOOKUP(C418,#REF!,2,FALSE)),"",VLOOKUP(C418,#REF!,2,FALSE))</f>
        <v/>
      </c>
      <c r="E417" s="27" t="s">
        <v>523</v>
      </c>
    </row>
    <row r="418" spans="2:5" hidden="1" x14ac:dyDescent="0.2">
      <c r="B418" s="27" t="s">
        <v>547</v>
      </c>
      <c r="C418" s="27" t="s">
        <v>548</v>
      </c>
      <c r="D418" s="27" t="s">
        <v>549</v>
      </c>
      <c r="E418" s="27" t="s">
        <v>523</v>
      </c>
    </row>
    <row r="419" spans="2:5" hidden="1" x14ac:dyDescent="0.2">
      <c r="B419" s="27" t="s">
        <v>550</v>
      </c>
      <c r="C419" s="27" t="s">
        <v>551</v>
      </c>
      <c r="D419" s="27" t="str">
        <f>IF(ISERROR(VLOOKUP(C420,#REF!,2,FALSE)),"",VLOOKUP(C420,#REF!,2,FALSE))</f>
        <v/>
      </c>
      <c r="E419" s="27" t="s">
        <v>523</v>
      </c>
    </row>
    <row r="420" spans="2:5" hidden="1" x14ac:dyDescent="0.2">
      <c r="B420" s="27" t="s">
        <v>552</v>
      </c>
      <c r="C420" s="27" t="s">
        <v>553</v>
      </c>
      <c r="D420" s="27" t="str">
        <f>IF(ISERROR(VLOOKUP(C421,#REF!,2,FALSE)),"",VLOOKUP(C421,#REF!,2,FALSE))</f>
        <v/>
      </c>
      <c r="E420" s="27" t="s">
        <v>523</v>
      </c>
    </row>
    <row r="421" spans="2:5" hidden="1" x14ac:dyDescent="0.2">
      <c r="B421" s="27" t="s">
        <v>554</v>
      </c>
      <c r="C421" s="27" t="s">
        <v>555</v>
      </c>
      <c r="D421" s="27" t="str">
        <f>IF(ISERROR(VLOOKUP(C422,#REF!,2,FALSE)),"",VLOOKUP(C422,#REF!,2,FALSE))</f>
        <v/>
      </c>
      <c r="E421" s="27" t="s">
        <v>523</v>
      </c>
    </row>
  </sheetData>
  <autoFilter ref="B2:E421">
    <filterColumn colId="3">
      <filters>
        <filter val="Camion de ligne"/>
        <filter val="forage"/>
        <filter val="fusion"/>
        <filter val="genie civil"/>
        <filter val="Remorque Vac"/>
      </filters>
    </filterColumn>
    <sortState ref="B3:E421">
      <sortCondition ref="E2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272"/>
  <sheetViews>
    <sheetView topLeftCell="A43" workbookViewId="0">
      <selection activeCell="B4" sqref="B4:D4"/>
    </sheetView>
  </sheetViews>
  <sheetFormatPr baseColWidth="10" defaultRowHeight="12.75" x14ac:dyDescent="0.2"/>
  <cols>
    <col min="2" max="2" width="19.28515625" customWidth="1"/>
    <col min="3" max="3" width="50.5703125" customWidth="1"/>
    <col min="4" max="4" width="18.28515625" customWidth="1"/>
  </cols>
  <sheetData>
    <row r="4" spans="2:4" x14ac:dyDescent="0.2">
      <c r="B4" s="35" t="s">
        <v>4</v>
      </c>
      <c r="C4" s="35" t="s">
        <v>0</v>
      </c>
      <c r="D4" s="35" t="s">
        <v>1318</v>
      </c>
    </row>
    <row r="5" spans="2:4" x14ac:dyDescent="0.2">
      <c r="B5" s="20" t="s">
        <v>126</v>
      </c>
      <c r="C5" s="20" t="s">
        <v>1006</v>
      </c>
      <c r="D5" s="20">
        <v>1</v>
      </c>
    </row>
    <row r="6" spans="2:4" x14ac:dyDescent="0.2">
      <c r="B6" s="20" t="s">
        <v>126</v>
      </c>
      <c r="C6" s="20" t="s">
        <v>1007</v>
      </c>
      <c r="D6" s="20">
        <v>1</v>
      </c>
    </row>
    <row r="7" spans="2:4" x14ac:dyDescent="0.2">
      <c r="B7" s="20" t="s">
        <v>126</v>
      </c>
      <c r="C7" s="20" t="s">
        <v>1019</v>
      </c>
      <c r="D7" s="20">
        <v>1</v>
      </c>
    </row>
    <row r="8" spans="2:4" x14ac:dyDescent="0.2">
      <c r="B8" s="20" t="s">
        <v>126</v>
      </c>
      <c r="C8" s="20" t="s">
        <v>1030</v>
      </c>
      <c r="D8" s="20">
        <v>5</v>
      </c>
    </row>
    <row r="9" spans="2:4" x14ac:dyDescent="0.2">
      <c r="B9" s="20" t="s">
        <v>126</v>
      </c>
      <c r="C9" s="20" t="s">
        <v>1035</v>
      </c>
      <c r="D9" s="20">
        <v>1</v>
      </c>
    </row>
    <row r="10" spans="2:4" x14ac:dyDescent="0.2">
      <c r="B10" s="20" t="s">
        <v>126</v>
      </c>
      <c r="C10" s="20" t="s">
        <v>1315</v>
      </c>
      <c r="D10" s="20">
        <v>1</v>
      </c>
    </row>
    <row r="11" spans="2:4" x14ac:dyDescent="0.2">
      <c r="B11" s="20" t="s">
        <v>126</v>
      </c>
      <c r="C11" s="20" t="s">
        <v>1036</v>
      </c>
      <c r="D11" s="20">
        <v>1</v>
      </c>
    </row>
    <row r="12" spans="2:4" x14ac:dyDescent="0.2">
      <c r="B12" s="20" t="s">
        <v>126</v>
      </c>
      <c r="C12" s="20" t="s">
        <v>1037</v>
      </c>
      <c r="D12" s="20">
        <v>1</v>
      </c>
    </row>
    <row r="13" spans="2:4" x14ac:dyDescent="0.2">
      <c r="B13" s="20" t="s">
        <v>126</v>
      </c>
      <c r="C13" s="20" t="s">
        <v>1038</v>
      </c>
      <c r="D13" s="20">
        <v>2</v>
      </c>
    </row>
    <row r="14" spans="2:4" x14ac:dyDescent="0.2">
      <c r="B14" s="20" t="s">
        <v>126</v>
      </c>
      <c r="C14" s="20" t="s">
        <v>1043</v>
      </c>
      <c r="D14" s="20">
        <v>1</v>
      </c>
    </row>
    <row r="15" spans="2:4" x14ac:dyDescent="0.2">
      <c r="B15" s="20" t="s">
        <v>126</v>
      </c>
      <c r="C15" s="20" t="s">
        <v>1045</v>
      </c>
      <c r="D15" s="20">
        <v>1</v>
      </c>
    </row>
    <row r="16" spans="2:4" x14ac:dyDescent="0.2">
      <c r="B16" s="20" t="s">
        <v>126</v>
      </c>
      <c r="C16" s="20" t="s">
        <v>1046</v>
      </c>
      <c r="D16" s="20">
        <v>1</v>
      </c>
    </row>
    <row r="17" spans="2:4" x14ac:dyDescent="0.2">
      <c r="B17" s="20" t="s">
        <v>126</v>
      </c>
      <c r="C17" s="20" t="s">
        <v>1048</v>
      </c>
      <c r="D17" s="20">
        <v>1</v>
      </c>
    </row>
    <row r="18" spans="2:4" x14ac:dyDescent="0.2">
      <c r="B18" s="20" t="s">
        <v>126</v>
      </c>
      <c r="C18" s="20" t="s">
        <v>1049</v>
      </c>
      <c r="D18" s="20">
        <v>1</v>
      </c>
    </row>
    <row r="19" spans="2:4" x14ac:dyDescent="0.2">
      <c r="B19" s="20" t="s">
        <v>126</v>
      </c>
      <c r="C19" s="20" t="s">
        <v>1050</v>
      </c>
      <c r="D19" s="20">
        <v>1</v>
      </c>
    </row>
    <row r="20" spans="2:4" x14ac:dyDescent="0.2">
      <c r="B20" s="20" t="s">
        <v>126</v>
      </c>
      <c r="C20" s="20" t="s">
        <v>1058</v>
      </c>
      <c r="D20" s="20">
        <v>1</v>
      </c>
    </row>
    <row r="21" spans="2:4" x14ac:dyDescent="0.2">
      <c r="B21" s="20" t="s">
        <v>126</v>
      </c>
      <c r="C21" s="20" t="s">
        <v>1059</v>
      </c>
      <c r="D21" s="20">
        <v>1</v>
      </c>
    </row>
    <row r="22" spans="2:4" x14ac:dyDescent="0.2">
      <c r="B22" s="20" t="s">
        <v>126</v>
      </c>
      <c r="C22" s="20" t="s">
        <v>1060</v>
      </c>
      <c r="D22" s="20">
        <v>1</v>
      </c>
    </row>
    <row r="23" spans="2:4" x14ac:dyDescent="0.2">
      <c r="B23" s="20" t="s">
        <v>126</v>
      </c>
      <c r="C23" s="20" t="s">
        <v>1062</v>
      </c>
      <c r="D23" s="20">
        <v>1</v>
      </c>
    </row>
    <row r="24" spans="2:4" x14ac:dyDescent="0.2">
      <c r="B24" s="20" t="s">
        <v>126</v>
      </c>
      <c r="C24" s="20" t="s">
        <v>1064</v>
      </c>
      <c r="D24" s="20">
        <v>1</v>
      </c>
    </row>
    <row r="25" spans="2:4" x14ac:dyDescent="0.2">
      <c r="B25" s="20" t="s">
        <v>126</v>
      </c>
      <c r="C25" s="20" t="s">
        <v>1065</v>
      </c>
      <c r="D25" s="20">
        <v>1</v>
      </c>
    </row>
    <row r="26" spans="2:4" x14ac:dyDescent="0.2">
      <c r="B26" s="20" t="s">
        <v>126</v>
      </c>
      <c r="C26" s="20" t="s">
        <v>1066</v>
      </c>
      <c r="D26" s="20">
        <v>1</v>
      </c>
    </row>
    <row r="27" spans="2:4" x14ac:dyDescent="0.2">
      <c r="B27" s="20" t="s">
        <v>126</v>
      </c>
      <c r="C27" s="20" t="s">
        <v>1068</v>
      </c>
      <c r="D27" s="20">
        <v>1</v>
      </c>
    </row>
    <row r="28" spans="2:4" x14ac:dyDescent="0.2">
      <c r="B28" s="20" t="s">
        <v>126</v>
      </c>
      <c r="C28" s="20" t="s">
        <v>1070</v>
      </c>
      <c r="D28" s="20">
        <v>1</v>
      </c>
    </row>
    <row r="29" spans="2:4" x14ac:dyDescent="0.2">
      <c r="B29" s="20" t="s">
        <v>126</v>
      </c>
      <c r="C29" s="20" t="s">
        <v>1071</v>
      </c>
      <c r="D29" s="20">
        <v>1</v>
      </c>
    </row>
    <row r="30" spans="2:4" x14ac:dyDescent="0.2">
      <c r="B30" s="20" t="s">
        <v>126</v>
      </c>
      <c r="C30" s="20" t="s">
        <v>1073</v>
      </c>
      <c r="D30" s="20">
        <v>1</v>
      </c>
    </row>
    <row r="31" spans="2:4" x14ac:dyDescent="0.2">
      <c r="B31" s="20" t="s">
        <v>126</v>
      </c>
      <c r="C31" s="20" t="s">
        <v>1074</v>
      </c>
      <c r="D31" s="20">
        <v>1</v>
      </c>
    </row>
    <row r="32" spans="2:4" x14ac:dyDescent="0.2">
      <c r="B32" s="20" t="s">
        <v>126</v>
      </c>
      <c r="C32" s="20" t="s">
        <v>1077</v>
      </c>
      <c r="D32" s="20">
        <v>1</v>
      </c>
    </row>
    <row r="33" spans="2:4" x14ac:dyDescent="0.2">
      <c r="B33" s="20" t="s">
        <v>126</v>
      </c>
      <c r="C33" s="20" t="s">
        <v>1083</v>
      </c>
      <c r="D33" s="20">
        <v>1</v>
      </c>
    </row>
    <row r="34" spans="2:4" x14ac:dyDescent="0.2">
      <c r="B34" s="20" t="s">
        <v>126</v>
      </c>
      <c r="C34" s="20" t="s">
        <v>1084</v>
      </c>
      <c r="D34" s="20">
        <v>1</v>
      </c>
    </row>
    <row r="35" spans="2:4" x14ac:dyDescent="0.2">
      <c r="B35" s="20" t="s">
        <v>126</v>
      </c>
      <c r="C35" s="20" t="s">
        <v>1085</v>
      </c>
      <c r="D35" s="20">
        <v>1</v>
      </c>
    </row>
    <row r="36" spans="2:4" x14ac:dyDescent="0.2">
      <c r="B36" s="20" t="s">
        <v>126</v>
      </c>
      <c r="C36" s="20" t="s">
        <v>1092</v>
      </c>
      <c r="D36" s="20">
        <v>1</v>
      </c>
    </row>
    <row r="37" spans="2:4" x14ac:dyDescent="0.2">
      <c r="B37" s="20" t="s">
        <v>126</v>
      </c>
      <c r="C37" s="20" t="s">
        <v>1095</v>
      </c>
      <c r="D37" s="20">
        <v>1</v>
      </c>
    </row>
    <row r="38" spans="2:4" x14ac:dyDescent="0.2">
      <c r="B38" s="20" t="s">
        <v>126</v>
      </c>
      <c r="C38" s="20" t="s">
        <v>1096</v>
      </c>
      <c r="D38" s="20">
        <v>1</v>
      </c>
    </row>
    <row r="39" spans="2:4" x14ac:dyDescent="0.2">
      <c r="B39" s="20" t="s">
        <v>126</v>
      </c>
      <c r="C39" s="20" t="s">
        <v>1097</v>
      </c>
      <c r="D39" s="20">
        <v>1</v>
      </c>
    </row>
    <row r="40" spans="2:4" x14ac:dyDescent="0.2">
      <c r="B40" s="20" t="s">
        <v>126</v>
      </c>
      <c r="C40" s="20" t="s">
        <v>1098</v>
      </c>
      <c r="D40" s="20">
        <v>1</v>
      </c>
    </row>
    <row r="41" spans="2:4" x14ac:dyDescent="0.2">
      <c r="B41" s="20" t="s">
        <v>126</v>
      </c>
      <c r="C41" s="20" t="s">
        <v>1106</v>
      </c>
      <c r="D41" s="20">
        <v>1</v>
      </c>
    </row>
    <row r="42" spans="2:4" x14ac:dyDescent="0.2">
      <c r="B42" s="20" t="s">
        <v>126</v>
      </c>
      <c r="C42" s="20" t="s">
        <v>1108</v>
      </c>
      <c r="D42" s="20">
        <v>1</v>
      </c>
    </row>
    <row r="43" spans="2:4" x14ac:dyDescent="0.2">
      <c r="B43" s="20" t="s">
        <v>126</v>
      </c>
      <c r="C43" s="20" t="s">
        <v>1115</v>
      </c>
      <c r="D43" s="20">
        <v>1</v>
      </c>
    </row>
    <row r="44" spans="2:4" x14ac:dyDescent="0.2">
      <c r="B44" s="20" t="s">
        <v>126</v>
      </c>
      <c r="C44" s="20" t="s">
        <v>1117</v>
      </c>
      <c r="D44" s="20">
        <v>1</v>
      </c>
    </row>
    <row r="45" spans="2:4" x14ac:dyDescent="0.2">
      <c r="B45" s="20" t="s">
        <v>126</v>
      </c>
      <c r="C45" s="20" t="s">
        <v>1118</v>
      </c>
      <c r="D45" s="20">
        <v>1</v>
      </c>
    </row>
    <row r="46" spans="2:4" x14ac:dyDescent="0.2">
      <c r="B46" s="20" t="s">
        <v>126</v>
      </c>
      <c r="C46" s="20" t="s">
        <v>1122</v>
      </c>
      <c r="D46" s="20">
        <v>1</v>
      </c>
    </row>
    <row r="47" spans="2:4" x14ac:dyDescent="0.2">
      <c r="B47" s="20" t="s">
        <v>126</v>
      </c>
      <c r="C47" s="20" t="s">
        <v>1123</v>
      </c>
      <c r="D47" s="20">
        <v>1</v>
      </c>
    </row>
    <row r="48" spans="2:4" x14ac:dyDescent="0.2">
      <c r="B48" s="20" t="s">
        <v>126</v>
      </c>
      <c r="C48" s="20" t="s">
        <v>1126</v>
      </c>
      <c r="D48" s="20">
        <v>2</v>
      </c>
    </row>
    <row r="49" spans="2:4" x14ac:dyDescent="0.2">
      <c r="B49" s="20" t="s">
        <v>126</v>
      </c>
      <c r="C49" s="20" t="s">
        <v>1133</v>
      </c>
      <c r="D49" s="20">
        <v>2</v>
      </c>
    </row>
    <row r="50" spans="2:4" x14ac:dyDescent="0.2">
      <c r="B50" s="20" t="s">
        <v>126</v>
      </c>
      <c r="C50" s="20" t="s">
        <v>1134</v>
      </c>
      <c r="D50" s="20">
        <v>1</v>
      </c>
    </row>
    <row r="51" spans="2:4" x14ac:dyDescent="0.2">
      <c r="B51" s="20" t="s">
        <v>92</v>
      </c>
      <c r="C51" s="20" t="s">
        <v>1005</v>
      </c>
      <c r="D51" s="20">
        <v>1</v>
      </c>
    </row>
    <row r="52" spans="2:4" x14ac:dyDescent="0.2">
      <c r="B52" s="20" t="s">
        <v>92</v>
      </c>
      <c r="C52" s="20" t="s">
        <v>1007</v>
      </c>
      <c r="D52" s="20">
        <v>1</v>
      </c>
    </row>
    <row r="53" spans="2:4" x14ac:dyDescent="0.2">
      <c r="B53" s="20" t="s">
        <v>92</v>
      </c>
      <c r="C53" s="20" t="s">
        <v>1008</v>
      </c>
      <c r="D53" s="20">
        <v>1</v>
      </c>
    </row>
    <row r="54" spans="2:4" x14ac:dyDescent="0.2">
      <c r="B54" s="20" t="s">
        <v>92</v>
      </c>
      <c r="C54" s="20" t="s">
        <v>1009</v>
      </c>
      <c r="D54" s="20">
        <v>0</v>
      </c>
    </row>
    <row r="55" spans="2:4" x14ac:dyDescent="0.2">
      <c r="B55" s="20" t="s">
        <v>92</v>
      </c>
      <c r="C55" s="20" t="s">
        <v>1010</v>
      </c>
      <c r="D55" s="20">
        <v>1</v>
      </c>
    </row>
    <row r="56" spans="2:4" x14ac:dyDescent="0.2">
      <c r="B56" s="20" t="s">
        <v>92</v>
      </c>
      <c r="C56" s="20" t="s">
        <v>1012</v>
      </c>
      <c r="D56" s="20">
        <v>1</v>
      </c>
    </row>
    <row r="57" spans="2:4" x14ac:dyDescent="0.2">
      <c r="B57" s="20" t="s">
        <v>92</v>
      </c>
      <c r="C57" s="20" t="s">
        <v>1314</v>
      </c>
      <c r="D57" s="20">
        <v>2</v>
      </c>
    </row>
    <row r="58" spans="2:4" x14ac:dyDescent="0.2">
      <c r="B58" s="20" t="s">
        <v>92</v>
      </c>
      <c r="C58" s="20" t="s">
        <v>1014</v>
      </c>
      <c r="D58" s="20">
        <v>1</v>
      </c>
    </row>
    <row r="59" spans="2:4" x14ac:dyDescent="0.2">
      <c r="B59" s="20" t="s">
        <v>92</v>
      </c>
      <c r="C59" s="20" t="s">
        <v>1017</v>
      </c>
      <c r="D59" s="20">
        <v>1</v>
      </c>
    </row>
    <row r="60" spans="2:4" x14ac:dyDescent="0.2">
      <c r="B60" s="20" t="s">
        <v>92</v>
      </c>
      <c r="C60" s="20" t="s">
        <v>1018</v>
      </c>
      <c r="D60" s="20">
        <v>1</v>
      </c>
    </row>
    <row r="61" spans="2:4" x14ac:dyDescent="0.2">
      <c r="B61" s="20" t="s">
        <v>92</v>
      </c>
      <c r="C61" s="20" t="s">
        <v>1024</v>
      </c>
      <c r="D61" s="20">
        <v>1</v>
      </c>
    </row>
    <row r="62" spans="2:4" x14ac:dyDescent="0.2">
      <c r="B62" s="20" t="s">
        <v>92</v>
      </c>
      <c r="C62" s="20" t="s">
        <v>1027</v>
      </c>
      <c r="D62" s="20">
        <v>1</v>
      </c>
    </row>
    <row r="63" spans="2:4" x14ac:dyDescent="0.2">
      <c r="B63" s="20" t="s">
        <v>92</v>
      </c>
      <c r="C63" s="20" t="s">
        <v>1028</v>
      </c>
      <c r="D63" s="20">
        <v>1</v>
      </c>
    </row>
    <row r="64" spans="2:4" x14ac:dyDescent="0.2">
      <c r="B64" s="20" t="s">
        <v>92</v>
      </c>
      <c r="C64" s="20" t="s">
        <v>1029</v>
      </c>
      <c r="D64" s="20">
        <v>1</v>
      </c>
    </row>
    <row r="65" spans="2:4" x14ac:dyDescent="0.2">
      <c r="B65" s="20" t="s">
        <v>92</v>
      </c>
      <c r="C65" s="20" t="s">
        <v>1030</v>
      </c>
      <c r="D65" s="20">
        <v>10</v>
      </c>
    </row>
    <row r="66" spans="2:4" x14ac:dyDescent="0.2">
      <c r="B66" s="20" t="s">
        <v>92</v>
      </c>
      <c r="C66" s="20" t="s">
        <v>1035</v>
      </c>
      <c r="D66" s="20">
        <v>1</v>
      </c>
    </row>
    <row r="67" spans="2:4" x14ac:dyDescent="0.2">
      <c r="B67" s="20" t="s">
        <v>92</v>
      </c>
      <c r="C67" s="20" t="s">
        <v>1315</v>
      </c>
      <c r="D67" s="20">
        <v>1</v>
      </c>
    </row>
    <row r="68" spans="2:4" x14ac:dyDescent="0.2">
      <c r="B68" s="20" t="s">
        <v>92</v>
      </c>
      <c r="C68" s="20" t="s">
        <v>1042</v>
      </c>
      <c r="D68" s="20">
        <v>1</v>
      </c>
    </row>
    <row r="69" spans="2:4" x14ac:dyDescent="0.2">
      <c r="B69" s="20" t="s">
        <v>92</v>
      </c>
      <c r="C69" s="20" t="s">
        <v>1043</v>
      </c>
      <c r="D69" s="20">
        <v>2</v>
      </c>
    </row>
    <row r="70" spans="2:4" x14ac:dyDescent="0.2">
      <c r="B70" s="20" t="s">
        <v>92</v>
      </c>
      <c r="C70" s="20" t="s">
        <v>1050</v>
      </c>
      <c r="D70" s="20">
        <v>1</v>
      </c>
    </row>
    <row r="71" spans="2:4" x14ac:dyDescent="0.2">
      <c r="B71" s="20" t="s">
        <v>92</v>
      </c>
      <c r="C71" s="20" t="s">
        <v>1055</v>
      </c>
      <c r="D71" s="20">
        <v>1</v>
      </c>
    </row>
    <row r="72" spans="2:4" x14ac:dyDescent="0.2">
      <c r="B72" s="20" t="s">
        <v>92</v>
      </c>
      <c r="C72" s="20" t="s">
        <v>1056</v>
      </c>
      <c r="D72" s="20">
        <v>1</v>
      </c>
    </row>
    <row r="73" spans="2:4" x14ac:dyDescent="0.2">
      <c r="B73" s="20" t="s">
        <v>92</v>
      </c>
      <c r="C73" s="20" t="s">
        <v>1059</v>
      </c>
      <c r="D73" s="20">
        <v>1</v>
      </c>
    </row>
    <row r="74" spans="2:4" x14ac:dyDescent="0.2">
      <c r="B74" s="20" t="s">
        <v>92</v>
      </c>
      <c r="C74" s="20" t="s">
        <v>1060</v>
      </c>
      <c r="D74" s="20">
        <v>1</v>
      </c>
    </row>
    <row r="75" spans="2:4" x14ac:dyDescent="0.2">
      <c r="B75" s="20" t="s">
        <v>92</v>
      </c>
      <c r="C75" s="20" t="s">
        <v>1061</v>
      </c>
      <c r="D75" s="20">
        <v>1</v>
      </c>
    </row>
    <row r="76" spans="2:4" x14ac:dyDescent="0.2">
      <c r="B76" s="20" t="s">
        <v>92</v>
      </c>
      <c r="C76" s="20" t="s">
        <v>1062</v>
      </c>
      <c r="D76" s="20">
        <v>1</v>
      </c>
    </row>
    <row r="77" spans="2:4" x14ac:dyDescent="0.2">
      <c r="B77" s="20" t="s">
        <v>92</v>
      </c>
      <c r="C77" s="20" t="s">
        <v>1064</v>
      </c>
      <c r="D77" s="20">
        <v>1</v>
      </c>
    </row>
    <row r="78" spans="2:4" x14ac:dyDescent="0.2">
      <c r="B78" s="20" t="s">
        <v>92</v>
      </c>
      <c r="C78" s="20" t="s">
        <v>1065</v>
      </c>
      <c r="D78" s="20">
        <v>1</v>
      </c>
    </row>
    <row r="79" spans="2:4" x14ac:dyDescent="0.2">
      <c r="B79" s="20" t="s">
        <v>92</v>
      </c>
      <c r="C79" s="20" t="s">
        <v>1066</v>
      </c>
      <c r="D79" s="20">
        <v>0</v>
      </c>
    </row>
    <row r="80" spans="2:4" x14ac:dyDescent="0.2">
      <c r="B80" s="20" t="s">
        <v>92</v>
      </c>
      <c r="C80" s="20" t="s">
        <v>1067</v>
      </c>
      <c r="D80" s="20">
        <v>1</v>
      </c>
    </row>
    <row r="81" spans="2:4" x14ac:dyDescent="0.2">
      <c r="B81" s="20" t="s">
        <v>92</v>
      </c>
      <c r="C81" s="20" t="s">
        <v>1069</v>
      </c>
      <c r="D81" s="20">
        <v>1</v>
      </c>
    </row>
    <row r="82" spans="2:4" x14ac:dyDescent="0.2">
      <c r="B82" s="20" t="s">
        <v>92</v>
      </c>
      <c r="C82" s="20" t="s">
        <v>1071</v>
      </c>
      <c r="D82" s="20">
        <v>1</v>
      </c>
    </row>
    <row r="83" spans="2:4" x14ac:dyDescent="0.2">
      <c r="B83" s="20" t="s">
        <v>92</v>
      </c>
      <c r="C83" s="20" t="s">
        <v>1072</v>
      </c>
      <c r="D83" s="20">
        <v>1</v>
      </c>
    </row>
    <row r="84" spans="2:4" x14ac:dyDescent="0.2">
      <c r="B84" s="20" t="s">
        <v>92</v>
      </c>
      <c r="C84" s="20" t="s">
        <v>1000</v>
      </c>
      <c r="D84" s="20">
        <v>1</v>
      </c>
    </row>
    <row r="85" spans="2:4" x14ac:dyDescent="0.2">
      <c r="B85" s="20" t="s">
        <v>92</v>
      </c>
      <c r="C85" s="20" t="s">
        <v>1077</v>
      </c>
      <c r="D85" s="20">
        <v>1</v>
      </c>
    </row>
    <row r="86" spans="2:4" x14ac:dyDescent="0.2">
      <c r="B86" s="20" t="s">
        <v>92</v>
      </c>
      <c r="C86" s="20" t="s">
        <v>1083</v>
      </c>
      <c r="D86" s="20">
        <v>1</v>
      </c>
    </row>
    <row r="87" spans="2:4" x14ac:dyDescent="0.2">
      <c r="B87" s="20" t="s">
        <v>92</v>
      </c>
      <c r="C87" s="20" t="s">
        <v>1086</v>
      </c>
      <c r="D87" s="20">
        <v>1</v>
      </c>
    </row>
    <row r="88" spans="2:4" x14ac:dyDescent="0.2">
      <c r="B88" s="20" t="s">
        <v>92</v>
      </c>
      <c r="C88" s="20" t="s">
        <v>1088</v>
      </c>
      <c r="D88" s="20">
        <v>1</v>
      </c>
    </row>
    <row r="89" spans="2:4" x14ac:dyDescent="0.2">
      <c r="B89" s="20" t="s">
        <v>92</v>
      </c>
      <c r="C89" s="20" t="s">
        <v>1090</v>
      </c>
      <c r="D89" s="20">
        <v>1</v>
      </c>
    </row>
    <row r="90" spans="2:4" x14ac:dyDescent="0.2">
      <c r="B90" s="20" t="s">
        <v>92</v>
      </c>
      <c r="C90" s="20" t="s">
        <v>1091</v>
      </c>
      <c r="D90" s="20">
        <v>1</v>
      </c>
    </row>
    <row r="91" spans="2:4" x14ac:dyDescent="0.2">
      <c r="B91" s="20" t="s">
        <v>92</v>
      </c>
      <c r="C91" s="20" t="s">
        <v>1093</v>
      </c>
      <c r="D91" s="20">
        <v>1</v>
      </c>
    </row>
    <row r="92" spans="2:4" x14ac:dyDescent="0.2">
      <c r="B92" s="20" t="s">
        <v>92</v>
      </c>
      <c r="C92" s="20" t="s">
        <v>1094</v>
      </c>
      <c r="D92" s="20">
        <v>1</v>
      </c>
    </row>
    <row r="93" spans="2:4" x14ac:dyDescent="0.2">
      <c r="B93" s="20" t="s">
        <v>92</v>
      </c>
      <c r="C93" s="20" t="s">
        <v>1095</v>
      </c>
      <c r="D93" s="20">
        <v>1</v>
      </c>
    </row>
    <row r="94" spans="2:4" x14ac:dyDescent="0.2">
      <c r="B94" s="20" t="s">
        <v>92</v>
      </c>
      <c r="C94" s="20" t="s">
        <v>1096</v>
      </c>
      <c r="D94" s="20">
        <v>1</v>
      </c>
    </row>
    <row r="95" spans="2:4" x14ac:dyDescent="0.2">
      <c r="B95" s="20" t="s">
        <v>92</v>
      </c>
      <c r="C95" s="20" t="s">
        <v>1100</v>
      </c>
      <c r="D95" s="20">
        <v>1</v>
      </c>
    </row>
    <row r="96" spans="2:4" x14ac:dyDescent="0.2">
      <c r="B96" s="20" t="s">
        <v>92</v>
      </c>
      <c r="C96" s="20" t="s">
        <v>1106</v>
      </c>
      <c r="D96" s="20">
        <v>1</v>
      </c>
    </row>
    <row r="97" spans="2:4" x14ac:dyDescent="0.2">
      <c r="B97" s="20" t="s">
        <v>92</v>
      </c>
      <c r="C97" s="20" t="s">
        <v>1107</v>
      </c>
      <c r="D97" s="20">
        <v>1</v>
      </c>
    </row>
    <row r="98" spans="2:4" x14ac:dyDescent="0.2">
      <c r="B98" s="20" t="s">
        <v>92</v>
      </c>
      <c r="C98" s="20" t="s">
        <v>1108</v>
      </c>
      <c r="D98" s="20">
        <v>1</v>
      </c>
    </row>
    <row r="99" spans="2:4" x14ac:dyDescent="0.2">
      <c r="B99" s="20" t="s">
        <v>92</v>
      </c>
      <c r="C99" s="20" t="s">
        <v>1113</v>
      </c>
      <c r="D99" s="20">
        <v>1</v>
      </c>
    </row>
    <row r="100" spans="2:4" x14ac:dyDescent="0.2">
      <c r="B100" s="20" t="s">
        <v>92</v>
      </c>
      <c r="C100" s="20" t="s">
        <v>1114</v>
      </c>
      <c r="D100" s="20">
        <v>1</v>
      </c>
    </row>
    <row r="101" spans="2:4" x14ac:dyDescent="0.2">
      <c r="B101" s="20" t="s">
        <v>92</v>
      </c>
      <c r="C101" s="20" t="s">
        <v>1117</v>
      </c>
      <c r="D101" s="20">
        <v>1</v>
      </c>
    </row>
    <row r="102" spans="2:4" x14ac:dyDescent="0.2">
      <c r="B102" s="20" t="s">
        <v>92</v>
      </c>
      <c r="C102" s="20" t="s">
        <v>1121</v>
      </c>
      <c r="D102" s="20">
        <v>1</v>
      </c>
    </row>
    <row r="103" spans="2:4" x14ac:dyDescent="0.2">
      <c r="B103" s="20" t="s">
        <v>92</v>
      </c>
      <c r="C103" s="20" t="s">
        <v>1124</v>
      </c>
      <c r="D103" s="20">
        <v>1</v>
      </c>
    </row>
    <row r="104" spans="2:4" x14ac:dyDescent="0.2">
      <c r="B104" s="20" t="s">
        <v>92</v>
      </c>
      <c r="C104" s="20" t="s">
        <v>1131</v>
      </c>
      <c r="D104" s="20">
        <v>1</v>
      </c>
    </row>
    <row r="105" spans="2:4" x14ac:dyDescent="0.2">
      <c r="B105" s="20" t="s">
        <v>92</v>
      </c>
      <c r="C105" s="20" t="s">
        <v>1133</v>
      </c>
      <c r="D105" s="20">
        <v>1</v>
      </c>
    </row>
    <row r="106" spans="2:4" x14ac:dyDescent="0.2">
      <c r="B106" s="20" t="s">
        <v>92</v>
      </c>
      <c r="C106" s="20" t="s">
        <v>1134</v>
      </c>
      <c r="D106" s="20">
        <v>1</v>
      </c>
    </row>
    <row r="107" spans="2:4" x14ac:dyDescent="0.2">
      <c r="B107" s="20" t="s">
        <v>92</v>
      </c>
      <c r="C107" s="20" t="s">
        <v>1135</v>
      </c>
      <c r="D107" s="20">
        <v>1</v>
      </c>
    </row>
    <row r="108" spans="2:4" x14ac:dyDescent="0.2">
      <c r="B108" s="20" t="s">
        <v>182</v>
      </c>
      <c r="C108" s="20" t="s">
        <v>1006</v>
      </c>
      <c r="D108" s="20">
        <v>1</v>
      </c>
    </row>
    <row r="109" spans="2:4" x14ac:dyDescent="0.2">
      <c r="B109" s="20" t="s">
        <v>182</v>
      </c>
      <c r="C109" s="20" t="s">
        <v>1009</v>
      </c>
      <c r="D109" s="20">
        <v>2</v>
      </c>
    </row>
    <row r="110" spans="2:4" x14ac:dyDescent="0.2">
      <c r="B110" s="20" t="s">
        <v>182</v>
      </c>
      <c r="C110" s="20" t="s">
        <v>1011</v>
      </c>
      <c r="D110" s="20">
        <v>1</v>
      </c>
    </row>
    <row r="111" spans="2:4" x14ac:dyDescent="0.2">
      <c r="B111" s="20" t="s">
        <v>182</v>
      </c>
      <c r="C111" s="20" t="s">
        <v>1314</v>
      </c>
      <c r="D111" s="20">
        <v>2</v>
      </c>
    </row>
    <row r="112" spans="2:4" x14ac:dyDescent="0.2">
      <c r="B112" s="20" t="s">
        <v>182</v>
      </c>
      <c r="C112" s="20" t="s">
        <v>1137</v>
      </c>
      <c r="D112" s="20">
        <v>1</v>
      </c>
    </row>
    <row r="113" spans="2:4" x14ac:dyDescent="0.2">
      <c r="B113" s="20" t="s">
        <v>182</v>
      </c>
      <c r="C113" s="20" t="s">
        <v>1015</v>
      </c>
      <c r="D113" s="20">
        <v>1</v>
      </c>
    </row>
    <row r="114" spans="2:4" x14ac:dyDescent="0.2">
      <c r="B114" s="20" t="s">
        <v>182</v>
      </c>
      <c r="C114" s="20" t="s">
        <v>1016</v>
      </c>
      <c r="D114" s="20">
        <v>1</v>
      </c>
    </row>
    <row r="115" spans="2:4" x14ac:dyDescent="0.2">
      <c r="B115" s="20" t="s">
        <v>182</v>
      </c>
      <c r="C115" s="20" t="s">
        <v>1019</v>
      </c>
      <c r="D115" s="20">
        <v>1</v>
      </c>
    </row>
    <row r="116" spans="2:4" x14ac:dyDescent="0.2">
      <c r="B116" s="20" t="s">
        <v>182</v>
      </c>
      <c r="C116" s="20" t="s">
        <v>1326</v>
      </c>
      <c r="D116" s="20">
        <v>1</v>
      </c>
    </row>
    <row r="117" spans="2:4" x14ac:dyDescent="0.2">
      <c r="B117" s="20" t="s">
        <v>182</v>
      </c>
      <c r="C117" s="20" t="s">
        <v>1021</v>
      </c>
      <c r="D117" s="20">
        <v>1</v>
      </c>
    </row>
    <row r="118" spans="2:4" x14ac:dyDescent="0.2">
      <c r="B118" s="20" t="s">
        <v>182</v>
      </c>
      <c r="C118" s="20" t="s">
        <v>1130</v>
      </c>
      <c r="D118" s="20">
        <v>1</v>
      </c>
    </row>
    <row r="119" spans="2:4" x14ac:dyDescent="0.2">
      <c r="B119" s="20" t="s">
        <v>182</v>
      </c>
      <c r="C119" s="20" t="s">
        <v>1023</v>
      </c>
      <c r="D119" s="20">
        <v>2</v>
      </c>
    </row>
    <row r="120" spans="2:4" x14ac:dyDescent="0.2">
      <c r="B120" s="20" t="s">
        <v>182</v>
      </c>
      <c r="C120" s="20" t="s">
        <v>1026</v>
      </c>
      <c r="D120" s="20">
        <v>1</v>
      </c>
    </row>
    <row r="121" spans="2:4" x14ac:dyDescent="0.2">
      <c r="B121" s="20" t="s">
        <v>182</v>
      </c>
      <c r="C121" s="20" t="s">
        <v>1030</v>
      </c>
      <c r="D121" s="20">
        <v>10</v>
      </c>
    </row>
    <row r="122" spans="2:4" x14ac:dyDescent="0.2">
      <c r="B122" s="20" t="s">
        <v>182</v>
      </c>
      <c r="C122" s="20" t="s">
        <v>1033</v>
      </c>
      <c r="D122" s="20">
        <v>1</v>
      </c>
    </row>
    <row r="123" spans="2:4" x14ac:dyDescent="0.2">
      <c r="B123" s="20" t="s">
        <v>182</v>
      </c>
      <c r="C123" s="20" t="s">
        <v>1034</v>
      </c>
      <c r="D123" s="20">
        <v>1</v>
      </c>
    </row>
    <row r="124" spans="2:4" x14ac:dyDescent="0.2">
      <c r="B124" s="20" t="s">
        <v>182</v>
      </c>
      <c r="C124" s="20" t="s">
        <v>1035</v>
      </c>
      <c r="D124" s="20">
        <v>1</v>
      </c>
    </row>
    <row r="125" spans="2:4" x14ac:dyDescent="0.2">
      <c r="B125" s="20" t="s">
        <v>182</v>
      </c>
      <c r="C125" s="20" t="s">
        <v>1315</v>
      </c>
      <c r="D125" s="20">
        <v>1</v>
      </c>
    </row>
    <row r="126" spans="2:4" x14ac:dyDescent="0.2">
      <c r="B126" s="20" t="s">
        <v>182</v>
      </c>
      <c r="C126" s="20" t="s">
        <v>1036</v>
      </c>
      <c r="D126" s="20">
        <v>1</v>
      </c>
    </row>
    <row r="127" spans="2:4" x14ac:dyDescent="0.2">
      <c r="B127" s="20" t="s">
        <v>182</v>
      </c>
      <c r="C127" s="20" t="s">
        <v>1037</v>
      </c>
      <c r="D127" s="20">
        <v>1</v>
      </c>
    </row>
    <row r="128" spans="2:4" x14ac:dyDescent="0.2">
      <c r="B128" s="20" t="s">
        <v>182</v>
      </c>
      <c r="C128" s="20" t="s">
        <v>1038</v>
      </c>
      <c r="D128" s="20">
        <v>1</v>
      </c>
    </row>
    <row r="129" spans="2:4" x14ac:dyDescent="0.2">
      <c r="B129" s="20" t="s">
        <v>182</v>
      </c>
      <c r="C129" s="20" t="s">
        <v>1039</v>
      </c>
      <c r="D129" s="20">
        <v>1</v>
      </c>
    </row>
    <row r="130" spans="2:4" x14ac:dyDescent="0.2">
      <c r="B130" s="20" t="s">
        <v>182</v>
      </c>
      <c r="C130" s="20" t="s">
        <v>1040</v>
      </c>
      <c r="D130" s="20">
        <v>1</v>
      </c>
    </row>
    <row r="131" spans="2:4" x14ac:dyDescent="0.2">
      <c r="B131" s="20" t="s">
        <v>182</v>
      </c>
      <c r="C131" s="20" t="s">
        <v>1041</v>
      </c>
      <c r="D131" s="20">
        <v>1</v>
      </c>
    </row>
    <row r="132" spans="2:4" x14ac:dyDescent="0.2">
      <c r="B132" s="20" t="s">
        <v>182</v>
      </c>
      <c r="C132" s="20" t="s">
        <v>1043</v>
      </c>
      <c r="D132" s="20">
        <v>1</v>
      </c>
    </row>
    <row r="133" spans="2:4" x14ac:dyDescent="0.2">
      <c r="B133" s="20" t="s">
        <v>182</v>
      </c>
      <c r="C133" s="20" t="s">
        <v>1044</v>
      </c>
      <c r="D133" s="20">
        <v>1</v>
      </c>
    </row>
    <row r="134" spans="2:4" x14ac:dyDescent="0.2">
      <c r="B134" s="20" t="s">
        <v>182</v>
      </c>
      <c r="C134" s="20" t="s">
        <v>1045</v>
      </c>
      <c r="D134" s="20">
        <v>1</v>
      </c>
    </row>
    <row r="135" spans="2:4" x14ac:dyDescent="0.2">
      <c r="B135" s="20" t="s">
        <v>182</v>
      </c>
      <c r="C135" s="20" t="s">
        <v>1046</v>
      </c>
      <c r="D135" s="20">
        <v>1</v>
      </c>
    </row>
    <row r="136" spans="2:4" x14ac:dyDescent="0.2">
      <c r="B136" s="20" t="s">
        <v>182</v>
      </c>
      <c r="C136" s="20" t="s">
        <v>1047</v>
      </c>
      <c r="D136" s="20">
        <v>1</v>
      </c>
    </row>
    <row r="137" spans="2:4" x14ac:dyDescent="0.2">
      <c r="B137" s="20" t="s">
        <v>182</v>
      </c>
      <c r="C137" s="20" t="s">
        <v>1048</v>
      </c>
      <c r="D137" s="20">
        <v>1</v>
      </c>
    </row>
    <row r="138" spans="2:4" x14ac:dyDescent="0.2">
      <c r="B138" s="20" t="s">
        <v>182</v>
      </c>
      <c r="C138" s="20" t="s">
        <v>1049</v>
      </c>
      <c r="D138" s="20">
        <v>1</v>
      </c>
    </row>
    <row r="139" spans="2:4" x14ac:dyDescent="0.2">
      <c r="B139" s="20" t="s">
        <v>182</v>
      </c>
      <c r="C139" s="20" t="s">
        <v>1050</v>
      </c>
      <c r="D139" s="20">
        <v>1</v>
      </c>
    </row>
    <row r="140" spans="2:4" x14ac:dyDescent="0.2">
      <c r="B140" s="20" t="s">
        <v>182</v>
      </c>
      <c r="C140" s="20" t="s">
        <v>1051</v>
      </c>
      <c r="D140" s="20">
        <v>1</v>
      </c>
    </row>
    <row r="141" spans="2:4" x14ac:dyDescent="0.2">
      <c r="B141" s="20" t="s">
        <v>182</v>
      </c>
      <c r="C141" s="20" t="s">
        <v>1052</v>
      </c>
      <c r="D141" s="20">
        <v>1</v>
      </c>
    </row>
    <row r="142" spans="2:4" x14ac:dyDescent="0.2">
      <c r="B142" s="20" t="s">
        <v>182</v>
      </c>
      <c r="C142" s="20" t="s">
        <v>1059</v>
      </c>
      <c r="D142" s="20">
        <v>1</v>
      </c>
    </row>
    <row r="143" spans="2:4" x14ac:dyDescent="0.2">
      <c r="B143" s="20" t="s">
        <v>182</v>
      </c>
      <c r="C143" s="20" t="s">
        <v>1058</v>
      </c>
      <c r="D143" s="20">
        <v>1</v>
      </c>
    </row>
    <row r="144" spans="2:4" x14ac:dyDescent="0.2">
      <c r="B144" s="20" t="s">
        <v>182</v>
      </c>
      <c r="C144" s="20" t="s">
        <v>1060</v>
      </c>
      <c r="D144" s="20">
        <v>1</v>
      </c>
    </row>
    <row r="145" spans="2:4" x14ac:dyDescent="0.2">
      <c r="B145" s="20" t="s">
        <v>182</v>
      </c>
      <c r="C145" s="20" t="s">
        <v>1062</v>
      </c>
      <c r="D145" s="20">
        <v>1</v>
      </c>
    </row>
    <row r="146" spans="2:4" x14ac:dyDescent="0.2">
      <c r="B146" s="20" t="s">
        <v>182</v>
      </c>
      <c r="C146" s="20" t="s">
        <v>1063</v>
      </c>
      <c r="D146" s="20">
        <v>1</v>
      </c>
    </row>
    <row r="147" spans="2:4" x14ac:dyDescent="0.2">
      <c r="B147" s="20" t="s">
        <v>182</v>
      </c>
      <c r="C147" s="20" t="s">
        <v>1064</v>
      </c>
      <c r="D147" s="20">
        <v>1</v>
      </c>
    </row>
    <row r="148" spans="2:4" x14ac:dyDescent="0.2">
      <c r="B148" s="20" t="s">
        <v>182</v>
      </c>
      <c r="C148" s="20" t="s">
        <v>1065</v>
      </c>
      <c r="D148" s="20">
        <v>1</v>
      </c>
    </row>
    <row r="149" spans="2:4" x14ac:dyDescent="0.2">
      <c r="B149" s="20" t="s">
        <v>182</v>
      </c>
      <c r="C149" s="20" t="s">
        <v>1066</v>
      </c>
      <c r="D149" s="20">
        <v>1</v>
      </c>
    </row>
    <row r="150" spans="2:4" x14ac:dyDescent="0.2">
      <c r="B150" s="20" t="s">
        <v>182</v>
      </c>
      <c r="C150" s="20" t="s">
        <v>1068</v>
      </c>
      <c r="D150" s="20">
        <v>0</v>
      </c>
    </row>
    <row r="151" spans="2:4" x14ac:dyDescent="0.2">
      <c r="B151" s="20" t="s">
        <v>182</v>
      </c>
      <c r="C151" s="20" t="s">
        <v>1071</v>
      </c>
      <c r="D151" s="20">
        <v>1</v>
      </c>
    </row>
    <row r="152" spans="2:4" x14ac:dyDescent="0.2">
      <c r="B152" s="20" t="s">
        <v>182</v>
      </c>
      <c r="C152" s="20" t="s">
        <v>1073</v>
      </c>
      <c r="D152" s="20">
        <v>1</v>
      </c>
    </row>
    <row r="153" spans="2:4" x14ac:dyDescent="0.2">
      <c r="B153" s="20" t="s">
        <v>182</v>
      </c>
      <c r="C153" s="20" t="s">
        <v>1074</v>
      </c>
      <c r="D153" s="20">
        <v>1</v>
      </c>
    </row>
    <row r="154" spans="2:4" x14ac:dyDescent="0.2">
      <c r="B154" s="20" t="s">
        <v>182</v>
      </c>
      <c r="C154" s="20" t="s">
        <v>1075</v>
      </c>
      <c r="D154" s="20">
        <v>1</v>
      </c>
    </row>
    <row r="155" spans="2:4" x14ac:dyDescent="0.2">
      <c r="B155" s="20" t="s">
        <v>182</v>
      </c>
      <c r="C155" s="20" t="s">
        <v>1076</v>
      </c>
      <c r="D155" s="20">
        <v>1</v>
      </c>
    </row>
    <row r="156" spans="2:4" x14ac:dyDescent="0.2">
      <c r="B156" s="20" t="s">
        <v>182</v>
      </c>
      <c r="C156" s="20" t="s">
        <v>1000</v>
      </c>
      <c r="D156" s="20">
        <v>1</v>
      </c>
    </row>
    <row r="157" spans="2:4" x14ac:dyDescent="0.2">
      <c r="B157" s="20" t="s">
        <v>182</v>
      </c>
      <c r="C157" s="20" t="s">
        <v>1077</v>
      </c>
      <c r="D157" s="20">
        <v>1</v>
      </c>
    </row>
    <row r="158" spans="2:4" x14ac:dyDescent="0.2">
      <c r="B158" s="20" t="s">
        <v>182</v>
      </c>
      <c r="C158" s="20" t="s">
        <v>1078</v>
      </c>
      <c r="D158" s="20">
        <v>1</v>
      </c>
    </row>
    <row r="159" spans="2:4" x14ac:dyDescent="0.2">
      <c r="B159" s="20" t="s">
        <v>182</v>
      </c>
      <c r="C159" s="20" t="s">
        <v>1080</v>
      </c>
      <c r="D159" s="20">
        <v>1</v>
      </c>
    </row>
    <row r="160" spans="2:4" x14ac:dyDescent="0.2">
      <c r="B160" s="20" t="s">
        <v>182</v>
      </c>
      <c r="C160" s="20" t="s">
        <v>1081</v>
      </c>
      <c r="D160" s="20">
        <v>1</v>
      </c>
    </row>
    <row r="161" spans="2:4" x14ac:dyDescent="0.2">
      <c r="B161" s="20" t="s">
        <v>182</v>
      </c>
      <c r="C161" s="20" t="s">
        <v>1082</v>
      </c>
      <c r="D161" s="20">
        <v>1</v>
      </c>
    </row>
    <row r="162" spans="2:4" x14ac:dyDescent="0.2">
      <c r="B162" s="20" t="s">
        <v>182</v>
      </c>
      <c r="C162" s="20" t="s">
        <v>1083</v>
      </c>
      <c r="D162" s="20">
        <v>1</v>
      </c>
    </row>
    <row r="163" spans="2:4" x14ac:dyDescent="0.2">
      <c r="B163" s="20" t="s">
        <v>182</v>
      </c>
      <c r="C163" s="20" t="s">
        <v>1084</v>
      </c>
      <c r="D163" s="20">
        <v>1</v>
      </c>
    </row>
    <row r="164" spans="2:4" x14ac:dyDescent="0.2">
      <c r="B164" s="20" t="s">
        <v>182</v>
      </c>
      <c r="C164" s="20" t="s">
        <v>1085</v>
      </c>
      <c r="D164" s="20">
        <v>1</v>
      </c>
    </row>
    <row r="165" spans="2:4" x14ac:dyDescent="0.2">
      <c r="B165" s="20" t="s">
        <v>182</v>
      </c>
      <c r="C165" s="20" t="s">
        <v>1092</v>
      </c>
      <c r="D165" s="20">
        <v>1</v>
      </c>
    </row>
    <row r="166" spans="2:4" x14ac:dyDescent="0.2">
      <c r="B166" s="20" t="s">
        <v>182</v>
      </c>
      <c r="C166" s="20" t="s">
        <v>1095</v>
      </c>
      <c r="D166" s="20">
        <v>1</v>
      </c>
    </row>
    <row r="167" spans="2:4" x14ac:dyDescent="0.2">
      <c r="B167" s="20" t="s">
        <v>182</v>
      </c>
      <c r="C167" s="20" t="s">
        <v>1097</v>
      </c>
      <c r="D167" s="20">
        <v>1</v>
      </c>
    </row>
    <row r="168" spans="2:4" x14ac:dyDescent="0.2">
      <c r="B168" s="20" t="s">
        <v>182</v>
      </c>
      <c r="C168" s="20" t="s">
        <v>1098</v>
      </c>
      <c r="D168" s="20">
        <v>1</v>
      </c>
    </row>
    <row r="169" spans="2:4" x14ac:dyDescent="0.2">
      <c r="B169" s="20" t="s">
        <v>182</v>
      </c>
      <c r="C169" s="20" t="s">
        <v>1099</v>
      </c>
      <c r="D169" s="20">
        <v>1</v>
      </c>
    </row>
    <row r="170" spans="2:4" x14ac:dyDescent="0.2">
      <c r="B170" s="20" t="s">
        <v>182</v>
      </c>
      <c r="C170" s="20" t="s">
        <v>1101</v>
      </c>
      <c r="D170" s="20">
        <v>1</v>
      </c>
    </row>
    <row r="171" spans="2:4" x14ac:dyDescent="0.2">
      <c r="B171" s="20" t="s">
        <v>182</v>
      </c>
      <c r="C171" s="20" t="s">
        <v>1102</v>
      </c>
      <c r="D171" s="20">
        <v>1</v>
      </c>
    </row>
    <row r="172" spans="2:4" x14ac:dyDescent="0.2">
      <c r="B172" s="20" t="s">
        <v>182</v>
      </c>
      <c r="C172" s="20" t="s">
        <v>1103</v>
      </c>
      <c r="D172" s="20">
        <v>1</v>
      </c>
    </row>
    <row r="173" spans="2:4" x14ac:dyDescent="0.2">
      <c r="B173" s="20" t="s">
        <v>182</v>
      </c>
      <c r="C173" s="20" t="s">
        <v>1104</v>
      </c>
      <c r="D173" s="20">
        <v>1</v>
      </c>
    </row>
    <row r="174" spans="2:4" x14ac:dyDescent="0.2">
      <c r="B174" s="20" t="s">
        <v>182</v>
      </c>
      <c r="C174" s="20" t="s">
        <v>1105</v>
      </c>
      <c r="D174" s="20">
        <v>0</v>
      </c>
    </row>
    <row r="175" spans="2:4" x14ac:dyDescent="0.2">
      <c r="B175" s="20" t="s">
        <v>182</v>
      </c>
      <c r="C175" s="20" t="s">
        <v>1106</v>
      </c>
      <c r="D175" s="20">
        <v>1</v>
      </c>
    </row>
    <row r="176" spans="2:4" x14ac:dyDescent="0.2">
      <c r="B176" s="20" t="s">
        <v>182</v>
      </c>
      <c r="C176" s="20" t="s">
        <v>1108</v>
      </c>
      <c r="D176" s="20">
        <v>1</v>
      </c>
    </row>
    <row r="177" spans="2:4" x14ac:dyDescent="0.2">
      <c r="B177" s="20" t="s">
        <v>182</v>
      </c>
      <c r="C177" s="20" t="s">
        <v>1109</v>
      </c>
      <c r="D177" s="20">
        <v>1</v>
      </c>
    </row>
    <row r="178" spans="2:4" x14ac:dyDescent="0.2">
      <c r="B178" s="20" t="s">
        <v>182</v>
      </c>
      <c r="C178" s="20" t="s">
        <v>1110</v>
      </c>
      <c r="D178" s="20">
        <v>1</v>
      </c>
    </row>
    <row r="179" spans="2:4" x14ac:dyDescent="0.2">
      <c r="B179" s="20" t="s">
        <v>182</v>
      </c>
      <c r="C179" s="20" t="s">
        <v>1111</v>
      </c>
      <c r="D179" s="20">
        <v>1</v>
      </c>
    </row>
    <row r="180" spans="2:4" x14ac:dyDescent="0.2">
      <c r="B180" s="20" t="s">
        <v>182</v>
      </c>
      <c r="C180" s="20" t="s">
        <v>1112</v>
      </c>
      <c r="D180" s="20">
        <v>1</v>
      </c>
    </row>
    <row r="181" spans="2:4" x14ac:dyDescent="0.2">
      <c r="B181" s="20" t="s">
        <v>182</v>
      </c>
      <c r="C181" s="20" t="s">
        <v>1115</v>
      </c>
      <c r="D181" s="20">
        <v>1</v>
      </c>
    </row>
    <row r="182" spans="2:4" x14ac:dyDescent="0.2">
      <c r="B182" s="20" t="s">
        <v>182</v>
      </c>
      <c r="C182" s="20" t="s">
        <v>1116</v>
      </c>
      <c r="D182" s="20">
        <v>1</v>
      </c>
    </row>
    <row r="183" spans="2:4" x14ac:dyDescent="0.2">
      <c r="B183" s="20" t="s">
        <v>182</v>
      </c>
      <c r="C183" s="20" t="s">
        <v>1117</v>
      </c>
      <c r="D183" s="20">
        <v>1</v>
      </c>
    </row>
    <row r="184" spans="2:4" x14ac:dyDescent="0.2">
      <c r="B184" s="20" t="s">
        <v>182</v>
      </c>
      <c r="C184" s="20" t="s">
        <v>1118</v>
      </c>
      <c r="D184" s="20">
        <v>1</v>
      </c>
    </row>
    <row r="185" spans="2:4" x14ac:dyDescent="0.2">
      <c r="B185" s="20" t="s">
        <v>182</v>
      </c>
      <c r="C185" s="20" t="s">
        <v>1119</v>
      </c>
      <c r="D185" s="20">
        <v>1</v>
      </c>
    </row>
    <row r="186" spans="2:4" x14ac:dyDescent="0.2">
      <c r="B186" s="20" t="s">
        <v>182</v>
      </c>
      <c r="C186" s="20" t="s">
        <v>1120</v>
      </c>
      <c r="D186" s="20">
        <v>1</v>
      </c>
    </row>
    <row r="187" spans="2:4" x14ac:dyDescent="0.2">
      <c r="B187" s="20" t="s">
        <v>182</v>
      </c>
      <c r="C187" s="20" t="s">
        <v>1123</v>
      </c>
      <c r="D187" s="20">
        <v>1</v>
      </c>
    </row>
    <row r="188" spans="2:4" x14ac:dyDescent="0.2">
      <c r="B188" s="20" t="s">
        <v>182</v>
      </c>
      <c r="C188" s="20" t="s">
        <v>1124</v>
      </c>
      <c r="D188" s="20">
        <v>0</v>
      </c>
    </row>
    <row r="189" spans="2:4" x14ac:dyDescent="0.2">
      <c r="B189" s="20" t="s">
        <v>182</v>
      </c>
      <c r="C189" s="20" t="s">
        <v>1125</v>
      </c>
      <c r="D189" s="20">
        <v>1</v>
      </c>
    </row>
    <row r="190" spans="2:4" x14ac:dyDescent="0.2">
      <c r="B190" s="20" t="s">
        <v>182</v>
      </c>
      <c r="C190" s="20" t="s">
        <v>1126</v>
      </c>
      <c r="D190" s="20">
        <v>2</v>
      </c>
    </row>
    <row r="191" spans="2:4" x14ac:dyDescent="0.2">
      <c r="B191" s="20" t="s">
        <v>182</v>
      </c>
      <c r="C191" s="20" t="s">
        <v>1131</v>
      </c>
      <c r="D191" s="20">
        <v>1</v>
      </c>
    </row>
    <row r="192" spans="2:4" x14ac:dyDescent="0.2">
      <c r="B192" s="20" t="s">
        <v>182</v>
      </c>
      <c r="C192" s="20" t="s">
        <v>1132</v>
      </c>
      <c r="D192" s="20">
        <v>2</v>
      </c>
    </row>
    <row r="193" spans="2:4" x14ac:dyDescent="0.2">
      <c r="B193" s="20" t="s">
        <v>182</v>
      </c>
      <c r="C193" s="20" t="s">
        <v>1133</v>
      </c>
      <c r="D193" s="20">
        <v>1</v>
      </c>
    </row>
    <row r="194" spans="2:4" x14ac:dyDescent="0.2">
      <c r="B194" s="20" t="s">
        <v>182</v>
      </c>
      <c r="C194" s="20" t="s">
        <v>1134</v>
      </c>
      <c r="D194" s="20">
        <v>1</v>
      </c>
    </row>
    <row r="195" spans="2:4" x14ac:dyDescent="0.2">
      <c r="B195" s="20" t="s">
        <v>182</v>
      </c>
      <c r="C195" s="20" t="s">
        <v>1136</v>
      </c>
      <c r="D195" s="20">
        <v>0</v>
      </c>
    </row>
    <row r="196" spans="2:4" x14ac:dyDescent="0.2">
      <c r="B196" s="20" t="s">
        <v>193</v>
      </c>
      <c r="C196" s="20" t="s">
        <v>1006</v>
      </c>
      <c r="D196" s="20">
        <v>1</v>
      </c>
    </row>
    <row r="197" spans="2:4" x14ac:dyDescent="0.2">
      <c r="B197" s="20" t="s">
        <v>193</v>
      </c>
      <c r="C197" s="20" t="s">
        <v>1007</v>
      </c>
      <c r="D197" s="20">
        <v>1</v>
      </c>
    </row>
    <row r="198" spans="2:4" x14ac:dyDescent="0.2">
      <c r="B198" s="20" t="s">
        <v>193</v>
      </c>
      <c r="C198" s="20" t="s">
        <v>1008</v>
      </c>
      <c r="D198" s="20">
        <v>1</v>
      </c>
    </row>
    <row r="199" spans="2:4" x14ac:dyDescent="0.2">
      <c r="B199" s="20" t="s">
        <v>193</v>
      </c>
      <c r="C199" s="20" t="s">
        <v>1009</v>
      </c>
      <c r="D199" s="20">
        <v>2</v>
      </c>
    </row>
    <row r="200" spans="2:4" x14ac:dyDescent="0.2">
      <c r="B200" s="20" t="s">
        <v>193</v>
      </c>
      <c r="C200" s="20" t="s">
        <v>1010</v>
      </c>
      <c r="D200" s="20">
        <v>0</v>
      </c>
    </row>
    <row r="201" spans="2:4" x14ac:dyDescent="0.2">
      <c r="B201" s="20" t="s">
        <v>193</v>
      </c>
      <c r="C201" s="20" t="s">
        <v>1012</v>
      </c>
      <c r="D201" s="20">
        <v>1</v>
      </c>
    </row>
    <row r="202" spans="2:4" x14ac:dyDescent="0.2">
      <c r="B202" s="20" t="s">
        <v>193</v>
      </c>
      <c r="C202" s="20" t="s">
        <v>1314</v>
      </c>
      <c r="D202" s="20">
        <v>2</v>
      </c>
    </row>
    <row r="203" spans="2:4" x14ac:dyDescent="0.2">
      <c r="B203" s="20" t="s">
        <v>193</v>
      </c>
      <c r="C203" s="20" t="s">
        <v>1137</v>
      </c>
      <c r="D203" s="20">
        <v>1</v>
      </c>
    </row>
    <row r="204" spans="2:4" x14ac:dyDescent="0.2">
      <c r="B204" s="20" t="s">
        <v>193</v>
      </c>
      <c r="C204" s="20" t="s">
        <v>1029</v>
      </c>
      <c r="D204" s="20">
        <v>1</v>
      </c>
    </row>
    <row r="205" spans="2:4" x14ac:dyDescent="0.2">
      <c r="B205" s="20" t="s">
        <v>193</v>
      </c>
      <c r="C205" s="20" t="s">
        <v>1030</v>
      </c>
      <c r="D205" s="20">
        <v>8</v>
      </c>
    </row>
    <row r="206" spans="2:4" x14ac:dyDescent="0.2">
      <c r="B206" s="20" t="s">
        <v>193</v>
      </c>
      <c r="C206" s="20" t="s">
        <v>1035</v>
      </c>
      <c r="D206" s="20">
        <v>1</v>
      </c>
    </row>
    <row r="207" spans="2:4" x14ac:dyDescent="0.2">
      <c r="B207" s="20" t="s">
        <v>193</v>
      </c>
      <c r="C207" s="20" t="s">
        <v>1315</v>
      </c>
      <c r="D207" s="20">
        <v>1</v>
      </c>
    </row>
    <row r="208" spans="2:4" x14ac:dyDescent="0.2">
      <c r="B208" s="20" t="s">
        <v>193</v>
      </c>
      <c r="C208" s="20" t="s">
        <v>1042</v>
      </c>
      <c r="D208" s="20">
        <v>1</v>
      </c>
    </row>
    <row r="209" spans="2:4" x14ac:dyDescent="0.2">
      <c r="B209" s="20" t="s">
        <v>193</v>
      </c>
      <c r="C209" s="20" t="s">
        <v>1043</v>
      </c>
      <c r="D209" s="20">
        <v>1</v>
      </c>
    </row>
    <row r="210" spans="2:4" x14ac:dyDescent="0.2">
      <c r="B210" s="20" t="s">
        <v>193</v>
      </c>
      <c r="C210" s="20" t="s">
        <v>1045</v>
      </c>
      <c r="D210" s="20">
        <v>1</v>
      </c>
    </row>
    <row r="211" spans="2:4" x14ac:dyDescent="0.2">
      <c r="B211" s="20" t="s">
        <v>193</v>
      </c>
      <c r="C211" s="20" t="s">
        <v>1050</v>
      </c>
      <c r="D211" s="20">
        <v>1</v>
      </c>
    </row>
    <row r="212" spans="2:4" x14ac:dyDescent="0.2">
      <c r="B212" s="20" t="s">
        <v>193</v>
      </c>
      <c r="C212" s="20" t="s">
        <v>1051</v>
      </c>
      <c r="D212" s="20">
        <v>1</v>
      </c>
    </row>
    <row r="213" spans="2:4" x14ac:dyDescent="0.2">
      <c r="B213" s="20" t="s">
        <v>193</v>
      </c>
      <c r="C213" s="20" t="s">
        <v>1059</v>
      </c>
      <c r="D213" s="20">
        <v>1</v>
      </c>
    </row>
    <row r="214" spans="2:4" x14ac:dyDescent="0.2">
      <c r="B214" s="20" t="s">
        <v>193</v>
      </c>
      <c r="C214" s="20" t="s">
        <v>1060</v>
      </c>
      <c r="D214" s="20">
        <v>1</v>
      </c>
    </row>
    <row r="215" spans="2:4" x14ac:dyDescent="0.2">
      <c r="B215" s="20" t="s">
        <v>193</v>
      </c>
      <c r="C215" s="20" t="s">
        <v>1065</v>
      </c>
      <c r="D215" s="20">
        <v>1</v>
      </c>
    </row>
    <row r="216" spans="2:4" x14ac:dyDescent="0.2">
      <c r="B216" s="20" t="s">
        <v>193</v>
      </c>
      <c r="C216" s="20" t="s">
        <v>1066</v>
      </c>
      <c r="D216" s="20">
        <v>1</v>
      </c>
    </row>
    <row r="217" spans="2:4" x14ac:dyDescent="0.2">
      <c r="B217" s="20" t="s">
        <v>193</v>
      </c>
      <c r="C217" s="20" t="s">
        <v>1067</v>
      </c>
      <c r="D217" s="20">
        <v>1</v>
      </c>
    </row>
    <row r="218" spans="2:4" x14ac:dyDescent="0.2">
      <c r="B218" s="20" t="s">
        <v>193</v>
      </c>
      <c r="C218" s="20" t="s">
        <v>1068</v>
      </c>
      <c r="D218" s="20">
        <v>1</v>
      </c>
    </row>
    <row r="219" spans="2:4" x14ac:dyDescent="0.2">
      <c r="B219" s="20" t="s">
        <v>193</v>
      </c>
      <c r="C219" s="20" t="s">
        <v>1071</v>
      </c>
      <c r="D219" s="20">
        <v>1</v>
      </c>
    </row>
    <row r="220" spans="2:4" x14ac:dyDescent="0.2">
      <c r="B220" s="20" t="s">
        <v>193</v>
      </c>
      <c r="C220" s="20" t="s">
        <v>1073</v>
      </c>
      <c r="D220" s="20">
        <v>1</v>
      </c>
    </row>
    <row r="221" spans="2:4" x14ac:dyDescent="0.2">
      <c r="B221" s="20" t="s">
        <v>193</v>
      </c>
      <c r="C221" s="20" t="s">
        <v>1000</v>
      </c>
      <c r="D221" s="20">
        <v>1</v>
      </c>
    </row>
    <row r="222" spans="2:4" x14ac:dyDescent="0.2">
      <c r="B222" s="20" t="s">
        <v>193</v>
      </c>
      <c r="C222" s="20" t="s">
        <v>1319</v>
      </c>
      <c r="D222" s="20">
        <v>1</v>
      </c>
    </row>
    <row r="223" spans="2:4" x14ac:dyDescent="0.2">
      <c r="B223" s="20" t="s">
        <v>193</v>
      </c>
      <c r="C223" s="20" t="s">
        <v>1320</v>
      </c>
      <c r="D223" s="20">
        <v>1</v>
      </c>
    </row>
    <row r="224" spans="2:4" x14ac:dyDescent="0.2">
      <c r="B224" s="20" t="s">
        <v>193</v>
      </c>
      <c r="C224" s="20" t="s">
        <v>1077</v>
      </c>
      <c r="D224" s="20">
        <v>1</v>
      </c>
    </row>
    <row r="225" spans="2:4" x14ac:dyDescent="0.2">
      <c r="B225" s="20" t="s">
        <v>193</v>
      </c>
      <c r="C225" s="20" t="s">
        <v>1321</v>
      </c>
      <c r="D225" s="20">
        <v>1</v>
      </c>
    </row>
    <row r="226" spans="2:4" x14ac:dyDescent="0.2">
      <c r="B226" s="20" t="s">
        <v>193</v>
      </c>
      <c r="C226" s="20" t="s">
        <v>1322</v>
      </c>
      <c r="D226" s="20">
        <v>1</v>
      </c>
    </row>
    <row r="227" spans="2:4" x14ac:dyDescent="0.2">
      <c r="B227" s="20" t="s">
        <v>193</v>
      </c>
      <c r="C227" s="20" t="s">
        <v>1083</v>
      </c>
      <c r="D227" s="20">
        <v>1</v>
      </c>
    </row>
    <row r="228" spans="2:4" x14ac:dyDescent="0.2">
      <c r="B228" s="20" t="s">
        <v>193</v>
      </c>
      <c r="C228" s="20" t="s">
        <v>1086</v>
      </c>
      <c r="D228" s="20">
        <v>1</v>
      </c>
    </row>
    <row r="229" spans="2:4" x14ac:dyDescent="0.2">
      <c r="B229" s="20" t="s">
        <v>193</v>
      </c>
      <c r="C229" s="20" t="s">
        <v>1088</v>
      </c>
      <c r="D229" s="20">
        <v>1</v>
      </c>
    </row>
    <row r="230" spans="2:4" x14ac:dyDescent="0.2">
      <c r="B230" s="20" t="s">
        <v>193</v>
      </c>
      <c r="C230" s="20" t="s">
        <v>1090</v>
      </c>
      <c r="D230" s="20">
        <v>1</v>
      </c>
    </row>
    <row r="231" spans="2:4" x14ac:dyDescent="0.2">
      <c r="B231" s="20" t="s">
        <v>193</v>
      </c>
      <c r="C231" s="20" t="s">
        <v>1091</v>
      </c>
      <c r="D231" s="20">
        <v>1</v>
      </c>
    </row>
    <row r="232" spans="2:4" x14ac:dyDescent="0.2">
      <c r="B232" s="20" t="s">
        <v>193</v>
      </c>
      <c r="C232" s="20" t="s">
        <v>1093</v>
      </c>
      <c r="D232" s="20">
        <v>1</v>
      </c>
    </row>
    <row r="233" spans="2:4" x14ac:dyDescent="0.2">
      <c r="B233" s="20" t="s">
        <v>193</v>
      </c>
      <c r="C233" s="20" t="s">
        <v>1094</v>
      </c>
      <c r="D233" s="20">
        <v>2</v>
      </c>
    </row>
    <row r="234" spans="2:4" x14ac:dyDescent="0.2">
      <c r="B234" s="20" t="s">
        <v>193</v>
      </c>
      <c r="C234" s="20" t="s">
        <v>1095</v>
      </c>
      <c r="D234" s="20">
        <v>0</v>
      </c>
    </row>
    <row r="235" spans="2:4" x14ac:dyDescent="0.2">
      <c r="B235" s="20" t="s">
        <v>193</v>
      </c>
      <c r="C235" s="20" t="s">
        <v>1096</v>
      </c>
      <c r="D235" s="20">
        <v>1</v>
      </c>
    </row>
    <row r="236" spans="2:4" x14ac:dyDescent="0.2">
      <c r="B236" s="20" t="s">
        <v>193</v>
      </c>
      <c r="C236" s="20" t="s">
        <v>1100</v>
      </c>
      <c r="D236" s="20">
        <v>1</v>
      </c>
    </row>
    <row r="237" spans="2:4" x14ac:dyDescent="0.2">
      <c r="B237" s="20" t="s">
        <v>193</v>
      </c>
      <c r="C237" s="20" t="s">
        <v>1106</v>
      </c>
      <c r="D237" s="20">
        <v>1</v>
      </c>
    </row>
    <row r="238" spans="2:4" x14ac:dyDescent="0.2">
      <c r="B238" s="20" t="s">
        <v>193</v>
      </c>
      <c r="C238" s="20" t="s">
        <v>1107</v>
      </c>
      <c r="D238" s="20">
        <v>1</v>
      </c>
    </row>
    <row r="239" spans="2:4" x14ac:dyDescent="0.2">
      <c r="B239" s="20" t="s">
        <v>193</v>
      </c>
      <c r="C239" s="20" t="s">
        <v>1108</v>
      </c>
      <c r="D239" s="20">
        <v>1</v>
      </c>
    </row>
    <row r="240" spans="2:4" x14ac:dyDescent="0.2">
      <c r="B240" s="20" t="s">
        <v>193</v>
      </c>
      <c r="C240" s="20" t="s">
        <v>1113</v>
      </c>
      <c r="D240" s="20">
        <v>1</v>
      </c>
    </row>
    <row r="241" spans="2:4" x14ac:dyDescent="0.2">
      <c r="B241" s="20" t="s">
        <v>193</v>
      </c>
      <c r="C241" s="20" t="s">
        <v>1114</v>
      </c>
      <c r="D241" s="20">
        <v>1</v>
      </c>
    </row>
    <row r="242" spans="2:4" x14ac:dyDescent="0.2">
      <c r="B242" s="20" t="s">
        <v>193</v>
      </c>
      <c r="C242" s="20" t="s">
        <v>1117</v>
      </c>
      <c r="D242" s="20">
        <v>1</v>
      </c>
    </row>
    <row r="243" spans="2:4" x14ac:dyDescent="0.2">
      <c r="B243" s="20" t="s">
        <v>193</v>
      </c>
      <c r="C243" s="20" t="s">
        <v>1121</v>
      </c>
      <c r="D243" s="20">
        <v>1</v>
      </c>
    </row>
    <row r="244" spans="2:4" x14ac:dyDescent="0.2">
      <c r="B244" s="20" t="s">
        <v>193</v>
      </c>
      <c r="C244" s="20" t="s">
        <v>1123</v>
      </c>
      <c r="D244" s="20">
        <v>1</v>
      </c>
    </row>
    <row r="245" spans="2:4" x14ac:dyDescent="0.2">
      <c r="B245" s="20" t="s">
        <v>193</v>
      </c>
      <c r="C245" s="20" t="s">
        <v>1124</v>
      </c>
      <c r="D245" s="20">
        <v>1</v>
      </c>
    </row>
    <row r="246" spans="2:4" x14ac:dyDescent="0.2">
      <c r="B246" s="20" t="s">
        <v>193</v>
      </c>
      <c r="C246" s="20" t="s">
        <v>1125</v>
      </c>
      <c r="D246" s="20">
        <v>1</v>
      </c>
    </row>
    <row r="247" spans="2:4" x14ac:dyDescent="0.2">
      <c r="B247" s="20" t="s">
        <v>193</v>
      </c>
      <c r="C247" s="20" t="s">
        <v>1131</v>
      </c>
      <c r="D247" s="20">
        <v>1</v>
      </c>
    </row>
    <row r="248" spans="2:4" x14ac:dyDescent="0.2">
      <c r="B248" s="20" t="s">
        <v>193</v>
      </c>
      <c r="C248" s="20" t="s">
        <v>1133</v>
      </c>
      <c r="D248" s="20">
        <v>1</v>
      </c>
    </row>
    <row r="249" spans="2:4" x14ac:dyDescent="0.2">
      <c r="B249" s="20" t="s">
        <v>193</v>
      </c>
      <c r="C249" s="20" t="s">
        <v>1134</v>
      </c>
      <c r="D249" s="20">
        <v>1</v>
      </c>
    </row>
    <row r="250" spans="2:4" x14ac:dyDescent="0.2">
      <c r="B250" t="s">
        <v>193</v>
      </c>
      <c r="C250" s="20" t="s">
        <v>1135</v>
      </c>
      <c r="D250" s="20">
        <v>1</v>
      </c>
    </row>
    <row r="251" spans="2:4" x14ac:dyDescent="0.2">
      <c r="B251" t="s">
        <v>1264</v>
      </c>
      <c r="C251" s="20" t="s">
        <v>1008</v>
      </c>
      <c r="D251" s="20">
        <v>1</v>
      </c>
    </row>
    <row r="252" spans="2:4" x14ac:dyDescent="0.2">
      <c r="B252" t="s">
        <v>1264</v>
      </c>
      <c r="C252" s="20" t="s">
        <v>1328</v>
      </c>
      <c r="D252" s="20">
        <v>2</v>
      </c>
    </row>
    <row r="253" spans="2:4" x14ac:dyDescent="0.2">
      <c r="B253" t="s">
        <v>1264</v>
      </c>
      <c r="C253" s="20" t="s">
        <v>1330</v>
      </c>
      <c r="D253" s="20">
        <v>1</v>
      </c>
    </row>
    <row r="254" spans="2:4" x14ac:dyDescent="0.2">
      <c r="B254" t="s">
        <v>1264</v>
      </c>
      <c r="C254" s="20" t="s">
        <v>1329</v>
      </c>
      <c r="D254" s="20">
        <v>4</v>
      </c>
    </row>
    <row r="255" spans="2:4" x14ac:dyDescent="0.2">
      <c r="B255" t="s">
        <v>1264</v>
      </c>
      <c r="C255" s="20" t="s">
        <v>1030</v>
      </c>
      <c r="D255" s="20">
        <v>8</v>
      </c>
    </row>
    <row r="256" spans="2:4" x14ac:dyDescent="0.2">
      <c r="B256" t="s">
        <v>1264</v>
      </c>
      <c r="C256" s="20" t="s">
        <v>1035</v>
      </c>
      <c r="D256" s="20">
        <v>6</v>
      </c>
    </row>
    <row r="257" spans="2:4" x14ac:dyDescent="0.2">
      <c r="B257" t="s">
        <v>1264</v>
      </c>
      <c r="C257" s="20" t="s">
        <v>1060</v>
      </c>
      <c r="D257" s="20">
        <v>1</v>
      </c>
    </row>
    <row r="258" spans="2:4" x14ac:dyDescent="0.2">
      <c r="B258" t="s">
        <v>1264</v>
      </c>
      <c r="C258" s="20" t="s">
        <v>1331</v>
      </c>
      <c r="D258" s="20">
        <v>1</v>
      </c>
    </row>
    <row r="259" spans="2:4" x14ac:dyDescent="0.2">
      <c r="B259" t="s">
        <v>1264</v>
      </c>
      <c r="C259" s="20" t="s">
        <v>1327</v>
      </c>
      <c r="D259" s="20">
        <v>2</v>
      </c>
    </row>
    <row r="260" spans="2:4" x14ac:dyDescent="0.2">
      <c r="B260" t="s">
        <v>1264</v>
      </c>
      <c r="C260" s="20" t="s">
        <v>1065</v>
      </c>
      <c r="D260" s="20">
        <v>1</v>
      </c>
    </row>
    <row r="261" spans="2:4" x14ac:dyDescent="0.2">
      <c r="B261" t="s">
        <v>1264</v>
      </c>
      <c r="C261" s="20" t="s">
        <v>1091</v>
      </c>
      <c r="D261" s="20">
        <v>1</v>
      </c>
    </row>
    <row r="262" spans="2:4" x14ac:dyDescent="0.2">
      <c r="B262" t="s">
        <v>1264</v>
      </c>
      <c r="C262" s="20" t="s">
        <v>1094</v>
      </c>
      <c r="D262" s="20">
        <v>2</v>
      </c>
    </row>
    <row r="263" spans="2:4" x14ac:dyDescent="0.2">
      <c r="B263" t="s">
        <v>1264</v>
      </c>
      <c r="C263" s="20" t="s">
        <v>1071</v>
      </c>
      <c r="D263" s="20">
        <v>2</v>
      </c>
    </row>
    <row r="264" spans="2:4" x14ac:dyDescent="0.2">
      <c r="B264" t="s">
        <v>1264</v>
      </c>
      <c r="C264" s="20" t="s">
        <v>1136</v>
      </c>
      <c r="D264" s="20">
        <v>2</v>
      </c>
    </row>
    <row r="265" spans="2:4" x14ac:dyDescent="0.2">
      <c r="B265" t="s">
        <v>1264</v>
      </c>
      <c r="C265" s="20" t="s">
        <v>1105</v>
      </c>
      <c r="D265">
        <v>5</v>
      </c>
    </row>
    <row r="266" spans="2:4" x14ac:dyDescent="0.2">
      <c r="B266" t="s">
        <v>1264</v>
      </c>
      <c r="C266" s="20" t="s">
        <v>1124</v>
      </c>
      <c r="D266">
        <v>1</v>
      </c>
    </row>
    <row r="267" spans="2:4" x14ac:dyDescent="0.2">
      <c r="B267" t="s">
        <v>1264</v>
      </c>
      <c r="C267" s="20" t="s">
        <v>1032</v>
      </c>
      <c r="D267">
        <v>1</v>
      </c>
    </row>
    <row r="268" spans="2:4" x14ac:dyDescent="0.2">
      <c r="B268" t="s">
        <v>1264</v>
      </c>
      <c r="C268" s="20" t="s">
        <v>1324</v>
      </c>
      <c r="D268">
        <v>1</v>
      </c>
    </row>
    <row r="269" spans="2:4" x14ac:dyDescent="0.2">
      <c r="B269" t="s">
        <v>1264</v>
      </c>
      <c r="C269" s="20" t="s">
        <v>1332</v>
      </c>
      <c r="D269">
        <v>1</v>
      </c>
    </row>
    <row r="270" spans="2:4" x14ac:dyDescent="0.2">
      <c r="B270" t="s">
        <v>1264</v>
      </c>
      <c r="C270" s="20" t="s">
        <v>1323</v>
      </c>
      <c r="D270">
        <v>1</v>
      </c>
    </row>
    <row r="271" spans="2:4" x14ac:dyDescent="0.2">
      <c r="B271" t="s">
        <v>1264</v>
      </c>
      <c r="C271" s="20" t="s">
        <v>1325</v>
      </c>
      <c r="D271">
        <v>1</v>
      </c>
    </row>
    <row r="272" spans="2:4" x14ac:dyDescent="0.2">
      <c r="B272" s="20"/>
      <c r="C272" s="20"/>
      <c r="D272" s="20"/>
    </row>
  </sheetData>
  <autoFilter ref="B4:D4">
    <sortState ref="B5:D271">
      <sortCondition ref="B4"/>
    </sortState>
  </autoFilter>
  <dataValidations count="2">
    <dataValidation type="list" allowBlank="1" showInputMessage="1" showErrorMessage="1" errorTitle="Choisissez dans la liste" error="Choisissez dans la liste !" sqref="C4">
      <formula1>Liste_Articles</formula1>
    </dataValidation>
    <dataValidation type="list" allowBlank="1" showInputMessage="1" errorTitle="Choisissez dans la liste" error="Choisissez dans la liste !" sqref="C5:C272">
      <formula1>IF(C5&lt;&gt;"",OFFSET(Formule_Articles,MATCH(C5&amp;"*",Formule_Articles,0)-1,,COUNTIF(Formule_Articles,C5&amp;"*"),1),Formule_Articles)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14</vt:i4>
      </vt:variant>
    </vt:vector>
  </HeadingPairs>
  <TitlesOfParts>
    <vt:vector size="21" baseType="lpstr">
      <vt:lpstr>Attributions</vt:lpstr>
      <vt:lpstr>Véhicule</vt:lpstr>
      <vt:lpstr>Élément inventaire complet</vt:lpstr>
      <vt:lpstr>Paramètres</vt:lpstr>
      <vt:lpstr>Analyse</vt:lpstr>
      <vt:lpstr>Liste Véhicules TRJ</vt:lpstr>
      <vt:lpstr>Standard par type</vt:lpstr>
      <vt:lpstr>Articles</vt:lpstr>
      <vt:lpstr>Attributions</vt:lpstr>
      <vt:lpstr>Cote_de_Propreté</vt:lpstr>
      <vt:lpstr>Entreprise</vt:lpstr>
      <vt:lpstr>Liste_Articles</vt:lpstr>
      <vt:lpstr>Liste_Catégories</vt:lpstr>
      <vt:lpstr>Liste_Services</vt:lpstr>
      <vt:lpstr>Liste_Véhicule</vt:lpstr>
      <vt:lpstr>Premier_Article</vt:lpstr>
      <vt:lpstr>Service</vt:lpstr>
      <vt:lpstr>Titre</vt:lpstr>
      <vt:lpstr>VD_Catégorie</vt:lpstr>
      <vt:lpstr>VD_Service</vt:lpstr>
      <vt:lpstr>Véhicule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Mathieu Breault</cp:lastModifiedBy>
  <dcterms:created xsi:type="dcterms:W3CDTF">2015-05-06T14:48:40Z</dcterms:created>
  <dcterms:modified xsi:type="dcterms:W3CDTF">2016-09-01T15:59:35Z</dcterms:modified>
</cp:coreProperties>
</file>