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thiebrea\Desktop\Maison 2\"/>
    </mc:Choice>
  </mc:AlternateContent>
  <bookViews>
    <workbookView xWindow="0" yWindow="0" windowWidth="28770" windowHeight="11385" tabRatio="500"/>
  </bookViews>
  <sheets>
    <sheet name="Sommaire" sheetId="1" r:id="rId1"/>
    <sheet name="Terrain" sheetId="9" r:id="rId2"/>
    <sheet name="Excavation initial" sheetId="10" r:id="rId3"/>
    <sheet name="NOTES ET QUESTIONS" sheetId="5" state="hidden" r:id="rId4"/>
    <sheet name="INFO CORPS DE MÉTIERS" sheetId="3" r:id="rId5"/>
    <sheet name="INFO FOURNBISSEURS MATÉRIAUX" sheetId="4" r:id="rId6"/>
  </sheets>
  <calcPr calcId="162913" iterateDelta="1E-4" concurrentCalc="0"/>
  <extLst>
    <ext xmlns:x14="http://schemas.microsoft.com/office/spreadsheetml/2009/9/main" uri="{79F54976-1DA5-4618-B147-4CDE4B953A38}">
      <x14:workbookPr defaultImageDpi="330"/>
    </ext>
    <ext xmlns:mx="http://schemas.microsoft.com/office/mac/excel/2008/main" uri="{7523E5D3-25F3-A5E0-1632-64F254C22452}">
      <mx:ArchID Flags="2"/>
    </ext>
  </extLst>
</workbook>
</file>

<file path=xl/calcChain.xml><?xml version="1.0" encoding="utf-8"?>
<calcChain xmlns="http://schemas.openxmlformats.org/spreadsheetml/2006/main">
  <c r="I65" i="1" l="1"/>
  <c r="I64" i="1"/>
  <c r="I60" i="1"/>
  <c r="I59" i="1"/>
  <c r="I58" i="1"/>
  <c r="I37" i="1"/>
  <c r="I77" i="1"/>
  <c r="I79" i="1"/>
  <c r="I78" i="1"/>
  <c r="I76" i="1"/>
  <c r="I72" i="1"/>
  <c r="I71" i="1"/>
  <c r="I70" i="1"/>
  <c r="F4" i="10"/>
  <c r="G29" i="1"/>
  <c r="F3" i="10"/>
  <c r="F26" i="10"/>
  <c r="F27" i="10"/>
  <c r="F8" i="10"/>
  <c r="F9" i="10"/>
  <c r="A1" i="10"/>
  <c r="I67" i="1"/>
  <c r="I66" i="1"/>
  <c r="I63" i="1"/>
  <c r="I62" i="1"/>
  <c r="I61" i="1"/>
  <c r="C1" i="10"/>
  <c r="B1" i="10"/>
  <c r="I52" i="1"/>
  <c r="I51" i="1"/>
  <c r="I57" i="1"/>
  <c r="I56" i="1"/>
  <c r="I55" i="1"/>
  <c r="I7" i="1"/>
  <c r="I85" i="1"/>
  <c r="I84" i="1"/>
  <c r="I83" i="1"/>
  <c r="I82" i="1"/>
  <c r="I81" i="1"/>
  <c r="I80" i="1"/>
  <c r="I69" i="1"/>
  <c r="I68" i="1"/>
  <c r="I54" i="1"/>
  <c r="I53" i="1"/>
  <c r="I50" i="1"/>
  <c r="I49" i="1"/>
  <c r="I48" i="1"/>
  <c r="I47" i="1"/>
  <c r="I46" i="1"/>
  <c r="I45" i="1"/>
  <c r="I44" i="1"/>
  <c r="I43" i="1"/>
  <c r="I42" i="1"/>
  <c r="I41" i="1"/>
  <c r="I40" i="1"/>
  <c r="I39" i="1"/>
  <c r="I38"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I8" i="1"/>
  <c r="H5" i="1"/>
  <c r="A1" i="9"/>
  <c r="C1" i="9"/>
  <c r="B1" i="9"/>
  <c r="C5" i="1"/>
  <c r="G5" i="1"/>
  <c r="I5" i="1"/>
  <c r="K2" i="1"/>
</calcChain>
</file>

<file path=xl/comments1.xml><?xml version="1.0" encoding="utf-8"?>
<comments xmlns="http://schemas.openxmlformats.org/spreadsheetml/2006/main">
  <authors>
    <author>Mathieu Breault</author>
  </authors>
  <commentList>
    <comment ref="F29" authorId="0" shapeId="0">
      <text>
        <r>
          <rPr>
            <b/>
            <sz val="9"/>
            <color indexed="81"/>
            <rFont val="Tahoma"/>
            <family val="2"/>
          </rPr>
          <t>Mat: Je voudrais une formule Nombre, qui me donne le nombre de soumissions (1 ou 2) en fonction de l'onglet sélectionné.</t>
        </r>
        <r>
          <rPr>
            <sz val="9"/>
            <color indexed="81"/>
            <rFont val="Tahoma"/>
            <family val="2"/>
          </rPr>
          <t xml:space="preserve">
</t>
        </r>
      </text>
    </comment>
    <comment ref="G29" authorId="0" shapeId="0">
      <text>
        <r>
          <rPr>
            <b/>
            <sz val="9"/>
            <color indexed="81"/>
            <rFont val="Tahoma"/>
            <family val="2"/>
          </rPr>
          <t>Mat:</t>
        </r>
        <r>
          <rPr>
            <sz val="9"/>
            <color indexed="81"/>
            <rFont val="Tahoma"/>
            <family val="2"/>
          </rPr>
          <t xml:space="preserve">
Ici, j'aurais besoin d'une formuile qui me donne la valeur dans la cellule F4, en fonction de l'étape incrit dans la colonne E de cet onglet. J'ai une formule déjèa appliqué pour que le titre de l'onglet se retrouve en A1 de cet même onglet. Donc un lien de la colonne E, Recherche A1, et donne la valeur de  F4</t>
        </r>
      </text>
    </comment>
  </commentList>
</comments>
</file>

<file path=xl/comments2.xml><?xml version="1.0" encoding="utf-8"?>
<comments xmlns="http://schemas.openxmlformats.org/spreadsheetml/2006/main">
  <authors>
    <author>Mathieu Breault</author>
  </authors>
  <commentList>
    <comment ref="F4" authorId="0" shapeId="0">
      <text>
        <r>
          <rPr>
            <b/>
            <sz val="9"/>
            <color indexed="81"/>
            <rFont val="Tahoma"/>
            <family val="2"/>
          </rPr>
          <t>Mat:</t>
        </r>
        <r>
          <rPr>
            <sz val="9"/>
            <color indexed="81"/>
            <rFont val="Tahoma"/>
            <family val="2"/>
          </rPr>
          <t xml:space="preserve">
j'aurais besoin d'une formule pour que lorsque je choisis le soumissionaire n.1 ou n.2 à F2, que la valeur Inscrite à "Total Avec Taxes" s'affiche ici en F4 </t>
        </r>
      </text>
    </comment>
  </commentList>
</comments>
</file>

<file path=xl/sharedStrings.xml><?xml version="1.0" encoding="utf-8"?>
<sst xmlns="http://schemas.openxmlformats.org/spreadsheetml/2006/main" count="169" uniqueCount="156">
  <si>
    <t>PREVISIONNEL</t>
  </si>
  <si>
    <t>REEL</t>
  </si>
  <si>
    <t>TOTAL</t>
  </si>
  <si>
    <t>NOTES</t>
  </si>
  <si>
    <t>QUESTIONS</t>
  </si>
  <si>
    <t>Entreprise</t>
  </si>
  <si>
    <t>Adresse</t>
  </si>
  <si>
    <t>CP</t>
  </si>
  <si>
    <t>Ville</t>
  </si>
  <si>
    <t>Téléphone</t>
  </si>
  <si>
    <t>E-mail</t>
  </si>
  <si>
    <t>RDV</t>
  </si>
  <si>
    <t>Administratif</t>
  </si>
  <si>
    <t>Exterieurs</t>
  </si>
  <si>
    <t>Raccordement privatif eau </t>
  </si>
  <si>
    <t>Raccordement privatif Gaz </t>
  </si>
  <si>
    <t>Raccordement privatif Internet </t>
  </si>
  <si>
    <t>Raccordement privatif téléphone </t>
  </si>
  <si>
    <t>Raccordement privatif tout à l'égout </t>
  </si>
  <si>
    <t>Frais de dossier </t>
  </si>
  <si>
    <t>Taxes foncières </t>
  </si>
  <si>
    <t>ASSURANCE</t>
  </si>
  <si>
    <t>NOTAIRE</t>
  </si>
  <si>
    <t>TAXES</t>
  </si>
  <si>
    <t>BANQUE</t>
  </si>
  <si>
    <t>RACCORDEMENTS</t>
  </si>
  <si>
    <t>Frais de notaire</t>
  </si>
  <si>
    <t>Dépenses</t>
  </si>
  <si>
    <t>Total des Financements</t>
  </si>
  <si>
    <t xml:space="preserve">Apports personnels et disponibilités </t>
  </si>
  <si>
    <t xml:space="preserve">Financement Total </t>
  </si>
  <si>
    <t>Emprunt taux Zero</t>
  </si>
  <si>
    <t>Liquidités</t>
  </si>
  <si>
    <t>Livrets Epargne</t>
  </si>
  <si>
    <t>Actions</t>
  </si>
  <si>
    <t>Assurance vie</t>
  </si>
  <si>
    <t>Dons reçus</t>
  </si>
  <si>
    <t>Préts familiaux</t>
  </si>
  <si>
    <t>Epargne possible*</t>
  </si>
  <si>
    <t>Vente appartement</t>
  </si>
  <si>
    <t>Vente automobile</t>
  </si>
  <si>
    <t>Vente meubles</t>
  </si>
  <si>
    <t>RESTE</t>
  </si>
  <si>
    <t>Frais d'hypothèque</t>
  </si>
  <si>
    <t>Frais intercalaires banque (au deblocage des fonds)</t>
  </si>
  <si>
    <t>Assurance dommage ouvrage </t>
  </si>
  <si>
    <t>Emprunt 1</t>
  </si>
  <si>
    <t>Emprunt 2</t>
  </si>
  <si>
    <t>Emprunt 3</t>
  </si>
  <si>
    <t>ARCHITECTE</t>
  </si>
  <si>
    <t xml:space="preserve">Taxe eaux usees / assainissement </t>
  </si>
  <si>
    <t>Coût du plan initial</t>
  </si>
  <si>
    <t>Dessins des plans et devis</t>
  </si>
  <si>
    <t>Taxes de Mutation (Bienvenue)</t>
  </si>
  <si>
    <t>Assurance (autre)</t>
  </si>
  <si>
    <t>Étapes</t>
  </si>
  <si>
    <t>Excavation initial</t>
  </si>
  <si>
    <t>Coffrage</t>
  </si>
  <si>
    <t>Épandage</t>
  </si>
  <si>
    <t>Installation Matériaux Toiture</t>
  </si>
  <si>
    <t>Installation Matériaux Toiture (2)</t>
  </si>
  <si>
    <t>Matériaux (Toiture)</t>
  </si>
  <si>
    <t>Matériaux (Toiture) (2)</t>
  </si>
  <si>
    <t>Matériaux (Charpente et planchers)</t>
  </si>
  <si>
    <t>Matériaux (Ferme de toiture)</t>
  </si>
  <si>
    <t>Construction Bâtiment</t>
  </si>
  <si>
    <t>4-B</t>
  </si>
  <si>
    <t>2-A</t>
  </si>
  <si>
    <t>4-A</t>
  </si>
  <si>
    <t>5-A</t>
  </si>
  <si>
    <t>6-A</t>
  </si>
  <si>
    <t>Matériaux (Balcon avant)</t>
  </si>
  <si>
    <t>4-C</t>
  </si>
  <si>
    <t>Maçonnerie</t>
  </si>
  <si>
    <t>Matériaux Maçonnerie</t>
  </si>
  <si>
    <t>7-B</t>
  </si>
  <si>
    <t>Revêtement 2</t>
  </si>
  <si>
    <t>Matériaux Revêtement 2</t>
  </si>
  <si>
    <t>Revêtement 3</t>
  </si>
  <si>
    <t>Matériaux Revêtement 3</t>
  </si>
  <si>
    <t>8-B</t>
  </si>
  <si>
    <t>9-B</t>
  </si>
  <si>
    <t>Nivellement</t>
  </si>
  <si>
    <t>Gazon</t>
  </si>
  <si>
    <t>Étude de Sol</t>
  </si>
  <si>
    <t>Coût Arpenteur</t>
  </si>
  <si>
    <t>Coût du permis de construction</t>
  </si>
  <si>
    <t>Achat du Terrain</t>
  </si>
  <si>
    <t>Intérieur</t>
  </si>
  <si>
    <t>PRÉ-CONSTRUCTION</t>
  </si>
  <si>
    <t>Raccordement privatif électrique</t>
  </si>
  <si>
    <t>Matériaux Coffrage</t>
  </si>
  <si>
    <t>Ajustement</t>
  </si>
  <si>
    <t>Plomberie</t>
  </si>
  <si>
    <t>Ventilation</t>
  </si>
  <si>
    <t>ÉLECTRICITÉ</t>
  </si>
  <si>
    <t>PLOMBERIE</t>
  </si>
  <si>
    <t>VENTILATION</t>
  </si>
  <si>
    <t>FINITION MENUISERIE</t>
  </si>
  <si>
    <t>PEINTURE</t>
  </si>
  <si>
    <t>BUDGET AUTO-CONSTRUCTION</t>
  </si>
  <si>
    <t>Nom de référence</t>
  </si>
  <si>
    <t>Spécialité</t>
  </si>
  <si>
    <t>SOUMISSIONAIRE(S)</t>
  </si>
  <si>
    <t>Soumissionaire N.1</t>
  </si>
  <si>
    <t>Total</t>
  </si>
  <si>
    <t>Total Avec Taxes</t>
  </si>
  <si>
    <t>Soumissionaire N.2</t>
  </si>
  <si>
    <t>Détails</t>
  </si>
  <si>
    <t>Soumissionaire sélectionné</t>
  </si>
  <si>
    <t>Montant soumis au projet</t>
  </si>
  <si>
    <t>JFL</t>
  </si>
  <si>
    <t>Nom du soumissioneur</t>
  </si>
  <si>
    <t>Intallation</t>
  </si>
  <si>
    <t>Matériaux (autre)</t>
  </si>
  <si>
    <t>Matériaux Plomb Autre</t>
  </si>
  <si>
    <t>Air-Climatisé</t>
  </si>
  <si>
    <t>Matériaux Vent Autre</t>
  </si>
  <si>
    <t>Menuisier finition</t>
  </si>
  <si>
    <t>Matériaux finition</t>
  </si>
  <si>
    <t>Matériaux finition autre</t>
  </si>
  <si>
    <t>Peinteurs</t>
  </si>
  <si>
    <t>Matériaux</t>
  </si>
  <si>
    <t>Matériaux Peinture</t>
  </si>
  <si>
    <t>Escaliers Installation</t>
  </si>
  <si>
    <t>ESCALIERS INTÉRIEURS</t>
  </si>
  <si>
    <t>ÉBINISTERIE</t>
  </si>
  <si>
    <t>Comptoirs</t>
  </si>
  <si>
    <t>PLANCHERS</t>
  </si>
  <si>
    <t>Carrelage R-D-C</t>
  </si>
  <si>
    <t>Carrelage Étage</t>
  </si>
  <si>
    <t>Céramique R-D-C</t>
  </si>
  <si>
    <t>Carrelage Sous-Sol</t>
  </si>
  <si>
    <t>Céramique Sous-Sol</t>
  </si>
  <si>
    <t>Céramique Étage</t>
  </si>
  <si>
    <t>Plancher 1 Installation</t>
  </si>
  <si>
    <t>Matériaux Plancher 1</t>
  </si>
  <si>
    <t>Plancher 2 Intallation</t>
  </si>
  <si>
    <t>Matériaux Plancher 2</t>
  </si>
  <si>
    <t>4-D</t>
  </si>
  <si>
    <t>Fenêtres et portes</t>
  </si>
  <si>
    <t>Cuisine</t>
  </si>
  <si>
    <t>Salle de bain R-D-C ou total</t>
  </si>
  <si>
    <t>Salle de bain Sous-sol</t>
  </si>
  <si>
    <t>Salle de bain des maitres</t>
  </si>
  <si>
    <t>Salle de bain Étage</t>
  </si>
  <si>
    <t>Gingras</t>
  </si>
  <si>
    <t>Creusé</t>
  </si>
  <si>
    <t>Manœuvre</t>
  </si>
  <si>
    <t>ISOLATION</t>
  </si>
  <si>
    <t>Cellulose</t>
  </si>
  <si>
    <t>Isolant Plancher sous-sol</t>
  </si>
  <si>
    <t>Poly-euréthane</t>
  </si>
  <si>
    <t>FOYER</t>
  </si>
  <si>
    <t>Foyer installation</t>
  </si>
  <si>
    <t>Matériaux foyer autre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</si>
</sst>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40C]General"/>
    <numFmt numFmtId="165" formatCode="#,##0.00\ &quot;€&quot;"/>
    <numFmt numFmtId="166" formatCode="_ * #,##0.00_)\ [$$-C0C]_ ;_ * \(#,##0.00\)\ [$$-C0C]_ ;_ * &quot;-&quot;??_)\ [$$-C0C]_ ;_ @_ "/>
  </numFmts>
  <fonts count="17">
    <font>
      <sz val="12"/>
      <color theme="1"/>
      <name val="Calibri"/>
      <family val="2"/>
      <scheme val="minor"/>
    </font>
    <font>
      <sz val="12"/>
      <color rgb="FF000000"/>
      <name val="Calibri1"/>
    </font>
    <font>
      <b/>
      <sz val="22"/>
      <color rgb="FF000000"/>
      <name val="Calibri"/>
      <family val="2"/>
    </font>
    <font>
      <sz val="16"/>
      <color theme="1"/>
      <name val="Calibri"/>
      <family val="2"/>
      <scheme val="minor"/>
    </font>
    <font>
      <b/>
      <sz val="15"/>
      <color theme="3"/>
      <name val="Calibri"/>
      <family val="2"/>
      <scheme val="minor"/>
    </font>
    <font>
      <sz val="14"/>
      <color theme="1"/>
      <name val="Calibri"/>
      <family val="2"/>
      <scheme val="minor"/>
    </font>
    <font>
      <b/>
      <sz val="18"/>
      <name val="Calibri"/>
      <family val="2"/>
      <scheme val="minor"/>
    </font>
    <font>
      <b/>
      <sz val="22"/>
      <name val="Calibri"/>
      <family val="2"/>
      <scheme val="minor"/>
    </font>
    <font>
      <sz val="18"/>
      <color theme="1"/>
      <name val="Calibri"/>
      <family val="2"/>
      <scheme val="minor"/>
    </font>
    <font>
      <b/>
      <sz val="18"/>
      <color indexed="15"/>
      <name val="Calibri"/>
      <family val="2"/>
      <scheme val="minor"/>
    </font>
    <font>
      <b/>
      <sz val="20"/>
      <color theme="0" tint="-4.9989318521683403E-2"/>
      <name val="Calibri"/>
      <family val="2"/>
      <scheme val="minor"/>
    </font>
    <font>
      <b/>
      <sz val="36"/>
      <color theme="0" tint="-4.9989318521683403E-2"/>
      <name val="Calibri"/>
      <family val="2"/>
      <scheme val="minor"/>
    </font>
    <font>
      <b/>
      <i/>
      <sz val="18"/>
      <color theme="0" tint="-4.9989318521683403E-2"/>
      <name val="Calibri"/>
      <family val="2"/>
      <scheme val="minor"/>
    </font>
    <font>
      <sz val="18"/>
      <color rgb="FF000000"/>
      <name val="Calibri"/>
      <family val="2"/>
      <scheme val="minor"/>
    </font>
    <font>
      <b/>
      <sz val="12"/>
      <color theme="1"/>
      <name val="Times New Roman"/>
      <family val="1"/>
    </font>
    <font>
      <sz val="9"/>
      <color indexed="81"/>
      <name val="Tahoma"/>
      <family val="2"/>
    </font>
    <font>
      <b/>
      <sz val="9"/>
      <color indexed="81"/>
      <name val="Tahoma"/>
      <family val="2"/>
    </font>
  </fonts>
  <fills count="14">
    <fill>
      <patternFill patternType="none"/>
    </fill>
    <fill>
      <patternFill patternType="gray125"/>
    </fill>
    <fill>
      <patternFill patternType="solid">
        <fgColor theme="2" tint="-9.9978637043366805E-2"/>
        <bgColor indexed="64"/>
      </patternFill>
    </fill>
    <fill>
      <patternFill patternType="solid">
        <fgColor indexed="49"/>
        <bgColor indexed="64"/>
      </patternFill>
    </fill>
    <fill>
      <patternFill patternType="solid">
        <fgColor indexed="8"/>
        <bgColor indexed="64"/>
      </patternFill>
    </fill>
    <fill>
      <patternFill patternType="solid">
        <fgColor indexed="55"/>
        <bgColor indexed="64"/>
      </patternFill>
    </fill>
    <fill>
      <patternFill patternType="solid">
        <fgColor indexed="47"/>
        <bgColor indexed="64"/>
      </patternFill>
    </fill>
    <fill>
      <patternFill patternType="solid">
        <fgColor theme="2" tint="-0.749992370372631"/>
        <bgColor indexed="64"/>
      </patternFill>
    </fill>
    <fill>
      <patternFill patternType="solid">
        <fgColor theme="6" tint="-0.499984740745262"/>
        <bgColor indexed="64"/>
      </patternFill>
    </fill>
    <fill>
      <patternFill patternType="solid">
        <fgColor rgb="FF969696"/>
        <bgColor indexed="64"/>
      </patternFill>
    </fill>
    <fill>
      <patternFill patternType="solid">
        <fgColor theme="0" tint="-0.249977111117893"/>
        <bgColor indexed="64"/>
      </patternFill>
    </fill>
    <fill>
      <patternFill patternType="solid">
        <fgColor theme="1"/>
        <bgColor indexed="64"/>
      </patternFill>
    </fill>
    <fill>
      <patternFill patternType="solid">
        <fgColor theme="0" tint="-4.9989318521683403E-2"/>
        <bgColor indexed="64"/>
      </patternFill>
    </fill>
    <fill>
      <patternFill patternType="solid">
        <fgColor theme="0" tint="-0.14999847407452621"/>
        <bgColor indexed="64"/>
      </patternFill>
    </fill>
  </fills>
  <borders count="46">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bottom style="thick">
        <color theme="4"/>
      </bottom>
      <diagonal/>
    </border>
    <border>
      <left/>
      <right/>
      <top style="thin">
        <color indexed="9"/>
      </top>
      <bottom style="thin">
        <color indexed="9"/>
      </bottom>
      <diagonal/>
    </border>
    <border>
      <left/>
      <right/>
      <top/>
      <bottom style="thin">
        <color indexed="9"/>
      </bottom>
      <diagonal/>
    </border>
    <border>
      <left/>
      <right style="medium">
        <color indexed="9"/>
      </right>
      <top/>
      <bottom style="thin">
        <color indexed="9"/>
      </bottom>
      <diagonal/>
    </border>
    <border>
      <left/>
      <right style="thick">
        <color auto="1"/>
      </right>
      <top/>
      <bottom/>
      <diagonal/>
    </border>
    <border>
      <left style="medium">
        <color indexed="9"/>
      </left>
      <right style="thick">
        <color auto="1"/>
      </right>
      <top style="medium">
        <color indexed="9"/>
      </top>
      <bottom style="medium">
        <color indexed="9"/>
      </bottom>
      <diagonal/>
    </border>
    <border>
      <left/>
      <right style="thick">
        <color auto="1"/>
      </right>
      <top style="thin">
        <color indexed="9"/>
      </top>
      <bottom/>
      <diagonal/>
    </border>
    <border>
      <left/>
      <right/>
      <top/>
      <bottom style="thick">
        <color auto="1"/>
      </bottom>
      <diagonal/>
    </border>
    <border>
      <left/>
      <right style="thick">
        <color auto="1"/>
      </right>
      <top/>
      <bottom style="thick">
        <color auto="1"/>
      </bottom>
      <diagonal/>
    </border>
    <border>
      <left style="thick">
        <color auto="1"/>
      </left>
      <right/>
      <top/>
      <bottom style="thick">
        <color auto="1"/>
      </bottom>
      <diagonal/>
    </border>
    <border>
      <left style="thick">
        <color auto="1"/>
      </left>
      <right/>
      <top/>
      <bottom/>
      <diagonal/>
    </border>
    <border>
      <left/>
      <right style="thin">
        <color auto="1"/>
      </right>
      <top/>
      <bottom/>
      <diagonal/>
    </border>
    <border>
      <left/>
      <right style="thick">
        <color auto="1"/>
      </right>
      <top style="thin">
        <color indexed="9"/>
      </top>
      <bottom style="thin">
        <color indexed="9"/>
      </bottom>
      <diagonal/>
    </border>
    <border>
      <left/>
      <right style="thick">
        <color auto="1"/>
      </right>
      <top style="thick">
        <color auto="1"/>
      </top>
      <bottom style="medium">
        <color indexed="9"/>
      </bottom>
      <diagonal/>
    </border>
    <border>
      <left/>
      <right style="thin">
        <color auto="1"/>
      </right>
      <top style="thin">
        <color indexed="9"/>
      </top>
      <bottom style="thin">
        <color indexed="9"/>
      </bottom>
      <diagonal/>
    </border>
    <border>
      <left style="thin">
        <color auto="1"/>
      </left>
      <right style="hair">
        <color auto="1"/>
      </right>
      <top style="thick">
        <color auto="1"/>
      </top>
      <bottom style="medium">
        <color indexed="9"/>
      </bottom>
      <diagonal/>
    </border>
    <border>
      <left style="thin">
        <color auto="1"/>
      </left>
      <right style="hair">
        <color auto="1"/>
      </right>
      <top style="thin">
        <color indexed="9"/>
      </top>
      <bottom style="thin">
        <color indexed="9"/>
      </bottom>
      <diagonal/>
    </border>
    <border>
      <left style="medium">
        <color indexed="21"/>
      </left>
      <right/>
      <top style="thick">
        <color auto="1"/>
      </top>
      <bottom/>
      <diagonal/>
    </border>
    <border>
      <left/>
      <right style="thin">
        <color auto="1"/>
      </right>
      <top style="thick">
        <color auto="1"/>
      </top>
      <bottom/>
      <diagonal/>
    </border>
    <border>
      <left/>
      <right style="hair">
        <color auto="1"/>
      </right>
      <top style="thin">
        <color indexed="9"/>
      </top>
      <bottom style="thin">
        <color indexed="9"/>
      </bottom>
      <diagonal/>
    </border>
    <border>
      <left/>
      <right style="medium">
        <color indexed="9"/>
      </right>
      <top/>
      <bottom/>
      <diagonal/>
    </border>
    <border>
      <left style="thin">
        <color auto="1"/>
      </left>
      <right/>
      <top style="thin">
        <color indexed="9"/>
      </top>
      <bottom style="thin">
        <color indexed="9"/>
      </bottom>
      <diagonal/>
    </border>
    <border>
      <left style="hair">
        <color auto="1"/>
      </left>
      <right style="hair">
        <color auto="1"/>
      </right>
      <top style="thick">
        <color auto="1"/>
      </top>
      <bottom style="medium">
        <color indexed="9"/>
      </bottom>
      <diagonal/>
    </border>
    <border>
      <left/>
      <right style="medium">
        <color auto="1"/>
      </right>
      <top/>
      <bottom style="medium">
        <color rgb="FFFFFFF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hair">
        <color auto="1"/>
      </right>
      <top style="medium">
        <color indexed="9"/>
      </top>
      <bottom/>
      <diagonal/>
    </border>
    <border>
      <left style="hair">
        <color auto="1"/>
      </left>
      <right style="hair">
        <color auto="1"/>
      </right>
      <top style="medium">
        <color indexed="9"/>
      </top>
      <bottom/>
      <diagonal/>
    </border>
    <border>
      <left style="thin">
        <color auto="1"/>
      </left>
      <right style="hair">
        <color auto="1"/>
      </right>
      <top/>
      <bottom style="thin">
        <color indexed="9"/>
      </bottom>
      <diagonal/>
    </border>
    <border>
      <left style="hair">
        <color auto="1"/>
      </left>
      <right style="hair">
        <color auto="1"/>
      </right>
      <top/>
      <bottom style="thin">
        <color indexed="9"/>
      </bottom>
      <diagonal/>
    </border>
    <border>
      <left/>
      <right style="hair">
        <color auto="1"/>
      </right>
      <top style="thick">
        <color auto="1"/>
      </top>
      <bottom style="medium">
        <color indexed="9"/>
      </bottom>
      <diagonal/>
    </border>
    <border>
      <left/>
      <right style="hair">
        <color auto="1"/>
      </right>
      <top/>
      <bottom style="thin">
        <color indexed="9"/>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ck">
        <color auto="1"/>
      </left>
      <right style="thick">
        <color auto="1"/>
      </right>
      <top/>
      <bottom/>
      <diagonal/>
    </border>
    <border>
      <left style="thick">
        <color auto="1"/>
      </left>
      <right style="thick">
        <color auto="1"/>
      </right>
      <top/>
      <bottom style="thick">
        <color auto="1"/>
      </bottom>
      <diagonal/>
    </border>
    <border>
      <left style="thick">
        <color auto="1"/>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3">
    <xf numFmtId="0" fontId="0" fillId="0" borderId="0"/>
    <xf numFmtId="164" fontId="1" fillId="0" borderId="0"/>
    <xf numFmtId="0" fontId="4" fillId="0" borderId="3" applyNumberFormat="0" applyFill="0" applyAlignment="0" applyProtection="0"/>
  </cellStyleXfs>
  <cellXfs count="72">
    <xf numFmtId="0" fontId="0" fillId="0" borderId="0" xfId="0"/>
    <xf numFmtId="164" fontId="2" fillId="0" borderId="1" xfId="1" applyFont="1" applyBorder="1" applyAlignment="1">
      <alignment horizontal="center"/>
    </xf>
    <xf numFmtId="164" fontId="2" fillId="2" borderId="2" xfId="1" applyFont="1" applyFill="1" applyBorder="1" applyAlignment="1">
      <alignment horizontal="center"/>
    </xf>
    <xf numFmtId="0" fontId="0" fillId="0" borderId="0" xfId="0" applyAlignment="1">
      <alignment horizontal="left"/>
    </xf>
    <xf numFmtId="165" fontId="0" fillId="0" borderId="0" xfId="0" applyNumberFormat="1" applyAlignment="1">
      <alignment horizontal="center" vertical="center"/>
    </xf>
    <xf numFmtId="0" fontId="0" fillId="0" borderId="0" xfId="0" applyProtection="1">
      <protection hidden="1"/>
    </xf>
    <xf numFmtId="0" fontId="8" fillId="3" borderId="0" xfId="0" applyFont="1" applyFill="1" applyProtection="1">
      <protection hidden="1"/>
    </xf>
    <xf numFmtId="0" fontId="8" fillId="5" borderId="4" xfId="0" applyNumberFormat="1" applyFont="1" applyFill="1" applyBorder="1" applyProtection="1">
      <protection locked="0"/>
    </xf>
    <xf numFmtId="0" fontId="0" fillId="0" borderId="9" xfId="0" applyBorder="1" applyProtection="1">
      <protection hidden="1"/>
    </xf>
    <xf numFmtId="0" fontId="0" fillId="0" borderId="7" xfId="0" applyBorder="1" applyProtection="1">
      <protection hidden="1"/>
    </xf>
    <xf numFmtId="0" fontId="0" fillId="0" borderId="0" xfId="0" applyBorder="1"/>
    <xf numFmtId="2" fontId="6" fillId="6" borderId="15" xfId="0" applyNumberFormat="1" applyFont="1" applyFill="1" applyBorder="1" applyProtection="1">
      <protection locked="0"/>
    </xf>
    <xf numFmtId="0" fontId="6" fillId="3" borderId="16" xfId="0" applyFont="1" applyFill="1" applyBorder="1" applyAlignment="1" applyProtection="1">
      <alignment horizontal="center" vertical="center" wrapText="1"/>
      <protection hidden="1"/>
    </xf>
    <xf numFmtId="0" fontId="8" fillId="5" borderId="17" xfId="0" applyFont="1" applyFill="1" applyBorder="1" applyProtection="1">
      <protection hidden="1"/>
    </xf>
    <xf numFmtId="2" fontId="6" fillId="6" borderId="4" xfId="0" applyNumberFormat="1" applyFont="1" applyFill="1" applyBorder="1" applyProtection="1">
      <protection locked="0"/>
    </xf>
    <xf numFmtId="0" fontId="8" fillId="5" borderId="17" xfId="0" applyNumberFormat="1" applyFont="1" applyFill="1" applyBorder="1" applyProtection="1">
      <protection locked="0"/>
    </xf>
    <xf numFmtId="0" fontId="8" fillId="3" borderId="14" xfId="0" applyFont="1" applyFill="1" applyBorder="1" applyProtection="1">
      <protection hidden="1"/>
    </xf>
    <xf numFmtId="0" fontId="6" fillId="3" borderId="18" xfId="0" applyFont="1" applyFill="1" applyBorder="1" applyAlignment="1" applyProtection="1">
      <alignment horizontal="center" vertical="center" wrapText="1"/>
      <protection hidden="1"/>
    </xf>
    <xf numFmtId="2" fontId="6" fillId="6" borderId="19" xfId="0" applyNumberFormat="1" applyFont="1" applyFill="1" applyBorder="1" applyProtection="1">
      <protection locked="0"/>
    </xf>
    <xf numFmtId="2" fontId="6" fillId="6" borderId="22" xfId="0" applyNumberFormat="1" applyFont="1" applyFill="1" applyBorder="1" applyProtection="1">
      <protection locked="0"/>
    </xf>
    <xf numFmtId="2" fontId="6" fillId="6" borderId="24" xfId="0" applyNumberFormat="1" applyFont="1" applyFill="1" applyBorder="1" applyProtection="1"/>
    <xf numFmtId="0" fontId="6" fillId="3" borderId="25" xfId="0" applyFont="1" applyFill="1" applyBorder="1" applyAlignment="1" applyProtection="1">
      <alignment horizontal="center" vertical="center" wrapText="1"/>
      <protection hidden="1"/>
    </xf>
    <xf numFmtId="164" fontId="12" fillId="7" borderId="13" xfId="2" applyNumberFormat="1" applyFont="1" applyFill="1" applyBorder="1" applyAlignment="1">
      <alignment horizontal="center" vertical="center"/>
    </xf>
    <xf numFmtId="164" fontId="12" fillId="7" borderId="14" xfId="2" applyNumberFormat="1" applyFont="1" applyFill="1" applyBorder="1" applyAlignment="1">
      <alignment horizontal="center" vertical="center"/>
    </xf>
    <xf numFmtId="0" fontId="13" fillId="9" borderId="26" xfId="0" applyFont="1" applyFill="1" applyBorder="1" applyAlignment="1">
      <alignment vertical="center"/>
    </xf>
    <xf numFmtId="0" fontId="7" fillId="3" borderId="0" xfId="0" applyFont="1" applyFill="1" applyBorder="1" applyAlignment="1" applyProtection="1">
      <alignment horizontal="center" vertical="center"/>
      <protection hidden="1"/>
    </xf>
    <xf numFmtId="0" fontId="11" fillId="8" borderId="0" xfId="0" applyFont="1" applyFill="1" applyAlignment="1" applyProtection="1">
      <alignment horizontal="center"/>
      <protection hidden="1"/>
    </xf>
    <xf numFmtId="166" fontId="9" fillId="4" borderId="8" xfId="0" applyNumberFormat="1" applyFont="1" applyFill="1" applyBorder="1" applyAlignment="1" applyProtection="1">
      <alignment horizontal="center" vertical="center"/>
      <protection locked="0"/>
    </xf>
    <xf numFmtId="166" fontId="9" fillId="4" borderId="30" xfId="0" applyNumberFormat="1" applyFont="1" applyFill="1" applyBorder="1" applyAlignment="1" applyProtection="1">
      <alignment horizontal="center" vertical="center"/>
      <protection hidden="1"/>
    </xf>
    <xf numFmtId="166" fontId="9" fillId="4" borderId="31" xfId="0" applyNumberFormat="1" applyFont="1" applyFill="1" applyBorder="1" applyAlignment="1" applyProtection="1">
      <alignment horizontal="center" vertical="center"/>
      <protection hidden="1"/>
    </xf>
    <xf numFmtId="2" fontId="6" fillId="6" borderId="32" xfId="0" applyNumberFormat="1" applyFont="1" applyFill="1" applyBorder="1" applyProtection="1">
      <protection locked="0"/>
    </xf>
    <xf numFmtId="2" fontId="6" fillId="6" borderId="33" xfId="0" applyNumberFormat="1" applyFont="1" applyFill="1" applyBorder="1" applyProtection="1">
      <protection locked="0"/>
    </xf>
    <xf numFmtId="2" fontId="6" fillId="11" borderId="0" xfId="0" applyNumberFormat="1" applyFont="1" applyFill="1" applyBorder="1" applyProtection="1">
      <protection locked="0"/>
    </xf>
    <xf numFmtId="0" fontId="6" fillId="3" borderId="34" xfId="0" applyFont="1" applyFill="1" applyBorder="1" applyAlignment="1" applyProtection="1">
      <alignment horizontal="center" vertical="center" wrapText="1"/>
      <protection hidden="1"/>
    </xf>
    <xf numFmtId="2" fontId="6" fillId="6" borderId="35" xfId="0" applyNumberFormat="1" applyFont="1" applyFill="1" applyBorder="1" applyProtection="1">
      <protection locked="0"/>
    </xf>
    <xf numFmtId="2" fontId="6" fillId="6" borderId="4" xfId="0" applyNumberFormat="1" applyFont="1" applyFill="1" applyBorder="1" applyProtection="1"/>
    <xf numFmtId="0" fontId="6" fillId="6" borderId="32" xfId="0" applyNumberFormat="1" applyFont="1" applyFill="1" applyBorder="1" applyProtection="1">
      <protection locked="0"/>
    </xf>
    <xf numFmtId="0" fontId="6" fillId="6" borderId="19" xfId="0" applyNumberFormat="1" applyFont="1" applyFill="1" applyBorder="1" applyProtection="1">
      <protection locked="0"/>
    </xf>
    <xf numFmtId="0" fontId="6" fillId="6" borderId="24" xfId="0" applyNumberFormat="1" applyFont="1" applyFill="1" applyBorder="1" applyProtection="1"/>
    <xf numFmtId="0" fontId="0" fillId="0" borderId="36" xfId="0" applyBorder="1"/>
    <xf numFmtId="0" fontId="0" fillId="0" borderId="38" xfId="0" applyBorder="1"/>
    <xf numFmtId="0" fontId="0" fillId="0" borderId="39" xfId="0" applyBorder="1"/>
    <xf numFmtId="0" fontId="0" fillId="0" borderId="40" xfId="0" applyBorder="1"/>
    <xf numFmtId="0" fontId="0" fillId="0" borderId="41" xfId="0" applyBorder="1"/>
    <xf numFmtId="0" fontId="0" fillId="12" borderId="37" xfId="0" applyFill="1" applyBorder="1"/>
    <xf numFmtId="0" fontId="14" fillId="13" borderId="38" xfId="0" applyFont="1" applyFill="1" applyBorder="1"/>
    <xf numFmtId="0" fontId="3" fillId="12" borderId="45" xfId="0" applyFont="1" applyFill="1" applyBorder="1" applyAlignment="1">
      <alignment horizontal="center" vertical="center"/>
    </xf>
    <xf numFmtId="0" fontId="3" fillId="12" borderId="42" xfId="0" applyFont="1" applyFill="1" applyBorder="1" applyAlignment="1">
      <alignment horizontal="center" vertical="center"/>
    </xf>
    <xf numFmtId="0" fontId="3" fillId="12" borderId="43" xfId="0" applyFont="1" applyFill="1" applyBorder="1" applyAlignment="1">
      <alignment horizontal="center" vertical="center"/>
    </xf>
    <xf numFmtId="0" fontId="3" fillId="12" borderId="44" xfId="0" applyFont="1" applyFill="1" applyBorder="1" applyAlignment="1">
      <alignment horizontal="center" vertical="center" wrapText="1"/>
    </xf>
    <xf numFmtId="0" fontId="5" fillId="12" borderId="43" xfId="0" applyFont="1" applyFill="1" applyBorder="1" applyAlignment="1">
      <alignment horizontal="center" vertical="center"/>
    </xf>
    <xf numFmtId="0" fontId="5" fillId="12" borderId="44" xfId="0" applyFont="1" applyFill="1" applyBorder="1" applyAlignment="1">
      <alignment horizontal="center" vertical="center"/>
    </xf>
    <xf numFmtId="0" fontId="7" fillId="3" borderId="0" xfId="0" applyFont="1" applyFill="1" applyBorder="1" applyAlignment="1" applyProtection="1">
      <alignment horizontal="center" vertical="center"/>
      <protection hidden="1"/>
    </xf>
    <xf numFmtId="166" fontId="9" fillId="4" borderId="0" xfId="0" applyNumberFormat="1" applyFont="1" applyFill="1" applyBorder="1" applyAlignment="1" applyProtection="1">
      <alignment horizontal="center" vertical="center"/>
      <protection hidden="1"/>
    </xf>
    <xf numFmtId="0" fontId="7" fillId="3" borderId="7" xfId="0" applyFont="1" applyFill="1" applyBorder="1" applyAlignment="1" applyProtection="1">
      <alignment horizontal="center" vertical="center"/>
      <protection hidden="1"/>
    </xf>
    <xf numFmtId="0" fontId="7" fillId="3" borderId="10" xfId="0" applyFont="1" applyFill="1" applyBorder="1" applyAlignment="1" applyProtection="1">
      <alignment horizontal="center" vertical="center"/>
      <protection hidden="1"/>
    </xf>
    <xf numFmtId="0" fontId="7" fillId="3" borderId="11" xfId="0" applyFont="1" applyFill="1" applyBorder="1" applyAlignment="1" applyProtection="1">
      <alignment horizontal="center" vertical="center"/>
      <protection hidden="1"/>
    </xf>
    <xf numFmtId="0" fontId="10" fillId="3" borderId="5" xfId="0" applyFont="1" applyFill="1" applyBorder="1" applyAlignment="1" applyProtection="1">
      <alignment horizontal="right"/>
      <protection hidden="1"/>
    </xf>
    <xf numFmtId="0" fontId="10" fillId="3" borderId="6" xfId="0" applyFont="1" applyFill="1" applyBorder="1" applyAlignment="1" applyProtection="1">
      <alignment horizontal="right"/>
      <protection hidden="1"/>
    </xf>
    <xf numFmtId="0" fontId="10" fillId="3" borderId="0" xfId="0" applyFont="1" applyFill="1" applyBorder="1" applyAlignment="1" applyProtection="1">
      <alignment horizontal="right"/>
      <protection hidden="1"/>
    </xf>
    <xf numFmtId="0" fontId="10" fillId="3" borderId="23" xfId="0" applyFont="1" applyFill="1" applyBorder="1" applyAlignment="1" applyProtection="1">
      <alignment horizontal="right"/>
      <protection hidden="1"/>
    </xf>
    <xf numFmtId="0" fontId="6" fillId="3" borderId="20" xfId="0" applyNumberFormat="1" applyFont="1" applyFill="1" applyBorder="1" applyAlignment="1" applyProtection="1">
      <alignment horizontal="center" vertical="center" wrapText="1"/>
      <protection hidden="1"/>
    </xf>
    <xf numFmtId="0" fontId="6" fillId="3" borderId="21" xfId="0" applyNumberFormat="1" applyFont="1" applyFill="1" applyBorder="1" applyAlignment="1" applyProtection="1">
      <alignment horizontal="center" vertical="center" wrapText="1"/>
      <protection hidden="1"/>
    </xf>
    <xf numFmtId="0" fontId="11" fillId="8" borderId="0" xfId="0" applyFont="1" applyFill="1" applyAlignment="1" applyProtection="1">
      <alignment horizontal="center"/>
      <protection hidden="1"/>
    </xf>
    <xf numFmtId="0" fontId="7" fillId="3" borderId="13" xfId="0" applyFont="1" applyFill="1" applyBorder="1" applyAlignment="1" applyProtection="1">
      <alignment horizontal="center" vertical="center"/>
      <protection hidden="1"/>
    </xf>
    <xf numFmtId="0" fontId="7" fillId="3" borderId="12" xfId="0" applyFont="1" applyFill="1" applyBorder="1" applyAlignment="1" applyProtection="1">
      <alignment horizontal="center" vertical="center"/>
      <protection hidden="1"/>
    </xf>
    <xf numFmtId="0" fontId="5" fillId="12" borderId="45" xfId="0" applyFont="1" applyFill="1" applyBorder="1" applyAlignment="1">
      <alignment horizontal="center" vertical="center"/>
    </xf>
    <xf numFmtId="164" fontId="12" fillId="7" borderId="0" xfId="2" applyNumberFormat="1" applyFont="1" applyFill="1" applyBorder="1" applyAlignment="1">
      <alignment horizontal="center" vertical="center"/>
    </xf>
    <xf numFmtId="0" fontId="5" fillId="12" borderId="44" xfId="0" applyFont="1" applyFill="1" applyBorder="1" applyAlignment="1" applyProtection="1">
      <alignment horizontal="center" vertical="center"/>
      <protection locked="0"/>
    </xf>
    <xf numFmtId="14" fontId="0" fillId="10" borderId="27" xfId="0" applyNumberFormat="1" applyFill="1" applyBorder="1" applyAlignment="1">
      <alignment horizontal="center"/>
    </xf>
    <xf numFmtId="0" fontId="0" fillId="10" borderId="28" xfId="0" applyFill="1" applyBorder="1" applyAlignment="1">
      <alignment horizontal="center"/>
    </xf>
    <xf numFmtId="0" fontId="0" fillId="10" borderId="29" xfId="0" applyFill="1" applyBorder="1" applyAlignment="1">
      <alignment horizontal="center"/>
    </xf>
  </cellXfs>
  <cellStyles count="3">
    <cellStyle name="Excel Built-in Normal" xfId="1"/>
    <cellStyle name="Normal" xfId="0" builtinId="0"/>
    <cellStyle name="Titre 1" xfId="2" builtinId="16"/>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L86"/>
  <sheetViews>
    <sheetView tabSelected="1" zoomScale="80" zoomScaleNormal="80" zoomScalePageLayoutView="70" workbookViewId="0">
      <pane ySplit="3" topLeftCell="A4" activePane="bottomLeft" state="frozen"/>
      <selection pane="bottomLeft" activeCell="A19" sqref="A19"/>
    </sheetView>
  </sheetViews>
  <sheetFormatPr baseColWidth="10" defaultRowHeight="15.75"/>
  <cols>
    <col min="1" max="3" width="30.375" style="5" customWidth="1"/>
    <col min="4" max="4" width="46" customWidth="1"/>
    <col min="5" max="5" width="111.625" style="3" customWidth="1"/>
    <col min="6" max="6" width="28.375" style="4" customWidth="1"/>
    <col min="7" max="8" width="21.625" style="4" customWidth="1"/>
    <col min="9" max="9" width="17.5" bestFit="1" customWidth="1"/>
  </cols>
  <sheetData>
    <row r="1" spans="1:12" ht="46.5">
      <c r="A1" s="63" t="s">
        <v>100</v>
      </c>
      <c r="B1" s="63"/>
      <c r="C1" s="63"/>
      <c r="D1" s="63"/>
      <c r="E1" s="63"/>
      <c r="F1" s="63"/>
      <c r="G1" s="63"/>
      <c r="H1" s="26"/>
    </row>
    <row r="2" spans="1:12" ht="23.25" customHeight="1">
      <c r="A2" s="52" t="s">
        <v>28</v>
      </c>
      <c r="B2" s="52"/>
      <c r="C2" s="54"/>
      <c r="D2" s="64" t="s">
        <v>27</v>
      </c>
      <c r="E2" s="52"/>
      <c r="F2" s="52"/>
      <c r="G2" s="52"/>
      <c r="H2" s="25"/>
      <c r="J2" s="52" t="s">
        <v>42</v>
      </c>
      <c r="K2" s="53">
        <f>C5-I5</f>
        <v>297300</v>
      </c>
      <c r="L2" s="53"/>
    </row>
    <row r="3" spans="1:12" ht="29.25" customHeight="1" thickBot="1">
      <c r="A3" s="55"/>
      <c r="B3" s="55"/>
      <c r="C3" s="56"/>
      <c r="D3" s="65"/>
      <c r="E3" s="55"/>
      <c r="F3" s="55"/>
      <c r="G3" s="55"/>
      <c r="H3" s="25"/>
      <c r="I3" s="10"/>
      <c r="J3" s="52"/>
      <c r="K3" s="53"/>
      <c r="L3" s="53"/>
    </row>
    <row r="4" spans="1:12" ht="48" customHeight="1" thickTop="1" thickBot="1">
      <c r="A4" s="61" t="s">
        <v>29</v>
      </c>
      <c r="B4" s="62"/>
      <c r="C4" s="12" t="s">
        <v>30</v>
      </c>
      <c r="D4" s="6"/>
      <c r="E4" s="16"/>
      <c r="F4" s="17" t="s">
        <v>103</v>
      </c>
      <c r="G4" s="17" t="s">
        <v>0</v>
      </c>
      <c r="H4" s="33" t="s">
        <v>92</v>
      </c>
      <c r="I4" s="21" t="s">
        <v>1</v>
      </c>
      <c r="J4" s="10"/>
    </row>
    <row r="5" spans="1:12" ht="27" thickBot="1">
      <c r="A5" s="57" t="s">
        <v>2</v>
      </c>
      <c r="B5" s="58"/>
      <c r="C5" s="27">
        <f>SUM(C6:C23)</f>
        <v>300000</v>
      </c>
      <c r="D5" s="59" t="s">
        <v>2</v>
      </c>
      <c r="E5" s="60"/>
      <c r="F5" s="28"/>
      <c r="G5" s="28">
        <f ca="1">SUM(G6:G85)</f>
        <v>0</v>
      </c>
      <c r="H5" s="28">
        <f>SUM(H6:H85)</f>
        <v>2700</v>
      </c>
      <c r="I5" s="29">
        <f>SUM(I6:I85)</f>
        <v>2700</v>
      </c>
    </row>
    <row r="6" spans="1:12" ht="26.25" customHeight="1">
      <c r="A6" s="7" t="s">
        <v>31</v>
      </c>
      <c r="B6" s="13"/>
      <c r="C6" s="14"/>
      <c r="D6" s="67" t="s">
        <v>12</v>
      </c>
      <c r="E6" s="67"/>
      <c r="F6" s="32"/>
      <c r="G6" s="32"/>
      <c r="H6" s="32"/>
      <c r="I6" s="32"/>
    </row>
    <row r="7" spans="1:12" ht="26.25" customHeight="1" thickBot="1">
      <c r="A7" s="7" t="s">
        <v>46</v>
      </c>
      <c r="B7" s="13"/>
      <c r="C7" s="11">
        <v>300000</v>
      </c>
      <c r="D7" s="50" t="s">
        <v>89</v>
      </c>
      <c r="E7" s="24" t="s">
        <v>87</v>
      </c>
      <c r="F7" s="36"/>
      <c r="G7" s="30"/>
      <c r="H7" s="34"/>
      <c r="I7" s="31">
        <f>IF(H7="",G7,H7)</f>
        <v>0</v>
      </c>
    </row>
    <row r="8" spans="1:12" ht="26.25" customHeight="1" thickTop="1" thickBot="1">
      <c r="A8" s="7" t="s">
        <v>47</v>
      </c>
      <c r="B8" s="13"/>
      <c r="C8" s="11"/>
      <c r="D8" s="51"/>
      <c r="E8" s="24" t="s">
        <v>84</v>
      </c>
      <c r="F8" s="36"/>
      <c r="G8" s="30"/>
      <c r="H8" s="34"/>
      <c r="I8" s="31">
        <f t="shared" ref="I8:I84" si="0">IF(H8="",G8,H8)</f>
        <v>0</v>
      </c>
    </row>
    <row r="9" spans="1:12" ht="26.25" customHeight="1" thickTop="1" thickBot="1">
      <c r="A9" s="7" t="s">
        <v>48</v>
      </c>
      <c r="B9" s="13"/>
      <c r="C9" s="11"/>
      <c r="D9" s="51"/>
      <c r="E9" s="24" t="s">
        <v>85</v>
      </c>
      <c r="F9" s="36"/>
      <c r="G9" s="30"/>
      <c r="H9" s="34"/>
      <c r="I9" s="31">
        <f t="shared" si="0"/>
        <v>0</v>
      </c>
    </row>
    <row r="10" spans="1:12" ht="24.75" thickTop="1" thickBot="1">
      <c r="A10" s="7" t="s">
        <v>32</v>
      </c>
      <c r="B10" s="13"/>
      <c r="C10" s="11"/>
      <c r="D10" s="51"/>
      <c r="E10" s="24" t="s">
        <v>86</v>
      </c>
      <c r="F10" s="36"/>
      <c r="G10" s="30"/>
      <c r="H10" s="34"/>
      <c r="I10" s="31">
        <f t="shared" si="0"/>
        <v>0</v>
      </c>
    </row>
    <row r="11" spans="1:12" ht="24.75" thickTop="1" thickBot="1">
      <c r="A11" s="7" t="s">
        <v>33</v>
      </c>
      <c r="B11" s="13"/>
      <c r="C11" s="11"/>
      <c r="D11" s="51" t="s">
        <v>49</v>
      </c>
      <c r="E11" s="24" t="s">
        <v>51</v>
      </c>
      <c r="F11" s="37"/>
      <c r="G11" s="18"/>
      <c r="H11" s="19"/>
      <c r="I11" s="31">
        <f t="shared" si="0"/>
        <v>0</v>
      </c>
    </row>
    <row r="12" spans="1:12" ht="24.75" thickTop="1" thickBot="1">
      <c r="A12" s="7" t="s">
        <v>34</v>
      </c>
      <c r="B12" s="13"/>
      <c r="C12" s="11"/>
      <c r="D12" s="51"/>
      <c r="E12" s="24" t="s">
        <v>52</v>
      </c>
      <c r="F12" s="37"/>
      <c r="G12" s="18"/>
      <c r="H12" s="19"/>
      <c r="I12" s="31">
        <f t="shared" si="0"/>
        <v>0</v>
      </c>
    </row>
    <row r="13" spans="1:12" ht="26.25" customHeight="1" thickTop="1" thickBot="1">
      <c r="A13" s="7" t="s">
        <v>35</v>
      </c>
      <c r="B13" s="13"/>
      <c r="C13" s="11"/>
      <c r="D13" s="51" t="s">
        <v>22</v>
      </c>
      <c r="E13" s="24" t="s">
        <v>26</v>
      </c>
      <c r="F13" s="37"/>
      <c r="G13" s="18"/>
      <c r="H13" s="19"/>
      <c r="I13" s="31">
        <f t="shared" si="0"/>
        <v>0</v>
      </c>
    </row>
    <row r="14" spans="1:12" ht="26.25" customHeight="1" thickTop="1" thickBot="1">
      <c r="A14" s="7" t="s">
        <v>36</v>
      </c>
      <c r="B14" s="13"/>
      <c r="C14" s="11"/>
      <c r="D14" s="51"/>
      <c r="E14" s="24" t="s">
        <v>43</v>
      </c>
      <c r="F14" s="37"/>
      <c r="G14" s="18"/>
      <c r="H14" s="19"/>
      <c r="I14" s="31">
        <f t="shared" si="0"/>
        <v>0</v>
      </c>
    </row>
    <row r="15" spans="1:12" ht="26.25" customHeight="1" thickTop="1" thickBot="1">
      <c r="A15" s="7" t="s">
        <v>37</v>
      </c>
      <c r="B15" s="13"/>
      <c r="C15" s="11"/>
      <c r="D15" s="51" t="s">
        <v>24</v>
      </c>
      <c r="E15" s="24" t="s">
        <v>19</v>
      </c>
      <c r="F15" s="37"/>
      <c r="G15" s="18"/>
      <c r="H15" s="19"/>
      <c r="I15" s="31">
        <f t="shared" si="0"/>
        <v>0</v>
      </c>
    </row>
    <row r="16" spans="1:12" ht="26.25" customHeight="1" thickTop="1" thickBot="1">
      <c r="A16" s="7" t="s">
        <v>38</v>
      </c>
      <c r="B16" s="13"/>
      <c r="C16" s="11"/>
      <c r="D16" s="51"/>
      <c r="E16" s="24" t="s">
        <v>44</v>
      </c>
      <c r="F16" s="37"/>
      <c r="G16" s="18"/>
      <c r="H16" s="19"/>
      <c r="I16" s="31">
        <f t="shared" si="0"/>
        <v>0</v>
      </c>
    </row>
    <row r="17" spans="1:9" ht="26.25" customHeight="1" thickTop="1" thickBot="1">
      <c r="A17" s="7" t="s">
        <v>39</v>
      </c>
      <c r="B17" s="13"/>
      <c r="C17" s="11"/>
      <c r="D17" s="68" t="s">
        <v>23</v>
      </c>
      <c r="E17" s="24" t="s">
        <v>53</v>
      </c>
      <c r="F17" s="37"/>
      <c r="G17" s="18"/>
      <c r="H17" s="19"/>
      <c r="I17" s="31">
        <f t="shared" si="0"/>
        <v>0</v>
      </c>
    </row>
    <row r="18" spans="1:9" ht="26.25" customHeight="1" thickTop="1" thickBot="1">
      <c r="A18" s="7" t="s">
        <v>40</v>
      </c>
      <c r="B18" s="13"/>
      <c r="C18" s="11"/>
      <c r="D18" s="68"/>
      <c r="E18" s="24" t="s">
        <v>50</v>
      </c>
      <c r="F18" s="37"/>
      <c r="G18" s="18"/>
      <c r="H18" s="19"/>
      <c r="I18" s="31">
        <f t="shared" si="0"/>
        <v>0</v>
      </c>
    </row>
    <row r="19" spans="1:9" ht="26.25" customHeight="1" thickTop="1" thickBot="1">
      <c r="A19" s="7" t="s">
        <v>41</v>
      </c>
      <c r="B19" s="13"/>
      <c r="C19" s="11"/>
      <c r="D19" s="68"/>
      <c r="E19" s="24" t="s">
        <v>20</v>
      </c>
      <c r="F19" s="37"/>
      <c r="G19" s="18"/>
      <c r="H19" s="19"/>
      <c r="I19" s="31">
        <f t="shared" si="0"/>
        <v>0</v>
      </c>
    </row>
    <row r="20" spans="1:9" ht="26.25" customHeight="1" thickTop="1" thickBot="1">
      <c r="A20" s="7"/>
      <c r="B20" s="13"/>
      <c r="C20" s="11"/>
      <c r="D20" s="51" t="s">
        <v>21</v>
      </c>
      <c r="E20" s="24" t="s">
        <v>45</v>
      </c>
      <c r="F20" s="37"/>
      <c r="G20" s="18"/>
      <c r="H20" s="19"/>
      <c r="I20" s="31">
        <f t="shared" si="0"/>
        <v>0</v>
      </c>
    </row>
    <row r="21" spans="1:9" ht="26.25" customHeight="1" thickTop="1" thickBot="1">
      <c r="A21" s="7"/>
      <c r="B21" s="13"/>
      <c r="C21" s="11"/>
      <c r="D21" s="51"/>
      <c r="E21" s="24" t="s">
        <v>54</v>
      </c>
      <c r="F21" s="37"/>
      <c r="G21" s="18"/>
      <c r="H21" s="19"/>
      <c r="I21" s="31">
        <f t="shared" si="0"/>
        <v>0</v>
      </c>
    </row>
    <row r="22" spans="1:9" ht="26.25" customHeight="1" thickTop="1" thickBot="1">
      <c r="A22" s="7"/>
      <c r="B22" s="13"/>
      <c r="C22" s="11"/>
      <c r="D22" s="51" t="s">
        <v>25</v>
      </c>
      <c r="E22" s="24" t="s">
        <v>14</v>
      </c>
      <c r="F22" s="37"/>
      <c r="G22" s="18"/>
      <c r="H22" s="19"/>
      <c r="I22" s="31">
        <f t="shared" si="0"/>
        <v>0</v>
      </c>
    </row>
    <row r="23" spans="1:9" ht="26.25" customHeight="1" thickTop="1" thickBot="1">
      <c r="A23" s="7"/>
      <c r="B23" s="13"/>
      <c r="C23" s="11"/>
      <c r="D23" s="51"/>
      <c r="E23" s="24" t="s">
        <v>90</v>
      </c>
      <c r="F23" s="37"/>
      <c r="G23" s="18"/>
      <c r="H23" s="19"/>
      <c r="I23" s="31">
        <f t="shared" si="0"/>
        <v>0</v>
      </c>
    </row>
    <row r="24" spans="1:9" ht="26.25" customHeight="1" thickTop="1" thickBot="1">
      <c r="C24" s="8"/>
      <c r="D24" s="51"/>
      <c r="E24" s="24" t="s">
        <v>15</v>
      </c>
      <c r="F24" s="37"/>
      <c r="G24" s="18"/>
      <c r="H24" s="19"/>
      <c r="I24" s="31">
        <f t="shared" si="0"/>
        <v>0</v>
      </c>
    </row>
    <row r="25" spans="1:9" ht="27" customHeight="1" thickTop="1" thickBot="1">
      <c r="C25" s="9"/>
      <c r="D25" s="51"/>
      <c r="E25" s="24" t="s">
        <v>16</v>
      </c>
      <c r="F25" s="37"/>
      <c r="G25" s="18"/>
      <c r="H25" s="19"/>
      <c r="I25" s="31">
        <f t="shared" si="0"/>
        <v>0</v>
      </c>
    </row>
    <row r="26" spans="1:9" ht="26.25" customHeight="1" thickTop="1" thickBot="1">
      <c r="C26" s="9"/>
      <c r="D26" s="51"/>
      <c r="E26" s="24" t="s">
        <v>17</v>
      </c>
      <c r="F26" s="37"/>
      <c r="G26" s="18"/>
      <c r="H26" s="19"/>
      <c r="I26" s="31">
        <f t="shared" si="0"/>
        <v>0</v>
      </c>
    </row>
    <row r="27" spans="1:9" ht="26.25" customHeight="1" thickTop="1" thickBot="1">
      <c r="C27" s="9"/>
      <c r="D27" s="66"/>
      <c r="E27" s="24" t="s">
        <v>18</v>
      </c>
      <c r="F27" s="37"/>
      <c r="G27" s="18"/>
      <c r="H27" s="19"/>
      <c r="I27" s="31">
        <f t="shared" si="0"/>
        <v>0</v>
      </c>
    </row>
    <row r="28" spans="1:9" ht="26.25" customHeight="1">
      <c r="C28" s="9"/>
      <c r="D28" s="22" t="s">
        <v>13</v>
      </c>
      <c r="E28" s="23" t="s">
        <v>55</v>
      </c>
      <c r="F28" s="37"/>
      <c r="G28" s="18"/>
      <c r="H28" s="19"/>
      <c r="I28" s="31">
        <f t="shared" si="0"/>
        <v>0</v>
      </c>
    </row>
    <row r="29" spans="1:9" ht="26.25" customHeight="1">
      <c r="C29" s="9"/>
      <c r="D29">
        <v>1</v>
      </c>
      <c r="E29" s="15" t="s">
        <v>56</v>
      </c>
      <c r="F29" s="37">
        <v>1</v>
      </c>
      <c r="G29" s="18" t="str">
        <f ca="1">IFERROR(INDIRECT(ADDRESS(20,COLUMN(AA:AA),,,TEXT($A198,"jj-mm-aa"))),"")</f>
        <v/>
      </c>
      <c r="H29" s="19">
        <v>2700</v>
      </c>
      <c r="I29" s="31">
        <f t="shared" si="0"/>
        <v>2700</v>
      </c>
    </row>
    <row r="30" spans="1:9" ht="26.25" customHeight="1">
      <c r="C30" s="9"/>
      <c r="D30">
        <v>2</v>
      </c>
      <c r="E30" s="15" t="s">
        <v>57</v>
      </c>
      <c r="F30" s="37"/>
      <c r="G30" s="18"/>
      <c r="H30" s="19"/>
      <c r="I30" s="31">
        <f t="shared" si="0"/>
        <v>0</v>
      </c>
    </row>
    <row r="31" spans="1:9" ht="26.25" customHeight="1">
      <c r="C31" s="9"/>
      <c r="D31" t="s">
        <v>67</v>
      </c>
      <c r="E31" s="15" t="s">
        <v>91</v>
      </c>
      <c r="F31" s="37"/>
      <c r="G31" s="18"/>
      <c r="H31" s="19"/>
      <c r="I31" s="31">
        <f t="shared" si="0"/>
        <v>0</v>
      </c>
    </row>
    <row r="32" spans="1:9" ht="26.25" customHeight="1">
      <c r="C32" s="9"/>
      <c r="D32">
        <v>3</v>
      </c>
      <c r="E32" s="15" t="s">
        <v>58</v>
      </c>
      <c r="F32" s="37"/>
      <c r="G32" s="18"/>
      <c r="H32" s="19"/>
      <c r="I32" s="31">
        <f t="shared" si="0"/>
        <v>0</v>
      </c>
    </row>
    <row r="33" spans="3:9" ht="26.25" customHeight="1">
      <c r="C33" s="9"/>
      <c r="D33">
        <v>4</v>
      </c>
      <c r="E33" s="15" t="s">
        <v>65</v>
      </c>
      <c r="F33" s="37"/>
      <c r="G33" s="18"/>
      <c r="H33" s="19"/>
      <c r="I33" s="31">
        <f t="shared" si="0"/>
        <v>0</v>
      </c>
    </row>
    <row r="34" spans="3:9" ht="26.25" customHeight="1">
      <c r="C34" s="9"/>
      <c r="D34" t="s">
        <v>68</v>
      </c>
      <c r="E34" s="15" t="s">
        <v>63</v>
      </c>
      <c r="F34" s="37"/>
      <c r="G34" s="18"/>
      <c r="H34" s="19"/>
      <c r="I34" s="31">
        <f t="shared" si="0"/>
        <v>0</v>
      </c>
    </row>
    <row r="35" spans="3:9" ht="26.25" customHeight="1">
      <c r="C35" s="9"/>
      <c r="D35" t="s">
        <v>66</v>
      </c>
      <c r="E35" s="15" t="s">
        <v>64</v>
      </c>
      <c r="F35" s="37"/>
      <c r="G35" s="18"/>
      <c r="H35" s="19"/>
      <c r="I35" s="31">
        <f t="shared" si="0"/>
        <v>0</v>
      </c>
    </row>
    <row r="36" spans="3:9" ht="26.25" customHeight="1">
      <c r="C36" s="9"/>
      <c r="D36" t="s">
        <v>72</v>
      </c>
      <c r="E36" s="15" t="s">
        <v>71</v>
      </c>
      <c r="F36" s="37"/>
      <c r="G36" s="18"/>
      <c r="H36" s="19"/>
      <c r="I36" s="31">
        <f t="shared" si="0"/>
        <v>0</v>
      </c>
    </row>
    <row r="37" spans="3:9" ht="26.25" customHeight="1">
      <c r="C37" s="9"/>
      <c r="D37" t="s">
        <v>139</v>
      </c>
      <c r="E37" s="15" t="s">
        <v>140</v>
      </c>
      <c r="F37" s="37"/>
      <c r="G37" s="18"/>
      <c r="H37" s="19"/>
      <c r="I37" s="31">
        <f t="shared" si="0"/>
        <v>0</v>
      </c>
    </row>
    <row r="38" spans="3:9" ht="26.25" customHeight="1">
      <c r="C38" s="9"/>
      <c r="D38">
        <v>5</v>
      </c>
      <c r="E38" s="15" t="s">
        <v>59</v>
      </c>
      <c r="F38" s="37"/>
      <c r="G38" s="18"/>
      <c r="H38" s="19"/>
      <c r="I38" s="31">
        <f t="shared" si="0"/>
        <v>0</v>
      </c>
    </row>
    <row r="39" spans="3:9" ht="26.25" customHeight="1">
      <c r="C39" s="9"/>
      <c r="D39" t="s">
        <v>69</v>
      </c>
      <c r="E39" s="15" t="s">
        <v>61</v>
      </c>
      <c r="F39" s="37"/>
      <c r="G39" s="18"/>
      <c r="H39" s="19"/>
      <c r="I39" s="31">
        <f t="shared" si="0"/>
        <v>0</v>
      </c>
    </row>
    <row r="40" spans="3:9" ht="26.25" customHeight="1">
      <c r="C40" s="9"/>
      <c r="D40">
        <v>6</v>
      </c>
      <c r="E40" s="15" t="s">
        <v>60</v>
      </c>
      <c r="F40" s="37"/>
      <c r="G40" s="18"/>
      <c r="H40" s="19"/>
      <c r="I40" s="31">
        <f t="shared" si="0"/>
        <v>0</v>
      </c>
    </row>
    <row r="41" spans="3:9" ht="26.25" customHeight="1">
      <c r="C41" s="9"/>
      <c r="D41" t="s">
        <v>70</v>
      </c>
      <c r="E41" s="15" t="s">
        <v>62</v>
      </c>
      <c r="F41" s="37"/>
      <c r="G41" s="18"/>
      <c r="H41" s="19"/>
      <c r="I41" s="31">
        <f t="shared" si="0"/>
        <v>0</v>
      </c>
    </row>
    <row r="42" spans="3:9" ht="26.25" customHeight="1">
      <c r="C42" s="9"/>
      <c r="D42">
        <v>7</v>
      </c>
      <c r="E42" s="15" t="s">
        <v>73</v>
      </c>
      <c r="F42" s="37"/>
      <c r="G42" s="18"/>
      <c r="H42" s="19"/>
      <c r="I42" s="31">
        <f t="shared" si="0"/>
        <v>0</v>
      </c>
    </row>
    <row r="43" spans="3:9" ht="26.25" customHeight="1">
      <c r="C43" s="9"/>
      <c r="D43" t="s">
        <v>75</v>
      </c>
      <c r="E43" s="15" t="s">
        <v>74</v>
      </c>
      <c r="F43" s="37"/>
      <c r="G43" s="18"/>
      <c r="H43" s="19"/>
      <c r="I43" s="31">
        <f t="shared" si="0"/>
        <v>0</v>
      </c>
    </row>
    <row r="44" spans="3:9" ht="26.25" customHeight="1">
      <c r="C44" s="9"/>
      <c r="D44">
        <v>8</v>
      </c>
      <c r="E44" s="15" t="s">
        <v>76</v>
      </c>
      <c r="F44" s="38"/>
      <c r="G44" s="20"/>
      <c r="H44" s="35"/>
      <c r="I44" s="31">
        <f t="shared" si="0"/>
        <v>0</v>
      </c>
    </row>
    <row r="45" spans="3:9" ht="26.25" customHeight="1">
      <c r="C45" s="9"/>
      <c r="D45" t="s">
        <v>80</v>
      </c>
      <c r="E45" s="15" t="s">
        <v>77</v>
      </c>
      <c r="F45" s="38"/>
      <c r="G45" s="20"/>
      <c r="H45" s="35"/>
      <c r="I45" s="31">
        <f t="shared" si="0"/>
        <v>0</v>
      </c>
    </row>
    <row r="46" spans="3:9" ht="26.25" customHeight="1">
      <c r="C46" s="9"/>
      <c r="D46">
        <v>9</v>
      </c>
      <c r="E46" s="15" t="s">
        <v>78</v>
      </c>
      <c r="F46" s="37"/>
      <c r="G46" s="18"/>
      <c r="H46" s="19"/>
      <c r="I46" s="31">
        <f t="shared" si="0"/>
        <v>0</v>
      </c>
    </row>
    <row r="47" spans="3:9" ht="26.25" customHeight="1">
      <c r="C47" s="9"/>
      <c r="D47" t="s">
        <v>81</v>
      </c>
      <c r="E47" s="15" t="s">
        <v>79</v>
      </c>
      <c r="F47" s="37"/>
      <c r="G47" s="18"/>
      <c r="H47" s="19"/>
      <c r="I47" s="31">
        <f t="shared" si="0"/>
        <v>0</v>
      </c>
    </row>
    <row r="48" spans="3:9" ht="26.25" customHeight="1">
      <c r="C48" s="9"/>
      <c r="D48">
        <v>10</v>
      </c>
      <c r="E48" s="15" t="s">
        <v>82</v>
      </c>
      <c r="F48" s="37"/>
      <c r="G48" s="18"/>
      <c r="H48" s="19"/>
      <c r="I48" s="31">
        <f t="shared" si="0"/>
        <v>0</v>
      </c>
    </row>
    <row r="49" spans="3:10" ht="26.25" customHeight="1">
      <c r="C49" s="9"/>
      <c r="D49">
        <v>11</v>
      </c>
      <c r="E49" s="15" t="s">
        <v>83</v>
      </c>
      <c r="F49" s="37"/>
      <c r="G49" s="18"/>
      <c r="H49" s="19"/>
      <c r="I49" s="31">
        <f t="shared" si="0"/>
        <v>0</v>
      </c>
    </row>
    <row r="50" spans="3:10" ht="26.25" customHeight="1" thickBot="1">
      <c r="C50" s="9"/>
      <c r="D50" s="22" t="s">
        <v>88</v>
      </c>
      <c r="E50" s="23" t="s">
        <v>55</v>
      </c>
      <c r="F50" s="37"/>
      <c r="G50" s="18"/>
      <c r="H50" s="19"/>
      <c r="I50" s="31">
        <f t="shared" si="0"/>
        <v>0</v>
      </c>
    </row>
    <row r="51" spans="3:10" ht="26.25" customHeight="1" thickTop="1" thickBot="1">
      <c r="C51" s="9"/>
      <c r="D51" s="49" t="s">
        <v>95</v>
      </c>
      <c r="E51" s="15" t="s">
        <v>113</v>
      </c>
      <c r="F51" s="37"/>
      <c r="G51" s="18"/>
      <c r="H51" s="19"/>
      <c r="I51" s="31">
        <f t="shared" ref="I51:I52" si="1">IF(H51="",G51,H51)</f>
        <v>0</v>
      </c>
      <c r="J51" s="10"/>
    </row>
    <row r="52" spans="3:10" ht="26.25" customHeight="1" thickTop="1" thickBot="1">
      <c r="C52" s="9"/>
      <c r="D52" s="49"/>
      <c r="E52" s="15" t="s">
        <v>114</v>
      </c>
      <c r="F52" s="37"/>
      <c r="G52" s="18"/>
      <c r="H52" s="19"/>
      <c r="I52" s="31">
        <f t="shared" si="1"/>
        <v>0</v>
      </c>
      <c r="J52" s="10"/>
    </row>
    <row r="53" spans="3:10" ht="26.25" customHeight="1" thickTop="1">
      <c r="C53" s="9"/>
      <c r="D53" s="46" t="s">
        <v>96</v>
      </c>
      <c r="E53" s="15" t="s">
        <v>93</v>
      </c>
      <c r="F53" s="37"/>
      <c r="G53" s="18"/>
      <c r="H53" s="19"/>
      <c r="I53" s="31">
        <f t="shared" si="0"/>
        <v>0</v>
      </c>
    </row>
    <row r="54" spans="3:10" ht="26.25" customHeight="1" thickBot="1">
      <c r="C54" s="9"/>
      <c r="D54" s="48"/>
      <c r="E54" s="15" t="s">
        <v>115</v>
      </c>
      <c r="F54" s="37"/>
      <c r="G54" s="18"/>
      <c r="H54" s="19"/>
      <c r="I54" s="31">
        <f t="shared" si="0"/>
        <v>0</v>
      </c>
    </row>
    <row r="55" spans="3:10" ht="26.25" customHeight="1" thickTop="1">
      <c r="C55" s="9"/>
      <c r="D55" s="46" t="s">
        <v>97</v>
      </c>
      <c r="E55" s="15" t="s">
        <v>94</v>
      </c>
      <c r="F55" s="37"/>
      <c r="G55" s="18"/>
      <c r="H55" s="19"/>
      <c r="I55" s="31">
        <f t="shared" ref="I55:I57" si="2">IF(H55="",G55,H55)</f>
        <v>0</v>
      </c>
    </row>
    <row r="56" spans="3:10" ht="26.25" customHeight="1">
      <c r="C56" s="9"/>
      <c r="D56" s="47"/>
      <c r="E56" s="15" t="s">
        <v>116</v>
      </c>
      <c r="F56" s="37"/>
      <c r="G56" s="18"/>
      <c r="H56" s="19"/>
      <c r="I56" s="31">
        <f t="shared" si="2"/>
        <v>0</v>
      </c>
    </row>
    <row r="57" spans="3:10" ht="26.25" customHeight="1" thickBot="1">
      <c r="C57" s="9"/>
      <c r="D57" s="48"/>
      <c r="E57" s="15" t="s">
        <v>117</v>
      </c>
      <c r="F57" s="37"/>
      <c r="G57" s="18"/>
      <c r="H57" s="19"/>
      <c r="I57" s="31">
        <f t="shared" si="2"/>
        <v>0</v>
      </c>
    </row>
    <row r="58" spans="3:10" ht="26.25" customHeight="1" thickTop="1">
      <c r="C58" s="9"/>
      <c r="D58" s="46" t="s">
        <v>149</v>
      </c>
      <c r="E58" s="15" t="s">
        <v>150</v>
      </c>
      <c r="F58" s="37"/>
      <c r="G58" s="18"/>
      <c r="H58" s="19"/>
      <c r="I58" s="31">
        <f t="shared" ref="I58:I60" si="3">IF(H58="",G58,H58)</f>
        <v>0</v>
      </c>
    </row>
    <row r="59" spans="3:10" ht="26.25" customHeight="1">
      <c r="C59" s="9"/>
      <c r="D59" s="47"/>
      <c r="E59" s="15" t="s">
        <v>151</v>
      </c>
      <c r="F59" s="37"/>
      <c r="G59" s="18"/>
      <c r="H59" s="19"/>
      <c r="I59" s="31">
        <f t="shared" si="3"/>
        <v>0</v>
      </c>
    </row>
    <row r="60" spans="3:10" ht="26.25" customHeight="1" thickBot="1">
      <c r="C60" s="9"/>
      <c r="D60" s="48"/>
      <c r="E60" s="15" t="s">
        <v>152</v>
      </c>
      <c r="F60" s="37"/>
      <c r="G60" s="18"/>
      <c r="H60" s="19"/>
      <c r="I60" s="31">
        <f t="shared" si="3"/>
        <v>0</v>
      </c>
    </row>
    <row r="61" spans="3:10" ht="26.25" customHeight="1" thickTop="1">
      <c r="C61" s="9"/>
      <c r="D61" s="46" t="s">
        <v>98</v>
      </c>
      <c r="E61" s="15" t="s">
        <v>118</v>
      </c>
      <c r="F61" s="37"/>
      <c r="G61" s="18"/>
      <c r="H61" s="19"/>
      <c r="I61" s="31">
        <f t="shared" ref="I61:I65" si="4">IF(H61="",G61,H61)</f>
        <v>0</v>
      </c>
    </row>
    <row r="62" spans="3:10" ht="26.25" customHeight="1">
      <c r="C62" s="9"/>
      <c r="D62" s="47"/>
      <c r="E62" s="15" t="s">
        <v>119</v>
      </c>
      <c r="F62" s="37"/>
      <c r="G62" s="18"/>
      <c r="H62" s="19"/>
      <c r="I62" s="31">
        <f t="shared" si="4"/>
        <v>0</v>
      </c>
    </row>
    <row r="63" spans="3:10" ht="26.25" customHeight="1" thickBot="1">
      <c r="C63" s="9"/>
      <c r="D63" s="48"/>
      <c r="E63" s="15" t="s">
        <v>120</v>
      </c>
      <c r="F63" s="37"/>
      <c r="G63" s="18"/>
      <c r="H63" s="19"/>
      <c r="I63" s="31">
        <f t="shared" si="4"/>
        <v>0</v>
      </c>
    </row>
    <row r="64" spans="3:10" ht="26.25" customHeight="1" thickTop="1">
      <c r="C64" s="9"/>
      <c r="D64" s="46" t="s">
        <v>153</v>
      </c>
      <c r="E64" s="15" t="s">
        <v>154</v>
      </c>
      <c r="F64" s="37"/>
      <c r="G64" s="18"/>
      <c r="H64" s="19"/>
      <c r="I64" s="31">
        <f t="shared" si="4"/>
        <v>0</v>
      </c>
    </row>
    <row r="65" spans="3:9" ht="26.25" customHeight="1" thickBot="1">
      <c r="C65" s="9"/>
      <c r="D65" s="48"/>
      <c r="E65" s="15" t="s">
        <v>155</v>
      </c>
      <c r="F65" s="37"/>
      <c r="G65" s="18"/>
      <c r="H65" s="19"/>
      <c r="I65" s="31">
        <f t="shared" si="4"/>
        <v>0</v>
      </c>
    </row>
    <row r="66" spans="3:9" ht="26.25" customHeight="1" thickTop="1">
      <c r="C66" s="9"/>
      <c r="D66" s="46" t="s">
        <v>99</v>
      </c>
      <c r="E66" s="15" t="s">
        <v>121</v>
      </c>
      <c r="F66" s="37"/>
      <c r="G66" s="18"/>
      <c r="H66" s="19"/>
      <c r="I66" s="31">
        <f t="shared" ref="I66:I67" si="5">IF(H66="",G66,H66)</f>
        <v>0</v>
      </c>
    </row>
    <row r="67" spans="3:9" ht="26.25" customHeight="1" thickBot="1">
      <c r="C67" s="9"/>
      <c r="D67" s="48"/>
      <c r="E67" s="15" t="s">
        <v>123</v>
      </c>
      <c r="F67" s="37"/>
      <c r="G67" s="18"/>
      <c r="H67" s="19"/>
      <c r="I67" s="31">
        <f t="shared" si="5"/>
        <v>0</v>
      </c>
    </row>
    <row r="68" spans="3:9" ht="26.25" customHeight="1" thickTop="1">
      <c r="C68" s="9"/>
      <c r="D68" s="46" t="s">
        <v>125</v>
      </c>
      <c r="E68" s="15" t="s">
        <v>124</v>
      </c>
      <c r="F68" s="37"/>
      <c r="G68" s="18"/>
      <c r="H68" s="19"/>
      <c r="I68" s="31">
        <f t="shared" si="0"/>
        <v>0</v>
      </c>
    </row>
    <row r="69" spans="3:9" ht="26.25" customHeight="1" thickBot="1">
      <c r="C69" s="9"/>
      <c r="D69" s="48"/>
      <c r="E69" s="15" t="s">
        <v>122</v>
      </c>
      <c r="F69" s="37"/>
      <c r="G69" s="18"/>
      <c r="H69" s="19"/>
      <c r="I69" s="31">
        <f t="shared" si="0"/>
        <v>0</v>
      </c>
    </row>
    <row r="70" spans="3:9" ht="26.25" customHeight="1" thickTop="1">
      <c r="C70" s="9"/>
      <c r="D70" s="46" t="s">
        <v>126</v>
      </c>
      <c r="E70" s="15" t="s">
        <v>141</v>
      </c>
      <c r="F70" s="37"/>
      <c r="G70" s="18"/>
      <c r="H70" s="19"/>
      <c r="I70" s="31">
        <f t="shared" si="0"/>
        <v>0</v>
      </c>
    </row>
    <row r="71" spans="3:9" ht="26.25" customHeight="1">
      <c r="C71" s="9"/>
      <c r="D71" s="47"/>
      <c r="E71" s="15" t="s">
        <v>142</v>
      </c>
      <c r="F71" s="37"/>
      <c r="G71" s="18"/>
      <c r="H71" s="19"/>
      <c r="I71" s="31">
        <f t="shared" si="0"/>
        <v>0</v>
      </c>
    </row>
    <row r="72" spans="3:9" ht="26.25" customHeight="1">
      <c r="C72" s="9"/>
      <c r="D72" s="47"/>
      <c r="E72" s="15" t="s">
        <v>143</v>
      </c>
      <c r="F72" s="37"/>
      <c r="G72" s="18"/>
      <c r="H72" s="19"/>
      <c r="I72" s="31">
        <f t="shared" si="0"/>
        <v>0</v>
      </c>
    </row>
    <row r="73" spans="3:9" ht="26.25" customHeight="1">
      <c r="C73" s="9"/>
      <c r="D73" s="47"/>
      <c r="E73" s="15" t="s">
        <v>144</v>
      </c>
      <c r="F73" s="37"/>
      <c r="G73" s="18"/>
      <c r="H73" s="19"/>
      <c r="I73" s="31"/>
    </row>
    <row r="74" spans="3:9" ht="26.25" customHeight="1">
      <c r="C74" s="9"/>
      <c r="D74" s="47"/>
      <c r="E74" s="15" t="s">
        <v>145</v>
      </c>
      <c r="F74" s="37"/>
      <c r="G74" s="18"/>
      <c r="H74" s="19"/>
      <c r="I74" s="31"/>
    </row>
    <row r="75" spans="3:9" ht="26.25" customHeight="1" thickBot="1">
      <c r="C75" s="9"/>
      <c r="D75" s="47"/>
      <c r="E75" s="15" t="s">
        <v>127</v>
      </c>
      <c r="F75" s="37"/>
      <c r="G75" s="18"/>
      <c r="H75" s="19"/>
      <c r="I75" s="31"/>
    </row>
    <row r="76" spans="3:9" ht="26.25" customHeight="1" thickTop="1">
      <c r="C76" s="9"/>
      <c r="D76" s="46" t="s">
        <v>128</v>
      </c>
      <c r="E76" s="15" t="s">
        <v>129</v>
      </c>
      <c r="F76" s="37"/>
      <c r="G76" s="18"/>
      <c r="H76" s="19"/>
      <c r="I76" s="31">
        <f t="shared" ref="I76:I79" si="6">IF(H76="",G76,H76)</f>
        <v>0</v>
      </c>
    </row>
    <row r="77" spans="3:9" ht="26.25" customHeight="1">
      <c r="C77" s="9"/>
      <c r="D77" s="47"/>
      <c r="E77" s="15" t="s">
        <v>131</v>
      </c>
      <c r="F77" s="37"/>
      <c r="G77" s="18"/>
      <c r="H77" s="19"/>
      <c r="I77" s="31">
        <f t="shared" si="6"/>
        <v>0</v>
      </c>
    </row>
    <row r="78" spans="3:9" ht="26.25" customHeight="1">
      <c r="C78" s="9"/>
      <c r="D78" s="47"/>
      <c r="E78" s="15" t="s">
        <v>132</v>
      </c>
      <c r="F78" s="37"/>
      <c r="G78" s="18"/>
      <c r="H78" s="19"/>
      <c r="I78" s="31">
        <f t="shared" si="6"/>
        <v>0</v>
      </c>
    </row>
    <row r="79" spans="3:9" ht="26.25" customHeight="1">
      <c r="C79" s="9"/>
      <c r="D79" s="47"/>
      <c r="E79" s="15" t="s">
        <v>133</v>
      </c>
      <c r="F79" s="37"/>
      <c r="G79" s="18"/>
      <c r="H79" s="19"/>
      <c r="I79" s="31">
        <f t="shared" si="6"/>
        <v>0</v>
      </c>
    </row>
    <row r="80" spans="3:9" ht="26.25" customHeight="1">
      <c r="C80" s="9"/>
      <c r="D80" s="47"/>
      <c r="E80" s="15" t="s">
        <v>130</v>
      </c>
      <c r="F80" s="37"/>
      <c r="G80" s="18"/>
      <c r="H80" s="19"/>
      <c r="I80" s="31">
        <f t="shared" si="0"/>
        <v>0</v>
      </c>
    </row>
    <row r="81" spans="3:9" ht="26.25" customHeight="1">
      <c r="C81" s="9"/>
      <c r="D81" s="47"/>
      <c r="E81" s="15" t="s">
        <v>134</v>
      </c>
      <c r="F81" s="37"/>
      <c r="G81" s="18"/>
      <c r="H81" s="19"/>
      <c r="I81" s="31">
        <f t="shared" si="0"/>
        <v>0</v>
      </c>
    </row>
    <row r="82" spans="3:9" ht="37.5" customHeight="1">
      <c r="D82" s="47"/>
      <c r="E82" s="15" t="s">
        <v>135</v>
      </c>
      <c r="F82" s="37"/>
      <c r="G82" s="18"/>
      <c r="H82" s="19"/>
      <c r="I82" s="31">
        <f t="shared" si="0"/>
        <v>0</v>
      </c>
    </row>
    <row r="83" spans="3:9" ht="23.25">
      <c r="D83" s="47"/>
      <c r="E83" s="15" t="s">
        <v>136</v>
      </c>
      <c r="F83" s="37"/>
      <c r="G83" s="18"/>
      <c r="H83" s="19"/>
      <c r="I83" s="31">
        <f t="shared" si="0"/>
        <v>0</v>
      </c>
    </row>
    <row r="84" spans="3:9" ht="23.25">
      <c r="D84" s="47"/>
      <c r="E84" s="15" t="s">
        <v>137</v>
      </c>
      <c r="F84" s="37"/>
      <c r="G84" s="18"/>
      <c r="H84" s="19"/>
      <c r="I84" s="31">
        <f t="shared" si="0"/>
        <v>0</v>
      </c>
    </row>
    <row r="85" spans="3:9" ht="24" thickBot="1">
      <c r="D85" s="48"/>
      <c r="E85" s="15" t="s">
        <v>138</v>
      </c>
      <c r="F85" s="37"/>
      <c r="G85" s="18"/>
      <c r="H85" s="19"/>
      <c r="I85" s="31">
        <f t="shared" ref="I85" si="7">IF(H85="",G85,H85)</f>
        <v>0</v>
      </c>
    </row>
    <row r="86" spans="3:9" ht="16.5" thickTop="1"/>
  </sheetData>
  <mergeCells count="26">
    <mergeCell ref="A1:G1"/>
    <mergeCell ref="D2:G3"/>
    <mergeCell ref="D13:D14"/>
    <mergeCell ref="D22:D27"/>
    <mergeCell ref="D6:E6"/>
    <mergeCell ref="D11:D12"/>
    <mergeCell ref="D17:D19"/>
    <mergeCell ref="D20:D21"/>
    <mergeCell ref="D15:D16"/>
    <mergeCell ref="D76:D85"/>
    <mergeCell ref="D7:D10"/>
    <mergeCell ref="J2:J3"/>
    <mergeCell ref="K2:L3"/>
    <mergeCell ref="A2:C3"/>
    <mergeCell ref="A5:B5"/>
    <mergeCell ref="D5:E5"/>
    <mergeCell ref="A4:B4"/>
    <mergeCell ref="D70:D75"/>
    <mergeCell ref="D58:D60"/>
    <mergeCell ref="D64:D65"/>
    <mergeCell ref="D51:D52"/>
    <mergeCell ref="D53:D54"/>
    <mergeCell ref="D55:D57"/>
    <mergeCell ref="D61:D63"/>
    <mergeCell ref="D66:D67"/>
    <mergeCell ref="D68:D69"/>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
  <sheetViews>
    <sheetView workbookViewId="0">
      <selection sqref="A1:C1"/>
    </sheetView>
  </sheetViews>
  <sheetFormatPr baseColWidth="10" defaultRowHeight="15.75"/>
  <sheetData>
    <row r="1" spans="1:3" ht="16.5" thickBot="1">
      <c r="A1" s="69" t="str">
        <f ca="1">MID(CELL("nomfichier",A2),FIND("]",CELL("nomfichier",A2),1)+1,30)</f>
        <v>Terrain</v>
      </c>
      <c r="B1" s="70" t="e">
        <f ca="1">MID(CELL("nomfichier",#REF!),FIND("]",CELL("nomfichier",#REF!),1)+1,30)</f>
        <v>#REF!</v>
      </c>
      <c r="C1" s="71" t="e">
        <f ca="1">MID(CELL("nomfichier",#REF!),FIND("]",CELL("nomfichier",#REF!),1)+1,30)</f>
        <v>#REF!</v>
      </c>
    </row>
  </sheetData>
  <mergeCells count="1">
    <mergeCell ref="A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F38"/>
  <sheetViews>
    <sheetView workbookViewId="0">
      <selection activeCell="B6" sqref="B5:B6"/>
    </sheetView>
  </sheetViews>
  <sheetFormatPr baseColWidth="10" defaultRowHeight="15.75"/>
  <cols>
    <col min="5" max="5" width="31.875" customWidth="1"/>
    <col min="6" max="6" width="32.75" customWidth="1"/>
  </cols>
  <sheetData>
    <row r="1" spans="1:6" ht="16.5" thickBot="1">
      <c r="A1" s="69" t="str">
        <f ca="1">MID(CELL("nomfichier",A2),FIND("]",CELL("nomfichier",A2),1)+1,30)</f>
        <v>Excavation initial</v>
      </c>
      <c r="B1" s="70" t="e">
        <f ca="1">MID(CELL("nomfichier",#REF!),FIND("]",CELL("nomfichier",#REF!),1)+1,30)</f>
        <v>#REF!</v>
      </c>
      <c r="C1" s="71" t="e">
        <f ca="1">MID(CELL("nomfichier",#REF!),FIND("]",CELL("nomfichier",#REF!),1)+1,30)</f>
        <v>#REF!</v>
      </c>
    </row>
    <row r="2" spans="1:6">
      <c r="E2" t="s">
        <v>109</v>
      </c>
      <c r="F2" t="s">
        <v>107</v>
      </c>
    </row>
    <row r="3" spans="1:6">
      <c r="E3" t="s">
        <v>112</v>
      </c>
      <c r="F3" t="str">
        <f>VLOOKUP(F2,E6:F38,2,FALSE)</f>
        <v>Gingras</v>
      </c>
    </row>
    <row r="4" spans="1:6">
      <c r="E4" t="s">
        <v>110</v>
      </c>
      <c r="F4" t="e">
        <f>INDEX(E6:F20,E24:F38)</f>
        <v>#VALUE!</v>
      </c>
    </row>
    <row r="5" spans="1:6" ht="16.5" thickBot="1"/>
    <row r="6" spans="1:6">
      <c r="E6" s="39" t="s">
        <v>104</v>
      </c>
      <c r="F6" s="44" t="s">
        <v>111</v>
      </c>
    </row>
    <row r="7" spans="1:6">
      <c r="E7" s="40"/>
      <c r="F7" s="41"/>
    </row>
    <row r="8" spans="1:6">
      <c r="E8" s="40" t="s">
        <v>105</v>
      </c>
      <c r="F8" s="41">
        <f>IF(SUM(F13:F20)=0,"",SUM(F13:F20))</f>
        <v>3000</v>
      </c>
    </row>
    <row r="9" spans="1:6">
      <c r="E9" s="40" t="s">
        <v>106</v>
      </c>
      <c r="F9" s="41">
        <f>IF(F8="","",F8*1.14975)</f>
        <v>3449.25</v>
      </c>
    </row>
    <row r="10" spans="1:6">
      <c r="E10" s="40"/>
      <c r="F10" s="41"/>
    </row>
    <row r="11" spans="1:6">
      <c r="E11" s="40"/>
      <c r="F11" s="41"/>
    </row>
    <row r="12" spans="1:6">
      <c r="E12" s="45" t="s">
        <v>108</v>
      </c>
      <c r="F12" s="41"/>
    </row>
    <row r="13" spans="1:6">
      <c r="E13" s="40" t="s">
        <v>147</v>
      </c>
      <c r="F13" s="41">
        <v>2500</v>
      </c>
    </row>
    <row r="14" spans="1:6">
      <c r="E14" s="40" t="s">
        <v>148</v>
      </c>
      <c r="F14" s="41">
        <v>500</v>
      </c>
    </row>
    <row r="15" spans="1:6">
      <c r="E15" s="40"/>
      <c r="F15" s="41"/>
    </row>
    <row r="16" spans="1:6">
      <c r="E16" s="40"/>
      <c r="F16" s="41"/>
    </row>
    <row r="17" spans="5:6">
      <c r="E17" s="40"/>
      <c r="F17" s="41"/>
    </row>
    <row r="18" spans="5:6">
      <c r="E18" s="40"/>
      <c r="F18" s="41"/>
    </row>
    <row r="19" spans="5:6">
      <c r="E19" s="40"/>
      <c r="F19" s="41"/>
    </row>
    <row r="20" spans="5:6" ht="16.5" thickBot="1">
      <c r="E20" s="42"/>
      <c r="F20" s="43"/>
    </row>
    <row r="23" spans="5:6" ht="16.5" thickBot="1"/>
    <row r="24" spans="5:6">
      <c r="E24" s="39" t="s">
        <v>107</v>
      </c>
      <c r="F24" s="44" t="s">
        <v>146</v>
      </c>
    </row>
    <row r="25" spans="5:6">
      <c r="E25" s="40"/>
      <c r="F25" s="41"/>
    </row>
    <row r="26" spans="5:6">
      <c r="E26" s="40" t="s">
        <v>105</v>
      </c>
      <c r="F26" s="41" t="str">
        <f>IF(SUM(F31:F38)=0,"",SUM(F31:F38))</f>
        <v/>
      </c>
    </row>
    <row r="27" spans="5:6">
      <c r="E27" s="40" t="s">
        <v>106</v>
      </c>
      <c r="F27" s="41" t="str">
        <f>IF(F26="","",F26*1.14975)</f>
        <v/>
      </c>
    </row>
    <row r="28" spans="5:6">
      <c r="E28" s="40"/>
      <c r="F28" s="41"/>
    </row>
    <row r="29" spans="5:6">
      <c r="E29" s="40"/>
      <c r="F29" s="41"/>
    </row>
    <row r="30" spans="5:6">
      <c r="E30" s="45" t="s">
        <v>108</v>
      </c>
      <c r="F30" s="41"/>
    </row>
    <row r="31" spans="5:6">
      <c r="E31" s="40"/>
      <c r="F31" s="41"/>
    </row>
    <row r="32" spans="5:6">
      <c r="E32" s="40"/>
      <c r="F32" s="41"/>
    </row>
    <row r="33" spans="5:6">
      <c r="E33" s="40"/>
      <c r="F33" s="41"/>
    </row>
    <row r="34" spans="5:6">
      <c r="E34" s="40"/>
      <c r="F34" s="41"/>
    </row>
    <row r="35" spans="5:6">
      <c r="E35" s="40"/>
      <c r="F35" s="41"/>
    </row>
    <row r="36" spans="5:6">
      <c r="E36" s="40"/>
      <c r="F36" s="41"/>
    </row>
    <row r="37" spans="5:6">
      <c r="E37" s="40"/>
      <c r="F37" s="41"/>
    </row>
    <row r="38" spans="5:6" ht="16.5" thickBot="1">
      <c r="E38" s="42"/>
      <c r="F38" s="43"/>
    </row>
  </sheetData>
  <mergeCells count="1">
    <mergeCell ref="A1:C1"/>
  </mergeCells>
  <dataValidations count="1">
    <dataValidation type="list" allowBlank="1" showInputMessage="1" showErrorMessage="1" sqref="F2">
      <formula1>"Soumissionaire N.1,Soumissionaire N.2"</formula1>
    </dataValidation>
  </dataValidation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election activeCell="A10" sqref="A10"/>
    </sheetView>
  </sheetViews>
  <sheetFormatPr baseColWidth="10" defaultRowHeight="15.75"/>
  <cols>
    <col min="1" max="1" width="19.375" bestFit="1" customWidth="1"/>
  </cols>
  <sheetData>
    <row r="1" spans="1:1" ht="28.5">
      <c r="A1" s="1" t="s">
        <v>3</v>
      </c>
    </row>
    <row r="10" spans="1:1" ht="28.5">
      <c r="A10" s="1" t="s">
        <v>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sqref="A1:XFD1"/>
    </sheetView>
  </sheetViews>
  <sheetFormatPr baseColWidth="10" defaultRowHeight="15.75"/>
  <cols>
    <col min="1" max="1" width="17" bestFit="1" customWidth="1"/>
    <col min="2" max="2" width="29.375" bestFit="1" customWidth="1"/>
    <col min="3" max="3" width="13.5" bestFit="1" customWidth="1"/>
    <col min="4" max="4" width="5.375" bestFit="1" customWidth="1"/>
    <col min="6" max="6" width="17.5" bestFit="1" customWidth="1"/>
  </cols>
  <sheetData>
    <row r="1" spans="1:8" ht="28.5">
      <c r="A1" s="2" t="s">
        <v>5</v>
      </c>
      <c r="B1" s="2" t="s">
        <v>101</v>
      </c>
      <c r="C1" s="2" t="s">
        <v>6</v>
      </c>
      <c r="D1" s="2" t="s">
        <v>7</v>
      </c>
      <c r="E1" s="2" t="s">
        <v>8</v>
      </c>
      <c r="F1" s="2" t="s">
        <v>9</v>
      </c>
      <c r="G1" s="2" t="s">
        <v>10</v>
      </c>
      <c r="H1" s="2" t="s">
        <v>11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0" sqref="A20"/>
    </sheetView>
  </sheetViews>
  <sheetFormatPr baseColWidth="10" defaultRowHeight="15.75"/>
  <cols>
    <col min="1" max="1" width="26.375" bestFit="1" customWidth="1"/>
    <col min="2" max="2" width="29.375" bestFit="1" customWidth="1"/>
    <col min="3" max="3" width="23.5" bestFit="1" customWidth="1"/>
    <col min="6" max="6" width="17.75" bestFit="1" customWidth="1"/>
    <col min="8" max="8" width="53.75" customWidth="1"/>
  </cols>
  <sheetData>
    <row r="1" spans="1:8" ht="28.5">
      <c r="A1" s="2" t="s">
        <v>5</v>
      </c>
      <c r="B1" s="2" t="s">
        <v>101</v>
      </c>
      <c r="C1" s="2" t="s">
        <v>6</v>
      </c>
      <c r="D1" s="2" t="s">
        <v>7</v>
      </c>
      <c r="E1" s="2" t="s">
        <v>8</v>
      </c>
      <c r="F1" s="2" t="s">
        <v>9</v>
      </c>
      <c r="G1" s="2" t="s">
        <v>10</v>
      </c>
      <c r="H1" s="2" t="s">
        <v>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Sommaire</vt:lpstr>
      <vt:lpstr>Terrain</vt:lpstr>
      <vt:lpstr>Excavation initial</vt:lpstr>
      <vt:lpstr>NOTES ET QUESTIONS</vt:lpstr>
      <vt:lpstr>INFO CORPS DE MÉTIERS</vt:lpstr>
      <vt:lpstr>INFO FOURNBISSEURS MATÉRIAUX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Mathieu Breault</cp:lastModifiedBy>
  <dcterms:created xsi:type="dcterms:W3CDTF">2017-01-20T10:00:45Z</dcterms:created>
  <dcterms:modified xsi:type="dcterms:W3CDTF">2020-08-03T12:52:59Z</dcterms:modified>
</cp:coreProperties>
</file>